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ub\VTD\SOS\report\Vote\county-summary\"/>
    </mc:Choice>
  </mc:AlternateContent>
  <bookViews>
    <workbookView xWindow="345" yWindow="345" windowWidth="25560" windowHeight="14025"/>
  </bookViews>
  <sheets>
    <sheet name="2 Feb 2024" sheetId="41" r:id="rId1"/>
    <sheet name="Metadata" sheetId="5" r:id="rId2"/>
    <sheet name="2 Jan 2024" sheetId="40" r:id="rId3"/>
    <sheet name="1 Dec 2023" sheetId="39" r:id="rId4"/>
    <sheet name="6 Nov 2023" sheetId="38" r:id="rId5"/>
    <sheet name="2 Oct 2023" sheetId="37" r:id="rId6"/>
    <sheet name="11 Sep 2023" sheetId="36" r:id="rId7"/>
    <sheet name="1 Aug 2023" sheetId="35" r:id="rId8"/>
    <sheet name="10 July 2023" sheetId="34" r:id="rId9"/>
    <sheet name="30 May 2023" sheetId="33" r:id="rId10"/>
    <sheet name="24 Apr 2023" sheetId="32" r:id="rId11"/>
    <sheet name="28 Nov 2022" sheetId="29" r:id="rId12"/>
    <sheet name="Overview (Nov 2022)" sheetId="30" r:id="rId13"/>
    <sheet name="Bottom10-Top10 (Nov 2022)" sheetId="31" r:id="rId14"/>
    <sheet name="4 Oct 2022" sheetId="28" r:id="rId15"/>
    <sheet name="6 Sep 2022" sheetId="27" r:id="rId16"/>
    <sheet name="1 August 2022" sheetId="26" r:id="rId17"/>
    <sheet name="Overview (Aug 2022)" sheetId="24" r:id="rId18"/>
    <sheet name=" (Aug 2022)" sheetId="20" r:id="rId19"/>
    <sheet name="1 July 2022" sheetId="25" r:id="rId20"/>
    <sheet name="21 June 2022" sheetId="23" r:id="rId21"/>
    <sheet name="1 June 2022" sheetId="21" r:id="rId22"/>
    <sheet name="29 Apr V4" sheetId="22" r:id="rId23"/>
    <sheet name="29 Apr 2022" sheetId="18" r:id="rId24"/>
    <sheet name="25 Apr 2022" sheetId="17" r:id="rId25"/>
    <sheet name="25 Apr Overview" sheetId="16" r:id="rId26"/>
    <sheet name="Precinct MM Comparison" sheetId="3" r:id="rId27"/>
    <sheet name="15 Apr 2022" sheetId="12" r:id="rId28"/>
    <sheet name="8 Apr 2022" sheetId="15" r:id="rId29"/>
    <sheet name="1 Apr 2022" sheetId="6" r:id="rId30"/>
    <sheet name="23 Mar 2022" sheetId="8" r:id="rId31"/>
    <sheet name="8 Mar 2022" sheetId="9" r:id="rId32"/>
    <sheet name="28 Jan 2022" sheetId="10" r:id="rId33"/>
  </sheets>
  <definedNames>
    <definedName name="_xlnm._FilterDatabase" localSheetId="29" hidden="1">'1 Apr 2022'!$A$7:$AA$7</definedName>
    <definedName name="_xlnm._FilterDatabase" localSheetId="7" hidden="1">'1 Aug 2023'!$A$7:$AN$7</definedName>
    <definedName name="_xlnm._FilterDatabase" localSheetId="16" hidden="1">'1 August 2022'!$A$7:$AM$7</definedName>
    <definedName name="_xlnm._FilterDatabase" localSheetId="3" hidden="1">'1 Dec 2023'!$A$7:$AU$62</definedName>
    <definedName name="_xlnm._FilterDatabase" localSheetId="19" hidden="1">'1 July 2022'!$A$7:$AG$7</definedName>
    <definedName name="_xlnm._FilterDatabase" localSheetId="21" hidden="1">'1 June 2022'!$A$7:$AG$7</definedName>
    <definedName name="_xlnm._FilterDatabase" localSheetId="8" hidden="1">'10 July 2023'!$A$7:$AN$7</definedName>
    <definedName name="_xlnm._FilterDatabase" localSheetId="6" hidden="1">'11 Sep 2023'!$A$7:$AN$7</definedName>
    <definedName name="_xlnm._FilterDatabase" localSheetId="27" hidden="1">'15 Apr 2022'!$A$7:$AE$7</definedName>
    <definedName name="_xlnm._FilterDatabase" localSheetId="0" hidden="1">'2 Feb 2024'!$A$7:$AU$7</definedName>
    <definedName name="_xlnm._FilterDatabase" localSheetId="2" hidden="1">'2 Jan 2024'!$A$7:$AU$7</definedName>
    <definedName name="_xlnm._FilterDatabase" localSheetId="5" hidden="1">'2 Oct 2023'!$A$7:$AM$7</definedName>
    <definedName name="_xlnm._FilterDatabase" localSheetId="20" hidden="1">'21 June 2022'!$A$7:$AM$7</definedName>
    <definedName name="_xlnm._FilterDatabase" localSheetId="30" hidden="1">'23 Mar 2022'!$A$7:$AA$7</definedName>
    <definedName name="_xlnm._FilterDatabase" localSheetId="10" hidden="1">'24 Apr 2023'!$A$7:$AM$7</definedName>
    <definedName name="_xlnm._FilterDatabase" localSheetId="24" hidden="1">'25 Apr 2022'!$A$7:$AE$7</definedName>
    <definedName name="_xlnm._FilterDatabase" localSheetId="32" hidden="1">'28 Jan 2022'!$A$7:$Z$7</definedName>
    <definedName name="_xlnm._FilterDatabase" localSheetId="11" hidden="1">'28 Nov 2022'!$A$7:$AM$7</definedName>
    <definedName name="_xlnm._FilterDatabase" localSheetId="23" hidden="1">'29 Apr 2022'!$A$7:$AE$7</definedName>
    <definedName name="_xlnm._FilterDatabase" localSheetId="22" hidden="1">'29 Apr V4'!$A$7:$AG$7</definedName>
    <definedName name="_xlnm._FilterDatabase" localSheetId="9" hidden="1">'30 May 2023'!$A$7:$AM$7</definedName>
    <definedName name="_xlnm._FilterDatabase" localSheetId="14" hidden="1">'4 Oct 2022'!$A$7:$AN$7</definedName>
    <definedName name="_xlnm._FilterDatabase" localSheetId="4" hidden="1">'6 Nov 2023'!$A$7:$AU$7</definedName>
    <definedName name="_xlnm._FilterDatabase" localSheetId="15" hidden="1">'6 Sep 2022'!$A$7:$AM$7</definedName>
    <definedName name="_xlnm._FilterDatabase" localSheetId="28" hidden="1">'8 Apr 2022'!$A$7:$AD$7</definedName>
    <definedName name="_xlnm._FilterDatabase" localSheetId="31" hidden="1">'8 Mar 2022'!$A$7:$AA$7</definedName>
    <definedName name="_xlnm._FilterDatabase" localSheetId="26" hidden="1">'Precinct MM Comparison'!$A$3:$I$3</definedName>
  </definedNames>
  <calcPr calcId="162913"/>
</workbook>
</file>

<file path=xl/calcChain.xml><?xml version="1.0" encoding="utf-8"?>
<calcChain xmlns="http://schemas.openxmlformats.org/spreadsheetml/2006/main">
  <c r="AL8" i="41" l="1"/>
  <c r="AM8" i="41"/>
  <c r="AT8" i="41"/>
  <c r="AU8" i="41"/>
  <c r="AL9" i="41"/>
  <c r="AM9" i="41"/>
  <c r="AT9" i="41"/>
  <c r="AU9" i="41"/>
  <c r="AL10" i="41"/>
  <c r="AM10" i="41"/>
  <c r="AT10" i="41"/>
  <c r="AU10" i="41"/>
  <c r="AL11" i="41"/>
  <c r="AM11" i="41"/>
  <c r="AT11" i="41"/>
  <c r="AU11" i="41"/>
  <c r="AL12" i="41"/>
  <c r="AM12" i="41"/>
  <c r="AT12" i="41"/>
  <c r="AU12" i="41"/>
  <c r="AL13" i="41"/>
  <c r="AM13" i="41"/>
  <c r="AT13" i="41"/>
  <c r="AU13" i="41"/>
  <c r="AL14" i="41"/>
  <c r="AM14" i="41"/>
  <c r="AT14" i="41"/>
  <c r="AU14" i="41"/>
  <c r="AL15" i="41"/>
  <c r="AM15" i="41"/>
  <c r="AT15" i="41"/>
  <c r="AU15" i="41"/>
  <c r="AL16" i="41"/>
  <c r="AM16" i="41"/>
  <c r="AT16" i="41"/>
  <c r="AU16" i="41"/>
  <c r="AL17" i="41"/>
  <c r="AM17" i="41"/>
  <c r="AT17" i="41"/>
  <c r="AU17" i="41"/>
  <c r="AL18" i="41"/>
  <c r="AM18" i="41"/>
  <c r="AT18" i="41"/>
  <c r="AU18" i="41"/>
  <c r="AL19" i="41"/>
  <c r="AM19" i="41"/>
  <c r="AT19" i="41"/>
  <c r="AU19" i="41"/>
  <c r="AL20" i="41"/>
  <c r="AM20" i="41"/>
  <c r="AT20" i="41"/>
  <c r="AU20" i="41"/>
  <c r="AL21" i="41"/>
  <c r="AM21" i="41"/>
  <c r="AT21" i="41"/>
  <c r="AU21" i="41"/>
  <c r="AL22" i="41"/>
  <c r="AM22" i="41"/>
  <c r="AT22" i="41"/>
  <c r="AU22" i="41"/>
  <c r="AL23" i="41"/>
  <c r="AM23" i="41"/>
  <c r="AT23" i="41"/>
  <c r="AU23" i="41"/>
  <c r="AL24" i="41"/>
  <c r="AM24" i="41"/>
  <c r="AT24" i="41"/>
  <c r="AU24" i="41"/>
  <c r="AL25" i="41"/>
  <c r="AM25" i="41"/>
  <c r="AT25" i="41"/>
  <c r="AU25" i="41"/>
  <c r="AL26" i="41"/>
  <c r="AM26" i="41"/>
  <c r="AT26" i="41"/>
  <c r="AU26" i="41"/>
  <c r="AL27" i="41"/>
  <c r="AM27" i="41"/>
  <c r="AT27" i="41"/>
  <c r="AU27" i="41"/>
  <c r="AL28" i="41"/>
  <c r="AM28" i="41"/>
  <c r="AT28" i="41"/>
  <c r="AU28" i="41"/>
  <c r="AL29" i="41"/>
  <c r="AM29" i="41"/>
  <c r="AT29" i="41"/>
  <c r="AU29" i="41"/>
  <c r="AL30" i="41"/>
  <c r="AM30" i="41"/>
  <c r="AT30" i="41"/>
  <c r="AU30" i="41"/>
  <c r="AL31" i="41"/>
  <c r="AM31" i="41"/>
  <c r="AT31" i="41"/>
  <c r="AU31" i="41"/>
  <c r="AL32" i="41"/>
  <c r="AM32" i="41"/>
  <c r="AT32" i="41"/>
  <c r="AU32" i="41"/>
  <c r="AL33" i="41"/>
  <c r="AM33" i="41"/>
  <c r="AT33" i="41"/>
  <c r="AU33" i="41"/>
  <c r="AL34" i="41"/>
  <c r="AM34" i="41"/>
  <c r="AT34" i="41"/>
  <c r="AU34" i="41"/>
  <c r="AL35" i="41"/>
  <c r="AM35" i="41"/>
  <c r="AT35" i="41"/>
  <c r="AU35" i="41"/>
  <c r="AL36" i="41"/>
  <c r="AM36" i="41"/>
  <c r="AT36" i="41"/>
  <c r="AU36" i="41"/>
  <c r="AL37" i="41"/>
  <c r="AM37" i="41"/>
  <c r="AT37" i="41"/>
  <c r="AU37" i="41"/>
  <c r="AL38" i="41"/>
  <c r="AM38" i="41"/>
  <c r="AT38" i="41"/>
  <c r="AU38" i="41"/>
  <c r="AL39" i="41"/>
  <c r="AM39" i="41"/>
  <c r="AT39" i="41"/>
  <c r="AU39" i="41"/>
  <c r="AL40" i="41"/>
  <c r="AM40" i="41"/>
  <c r="AT40" i="41"/>
  <c r="AU40" i="41"/>
  <c r="AL41" i="41"/>
  <c r="AM41" i="41"/>
  <c r="AT41" i="41"/>
  <c r="AU41" i="41"/>
  <c r="AL42" i="41"/>
  <c r="AM42" i="41"/>
  <c r="AT42" i="41"/>
  <c r="AU42" i="41"/>
  <c r="AL43" i="41"/>
  <c r="AM43" i="41"/>
  <c r="AT43" i="41"/>
  <c r="AU43" i="41"/>
  <c r="AL44" i="41"/>
  <c r="AM44" i="41"/>
  <c r="AT44" i="41"/>
  <c r="AU44" i="41"/>
  <c r="AL45" i="41"/>
  <c r="AM45" i="41"/>
  <c r="AT45" i="41"/>
  <c r="AU45" i="41"/>
  <c r="AL46" i="41"/>
  <c r="AM46" i="41"/>
  <c r="AT46" i="41"/>
  <c r="AU46" i="41"/>
  <c r="AL47" i="41"/>
  <c r="AM47" i="41"/>
  <c r="AT47" i="41"/>
  <c r="AU47" i="41"/>
  <c r="AL48" i="41"/>
  <c r="AM48" i="41"/>
  <c r="AT48" i="41"/>
  <c r="AU48" i="41"/>
  <c r="AL49" i="41"/>
  <c r="AM49" i="41"/>
  <c r="AT49" i="41"/>
  <c r="AU49" i="41"/>
  <c r="AL50" i="41"/>
  <c r="AM50" i="41"/>
  <c r="AT50" i="41"/>
  <c r="AU50" i="41"/>
  <c r="AL51" i="41"/>
  <c r="AM51" i="41"/>
  <c r="AT51" i="41"/>
  <c r="AU51" i="41"/>
  <c r="AL52" i="41"/>
  <c r="AM52" i="41"/>
  <c r="AT52" i="41"/>
  <c r="AU52" i="41"/>
  <c r="AL53" i="41"/>
  <c r="AM53" i="41"/>
  <c r="AT53" i="41"/>
  <c r="AU53" i="41"/>
  <c r="AL54" i="41"/>
  <c r="AM54" i="41"/>
  <c r="AT54" i="41"/>
  <c r="AU54" i="41"/>
  <c r="AL55" i="41"/>
  <c r="AM55" i="41"/>
  <c r="AT55" i="41"/>
  <c r="AU55" i="41"/>
  <c r="AL56" i="41"/>
  <c r="AM56" i="41"/>
  <c r="AT56" i="41"/>
  <c r="AU56" i="41"/>
  <c r="AL57" i="41"/>
  <c r="AM57" i="41"/>
  <c r="AT57" i="41"/>
  <c r="AU57" i="41"/>
  <c r="AL58" i="41"/>
  <c r="AM58" i="41"/>
  <c r="AT58" i="41"/>
  <c r="AU58" i="41"/>
  <c r="AL59" i="41"/>
  <c r="AM59" i="41"/>
  <c r="AT59" i="41"/>
  <c r="AU59" i="41"/>
  <c r="AL60" i="41"/>
  <c r="AM60" i="41"/>
  <c r="AT60" i="41"/>
  <c r="AU60" i="41"/>
  <c r="AL61" i="41"/>
  <c r="AM61" i="41"/>
  <c r="AT61" i="41"/>
  <c r="AU61" i="41"/>
  <c r="AL62" i="41"/>
  <c r="AM62" i="41"/>
  <c r="AT62" i="41"/>
  <c r="AU62" i="41"/>
  <c r="B65" i="41"/>
  <c r="C65" i="41"/>
  <c r="D65" i="41"/>
  <c r="E65" i="41"/>
  <c r="F65" i="41"/>
  <c r="G65" i="41"/>
  <c r="I65" i="41"/>
  <c r="K65" i="41"/>
  <c r="M65" i="41"/>
  <c r="O65" i="41"/>
  <c r="Q65" i="41"/>
  <c r="S65" i="41"/>
  <c r="U65" i="41"/>
  <c r="W65" i="41"/>
  <c r="Y65" i="41"/>
  <c r="AA65" i="41"/>
  <c r="AC65" i="41"/>
  <c r="AD65" i="41"/>
  <c r="AF65" i="41"/>
  <c r="B66" i="41"/>
  <c r="C66" i="41"/>
  <c r="D66" i="41"/>
  <c r="E66" i="41"/>
  <c r="F66" i="41"/>
  <c r="G66" i="41"/>
  <c r="H66" i="41"/>
  <c r="I66" i="41"/>
  <c r="J66" i="41"/>
  <c r="K66" i="41"/>
  <c r="L66" i="41"/>
  <c r="M66" i="41"/>
  <c r="N66" i="41"/>
  <c r="O66" i="41"/>
  <c r="P66" i="41"/>
  <c r="Q66" i="41"/>
  <c r="R66" i="41"/>
  <c r="S66" i="41"/>
  <c r="T66" i="41"/>
  <c r="U66" i="41"/>
  <c r="V66" i="41"/>
  <c r="W66" i="41"/>
  <c r="X66" i="41"/>
  <c r="Y66" i="41"/>
  <c r="Z66" i="41"/>
  <c r="AA66" i="41"/>
  <c r="AB66" i="41"/>
  <c r="AC66" i="41"/>
  <c r="AD66" i="41"/>
  <c r="AE66" i="41"/>
  <c r="AF66" i="41"/>
  <c r="AG66" i="41"/>
  <c r="B67" i="41"/>
  <c r="C67" i="41"/>
  <c r="D67" i="41"/>
  <c r="E67" i="41"/>
  <c r="F67" i="41"/>
  <c r="G67" i="41"/>
  <c r="H67" i="41"/>
  <c r="I67" i="41"/>
  <c r="J67" i="41"/>
  <c r="K67" i="41"/>
  <c r="L67" i="41"/>
  <c r="M67" i="41"/>
  <c r="N67" i="41"/>
  <c r="O67" i="41"/>
  <c r="P67" i="41"/>
  <c r="Q67" i="41"/>
  <c r="R67" i="41"/>
  <c r="S67" i="41"/>
  <c r="T67" i="41"/>
  <c r="U67" i="41"/>
  <c r="V67" i="41"/>
  <c r="W67" i="41"/>
  <c r="X67" i="41"/>
  <c r="Y67" i="41"/>
  <c r="Z67" i="41"/>
  <c r="AA67" i="41"/>
  <c r="AB67" i="41"/>
  <c r="AC67" i="41"/>
  <c r="AD67" i="41"/>
  <c r="AE67" i="41"/>
  <c r="AF67" i="41"/>
  <c r="AG67" i="41"/>
  <c r="AL11" i="40"/>
  <c r="X65" i="41" l="1"/>
  <c r="T65" i="41"/>
  <c r="J65" i="41"/>
  <c r="L65" i="41"/>
  <c r="Z65" i="41"/>
  <c r="V65" i="41"/>
  <c r="N65" i="41"/>
  <c r="AG65" i="41"/>
  <c r="H65" i="41"/>
  <c r="AB65" i="41"/>
  <c r="P65" i="41"/>
  <c r="AE65" i="41"/>
  <c r="R65" i="41"/>
  <c r="AM11" i="40"/>
  <c r="AT11" i="40"/>
  <c r="AU11" i="40"/>
  <c r="AL16" i="40"/>
  <c r="AM16" i="40"/>
  <c r="AT16" i="40"/>
  <c r="AU16" i="40"/>
  <c r="AL42" i="40"/>
  <c r="AM42" i="40"/>
  <c r="AT42" i="40"/>
  <c r="AU42" i="40"/>
  <c r="AL60" i="40"/>
  <c r="AM60" i="40"/>
  <c r="AT60" i="40"/>
  <c r="AU60" i="40"/>
  <c r="AL49" i="40"/>
  <c r="AM49" i="40"/>
  <c r="AT49" i="40"/>
  <c r="AU49" i="40"/>
  <c r="AL62" i="40"/>
  <c r="AM62" i="40"/>
  <c r="AT62" i="40"/>
  <c r="AU62" i="40"/>
  <c r="AL51" i="40"/>
  <c r="AM51" i="40"/>
  <c r="AT51" i="40"/>
  <c r="AU51" i="40"/>
  <c r="AL59" i="40"/>
  <c r="AM59" i="40"/>
  <c r="AT59" i="40"/>
  <c r="AU59" i="40"/>
  <c r="AL58" i="40"/>
  <c r="AM58" i="40"/>
  <c r="AT58" i="40"/>
  <c r="AU58" i="40"/>
  <c r="AL20" i="40"/>
  <c r="AM20" i="40"/>
  <c r="AT20" i="40"/>
  <c r="AU20" i="40"/>
  <c r="AL29" i="40"/>
  <c r="AM29" i="40"/>
  <c r="AT29" i="40"/>
  <c r="AU29" i="40"/>
  <c r="AL56" i="40"/>
  <c r="AM56" i="40"/>
  <c r="AT56" i="40"/>
  <c r="AU56" i="40"/>
  <c r="AL37" i="40"/>
  <c r="AM37" i="40"/>
  <c r="AT37" i="40"/>
  <c r="AU37" i="40"/>
  <c r="AL48" i="40"/>
  <c r="AM48" i="40"/>
  <c r="AT48" i="40"/>
  <c r="AU48" i="40"/>
  <c r="AL36" i="40"/>
  <c r="AM36" i="40"/>
  <c r="AT36" i="40"/>
  <c r="AU36" i="40"/>
  <c r="AL17" i="40"/>
  <c r="AM17" i="40"/>
  <c r="AT17" i="40"/>
  <c r="AU17" i="40"/>
  <c r="AL50" i="40"/>
  <c r="AM50" i="40"/>
  <c r="AT50" i="40"/>
  <c r="AU50" i="40"/>
  <c r="AL34" i="40"/>
  <c r="AM34" i="40"/>
  <c r="AT34" i="40"/>
  <c r="AU34" i="40"/>
  <c r="AL14" i="40"/>
  <c r="AM14" i="40"/>
  <c r="AT14" i="40"/>
  <c r="AU14" i="40"/>
  <c r="AL23" i="40"/>
  <c r="AM23" i="40"/>
  <c r="AT23" i="40"/>
  <c r="AU23" i="40"/>
  <c r="AL41" i="40"/>
  <c r="AM41" i="40"/>
  <c r="AT41" i="40"/>
  <c r="AU41" i="40"/>
  <c r="AL30" i="40"/>
  <c r="AM30" i="40"/>
  <c r="AT30" i="40"/>
  <c r="AU30" i="40"/>
  <c r="AL53" i="40"/>
  <c r="AM53" i="40"/>
  <c r="AT53" i="40"/>
  <c r="AU53" i="40"/>
  <c r="AL13" i="40"/>
  <c r="AM13" i="40"/>
  <c r="AT13" i="40"/>
  <c r="AU13" i="40"/>
  <c r="AL39" i="40"/>
  <c r="AM39" i="40"/>
  <c r="AT39" i="40"/>
  <c r="AU39" i="40"/>
  <c r="AL8" i="40"/>
  <c r="AM8" i="40"/>
  <c r="AT8" i="40"/>
  <c r="AU8" i="40"/>
  <c r="AL35" i="40"/>
  <c r="AM35" i="40"/>
  <c r="AT35" i="40"/>
  <c r="AU35" i="40"/>
  <c r="AL47" i="40"/>
  <c r="AM47" i="40"/>
  <c r="AT47" i="40"/>
  <c r="AU47" i="40"/>
  <c r="AL45" i="40"/>
  <c r="AM45" i="40"/>
  <c r="AT45" i="40"/>
  <c r="AU45" i="40"/>
  <c r="AL27" i="40"/>
  <c r="AM27" i="40"/>
  <c r="AT27" i="40"/>
  <c r="AU27" i="40"/>
  <c r="AL52" i="40"/>
  <c r="AM52" i="40"/>
  <c r="AT52" i="40"/>
  <c r="AU52" i="40"/>
  <c r="AL9" i="40"/>
  <c r="AM9" i="40"/>
  <c r="AT9" i="40"/>
  <c r="AU9" i="40"/>
  <c r="AL40" i="40"/>
  <c r="AM40" i="40"/>
  <c r="AT40" i="40"/>
  <c r="AU40" i="40"/>
  <c r="AL31" i="40"/>
  <c r="AM31" i="40"/>
  <c r="AT31" i="40"/>
  <c r="AU31" i="40"/>
  <c r="AL10" i="40"/>
  <c r="AM10" i="40"/>
  <c r="AT10" i="40"/>
  <c r="AU10" i="40"/>
  <c r="AL18" i="40"/>
  <c r="AM18" i="40"/>
  <c r="AT18" i="40"/>
  <c r="AU18" i="40"/>
  <c r="AL55" i="40"/>
  <c r="AM55" i="40"/>
  <c r="AT55" i="40"/>
  <c r="AU55" i="40"/>
  <c r="AL57" i="40"/>
  <c r="AM57" i="40"/>
  <c r="AT57" i="40"/>
  <c r="AU57" i="40"/>
  <c r="AL21" i="40"/>
  <c r="AM21" i="40"/>
  <c r="AT21" i="40"/>
  <c r="AU21" i="40"/>
  <c r="AL24" i="40"/>
  <c r="AM24" i="40"/>
  <c r="AT24" i="40"/>
  <c r="AU24" i="40"/>
  <c r="AL33" i="40"/>
  <c r="AM33" i="40"/>
  <c r="AT33" i="40"/>
  <c r="AU33" i="40"/>
  <c r="AL22" i="40"/>
  <c r="AM22" i="40"/>
  <c r="AT22" i="40"/>
  <c r="AU22" i="40"/>
  <c r="AL26" i="40"/>
  <c r="AM26" i="40"/>
  <c r="AT26" i="40"/>
  <c r="AU26" i="40"/>
  <c r="AL32" i="40"/>
  <c r="AM32" i="40"/>
  <c r="AT32" i="40"/>
  <c r="AU32" i="40"/>
  <c r="AL38" i="40"/>
  <c r="AM38" i="40"/>
  <c r="AT38" i="40"/>
  <c r="AU38" i="40"/>
  <c r="AL28" i="40"/>
  <c r="AM28" i="40"/>
  <c r="AT28" i="40"/>
  <c r="AU28" i="40"/>
  <c r="AL15" i="40"/>
  <c r="AM15" i="40"/>
  <c r="AT15" i="40"/>
  <c r="AU15" i="40"/>
  <c r="AL19" i="40"/>
  <c r="AM19" i="40"/>
  <c r="AT19" i="40"/>
  <c r="AU19" i="40"/>
  <c r="AL61" i="40"/>
  <c r="AM61" i="40"/>
  <c r="AT61" i="40"/>
  <c r="AU61" i="40"/>
  <c r="AL25" i="40"/>
  <c r="AM25" i="40"/>
  <c r="AT25" i="40"/>
  <c r="AU25" i="40"/>
  <c r="AL43" i="40"/>
  <c r="AM43" i="40"/>
  <c r="AT43" i="40"/>
  <c r="AU43" i="40"/>
  <c r="AL46" i="40"/>
  <c r="AM46" i="40"/>
  <c r="AT46" i="40"/>
  <c r="AU46" i="40"/>
  <c r="AL54" i="40"/>
  <c r="AM54" i="40"/>
  <c r="AT54" i="40"/>
  <c r="AU54" i="40"/>
  <c r="AL44" i="40"/>
  <c r="AM44" i="40"/>
  <c r="AT44" i="40"/>
  <c r="AU44" i="40"/>
  <c r="AL12" i="40"/>
  <c r="AM12" i="40"/>
  <c r="AT12" i="40"/>
  <c r="AU12" i="40"/>
  <c r="B65" i="40"/>
  <c r="C65" i="40"/>
  <c r="D65" i="40"/>
  <c r="E65" i="40"/>
  <c r="F65" i="40"/>
  <c r="G65" i="40"/>
  <c r="X65" i="40" s="1"/>
  <c r="I65" i="40"/>
  <c r="K65" i="40"/>
  <c r="L65" i="40" s="1"/>
  <c r="M65" i="40"/>
  <c r="O65" i="40"/>
  <c r="Q65" i="40"/>
  <c r="S65" i="40"/>
  <c r="U65" i="40"/>
  <c r="W65" i="40"/>
  <c r="Y65" i="40"/>
  <c r="AA65" i="40"/>
  <c r="AC65" i="40"/>
  <c r="AD65" i="40"/>
  <c r="AF65" i="40"/>
  <c r="B66" i="40"/>
  <c r="C66" i="40"/>
  <c r="D66" i="40"/>
  <c r="E66" i="40"/>
  <c r="F66" i="40"/>
  <c r="G66" i="40"/>
  <c r="H66" i="40"/>
  <c r="I66" i="40"/>
  <c r="J66" i="40"/>
  <c r="K66" i="40"/>
  <c r="L66" i="40"/>
  <c r="M66" i="40"/>
  <c r="N66" i="40"/>
  <c r="O66" i="40"/>
  <c r="P66" i="40"/>
  <c r="Q66" i="40"/>
  <c r="R66" i="40"/>
  <c r="S66" i="40"/>
  <c r="T66" i="40"/>
  <c r="U66" i="40"/>
  <c r="V66" i="40"/>
  <c r="W66" i="40"/>
  <c r="X66" i="40"/>
  <c r="Y66" i="40"/>
  <c r="Z66" i="40"/>
  <c r="AA66" i="40"/>
  <c r="AB66" i="40"/>
  <c r="AC66" i="40"/>
  <c r="AD66" i="40"/>
  <c r="AE66" i="40"/>
  <c r="AF66" i="40"/>
  <c r="AG66" i="40"/>
  <c r="B67" i="40"/>
  <c r="C67" i="40"/>
  <c r="D67" i="40"/>
  <c r="E67" i="40"/>
  <c r="F67" i="40"/>
  <c r="G67" i="40"/>
  <c r="H67" i="40"/>
  <c r="I67" i="40"/>
  <c r="J67" i="40"/>
  <c r="K67" i="40"/>
  <c r="L67" i="40"/>
  <c r="M67" i="40"/>
  <c r="N67" i="40"/>
  <c r="O67" i="40"/>
  <c r="P67" i="40"/>
  <c r="Q67" i="40"/>
  <c r="R67" i="40"/>
  <c r="S67" i="40"/>
  <c r="T67" i="40"/>
  <c r="U67" i="40"/>
  <c r="V67" i="40"/>
  <c r="W67" i="40"/>
  <c r="X67" i="40"/>
  <c r="Y67" i="40"/>
  <c r="Z67" i="40"/>
  <c r="AA67" i="40"/>
  <c r="AB67" i="40"/>
  <c r="AC67" i="40"/>
  <c r="AD67" i="40"/>
  <c r="AE67" i="40"/>
  <c r="AF67" i="40"/>
  <c r="AG67" i="40"/>
  <c r="J65" i="40" l="1"/>
  <c r="V65" i="40"/>
  <c r="H65" i="40"/>
  <c r="AB65" i="40"/>
  <c r="R65" i="40"/>
  <c r="P65" i="40"/>
  <c r="AG65" i="40"/>
  <c r="N65" i="40"/>
  <c r="AE65" i="40"/>
  <c r="T65" i="40"/>
  <c r="Z65" i="40"/>
  <c r="AL8" i="39"/>
  <c r="AM8" i="39"/>
  <c r="AT8" i="39"/>
  <c r="AU8" i="39"/>
  <c r="AL9" i="39"/>
  <c r="AM9" i="39"/>
  <c r="AT9" i="39"/>
  <c r="AU9" i="39"/>
  <c r="AL10" i="39"/>
  <c r="AM10" i="39"/>
  <c r="AT10" i="39"/>
  <c r="AU10" i="39"/>
  <c r="AL11" i="39"/>
  <c r="AM11" i="39"/>
  <c r="AT11" i="39"/>
  <c r="AU11" i="39"/>
  <c r="AL12" i="39"/>
  <c r="AM12" i="39"/>
  <c r="AT12" i="39"/>
  <c r="AU12" i="39"/>
  <c r="AL13" i="39"/>
  <c r="AM13" i="39"/>
  <c r="AT13" i="39"/>
  <c r="AU13" i="39"/>
  <c r="AL14" i="39"/>
  <c r="AM14" i="39"/>
  <c r="AT14" i="39"/>
  <c r="AU14" i="39"/>
  <c r="AL15" i="39"/>
  <c r="AM15" i="39"/>
  <c r="AT15" i="39"/>
  <c r="AU15" i="39"/>
  <c r="AL16" i="39"/>
  <c r="AM16" i="39"/>
  <c r="AT16" i="39"/>
  <c r="AU16" i="39"/>
  <c r="AL17" i="39"/>
  <c r="AM17" i="39"/>
  <c r="AT17" i="39"/>
  <c r="AU17" i="39"/>
  <c r="AL18" i="39"/>
  <c r="AM18" i="39"/>
  <c r="AT18" i="39"/>
  <c r="AU18" i="39"/>
  <c r="AL19" i="39"/>
  <c r="AM19" i="39"/>
  <c r="AT19" i="39"/>
  <c r="AU19" i="39"/>
  <c r="AL20" i="39"/>
  <c r="AM20" i="39"/>
  <c r="AT20" i="39"/>
  <c r="AU20" i="39"/>
  <c r="AL21" i="39"/>
  <c r="AM21" i="39"/>
  <c r="AT21" i="39"/>
  <c r="AU21" i="39"/>
  <c r="AL22" i="39"/>
  <c r="AM22" i="39"/>
  <c r="AT22" i="39"/>
  <c r="AU22" i="39"/>
  <c r="AL23" i="39"/>
  <c r="AM23" i="39"/>
  <c r="AT23" i="39"/>
  <c r="AU23" i="39"/>
  <c r="AL24" i="39"/>
  <c r="AM24" i="39"/>
  <c r="AT24" i="39"/>
  <c r="AU24" i="39"/>
  <c r="AL25" i="39"/>
  <c r="AM25" i="39"/>
  <c r="AT25" i="39"/>
  <c r="AU25" i="39"/>
  <c r="AL26" i="39"/>
  <c r="AM26" i="39"/>
  <c r="AT26" i="39"/>
  <c r="AU26" i="39"/>
  <c r="AL27" i="39"/>
  <c r="AM27" i="39"/>
  <c r="AT27" i="39"/>
  <c r="AU27" i="39"/>
  <c r="AL28" i="39"/>
  <c r="AM28" i="39"/>
  <c r="AT28" i="39"/>
  <c r="AU28" i="39"/>
  <c r="AL29" i="39"/>
  <c r="AM29" i="39"/>
  <c r="AT29" i="39"/>
  <c r="AU29" i="39"/>
  <c r="AL30" i="39"/>
  <c r="AM30" i="39"/>
  <c r="AT30" i="39"/>
  <c r="AU30" i="39"/>
  <c r="AL31" i="39"/>
  <c r="AM31" i="39"/>
  <c r="AT31" i="39"/>
  <c r="AU31" i="39"/>
  <c r="AL32" i="39"/>
  <c r="AM32" i="39"/>
  <c r="AT32" i="39"/>
  <c r="AU32" i="39"/>
  <c r="AL33" i="39"/>
  <c r="AM33" i="39"/>
  <c r="AT33" i="39"/>
  <c r="AU33" i="39"/>
  <c r="AL34" i="39"/>
  <c r="AM34" i="39"/>
  <c r="AT34" i="39"/>
  <c r="AU34" i="39"/>
  <c r="AL35" i="39"/>
  <c r="AM35" i="39"/>
  <c r="AT35" i="39"/>
  <c r="AU35" i="39"/>
  <c r="AL36" i="39"/>
  <c r="AM36" i="39"/>
  <c r="AT36" i="39"/>
  <c r="AU36" i="39"/>
  <c r="AL37" i="39"/>
  <c r="AM37" i="39"/>
  <c r="AT37" i="39"/>
  <c r="AU37" i="39"/>
  <c r="AL38" i="39"/>
  <c r="AM38" i="39"/>
  <c r="AT38" i="39"/>
  <c r="AU38" i="39"/>
  <c r="AL39" i="39"/>
  <c r="AM39" i="39"/>
  <c r="AT39" i="39"/>
  <c r="AU39" i="39"/>
  <c r="AL40" i="39"/>
  <c r="AM40" i="39"/>
  <c r="AT40" i="39"/>
  <c r="AU40" i="39"/>
  <c r="AL41" i="39"/>
  <c r="AM41" i="39"/>
  <c r="AT41" i="39"/>
  <c r="AU41" i="39"/>
  <c r="AL42" i="39"/>
  <c r="AM42" i="39"/>
  <c r="AT42" i="39"/>
  <c r="AU42" i="39"/>
  <c r="AL43" i="39"/>
  <c r="AM43" i="39"/>
  <c r="AT43" i="39"/>
  <c r="AU43" i="39"/>
  <c r="AL44" i="39"/>
  <c r="AM44" i="39"/>
  <c r="AT44" i="39"/>
  <c r="AU44" i="39"/>
  <c r="AL45" i="39"/>
  <c r="AM45" i="39"/>
  <c r="AT45" i="39"/>
  <c r="AU45" i="39"/>
  <c r="AL46" i="39"/>
  <c r="AM46" i="39"/>
  <c r="AT46" i="39"/>
  <c r="AU46" i="39"/>
  <c r="AL47" i="39"/>
  <c r="AM47" i="39"/>
  <c r="AT47" i="39"/>
  <c r="AU47" i="39"/>
  <c r="AL48" i="39"/>
  <c r="AM48" i="39"/>
  <c r="AT48" i="39"/>
  <c r="AU48" i="39"/>
  <c r="AL49" i="39"/>
  <c r="AM49" i="39"/>
  <c r="AT49" i="39"/>
  <c r="AU49" i="39"/>
  <c r="AL50" i="39"/>
  <c r="AM50" i="39"/>
  <c r="AT50" i="39"/>
  <c r="AU50" i="39"/>
  <c r="AL51" i="39"/>
  <c r="AM51" i="39"/>
  <c r="AT51" i="39"/>
  <c r="AU51" i="39"/>
  <c r="AL52" i="39"/>
  <c r="AM52" i="39"/>
  <c r="AT52" i="39"/>
  <c r="AU52" i="39"/>
  <c r="AL53" i="39"/>
  <c r="AM53" i="39"/>
  <c r="AT53" i="39"/>
  <c r="AU53" i="39"/>
  <c r="AL54" i="39"/>
  <c r="AM54" i="39"/>
  <c r="AT54" i="39"/>
  <c r="AU54" i="39"/>
  <c r="AL55" i="39"/>
  <c r="AM55" i="39"/>
  <c r="AT55" i="39"/>
  <c r="AU55" i="39"/>
  <c r="AL56" i="39"/>
  <c r="AM56" i="39"/>
  <c r="AT56" i="39"/>
  <c r="AU56" i="39"/>
  <c r="AL57" i="39"/>
  <c r="AM57" i="39"/>
  <c r="AT57" i="39"/>
  <c r="AU57" i="39"/>
  <c r="AL58" i="39"/>
  <c r="AM58" i="39"/>
  <c r="AT58" i="39"/>
  <c r="AU58" i="39"/>
  <c r="AL59" i="39"/>
  <c r="AM59" i="39"/>
  <c r="AT59" i="39"/>
  <c r="AU59" i="39"/>
  <c r="AL60" i="39"/>
  <c r="AM60" i="39"/>
  <c r="AT60" i="39"/>
  <c r="AU60" i="39"/>
  <c r="AL61" i="39"/>
  <c r="AM61" i="39"/>
  <c r="AT61" i="39"/>
  <c r="AU61" i="39"/>
  <c r="AL62" i="39"/>
  <c r="AM62" i="39"/>
  <c r="AT62" i="39"/>
  <c r="AU62" i="39"/>
  <c r="B65" i="39"/>
  <c r="C65" i="39"/>
  <c r="D65" i="39"/>
  <c r="E65" i="39"/>
  <c r="F65" i="39"/>
  <c r="G65" i="39"/>
  <c r="I65" i="39"/>
  <c r="K65" i="39"/>
  <c r="M65" i="39"/>
  <c r="O65" i="39"/>
  <c r="Q65" i="39"/>
  <c r="S65" i="39"/>
  <c r="U65" i="39"/>
  <c r="W65" i="39"/>
  <c r="Y65" i="39"/>
  <c r="AA65" i="39"/>
  <c r="AC65" i="39"/>
  <c r="AD65" i="39"/>
  <c r="AF65" i="39"/>
  <c r="B66" i="39"/>
  <c r="C66" i="39"/>
  <c r="D66" i="39"/>
  <c r="E66" i="39"/>
  <c r="F66" i="39"/>
  <c r="G66" i="39"/>
  <c r="H66" i="39"/>
  <c r="I66" i="39"/>
  <c r="J66" i="39"/>
  <c r="K66" i="39"/>
  <c r="L66" i="39"/>
  <c r="M66" i="39"/>
  <c r="N66" i="39"/>
  <c r="O66" i="39"/>
  <c r="P66" i="39"/>
  <c r="Q66" i="39"/>
  <c r="R66" i="39"/>
  <c r="S66" i="39"/>
  <c r="T66" i="39"/>
  <c r="U66" i="39"/>
  <c r="V66" i="39"/>
  <c r="W66" i="39"/>
  <c r="X66" i="39"/>
  <c r="Y66" i="39"/>
  <c r="Z66" i="39"/>
  <c r="AA66" i="39"/>
  <c r="AB66" i="39"/>
  <c r="AC66" i="39"/>
  <c r="AD66" i="39"/>
  <c r="AE66" i="39"/>
  <c r="AF66" i="39"/>
  <c r="AG66" i="39"/>
  <c r="B67" i="39"/>
  <c r="C67" i="39"/>
  <c r="D67" i="39"/>
  <c r="E67" i="39"/>
  <c r="F67" i="39"/>
  <c r="G67" i="39"/>
  <c r="H67" i="39"/>
  <c r="I67" i="39"/>
  <c r="J67" i="39"/>
  <c r="K67" i="39"/>
  <c r="L67" i="39"/>
  <c r="M67" i="39"/>
  <c r="N67" i="39"/>
  <c r="O67" i="39"/>
  <c r="P67" i="39"/>
  <c r="Q67" i="39"/>
  <c r="R67" i="39"/>
  <c r="S67" i="39"/>
  <c r="T67" i="39"/>
  <c r="U67" i="39"/>
  <c r="V67" i="39"/>
  <c r="W67" i="39"/>
  <c r="X67" i="39"/>
  <c r="Y67" i="39"/>
  <c r="Z67" i="39"/>
  <c r="AA67" i="39"/>
  <c r="AB67" i="39"/>
  <c r="AC67" i="39"/>
  <c r="AD67" i="39"/>
  <c r="AE67" i="39"/>
  <c r="AF67" i="39"/>
  <c r="AG67" i="39"/>
  <c r="J65" i="39" l="1"/>
  <c r="AG65" i="39"/>
  <c r="H65" i="39"/>
  <c r="N65" i="39"/>
  <c r="L65" i="39"/>
  <c r="Z65" i="39"/>
  <c r="X65" i="39"/>
  <c r="R65" i="39"/>
  <c r="V65" i="39"/>
  <c r="T65" i="39"/>
  <c r="AE65" i="39"/>
  <c r="P65" i="39"/>
  <c r="AB65" i="39"/>
  <c r="AL8" i="38"/>
  <c r="AM8" i="38"/>
  <c r="AT8" i="38"/>
  <c r="AU8" i="38"/>
  <c r="AL9" i="38"/>
  <c r="AM9" i="38"/>
  <c r="AT9" i="38"/>
  <c r="AU9" i="38"/>
  <c r="AL10" i="38"/>
  <c r="AM10" i="38"/>
  <c r="AT10" i="38"/>
  <c r="AU10" i="38"/>
  <c r="AL11" i="38"/>
  <c r="AM11" i="38"/>
  <c r="AT11" i="38"/>
  <c r="AU11" i="38"/>
  <c r="AL12" i="38"/>
  <c r="AM12" i="38"/>
  <c r="AT12" i="38"/>
  <c r="AU12" i="38"/>
  <c r="AL13" i="38"/>
  <c r="AM13" i="38"/>
  <c r="AT13" i="38"/>
  <c r="AU13" i="38"/>
  <c r="AL14" i="38"/>
  <c r="AM14" i="38"/>
  <c r="AT14" i="38"/>
  <c r="AU14" i="38"/>
  <c r="AL15" i="38"/>
  <c r="AM15" i="38"/>
  <c r="AT15" i="38"/>
  <c r="AU15" i="38"/>
  <c r="AL16" i="38"/>
  <c r="AM16" i="38"/>
  <c r="AT16" i="38"/>
  <c r="AU16" i="38"/>
  <c r="AL17" i="38"/>
  <c r="AM17" i="38"/>
  <c r="AT17" i="38"/>
  <c r="AU17" i="38"/>
  <c r="AL18" i="38"/>
  <c r="AM18" i="38"/>
  <c r="AT18" i="38"/>
  <c r="AU18" i="38"/>
  <c r="AL19" i="38"/>
  <c r="AM19" i="38"/>
  <c r="AT19" i="38"/>
  <c r="AU19" i="38"/>
  <c r="AL20" i="38"/>
  <c r="AM20" i="38"/>
  <c r="AT20" i="38"/>
  <c r="AU20" i="38"/>
  <c r="AL21" i="38"/>
  <c r="AM21" i="38"/>
  <c r="AT21" i="38"/>
  <c r="AU21" i="38"/>
  <c r="AL22" i="38"/>
  <c r="AM22" i="38"/>
  <c r="AT22" i="38"/>
  <c r="AU22" i="38"/>
  <c r="AL23" i="38"/>
  <c r="AM23" i="38"/>
  <c r="AT23" i="38"/>
  <c r="AU23" i="38"/>
  <c r="AL24" i="38"/>
  <c r="AM24" i="38"/>
  <c r="AT24" i="38"/>
  <c r="AU24" i="38"/>
  <c r="AL25" i="38"/>
  <c r="AM25" i="38"/>
  <c r="AT25" i="38"/>
  <c r="AU25" i="38"/>
  <c r="AL26" i="38"/>
  <c r="AM26" i="38"/>
  <c r="AT26" i="38"/>
  <c r="AU26" i="38"/>
  <c r="AL27" i="38"/>
  <c r="AM27" i="38"/>
  <c r="AT27" i="38"/>
  <c r="AU27" i="38"/>
  <c r="AL28" i="38"/>
  <c r="AM28" i="38"/>
  <c r="AT28" i="38"/>
  <c r="AU28" i="38"/>
  <c r="AL29" i="38"/>
  <c r="AM29" i="38"/>
  <c r="AT29" i="38"/>
  <c r="AU29" i="38"/>
  <c r="AL30" i="38"/>
  <c r="AM30" i="38"/>
  <c r="AT30" i="38"/>
  <c r="AU30" i="38"/>
  <c r="AL31" i="38"/>
  <c r="AM31" i="38"/>
  <c r="AT31" i="38"/>
  <c r="AU31" i="38"/>
  <c r="AL32" i="38"/>
  <c r="AM32" i="38"/>
  <c r="AT32" i="38"/>
  <c r="AU32" i="38"/>
  <c r="AL33" i="38"/>
  <c r="AM33" i="38"/>
  <c r="AT33" i="38"/>
  <c r="AU33" i="38"/>
  <c r="AL34" i="38"/>
  <c r="AM34" i="38"/>
  <c r="AT34" i="38"/>
  <c r="AU34" i="38"/>
  <c r="AL35" i="38"/>
  <c r="AM35" i="38"/>
  <c r="AT35" i="38"/>
  <c r="AU35" i="38"/>
  <c r="AL36" i="38"/>
  <c r="AM36" i="38"/>
  <c r="AT36" i="38"/>
  <c r="AU36" i="38"/>
  <c r="AL37" i="38"/>
  <c r="AM37" i="38"/>
  <c r="AT37" i="38"/>
  <c r="AU37" i="38"/>
  <c r="AL38" i="38"/>
  <c r="AM38" i="38"/>
  <c r="AT38" i="38"/>
  <c r="AU38" i="38"/>
  <c r="AL39" i="38"/>
  <c r="AM39" i="38"/>
  <c r="AT39" i="38"/>
  <c r="AU39" i="38"/>
  <c r="AL40" i="38"/>
  <c r="AM40" i="38"/>
  <c r="AT40" i="38"/>
  <c r="AU40" i="38"/>
  <c r="AL41" i="38"/>
  <c r="AM41" i="38"/>
  <c r="AT41" i="38"/>
  <c r="AU41" i="38"/>
  <c r="AL42" i="38"/>
  <c r="AM42" i="38"/>
  <c r="AT42" i="38"/>
  <c r="AU42" i="38"/>
  <c r="AL43" i="38"/>
  <c r="AM43" i="38"/>
  <c r="AT43" i="38"/>
  <c r="AU43" i="38"/>
  <c r="AL44" i="38"/>
  <c r="AM44" i="38"/>
  <c r="AT44" i="38"/>
  <c r="AU44" i="38"/>
  <c r="AL45" i="38"/>
  <c r="AM45" i="38"/>
  <c r="AT45" i="38"/>
  <c r="AU45" i="38"/>
  <c r="AL46" i="38"/>
  <c r="AM46" i="38"/>
  <c r="AT46" i="38"/>
  <c r="AU46" i="38"/>
  <c r="AL47" i="38"/>
  <c r="AM47" i="38"/>
  <c r="AT47" i="38"/>
  <c r="AU47" i="38"/>
  <c r="AL48" i="38"/>
  <c r="AM48" i="38"/>
  <c r="AT48" i="38"/>
  <c r="AU48" i="38"/>
  <c r="AL49" i="38"/>
  <c r="AM49" i="38"/>
  <c r="AT49" i="38"/>
  <c r="AU49" i="38"/>
  <c r="AL50" i="38"/>
  <c r="AM50" i="38"/>
  <c r="AT50" i="38"/>
  <c r="AU50" i="38"/>
  <c r="AL51" i="38"/>
  <c r="AM51" i="38"/>
  <c r="AT51" i="38"/>
  <c r="AU51" i="38"/>
  <c r="AL52" i="38"/>
  <c r="AM52" i="38"/>
  <c r="AT52" i="38"/>
  <c r="AU52" i="38"/>
  <c r="AL53" i="38"/>
  <c r="AM53" i="38"/>
  <c r="AT53" i="38"/>
  <c r="AU53" i="38"/>
  <c r="AL54" i="38"/>
  <c r="AM54" i="38"/>
  <c r="AT54" i="38"/>
  <c r="AU54" i="38"/>
  <c r="AL55" i="38"/>
  <c r="AM55" i="38"/>
  <c r="AT55" i="38"/>
  <c r="AU55" i="38"/>
  <c r="AL56" i="38"/>
  <c r="AM56" i="38"/>
  <c r="AT56" i="38"/>
  <c r="AU56" i="38"/>
  <c r="AL57" i="38"/>
  <c r="AM57" i="38"/>
  <c r="AT57" i="38"/>
  <c r="AU57" i="38"/>
  <c r="AL58" i="38"/>
  <c r="AM58" i="38"/>
  <c r="AT58" i="38"/>
  <c r="AU58" i="38"/>
  <c r="AL59" i="38"/>
  <c r="AM59" i="38"/>
  <c r="AT59" i="38"/>
  <c r="AU59" i="38"/>
  <c r="AL60" i="38"/>
  <c r="AM60" i="38"/>
  <c r="AT60" i="38"/>
  <c r="AU60" i="38"/>
  <c r="AL61" i="38"/>
  <c r="AM61" i="38"/>
  <c r="AT61" i="38"/>
  <c r="AU61" i="38"/>
  <c r="AL62" i="38"/>
  <c r="AM62" i="38"/>
  <c r="AT62" i="38"/>
  <c r="AU62" i="38"/>
  <c r="B65" i="38"/>
  <c r="C65" i="38"/>
  <c r="D65" i="38"/>
  <c r="E65" i="38"/>
  <c r="F65" i="38"/>
  <c r="G65" i="38"/>
  <c r="I65" i="38"/>
  <c r="K65" i="38"/>
  <c r="M65" i="38"/>
  <c r="O65" i="38"/>
  <c r="Q65" i="38"/>
  <c r="S65" i="38"/>
  <c r="U65" i="38"/>
  <c r="W65" i="38"/>
  <c r="Y65" i="38"/>
  <c r="AA65" i="38"/>
  <c r="AC65" i="38"/>
  <c r="AD65" i="38"/>
  <c r="AF65" i="38"/>
  <c r="B66" i="38"/>
  <c r="C66" i="38"/>
  <c r="D66" i="38"/>
  <c r="E66" i="38"/>
  <c r="F66" i="38"/>
  <c r="G66" i="38"/>
  <c r="H66" i="38"/>
  <c r="I66" i="38"/>
  <c r="J66" i="38"/>
  <c r="K66" i="38"/>
  <c r="L66" i="38"/>
  <c r="M66" i="38"/>
  <c r="N66" i="38"/>
  <c r="O66" i="38"/>
  <c r="P66" i="38"/>
  <c r="Q66" i="38"/>
  <c r="R66" i="38"/>
  <c r="S66" i="38"/>
  <c r="T66" i="38"/>
  <c r="U66" i="38"/>
  <c r="V66" i="38"/>
  <c r="W66" i="38"/>
  <c r="X66" i="38"/>
  <c r="Y66" i="38"/>
  <c r="Z66" i="38"/>
  <c r="AA66" i="38"/>
  <c r="AB66" i="38"/>
  <c r="AC66" i="38"/>
  <c r="AD66" i="38"/>
  <c r="AE66" i="38"/>
  <c r="AF66" i="38"/>
  <c r="AG66" i="38"/>
  <c r="B67" i="38"/>
  <c r="C67" i="38"/>
  <c r="D67" i="38"/>
  <c r="E67" i="38"/>
  <c r="F67" i="38"/>
  <c r="G67" i="38"/>
  <c r="H67" i="38"/>
  <c r="I67" i="38"/>
  <c r="J67" i="38"/>
  <c r="K67" i="38"/>
  <c r="L67" i="38"/>
  <c r="M67" i="38"/>
  <c r="N67" i="38"/>
  <c r="O67" i="38"/>
  <c r="P67" i="38"/>
  <c r="Q67" i="38"/>
  <c r="R67" i="38"/>
  <c r="S67" i="38"/>
  <c r="T67" i="38"/>
  <c r="U67" i="38"/>
  <c r="V67" i="38"/>
  <c r="W67" i="38"/>
  <c r="X67" i="38"/>
  <c r="Y67" i="38"/>
  <c r="Z67" i="38"/>
  <c r="AA67" i="38"/>
  <c r="AB67" i="38"/>
  <c r="AC67" i="38"/>
  <c r="AD67" i="38"/>
  <c r="AE67" i="38"/>
  <c r="AF67" i="38"/>
  <c r="AG67" i="38"/>
  <c r="H65" i="38" l="1"/>
  <c r="L65" i="38"/>
  <c r="AG65" i="38"/>
  <c r="N65" i="38"/>
  <c r="J65" i="38"/>
  <c r="X65" i="38"/>
  <c r="AE65" i="38"/>
  <c r="Z65" i="38"/>
  <c r="V65" i="38"/>
  <c r="T65" i="38"/>
  <c r="AB65" i="38"/>
  <c r="R65" i="38"/>
  <c r="P65" i="38"/>
  <c r="AL8" i="37"/>
  <c r="AM8" i="37"/>
  <c r="AL9" i="37"/>
  <c r="AM9" i="37"/>
  <c r="AL10" i="37"/>
  <c r="AM10" i="37"/>
  <c r="AL11" i="37"/>
  <c r="AM11" i="37"/>
  <c r="AL12" i="37"/>
  <c r="AM12" i="37"/>
  <c r="AL13" i="37"/>
  <c r="AM13" i="37"/>
  <c r="AL14" i="37"/>
  <c r="AM14" i="37"/>
  <c r="AL15" i="37"/>
  <c r="AM15" i="37"/>
  <c r="AL16" i="37"/>
  <c r="AM16" i="37"/>
  <c r="AL17" i="37"/>
  <c r="AM17" i="37"/>
  <c r="AL18" i="37"/>
  <c r="AM18" i="37"/>
  <c r="AL19" i="37"/>
  <c r="AM19" i="37"/>
  <c r="AL20" i="37"/>
  <c r="AM20" i="37"/>
  <c r="AL21" i="37"/>
  <c r="AM21" i="37"/>
  <c r="AL22" i="37"/>
  <c r="AM22" i="37"/>
  <c r="AL23" i="37"/>
  <c r="AM23" i="37"/>
  <c r="AL24" i="37"/>
  <c r="AM24" i="37"/>
  <c r="AL25" i="37"/>
  <c r="AM25" i="37"/>
  <c r="AL26" i="37"/>
  <c r="AM26" i="37"/>
  <c r="AL27" i="37"/>
  <c r="AM27" i="37"/>
  <c r="AL28" i="37"/>
  <c r="AM28" i="37"/>
  <c r="AL29" i="37"/>
  <c r="AM29" i="37"/>
  <c r="AL30" i="37"/>
  <c r="AM30" i="37"/>
  <c r="AL31" i="37"/>
  <c r="AM31" i="37"/>
  <c r="AL32" i="37"/>
  <c r="AM32" i="37"/>
  <c r="AL33" i="37"/>
  <c r="AM33" i="37"/>
  <c r="AL34" i="37"/>
  <c r="AM34" i="37"/>
  <c r="AL35" i="37"/>
  <c r="AM35" i="37"/>
  <c r="AL36" i="37"/>
  <c r="AM36" i="37"/>
  <c r="AL37" i="37"/>
  <c r="AM37" i="37"/>
  <c r="AL38" i="37"/>
  <c r="AM38" i="37"/>
  <c r="AL39" i="37"/>
  <c r="AM39" i="37"/>
  <c r="AL40" i="37"/>
  <c r="AM40" i="37"/>
  <c r="AL41" i="37"/>
  <c r="AM41" i="37"/>
  <c r="AL42" i="37"/>
  <c r="AM42" i="37"/>
  <c r="AL43" i="37"/>
  <c r="AM43" i="37"/>
  <c r="AL44" i="37"/>
  <c r="AM44" i="37"/>
  <c r="AL45" i="37"/>
  <c r="AM45" i="37"/>
  <c r="AL46" i="37"/>
  <c r="AM46" i="37"/>
  <c r="AL47" i="37"/>
  <c r="AM47" i="37"/>
  <c r="AL48" i="37"/>
  <c r="AM48" i="37"/>
  <c r="AL49" i="37"/>
  <c r="AM49" i="37"/>
  <c r="AL50" i="37"/>
  <c r="AM50" i="37"/>
  <c r="AL51" i="37"/>
  <c r="AM51" i="37"/>
  <c r="AL52" i="37"/>
  <c r="AM52" i="37"/>
  <c r="AL53" i="37"/>
  <c r="AM53" i="37"/>
  <c r="AL54" i="37"/>
  <c r="AM54" i="37"/>
  <c r="AL55" i="37"/>
  <c r="AM55" i="37"/>
  <c r="AL56" i="37"/>
  <c r="AM56" i="37"/>
  <c r="AL57" i="37"/>
  <c r="AM57" i="37"/>
  <c r="AL58" i="37"/>
  <c r="AM58" i="37"/>
  <c r="AL59" i="37"/>
  <c r="AM59" i="37"/>
  <c r="AL60" i="37"/>
  <c r="AM60" i="37"/>
  <c r="AL61" i="37"/>
  <c r="AM61" i="37"/>
  <c r="AL62" i="37"/>
  <c r="AM62" i="37"/>
  <c r="B65" i="37"/>
  <c r="L65" i="37" s="1"/>
  <c r="C65" i="37"/>
  <c r="D65" i="37"/>
  <c r="E65" i="37"/>
  <c r="F65" i="37"/>
  <c r="G65" i="37"/>
  <c r="I65" i="37"/>
  <c r="K65" i="37"/>
  <c r="M65" i="37"/>
  <c r="O65" i="37"/>
  <c r="P65" i="37"/>
  <c r="Q65" i="37"/>
  <c r="R65" i="37" s="1"/>
  <c r="S65" i="37"/>
  <c r="T65" i="37" s="1"/>
  <c r="U65" i="37"/>
  <c r="W65" i="37"/>
  <c r="Y65" i="37"/>
  <c r="AA65" i="37"/>
  <c r="AB65" i="37" s="1"/>
  <c r="AC65" i="37"/>
  <c r="AD65" i="37"/>
  <c r="AE65" i="37" s="1"/>
  <c r="AF65" i="37"/>
  <c r="AG65" i="37" s="1"/>
  <c r="B66" i="37"/>
  <c r="C66" i="37"/>
  <c r="D66" i="37"/>
  <c r="E66" i="37"/>
  <c r="F66" i="37"/>
  <c r="G66" i="37"/>
  <c r="H66" i="37"/>
  <c r="I66" i="37"/>
  <c r="J66" i="37"/>
  <c r="K66" i="37"/>
  <c r="L66" i="37"/>
  <c r="M66" i="37"/>
  <c r="N66" i="37"/>
  <c r="O66" i="37"/>
  <c r="P66" i="37"/>
  <c r="Q66" i="37"/>
  <c r="R66" i="37"/>
  <c r="S66" i="37"/>
  <c r="T66" i="37"/>
  <c r="U66" i="37"/>
  <c r="V66" i="37"/>
  <c r="W66" i="37"/>
  <c r="X66" i="37"/>
  <c r="Y66" i="37"/>
  <c r="Z66" i="37"/>
  <c r="AA66" i="37"/>
  <c r="AB66" i="37"/>
  <c r="AC66" i="37"/>
  <c r="AD66" i="37"/>
  <c r="AE66" i="37"/>
  <c r="AF66" i="37"/>
  <c r="AG66" i="37"/>
  <c r="B67" i="37"/>
  <c r="C67" i="37"/>
  <c r="D67" i="37"/>
  <c r="E67" i="37"/>
  <c r="F67" i="37"/>
  <c r="G67" i="37"/>
  <c r="H67" i="37"/>
  <c r="I67" i="37"/>
  <c r="J67" i="37"/>
  <c r="K67" i="37"/>
  <c r="L67" i="37"/>
  <c r="M67" i="37"/>
  <c r="N67" i="37"/>
  <c r="O67" i="37"/>
  <c r="P67" i="37"/>
  <c r="Q67" i="37"/>
  <c r="R67" i="37"/>
  <c r="S67" i="37"/>
  <c r="T67" i="37"/>
  <c r="U67" i="37"/>
  <c r="V67" i="37"/>
  <c r="W67" i="37"/>
  <c r="X67" i="37"/>
  <c r="Y67" i="37"/>
  <c r="Z67" i="37"/>
  <c r="AA67" i="37"/>
  <c r="AB67" i="37"/>
  <c r="AC67" i="37"/>
  <c r="AD67" i="37"/>
  <c r="AE67" i="37"/>
  <c r="AF67" i="37"/>
  <c r="AG67" i="37"/>
  <c r="J65" i="37" l="1"/>
  <c r="V65" i="37"/>
  <c r="H65" i="37"/>
  <c r="Z65" i="37"/>
  <c r="N65" i="37"/>
  <c r="X65" i="37"/>
  <c r="AL8" i="36"/>
  <c r="AM8" i="36"/>
  <c r="AL9" i="36"/>
  <c r="AM9" i="36"/>
  <c r="AL10" i="36"/>
  <c r="AM10" i="36"/>
  <c r="AL11" i="36"/>
  <c r="AM11" i="36"/>
  <c r="AL12" i="36"/>
  <c r="AM12" i="36"/>
  <c r="AL13" i="36"/>
  <c r="AM13" i="36"/>
  <c r="AL14" i="36"/>
  <c r="AM14" i="36"/>
  <c r="AL15" i="36"/>
  <c r="AM15" i="36"/>
  <c r="AL16" i="36"/>
  <c r="AM16" i="36"/>
  <c r="AL17" i="36"/>
  <c r="AM17" i="36"/>
  <c r="AL18" i="36"/>
  <c r="AM18" i="36"/>
  <c r="AL19" i="36"/>
  <c r="AM19" i="36"/>
  <c r="AL20" i="36"/>
  <c r="AM20" i="36"/>
  <c r="AL21" i="36"/>
  <c r="AM21" i="36"/>
  <c r="AL22" i="36"/>
  <c r="AM22" i="36"/>
  <c r="AL23" i="36"/>
  <c r="AM23" i="36"/>
  <c r="AL24" i="36"/>
  <c r="AM24" i="36"/>
  <c r="AL25" i="36"/>
  <c r="AM25" i="36"/>
  <c r="AL26" i="36"/>
  <c r="AM26" i="36"/>
  <c r="AL27" i="36"/>
  <c r="AM27" i="36"/>
  <c r="AL28" i="36"/>
  <c r="AM28" i="36"/>
  <c r="AL29" i="36"/>
  <c r="AM29" i="36"/>
  <c r="AL30" i="36"/>
  <c r="AM30" i="36"/>
  <c r="AL31" i="36"/>
  <c r="AM31" i="36"/>
  <c r="AL32" i="36"/>
  <c r="AM32" i="36"/>
  <c r="AL33" i="36"/>
  <c r="AM33" i="36"/>
  <c r="AL34" i="36"/>
  <c r="AM34" i="36"/>
  <c r="AL35" i="36"/>
  <c r="AM35" i="36"/>
  <c r="AL36" i="36"/>
  <c r="AM36" i="36"/>
  <c r="AL37" i="36"/>
  <c r="AM37" i="36"/>
  <c r="AL38" i="36"/>
  <c r="AM38" i="36"/>
  <c r="AL39" i="36"/>
  <c r="AM39" i="36"/>
  <c r="AL40" i="36"/>
  <c r="AM40" i="36"/>
  <c r="AL41" i="36"/>
  <c r="AM41" i="36"/>
  <c r="AL42" i="36"/>
  <c r="AM42" i="36"/>
  <c r="AL43" i="36"/>
  <c r="AM43" i="36"/>
  <c r="AL44" i="36"/>
  <c r="AM44" i="36"/>
  <c r="AL45" i="36"/>
  <c r="AM45" i="36"/>
  <c r="AL46" i="36"/>
  <c r="AM46" i="36"/>
  <c r="AL47" i="36"/>
  <c r="AM47" i="36"/>
  <c r="AL48" i="36"/>
  <c r="AM48" i="36"/>
  <c r="AL49" i="36"/>
  <c r="AM49" i="36"/>
  <c r="AL50" i="36"/>
  <c r="AM50" i="36"/>
  <c r="AL51" i="36"/>
  <c r="AM51" i="36"/>
  <c r="AL52" i="36"/>
  <c r="AM52" i="36"/>
  <c r="AL53" i="36"/>
  <c r="AM53" i="36"/>
  <c r="AL54" i="36"/>
  <c r="AM54" i="36"/>
  <c r="AL55" i="36"/>
  <c r="AM55" i="36"/>
  <c r="AL56" i="36"/>
  <c r="AM56" i="36"/>
  <c r="AL57" i="36"/>
  <c r="AM57" i="36"/>
  <c r="AL58" i="36"/>
  <c r="AM58" i="36"/>
  <c r="AL59" i="36"/>
  <c r="AM59" i="36"/>
  <c r="AL60" i="36"/>
  <c r="AM60" i="36"/>
  <c r="AL61" i="36"/>
  <c r="AM61" i="36"/>
  <c r="AL62" i="36"/>
  <c r="AM62" i="36"/>
  <c r="B65" i="36"/>
  <c r="C65" i="36"/>
  <c r="D65" i="36"/>
  <c r="E65" i="36"/>
  <c r="F65" i="36"/>
  <c r="G65" i="36"/>
  <c r="H65" i="36" s="1"/>
  <c r="I65" i="36"/>
  <c r="J65" i="36" s="1"/>
  <c r="K65" i="36"/>
  <c r="L65" i="36" s="1"/>
  <c r="M65" i="36"/>
  <c r="N65" i="36"/>
  <c r="O65" i="36"/>
  <c r="P65" i="36" s="1"/>
  <c r="Q65" i="36"/>
  <c r="S65" i="36"/>
  <c r="U65" i="36"/>
  <c r="W65" i="36"/>
  <c r="X65" i="36" s="1"/>
  <c r="Y65" i="36"/>
  <c r="Z65" i="36" s="1"/>
  <c r="AA65" i="36"/>
  <c r="AC65" i="36"/>
  <c r="AD65" i="36"/>
  <c r="AE65" i="36"/>
  <c r="AF65" i="36"/>
  <c r="AG65" i="36"/>
  <c r="B66" i="36"/>
  <c r="C66" i="36"/>
  <c r="D66" i="36"/>
  <c r="E66" i="36"/>
  <c r="F66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S66" i="36"/>
  <c r="T66" i="36"/>
  <c r="U66" i="36"/>
  <c r="V66" i="36"/>
  <c r="W66" i="36"/>
  <c r="X66" i="36"/>
  <c r="Y66" i="36"/>
  <c r="Z66" i="36"/>
  <c r="AA66" i="36"/>
  <c r="AB66" i="36"/>
  <c r="AC66" i="36"/>
  <c r="AD66" i="36"/>
  <c r="AE66" i="36"/>
  <c r="AF66" i="36"/>
  <c r="AG66" i="36"/>
  <c r="B67" i="36"/>
  <c r="C67" i="36"/>
  <c r="D67" i="36"/>
  <c r="E67" i="36"/>
  <c r="F67" i="36"/>
  <c r="G67" i="36"/>
  <c r="H67" i="36"/>
  <c r="I67" i="36"/>
  <c r="J67" i="36"/>
  <c r="K67" i="36"/>
  <c r="L67" i="36"/>
  <c r="M67" i="36"/>
  <c r="N67" i="36"/>
  <c r="O67" i="36"/>
  <c r="P67" i="36"/>
  <c r="Q67" i="36"/>
  <c r="R67" i="36"/>
  <c r="S67" i="36"/>
  <c r="T67" i="36"/>
  <c r="U67" i="36"/>
  <c r="V67" i="36"/>
  <c r="W67" i="36"/>
  <c r="X67" i="36"/>
  <c r="Y67" i="36"/>
  <c r="Z67" i="36"/>
  <c r="AA67" i="36"/>
  <c r="AB67" i="36"/>
  <c r="AC67" i="36"/>
  <c r="AD67" i="36"/>
  <c r="AE67" i="36"/>
  <c r="AF67" i="36"/>
  <c r="AG67" i="36"/>
  <c r="AB65" i="36" l="1"/>
  <c r="T65" i="36"/>
  <c r="V65" i="36"/>
  <c r="R65" i="36"/>
  <c r="AL37" i="35"/>
  <c r="AM37" i="35"/>
  <c r="AL16" i="35"/>
  <c r="AM16" i="35"/>
  <c r="AL11" i="35"/>
  <c r="AM11" i="35"/>
  <c r="AL34" i="35"/>
  <c r="AM34" i="35"/>
  <c r="AL59" i="35"/>
  <c r="AM59" i="35"/>
  <c r="AL18" i="35"/>
  <c r="AM18" i="35"/>
  <c r="AL20" i="35"/>
  <c r="AM20" i="35"/>
  <c r="AL54" i="35"/>
  <c r="AM54" i="35"/>
  <c r="AL50" i="35"/>
  <c r="AM50" i="35"/>
  <c r="AL62" i="35"/>
  <c r="AM62" i="35"/>
  <c r="AL58" i="35"/>
  <c r="AM58" i="35"/>
  <c r="AL31" i="35"/>
  <c r="AM31" i="35"/>
  <c r="AL30" i="35"/>
  <c r="AM30" i="35"/>
  <c r="AL51" i="35"/>
  <c r="AM51" i="35"/>
  <c r="AL14" i="35"/>
  <c r="AM14" i="35"/>
  <c r="AL57" i="35"/>
  <c r="AM57" i="35"/>
  <c r="AL55" i="35"/>
  <c r="AM55" i="35"/>
  <c r="AL40" i="35"/>
  <c r="AM40" i="35"/>
  <c r="AL42" i="35"/>
  <c r="AM42" i="35"/>
  <c r="AL43" i="35"/>
  <c r="AM43" i="35"/>
  <c r="AL17" i="35"/>
  <c r="AM17" i="35"/>
  <c r="AL39" i="35"/>
  <c r="AM39" i="35"/>
  <c r="AL27" i="35"/>
  <c r="AM27" i="35"/>
  <c r="AL35" i="35"/>
  <c r="AM35" i="35"/>
  <c r="AL60" i="35"/>
  <c r="AM60" i="35"/>
  <c r="AL49" i="35"/>
  <c r="AM49" i="35"/>
  <c r="AL13" i="35"/>
  <c r="AM13" i="35"/>
  <c r="AL48" i="35"/>
  <c r="AM48" i="35"/>
  <c r="AL29" i="35"/>
  <c r="AM29" i="35"/>
  <c r="AL15" i="35"/>
  <c r="AM15" i="35"/>
  <c r="AL21" i="35"/>
  <c r="AM21" i="35"/>
  <c r="AL24" i="35"/>
  <c r="AM24" i="35"/>
  <c r="AL25" i="35"/>
  <c r="AM25" i="35"/>
  <c r="AL47" i="35"/>
  <c r="AM47" i="35"/>
  <c r="AL45" i="35"/>
  <c r="AM45" i="35"/>
  <c r="AL53" i="35"/>
  <c r="AM53" i="35"/>
  <c r="AL44" i="35"/>
  <c r="AM44" i="35"/>
  <c r="AL23" i="35"/>
  <c r="AM23" i="35"/>
  <c r="AL8" i="35"/>
  <c r="AM8" i="35"/>
  <c r="AL52" i="35"/>
  <c r="AM52" i="35"/>
  <c r="AL36" i="35"/>
  <c r="AM36" i="35"/>
  <c r="AL28" i="35"/>
  <c r="AM28" i="35"/>
  <c r="AL38" i="35"/>
  <c r="AM38" i="35"/>
  <c r="AL41" i="35"/>
  <c r="AM41" i="35"/>
  <c r="AL10" i="35"/>
  <c r="AM10" i="35"/>
  <c r="AL33" i="35"/>
  <c r="AM33" i="35"/>
  <c r="AL9" i="35"/>
  <c r="AM9" i="35"/>
  <c r="AL32" i="35"/>
  <c r="AM32" i="35"/>
  <c r="AL19" i="35"/>
  <c r="AM19" i="35"/>
  <c r="AL12" i="35"/>
  <c r="AM12" i="35"/>
  <c r="AL56" i="35"/>
  <c r="AM56" i="35"/>
  <c r="AL46" i="35"/>
  <c r="AM46" i="35"/>
  <c r="AL22" i="35"/>
  <c r="AM22" i="35"/>
  <c r="AL61" i="35"/>
  <c r="AM61" i="35"/>
  <c r="AL26" i="35"/>
  <c r="AM26" i="35"/>
  <c r="B65" i="35"/>
  <c r="C65" i="35"/>
  <c r="D65" i="35"/>
  <c r="E65" i="35"/>
  <c r="F65" i="35"/>
  <c r="G65" i="35"/>
  <c r="I65" i="35"/>
  <c r="K65" i="35"/>
  <c r="M65" i="35"/>
  <c r="O65" i="35"/>
  <c r="P65" i="35" s="1"/>
  <c r="Q65" i="35"/>
  <c r="S65" i="35"/>
  <c r="U65" i="35"/>
  <c r="W65" i="35"/>
  <c r="X65" i="35" s="1"/>
  <c r="Y65" i="35"/>
  <c r="AA65" i="35"/>
  <c r="AC65" i="35"/>
  <c r="AD65" i="35"/>
  <c r="AF65" i="35"/>
  <c r="B66" i="35"/>
  <c r="C66" i="35"/>
  <c r="D66" i="35"/>
  <c r="E66" i="35"/>
  <c r="F66" i="35"/>
  <c r="G66" i="35"/>
  <c r="H66" i="35"/>
  <c r="I66" i="35"/>
  <c r="J66" i="35"/>
  <c r="K66" i="35"/>
  <c r="L66" i="35"/>
  <c r="M66" i="35"/>
  <c r="N66" i="35"/>
  <c r="O66" i="35"/>
  <c r="P66" i="35"/>
  <c r="Q66" i="35"/>
  <c r="R66" i="35"/>
  <c r="S66" i="35"/>
  <c r="T66" i="35"/>
  <c r="U66" i="35"/>
  <c r="V66" i="35"/>
  <c r="W66" i="35"/>
  <c r="X66" i="35"/>
  <c r="Y66" i="35"/>
  <c r="Z66" i="35"/>
  <c r="AA66" i="35"/>
  <c r="AB66" i="35"/>
  <c r="AC66" i="35"/>
  <c r="AD66" i="35"/>
  <c r="AE66" i="35"/>
  <c r="AF66" i="35"/>
  <c r="AG66" i="35"/>
  <c r="B67" i="35"/>
  <c r="C67" i="35"/>
  <c r="D67" i="35"/>
  <c r="E67" i="35"/>
  <c r="F67" i="35"/>
  <c r="G67" i="35"/>
  <c r="H67" i="35"/>
  <c r="I67" i="35"/>
  <c r="J67" i="35"/>
  <c r="K67" i="35"/>
  <c r="L67" i="35"/>
  <c r="M67" i="35"/>
  <c r="N67" i="35"/>
  <c r="O67" i="35"/>
  <c r="P67" i="35"/>
  <c r="Q67" i="35"/>
  <c r="R67" i="35"/>
  <c r="S67" i="35"/>
  <c r="T67" i="35"/>
  <c r="U67" i="35"/>
  <c r="V67" i="35"/>
  <c r="W67" i="35"/>
  <c r="X67" i="35"/>
  <c r="Y67" i="35"/>
  <c r="Z67" i="35"/>
  <c r="AA67" i="35"/>
  <c r="AB67" i="35"/>
  <c r="AC67" i="35"/>
  <c r="AD67" i="35"/>
  <c r="AE67" i="35"/>
  <c r="AF67" i="35"/>
  <c r="AG67" i="35"/>
  <c r="AB65" i="35" l="1"/>
  <c r="V65" i="35"/>
  <c r="G69" i="35"/>
  <c r="H65" i="35"/>
  <c r="Z65" i="35"/>
  <c r="AE65" i="35"/>
  <c r="L65" i="35"/>
  <c r="R65" i="35"/>
  <c r="N65" i="35"/>
  <c r="J65" i="35"/>
  <c r="AG65" i="35"/>
  <c r="T65" i="35"/>
  <c r="AL26" i="34"/>
  <c r="AM26" i="34"/>
  <c r="AL56" i="34"/>
  <c r="AM56" i="34"/>
  <c r="AL19" i="34"/>
  <c r="AM19" i="34"/>
  <c r="AL33" i="34"/>
  <c r="AM33" i="34"/>
  <c r="AL36" i="34"/>
  <c r="AM36" i="34"/>
  <c r="AL38" i="34"/>
  <c r="AM38" i="34"/>
  <c r="AL28" i="34"/>
  <c r="AM28" i="34"/>
  <c r="AL52" i="34"/>
  <c r="AM52" i="34"/>
  <c r="AL47" i="34"/>
  <c r="AM47" i="34"/>
  <c r="AL61" i="34"/>
  <c r="AM61" i="34"/>
  <c r="AL12" i="34"/>
  <c r="AM12" i="34"/>
  <c r="AL32" i="34"/>
  <c r="AM32" i="34"/>
  <c r="AL25" i="34"/>
  <c r="AM25" i="34"/>
  <c r="AL22" i="34"/>
  <c r="AM22" i="34"/>
  <c r="AL41" i="34"/>
  <c r="AM41" i="34"/>
  <c r="AL15" i="34"/>
  <c r="AM15" i="34"/>
  <c r="AL21" i="34"/>
  <c r="AM21" i="34"/>
  <c r="AL24" i="34"/>
  <c r="AM24" i="34"/>
  <c r="AL44" i="34"/>
  <c r="AM44" i="34"/>
  <c r="AL9" i="34"/>
  <c r="AM9" i="34"/>
  <c r="AL35" i="34"/>
  <c r="AM35" i="34"/>
  <c r="AL43" i="34"/>
  <c r="AM43" i="34"/>
  <c r="AL27" i="34"/>
  <c r="AM27" i="34"/>
  <c r="AL49" i="34"/>
  <c r="AM49" i="34"/>
  <c r="AL60" i="34"/>
  <c r="AM60" i="34"/>
  <c r="AL39" i="34"/>
  <c r="AM39" i="34"/>
  <c r="AL48" i="34"/>
  <c r="AM48" i="34"/>
  <c r="AL55" i="34"/>
  <c r="AM55" i="34"/>
  <c r="AL42" i="34"/>
  <c r="AM42" i="34"/>
  <c r="AL45" i="34"/>
  <c r="AM45" i="34"/>
  <c r="AL14" i="34"/>
  <c r="AM14" i="34"/>
  <c r="AL8" i="34"/>
  <c r="AM8" i="34"/>
  <c r="AL30" i="34"/>
  <c r="AM30" i="34"/>
  <c r="AL51" i="34"/>
  <c r="AM51" i="34"/>
  <c r="AL29" i="34"/>
  <c r="AM29" i="34"/>
  <c r="AL46" i="34"/>
  <c r="AM46" i="34"/>
  <c r="AL31" i="34"/>
  <c r="AM31" i="34"/>
  <c r="AL62" i="34"/>
  <c r="AM62" i="34"/>
  <c r="AL50" i="34"/>
  <c r="AM50" i="34"/>
  <c r="AL20" i="34"/>
  <c r="AM20" i="34"/>
  <c r="AL54" i="34"/>
  <c r="AM54" i="34"/>
  <c r="AL18" i="34"/>
  <c r="AM18" i="34"/>
  <c r="AL59" i="34"/>
  <c r="AM59" i="34"/>
  <c r="AL11" i="34"/>
  <c r="AM11" i="34"/>
  <c r="AL37" i="34"/>
  <c r="AM37" i="34"/>
  <c r="AL40" i="34"/>
  <c r="AM40" i="34"/>
  <c r="AL17" i="34"/>
  <c r="AM17" i="34"/>
  <c r="AL57" i="34"/>
  <c r="AM57" i="34"/>
  <c r="AL34" i="34"/>
  <c r="AM34" i="34"/>
  <c r="AL53" i="34"/>
  <c r="AM53" i="34"/>
  <c r="AL13" i="34"/>
  <c r="AM13" i="34"/>
  <c r="AL10" i="34"/>
  <c r="AM10" i="34"/>
  <c r="AL16" i="34"/>
  <c r="AM16" i="34"/>
  <c r="AL23" i="34"/>
  <c r="AM23" i="34"/>
  <c r="AL58" i="34"/>
  <c r="AM58" i="34"/>
  <c r="B65" i="34"/>
  <c r="C65" i="34"/>
  <c r="D65" i="34"/>
  <c r="E65" i="34"/>
  <c r="F65" i="34"/>
  <c r="G65" i="34"/>
  <c r="I65" i="34"/>
  <c r="K65" i="34"/>
  <c r="M65" i="34"/>
  <c r="N65" i="34"/>
  <c r="O65" i="34"/>
  <c r="Q65" i="34"/>
  <c r="S65" i="34"/>
  <c r="T65" i="34"/>
  <c r="U65" i="34"/>
  <c r="W65" i="34"/>
  <c r="Y65" i="34"/>
  <c r="AA65" i="34"/>
  <c r="AB65" i="34" s="1"/>
  <c r="AC65" i="34"/>
  <c r="AD65" i="34"/>
  <c r="AF65" i="34"/>
  <c r="AG65" i="34" s="1"/>
  <c r="B66" i="34"/>
  <c r="C66" i="34"/>
  <c r="D66" i="34"/>
  <c r="E66" i="34"/>
  <c r="F66" i="34"/>
  <c r="G66" i="34"/>
  <c r="H66" i="34"/>
  <c r="I66" i="34"/>
  <c r="J66" i="34"/>
  <c r="K66" i="34"/>
  <c r="L66" i="34"/>
  <c r="M66" i="34"/>
  <c r="N66" i="34"/>
  <c r="O66" i="34"/>
  <c r="P66" i="34"/>
  <c r="Q66" i="34"/>
  <c r="R66" i="34"/>
  <c r="S66" i="34"/>
  <c r="T66" i="34"/>
  <c r="U66" i="34"/>
  <c r="V66" i="34"/>
  <c r="W66" i="34"/>
  <c r="X66" i="34"/>
  <c r="Y66" i="34"/>
  <c r="Z66" i="34"/>
  <c r="AA66" i="34"/>
  <c r="AB66" i="34"/>
  <c r="AC66" i="34"/>
  <c r="AD66" i="34"/>
  <c r="AE66" i="34"/>
  <c r="AF66" i="34"/>
  <c r="AG66" i="34"/>
  <c r="B67" i="34"/>
  <c r="C67" i="34"/>
  <c r="D67" i="34"/>
  <c r="E67" i="34"/>
  <c r="F67" i="34"/>
  <c r="G67" i="34"/>
  <c r="H67" i="34"/>
  <c r="I67" i="34"/>
  <c r="J67" i="34"/>
  <c r="K67" i="34"/>
  <c r="L67" i="34"/>
  <c r="M67" i="34"/>
  <c r="N67" i="34"/>
  <c r="O67" i="34"/>
  <c r="P67" i="34"/>
  <c r="Q67" i="34"/>
  <c r="R67" i="34"/>
  <c r="S67" i="34"/>
  <c r="T67" i="34"/>
  <c r="U67" i="34"/>
  <c r="V67" i="34"/>
  <c r="W67" i="34"/>
  <c r="X67" i="34"/>
  <c r="Y67" i="34"/>
  <c r="Z67" i="34"/>
  <c r="AA67" i="34"/>
  <c r="AB67" i="34"/>
  <c r="AC67" i="34"/>
  <c r="AD67" i="34"/>
  <c r="AE67" i="34"/>
  <c r="AF67" i="34"/>
  <c r="AG67" i="34"/>
  <c r="AE65" i="34" l="1"/>
  <c r="R65" i="34"/>
  <c r="L65" i="34"/>
  <c r="P65" i="34"/>
  <c r="J65" i="34"/>
  <c r="V65" i="34"/>
  <c r="G69" i="34"/>
  <c r="X65" i="34"/>
  <c r="H65" i="34"/>
  <c r="Z65" i="34"/>
  <c r="AL8" i="33"/>
  <c r="AM8" i="33"/>
  <c r="AL9" i="33"/>
  <c r="AM9" i="33"/>
  <c r="AL10" i="33"/>
  <c r="AM10" i="33"/>
  <c r="AL11" i="33"/>
  <c r="AM11" i="33"/>
  <c r="AL12" i="33"/>
  <c r="AM12" i="33"/>
  <c r="AL13" i="33"/>
  <c r="AM13" i="33"/>
  <c r="AL14" i="33"/>
  <c r="AM14" i="33"/>
  <c r="AL15" i="33"/>
  <c r="AM15" i="33"/>
  <c r="AL16" i="33"/>
  <c r="AM16" i="33"/>
  <c r="AL17" i="33"/>
  <c r="AM17" i="33"/>
  <c r="AL18" i="33"/>
  <c r="AM18" i="33"/>
  <c r="AL19" i="33"/>
  <c r="AM19" i="33"/>
  <c r="AL20" i="33"/>
  <c r="AM20" i="33"/>
  <c r="AL21" i="33"/>
  <c r="AM21" i="33"/>
  <c r="AL22" i="33"/>
  <c r="AM22" i="33"/>
  <c r="AL23" i="33"/>
  <c r="AM23" i="33"/>
  <c r="AL24" i="33"/>
  <c r="AM24" i="33"/>
  <c r="AL25" i="33"/>
  <c r="AM25" i="33"/>
  <c r="AL26" i="33"/>
  <c r="AM26" i="33"/>
  <c r="AL27" i="33"/>
  <c r="AM27" i="33"/>
  <c r="AL28" i="33"/>
  <c r="AM28" i="33"/>
  <c r="AL29" i="33"/>
  <c r="AM29" i="33"/>
  <c r="AL30" i="33"/>
  <c r="AM30" i="33"/>
  <c r="AL31" i="33"/>
  <c r="AM31" i="33"/>
  <c r="AL32" i="33"/>
  <c r="AM32" i="33"/>
  <c r="AL33" i="33"/>
  <c r="AM33" i="33"/>
  <c r="AL34" i="33"/>
  <c r="AM34" i="33"/>
  <c r="AL35" i="33"/>
  <c r="AM35" i="33"/>
  <c r="AL36" i="33"/>
  <c r="AM36" i="33"/>
  <c r="AL37" i="33"/>
  <c r="AM37" i="33"/>
  <c r="AL38" i="33"/>
  <c r="AM38" i="33"/>
  <c r="AL39" i="33"/>
  <c r="AM39" i="33"/>
  <c r="AL40" i="33"/>
  <c r="AM40" i="33"/>
  <c r="AL41" i="33"/>
  <c r="AM41" i="33"/>
  <c r="AL42" i="33"/>
  <c r="AM42" i="33"/>
  <c r="AL43" i="33"/>
  <c r="AM43" i="33"/>
  <c r="AL44" i="33"/>
  <c r="AM44" i="33"/>
  <c r="AL45" i="33"/>
  <c r="AM45" i="33"/>
  <c r="AL46" i="33"/>
  <c r="AM46" i="33"/>
  <c r="AL47" i="33"/>
  <c r="AM47" i="33"/>
  <c r="AL48" i="33"/>
  <c r="AM48" i="33"/>
  <c r="AL49" i="33"/>
  <c r="AM49" i="33"/>
  <c r="AL50" i="33"/>
  <c r="AM50" i="33"/>
  <c r="AL51" i="33"/>
  <c r="AM51" i="33"/>
  <c r="AL52" i="33"/>
  <c r="AM52" i="33"/>
  <c r="AL53" i="33"/>
  <c r="AM53" i="33"/>
  <c r="AL54" i="33"/>
  <c r="AM54" i="33"/>
  <c r="AL55" i="33"/>
  <c r="AM55" i="33"/>
  <c r="AL56" i="33"/>
  <c r="AM56" i="33"/>
  <c r="AL57" i="33"/>
  <c r="AM57" i="33"/>
  <c r="AL58" i="33"/>
  <c r="AM58" i="33"/>
  <c r="AL59" i="33"/>
  <c r="AM59" i="33"/>
  <c r="AL60" i="33"/>
  <c r="AM60" i="33"/>
  <c r="AL61" i="33"/>
  <c r="AM61" i="33"/>
  <c r="AL62" i="33"/>
  <c r="AM62" i="33"/>
  <c r="B65" i="33"/>
  <c r="C65" i="33"/>
  <c r="D65" i="33"/>
  <c r="E65" i="33"/>
  <c r="F65" i="33"/>
  <c r="G65" i="33"/>
  <c r="I65" i="33"/>
  <c r="K65" i="33"/>
  <c r="M65" i="33"/>
  <c r="O65" i="33"/>
  <c r="Q65" i="33"/>
  <c r="S65" i="33"/>
  <c r="U65" i="33"/>
  <c r="W65" i="33"/>
  <c r="Y65" i="33"/>
  <c r="AA65" i="33"/>
  <c r="AC65" i="33"/>
  <c r="AD65" i="33"/>
  <c r="AF65" i="33"/>
  <c r="B66" i="33"/>
  <c r="C66" i="33"/>
  <c r="D66" i="33"/>
  <c r="E66" i="33"/>
  <c r="F66" i="33"/>
  <c r="G66" i="33"/>
  <c r="H66" i="33"/>
  <c r="I66" i="33"/>
  <c r="J66" i="33"/>
  <c r="K66" i="33"/>
  <c r="L66" i="33"/>
  <c r="M66" i="33"/>
  <c r="N66" i="33"/>
  <c r="O66" i="33"/>
  <c r="P66" i="33"/>
  <c r="Q66" i="33"/>
  <c r="R66" i="33"/>
  <c r="S66" i="33"/>
  <c r="T66" i="33"/>
  <c r="U66" i="33"/>
  <c r="V66" i="33"/>
  <c r="W66" i="33"/>
  <c r="X66" i="33"/>
  <c r="Y66" i="33"/>
  <c r="Z66" i="33"/>
  <c r="AA66" i="33"/>
  <c r="AB66" i="33"/>
  <c r="AC66" i="33"/>
  <c r="AD66" i="33"/>
  <c r="AE66" i="33"/>
  <c r="AF66" i="33"/>
  <c r="AG66" i="33"/>
  <c r="B67" i="33"/>
  <c r="C67" i="33"/>
  <c r="D67" i="33"/>
  <c r="E67" i="33"/>
  <c r="F67" i="33"/>
  <c r="G67" i="33"/>
  <c r="H67" i="33"/>
  <c r="I67" i="33"/>
  <c r="J67" i="33"/>
  <c r="K67" i="33"/>
  <c r="L67" i="33"/>
  <c r="M67" i="33"/>
  <c r="N67" i="33"/>
  <c r="O67" i="33"/>
  <c r="P67" i="33"/>
  <c r="Q67" i="33"/>
  <c r="R67" i="33"/>
  <c r="S67" i="33"/>
  <c r="T67" i="33"/>
  <c r="U67" i="33"/>
  <c r="V67" i="33"/>
  <c r="W67" i="33"/>
  <c r="X67" i="33"/>
  <c r="Y67" i="33"/>
  <c r="Z67" i="33"/>
  <c r="AA67" i="33"/>
  <c r="AB67" i="33"/>
  <c r="AC67" i="33"/>
  <c r="AD67" i="33"/>
  <c r="AE67" i="33"/>
  <c r="AF67" i="33"/>
  <c r="AG67" i="33"/>
  <c r="AE65" i="33" l="1"/>
  <c r="P65" i="33"/>
  <c r="J65" i="33"/>
  <c r="H65" i="33"/>
  <c r="AB65" i="33"/>
  <c r="Z65" i="33"/>
  <c r="X65" i="33"/>
  <c r="V65" i="33"/>
  <c r="T65" i="33"/>
  <c r="L65" i="33"/>
  <c r="G69" i="33"/>
  <c r="R65" i="33"/>
  <c r="N65" i="33"/>
  <c r="AG65" i="33"/>
  <c r="AL8" i="32"/>
  <c r="AM8" i="32"/>
  <c r="AL9" i="32"/>
  <c r="AM9" i="32"/>
  <c r="AL10" i="32"/>
  <c r="AM10" i="32"/>
  <c r="AL11" i="32"/>
  <c r="AM11" i="32"/>
  <c r="AL12" i="32"/>
  <c r="AM12" i="32"/>
  <c r="AL13" i="32"/>
  <c r="AM13" i="32"/>
  <c r="AL14" i="32"/>
  <c r="AM14" i="32"/>
  <c r="AL15" i="32"/>
  <c r="AM15" i="32"/>
  <c r="AL16" i="32"/>
  <c r="AM16" i="32"/>
  <c r="AL17" i="32"/>
  <c r="AM17" i="32"/>
  <c r="AL18" i="32"/>
  <c r="AM18" i="32"/>
  <c r="AL19" i="32"/>
  <c r="AM19" i="32"/>
  <c r="AL20" i="32"/>
  <c r="AM20" i="32"/>
  <c r="AL21" i="32"/>
  <c r="AM21" i="32"/>
  <c r="AL22" i="32"/>
  <c r="AM22" i="32"/>
  <c r="AL23" i="32"/>
  <c r="AM23" i="32"/>
  <c r="AL24" i="32"/>
  <c r="AM24" i="32"/>
  <c r="AL25" i="32"/>
  <c r="AM25" i="32"/>
  <c r="AL26" i="32"/>
  <c r="AM26" i="32"/>
  <c r="AL27" i="32"/>
  <c r="AM27" i="32"/>
  <c r="AL28" i="32"/>
  <c r="AM28" i="32"/>
  <c r="AL29" i="32"/>
  <c r="AM29" i="32"/>
  <c r="AL30" i="32"/>
  <c r="AM30" i="32"/>
  <c r="AL31" i="32"/>
  <c r="AM31" i="32"/>
  <c r="AL32" i="32"/>
  <c r="AM32" i="32"/>
  <c r="AL33" i="32"/>
  <c r="AM33" i="32"/>
  <c r="AL34" i="32"/>
  <c r="AM34" i="32"/>
  <c r="AL35" i="32"/>
  <c r="AM35" i="32"/>
  <c r="AL36" i="32"/>
  <c r="AM36" i="32"/>
  <c r="AL37" i="32"/>
  <c r="AM37" i="32"/>
  <c r="AL38" i="32"/>
  <c r="AM38" i="32"/>
  <c r="AL39" i="32"/>
  <c r="AM39" i="32"/>
  <c r="AL40" i="32"/>
  <c r="AM40" i="32"/>
  <c r="AL41" i="32"/>
  <c r="AM41" i="32"/>
  <c r="AL42" i="32"/>
  <c r="AM42" i="32"/>
  <c r="AL43" i="32"/>
  <c r="AM43" i="32"/>
  <c r="AL44" i="32"/>
  <c r="AM44" i="32"/>
  <c r="AL45" i="32"/>
  <c r="AM45" i="32"/>
  <c r="AL46" i="32"/>
  <c r="AM46" i="32"/>
  <c r="AL47" i="32"/>
  <c r="AM47" i="32"/>
  <c r="AL48" i="32"/>
  <c r="AM48" i="32"/>
  <c r="AL49" i="32"/>
  <c r="AM49" i="32"/>
  <c r="AL50" i="32"/>
  <c r="AM50" i="32"/>
  <c r="AL51" i="32"/>
  <c r="AM51" i="32"/>
  <c r="AL52" i="32"/>
  <c r="AM52" i="32"/>
  <c r="AL53" i="32"/>
  <c r="AM53" i="32"/>
  <c r="AL54" i="32"/>
  <c r="AM54" i="32"/>
  <c r="AL55" i="32"/>
  <c r="AM55" i="32"/>
  <c r="AL56" i="32"/>
  <c r="AM56" i="32"/>
  <c r="AL57" i="32"/>
  <c r="AM57" i="32"/>
  <c r="AL58" i="32"/>
  <c r="AM58" i="32"/>
  <c r="AL59" i="32"/>
  <c r="AM59" i="32"/>
  <c r="AL60" i="32"/>
  <c r="AM60" i="32"/>
  <c r="AL61" i="32"/>
  <c r="AM61" i="32"/>
  <c r="AL62" i="32"/>
  <c r="AM62" i="32"/>
  <c r="B65" i="32"/>
  <c r="C65" i="32"/>
  <c r="D65" i="32"/>
  <c r="E65" i="32"/>
  <c r="F65" i="32"/>
  <c r="G65" i="32"/>
  <c r="H65" i="32" s="1"/>
  <c r="I65" i="32"/>
  <c r="J65" i="32" s="1"/>
  <c r="K65" i="32"/>
  <c r="M65" i="32"/>
  <c r="O65" i="32"/>
  <c r="Q65" i="32"/>
  <c r="R65" i="32" s="1"/>
  <c r="S65" i="32"/>
  <c r="U65" i="32"/>
  <c r="W65" i="32"/>
  <c r="Y65" i="32"/>
  <c r="Z65" i="32" s="1"/>
  <c r="AA65" i="32"/>
  <c r="AC65" i="32"/>
  <c r="AD65" i="32"/>
  <c r="AE65" i="32" s="1"/>
  <c r="AF65" i="32"/>
  <c r="B66" i="32"/>
  <c r="C66" i="32"/>
  <c r="D66" i="32"/>
  <c r="E66" i="32"/>
  <c r="F66" i="32"/>
  <c r="G66" i="32"/>
  <c r="H66" i="32"/>
  <c r="I66" i="32"/>
  <c r="J66" i="32"/>
  <c r="K66" i="32"/>
  <c r="L66" i="32"/>
  <c r="M66" i="32"/>
  <c r="N66" i="32"/>
  <c r="O66" i="32"/>
  <c r="P66" i="32"/>
  <c r="Q66" i="32"/>
  <c r="R66" i="32"/>
  <c r="S66" i="32"/>
  <c r="T66" i="32"/>
  <c r="U66" i="32"/>
  <c r="V66" i="32"/>
  <c r="W66" i="32"/>
  <c r="X66" i="32"/>
  <c r="Y66" i="32"/>
  <c r="Z66" i="32"/>
  <c r="AA66" i="32"/>
  <c r="AB66" i="32"/>
  <c r="AC66" i="32"/>
  <c r="AD66" i="32"/>
  <c r="AE66" i="32"/>
  <c r="AF66" i="32"/>
  <c r="AG66" i="32"/>
  <c r="B67" i="32"/>
  <c r="C67" i="32"/>
  <c r="D67" i="32"/>
  <c r="E67" i="32"/>
  <c r="F67" i="32"/>
  <c r="G67" i="32"/>
  <c r="H67" i="32"/>
  <c r="I67" i="32"/>
  <c r="J67" i="32"/>
  <c r="K67" i="32"/>
  <c r="L67" i="32"/>
  <c r="M67" i="32"/>
  <c r="N67" i="32"/>
  <c r="O67" i="32"/>
  <c r="P67" i="32"/>
  <c r="Q67" i="32"/>
  <c r="R67" i="32"/>
  <c r="S67" i="32"/>
  <c r="T67" i="32"/>
  <c r="U67" i="32"/>
  <c r="V67" i="32"/>
  <c r="W67" i="32"/>
  <c r="X67" i="32"/>
  <c r="Y67" i="32"/>
  <c r="Z67" i="32"/>
  <c r="AA67" i="32"/>
  <c r="AB67" i="32"/>
  <c r="AC67" i="32"/>
  <c r="AD67" i="32"/>
  <c r="AE67" i="32"/>
  <c r="AF67" i="32"/>
  <c r="AG67" i="32"/>
  <c r="G69" i="32" l="1"/>
  <c r="T65" i="32"/>
  <c r="L65" i="32"/>
  <c r="AB65" i="32"/>
  <c r="X65" i="32"/>
  <c r="P65" i="32"/>
  <c r="V65" i="32"/>
  <c r="AG65" i="32"/>
  <c r="N65" i="32"/>
  <c r="D6" i="30"/>
  <c r="D7" i="30"/>
  <c r="D8" i="30"/>
  <c r="D9" i="30"/>
  <c r="D10" i="30"/>
  <c r="D11" i="30"/>
  <c r="D12" i="30"/>
  <c r="D14" i="30"/>
  <c r="C18" i="30"/>
  <c r="D19" i="30" s="1"/>
  <c r="D30" i="30"/>
  <c r="D31" i="30"/>
  <c r="AL45" i="29"/>
  <c r="AM45" i="29"/>
  <c r="AL53" i="29"/>
  <c r="AM53" i="29"/>
  <c r="AL47" i="29"/>
  <c r="AM47" i="29"/>
  <c r="AL8" i="29"/>
  <c r="AM8" i="29"/>
  <c r="AL57" i="29"/>
  <c r="AM57" i="29"/>
  <c r="AL31" i="29"/>
  <c r="AM31" i="29"/>
  <c r="AL22" i="29"/>
  <c r="AM22" i="29"/>
  <c r="AL40" i="29"/>
  <c r="AM40" i="29"/>
  <c r="AL10" i="29"/>
  <c r="AM10" i="29"/>
  <c r="AL27" i="29"/>
  <c r="AM27" i="29"/>
  <c r="AL15" i="29"/>
  <c r="AM15" i="29"/>
  <c r="AL54" i="29"/>
  <c r="AM54" i="29"/>
  <c r="AL12" i="29"/>
  <c r="AM12" i="29"/>
  <c r="AL35" i="29"/>
  <c r="AM35" i="29"/>
  <c r="AL58" i="29"/>
  <c r="AM58" i="29"/>
  <c r="AL37" i="29"/>
  <c r="AM37" i="29"/>
  <c r="AL38" i="29"/>
  <c r="AM38" i="29"/>
  <c r="AL46" i="29"/>
  <c r="AM46" i="29"/>
  <c r="AL62" i="29"/>
  <c r="AM62" i="29"/>
  <c r="AL39" i="29"/>
  <c r="AM39" i="29"/>
  <c r="AL51" i="29"/>
  <c r="AM51" i="29"/>
  <c r="AL24" i="29"/>
  <c r="AM24" i="29"/>
  <c r="AL19" i="29"/>
  <c r="AM19" i="29"/>
  <c r="AL29" i="29"/>
  <c r="AM29" i="29"/>
  <c r="AL55" i="29"/>
  <c r="AM55" i="29"/>
  <c r="AL52" i="29"/>
  <c r="AM52" i="29"/>
  <c r="AL11" i="29"/>
  <c r="AM11" i="29"/>
  <c r="AL41" i="29"/>
  <c r="AM41" i="29"/>
  <c r="AL33" i="29"/>
  <c r="AM33" i="29"/>
  <c r="AL9" i="29"/>
  <c r="AM9" i="29"/>
  <c r="AL50" i="29"/>
  <c r="AM50" i="29"/>
  <c r="AL36" i="29"/>
  <c r="AM36" i="29"/>
  <c r="AL28" i="29"/>
  <c r="AM28" i="29"/>
  <c r="AL42" i="29"/>
  <c r="AM42" i="29"/>
  <c r="AL13" i="29"/>
  <c r="AM13" i="29"/>
  <c r="AL34" i="29"/>
  <c r="AM34" i="29"/>
  <c r="AL48" i="29"/>
  <c r="AM48" i="29"/>
  <c r="AL43" i="29"/>
  <c r="AM43" i="29"/>
  <c r="AL59" i="29"/>
  <c r="AM59" i="29"/>
  <c r="AL44" i="29"/>
  <c r="AM44" i="29"/>
  <c r="AL30" i="29"/>
  <c r="AM30" i="29"/>
  <c r="AL26" i="29"/>
  <c r="AM26" i="29"/>
  <c r="AL18" i="29"/>
  <c r="AM18" i="29"/>
  <c r="AL21" i="29"/>
  <c r="AM21" i="29"/>
  <c r="AL49" i="29"/>
  <c r="AM49" i="29"/>
  <c r="AL32" i="29"/>
  <c r="AM32" i="29"/>
  <c r="AL60" i="29"/>
  <c r="AM60" i="29"/>
  <c r="AL25" i="29"/>
  <c r="AM25" i="29"/>
  <c r="AL61" i="29"/>
  <c r="AM61" i="29"/>
  <c r="AL23" i="29"/>
  <c r="AM23" i="29"/>
  <c r="AL20" i="29"/>
  <c r="AM20" i="29"/>
  <c r="AL14" i="29"/>
  <c r="AM14" i="29"/>
  <c r="AL17" i="29"/>
  <c r="AM17" i="29"/>
  <c r="AL56" i="29"/>
  <c r="AM56" i="29"/>
  <c r="AL16" i="29"/>
  <c r="AM16" i="29"/>
  <c r="B65" i="29"/>
  <c r="C65" i="29"/>
  <c r="D65" i="29"/>
  <c r="E65" i="29"/>
  <c r="F65" i="29"/>
  <c r="G65" i="29"/>
  <c r="G69" i="29" s="1"/>
  <c r="I65" i="29"/>
  <c r="K65" i="29"/>
  <c r="M65" i="29"/>
  <c r="O65" i="29"/>
  <c r="Q65" i="29"/>
  <c r="S65" i="29"/>
  <c r="U65" i="29"/>
  <c r="W65" i="29"/>
  <c r="Y65" i="29"/>
  <c r="AA65" i="29"/>
  <c r="AC65" i="29"/>
  <c r="AD65" i="29"/>
  <c r="AF65" i="29"/>
  <c r="B66" i="29"/>
  <c r="C66" i="29"/>
  <c r="D66" i="29"/>
  <c r="E66" i="29"/>
  <c r="F66" i="29"/>
  <c r="G66" i="29"/>
  <c r="H66" i="29"/>
  <c r="I66" i="29"/>
  <c r="J66" i="29"/>
  <c r="K66" i="29"/>
  <c r="L66" i="29"/>
  <c r="M66" i="29"/>
  <c r="N66" i="29"/>
  <c r="O66" i="29"/>
  <c r="P66" i="29"/>
  <c r="Q66" i="29"/>
  <c r="R66" i="29"/>
  <c r="S66" i="29"/>
  <c r="T66" i="29"/>
  <c r="U66" i="29"/>
  <c r="V66" i="29"/>
  <c r="W66" i="29"/>
  <c r="X66" i="29"/>
  <c r="Y66" i="29"/>
  <c r="Z66" i="29"/>
  <c r="AA66" i="29"/>
  <c r="AB66" i="29"/>
  <c r="AC66" i="29"/>
  <c r="AD66" i="29"/>
  <c r="AE66" i="29"/>
  <c r="AF66" i="29"/>
  <c r="AG66" i="29"/>
  <c r="B67" i="29"/>
  <c r="C67" i="29"/>
  <c r="D67" i="29"/>
  <c r="E67" i="29"/>
  <c r="F67" i="29"/>
  <c r="G67" i="29"/>
  <c r="H67" i="29"/>
  <c r="I67" i="29"/>
  <c r="J67" i="29"/>
  <c r="K67" i="29"/>
  <c r="L67" i="29"/>
  <c r="M67" i="29"/>
  <c r="N67" i="29"/>
  <c r="O67" i="29"/>
  <c r="P67" i="29"/>
  <c r="Q67" i="29"/>
  <c r="R67" i="29"/>
  <c r="S67" i="29"/>
  <c r="T67" i="29"/>
  <c r="U67" i="29"/>
  <c r="V67" i="29"/>
  <c r="W67" i="29"/>
  <c r="X67" i="29"/>
  <c r="Y67" i="29"/>
  <c r="Z67" i="29"/>
  <c r="AA67" i="29"/>
  <c r="AB67" i="29"/>
  <c r="AC67" i="29"/>
  <c r="AD67" i="29"/>
  <c r="AE67" i="29"/>
  <c r="AF67" i="29"/>
  <c r="AG67" i="29"/>
  <c r="D21" i="30" l="1"/>
  <c r="D20" i="30"/>
  <c r="Z65" i="29"/>
  <c r="X65" i="29"/>
  <c r="L65" i="29"/>
  <c r="T65" i="29"/>
  <c r="J65" i="29"/>
  <c r="AE65" i="29"/>
  <c r="R65" i="29"/>
  <c r="P65" i="29"/>
  <c r="AB65" i="29"/>
  <c r="V65" i="29"/>
  <c r="H65" i="29"/>
  <c r="N65" i="29"/>
  <c r="AG65" i="29"/>
  <c r="AG67" i="28"/>
  <c r="AF67" i="28"/>
  <c r="AE67" i="28"/>
  <c r="AD67" i="28"/>
  <c r="AC67" i="28"/>
  <c r="AB67" i="28"/>
  <c r="AA67" i="28"/>
  <c r="Z67" i="28"/>
  <c r="Y67" i="28"/>
  <c r="X67" i="28"/>
  <c r="W67" i="28"/>
  <c r="V67" i="28"/>
  <c r="U67" i="28"/>
  <c r="T67" i="28"/>
  <c r="S67" i="28"/>
  <c r="R67" i="28"/>
  <c r="Q67" i="28"/>
  <c r="P67" i="28"/>
  <c r="O67" i="28"/>
  <c r="N67" i="28"/>
  <c r="M67" i="28"/>
  <c r="L67" i="28"/>
  <c r="K67" i="28"/>
  <c r="J67" i="28"/>
  <c r="I67" i="28"/>
  <c r="H67" i="28"/>
  <c r="G67" i="28"/>
  <c r="F67" i="28"/>
  <c r="E67" i="28"/>
  <c r="D67" i="28"/>
  <c r="C67" i="28"/>
  <c r="B67" i="28"/>
  <c r="AG66" i="28"/>
  <c r="AF66" i="28"/>
  <c r="AE66" i="28"/>
  <c r="AD66" i="28"/>
  <c r="AC66" i="28"/>
  <c r="AB66" i="28"/>
  <c r="AA66" i="28"/>
  <c r="Z66" i="28"/>
  <c r="Y66" i="28"/>
  <c r="X66" i="28"/>
  <c r="W66" i="28"/>
  <c r="V66" i="28"/>
  <c r="U66" i="28"/>
  <c r="T66" i="28"/>
  <c r="S66" i="28"/>
  <c r="R66" i="28"/>
  <c r="Q66" i="28"/>
  <c r="P66" i="28"/>
  <c r="O66" i="28"/>
  <c r="N66" i="28"/>
  <c r="M66" i="28"/>
  <c r="L66" i="28"/>
  <c r="K66" i="28"/>
  <c r="J66" i="28"/>
  <c r="I66" i="28"/>
  <c r="H66" i="28"/>
  <c r="G66" i="28"/>
  <c r="F66" i="28"/>
  <c r="E66" i="28"/>
  <c r="D66" i="28"/>
  <c r="C66" i="28"/>
  <c r="B66" i="28"/>
  <c r="AF65" i="28"/>
  <c r="AD65" i="28"/>
  <c r="AC65" i="28"/>
  <c r="AA65" i="28"/>
  <c r="Y65" i="28"/>
  <c r="W65" i="28"/>
  <c r="U65" i="28"/>
  <c r="S65" i="28"/>
  <c r="Q65" i="28"/>
  <c r="O65" i="28"/>
  <c r="M65" i="28"/>
  <c r="K65" i="28"/>
  <c r="I65" i="28"/>
  <c r="G65" i="28"/>
  <c r="F65" i="28"/>
  <c r="E65" i="28"/>
  <c r="D65" i="28"/>
  <c r="C65" i="28"/>
  <c r="B65" i="28"/>
  <c r="AM62" i="28"/>
  <c r="AL62" i="28"/>
  <c r="AM61" i="28"/>
  <c r="AL61" i="28"/>
  <c r="AM60" i="28"/>
  <c r="AL60" i="28"/>
  <c r="AM59" i="28"/>
  <c r="AL59" i="28"/>
  <c r="AM58" i="28"/>
  <c r="AL58" i="28"/>
  <c r="AM57" i="28"/>
  <c r="AL57" i="28"/>
  <c r="AM56" i="28"/>
  <c r="AL56" i="28"/>
  <c r="AM55" i="28"/>
  <c r="AL55" i="28"/>
  <c r="AM54" i="28"/>
  <c r="AL54" i="28"/>
  <c r="AM53" i="28"/>
  <c r="AL53" i="28"/>
  <c r="AM52" i="28"/>
  <c r="AL52" i="28"/>
  <c r="AM51" i="28"/>
  <c r="AL51" i="28"/>
  <c r="AM50" i="28"/>
  <c r="AL50" i="28"/>
  <c r="AM49" i="28"/>
  <c r="AL49" i="28"/>
  <c r="AM48" i="28"/>
  <c r="AL48" i="28"/>
  <c r="AM47" i="28"/>
  <c r="AL47" i="28"/>
  <c r="AM46" i="28"/>
  <c r="AL46" i="28"/>
  <c r="AM45" i="28"/>
  <c r="AL45" i="28"/>
  <c r="AM44" i="28"/>
  <c r="AL44" i="28"/>
  <c r="AM43" i="28"/>
  <c r="AL43" i="28"/>
  <c r="AM42" i="28"/>
  <c r="AL42" i="28"/>
  <c r="AM41" i="28"/>
  <c r="AL41" i="28"/>
  <c r="AM40" i="28"/>
  <c r="AL40" i="28"/>
  <c r="AM39" i="28"/>
  <c r="AL39" i="28"/>
  <c r="AM38" i="28"/>
  <c r="AL38" i="28"/>
  <c r="AM37" i="28"/>
  <c r="AL37" i="28"/>
  <c r="AM36" i="28"/>
  <c r="AL36" i="28"/>
  <c r="AM35" i="28"/>
  <c r="AL35" i="28"/>
  <c r="AM34" i="28"/>
  <c r="AL34" i="28"/>
  <c r="AM33" i="28"/>
  <c r="AL33" i="28"/>
  <c r="AM32" i="28"/>
  <c r="AL32" i="28"/>
  <c r="AM31" i="28"/>
  <c r="AL31" i="28"/>
  <c r="AM30" i="28"/>
  <c r="AL30" i="28"/>
  <c r="AM29" i="28"/>
  <c r="AL29" i="28"/>
  <c r="AM28" i="28"/>
  <c r="AL28" i="28"/>
  <c r="AM27" i="28"/>
  <c r="AL27" i="28"/>
  <c r="AM26" i="28"/>
  <c r="AL26" i="28"/>
  <c r="AM25" i="28"/>
  <c r="AL25" i="28"/>
  <c r="AM24" i="28"/>
  <c r="AL24" i="28"/>
  <c r="AM23" i="28"/>
  <c r="AL23" i="28"/>
  <c r="AM22" i="28"/>
  <c r="AL22" i="28"/>
  <c r="AM21" i="28"/>
  <c r="AL21" i="28"/>
  <c r="AM20" i="28"/>
  <c r="AL20" i="28"/>
  <c r="AM19" i="28"/>
  <c r="AL19" i="28"/>
  <c r="AM18" i="28"/>
  <c r="AL18" i="28"/>
  <c r="AM17" i="28"/>
  <c r="AL17" i="28"/>
  <c r="AM16" i="28"/>
  <c r="AL16" i="28"/>
  <c r="AM15" i="28"/>
  <c r="AL15" i="28"/>
  <c r="AM14" i="28"/>
  <c r="AL14" i="28"/>
  <c r="AM13" i="28"/>
  <c r="AL13" i="28"/>
  <c r="AM12" i="28"/>
  <c r="AL12" i="28"/>
  <c r="AM11" i="28"/>
  <c r="AL11" i="28"/>
  <c r="AM10" i="28"/>
  <c r="AL10" i="28"/>
  <c r="AM9" i="28"/>
  <c r="AL9" i="28"/>
  <c r="AM8" i="28"/>
  <c r="AL8" i="28"/>
  <c r="G69" i="28" l="1"/>
  <c r="AG65" i="28"/>
  <c r="V65" i="28"/>
  <c r="Z65" i="28"/>
  <c r="X65" i="28"/>
  <c r="AB65" i="28"/>
  <c r="H65" i="28"/>
  <c r="J65" i="28"/>
  <c r="L65" i="28"/>
  <c r="N65" i="28"/>
  <c r="R65" i="28"/>
  <c r="P65" i="28"/>
  <c r="T65" i="28"/>
  <c r="AE65" i="28"/>
  <c r="AL11" i="27"/>
  <c r="AM11" i="27"/>
  <c r="AL37" i="27"/>
  <c r="AM37" i="27"/>
  <c r="AL16" i="27"/>
  <c r="AM16" i="27"/>
  <c r="AL34" i="27"/>
  <c r="AM34" i="27"/>
  <c r="AL20" i="27"/>
  <c r="AM20" i="27"/>
  <c r="AL59" i="27"/>
  <c r="AM59" i="27"/>
  <c r="AL62" i="27"/>
  <c r="AM62" i="27"/>
  <c r="AL18" i="27"/>
  <c r="AM18" i="27"/>
  <c r="AL42" i="27"/>
  <c r="AM42" i="27"/>
  <c r="AL60" i="27"/>
  <c r="AM60" i="27"/>
  <c r="AL50" i="27"/>
  <c r="AM50" i="27"/>
  <c r="AL30" i="27"/>
  <c r="AM30" i="27"/>
  <c r="AL58" i="27"/>
  <c r="AM58" i="27"/>
  <c r="AL51" i="27"/>
  <c r="AM51" i="27"/>
  <c r="AL14" i="27"/>
  <c r="AM14" i="27"/>
  <c r="AL31" i="27"/>
  <c r="AM31" i="27"/>
  <c r="AL57" i="27"/>
  <c r="AM57" i="27"/>
  <c r="AL55" i="27"/>
  <c r="AM55" i="27"/>
  <c r="AL49" i="27"/>
  <c r="AM49" i="27"/>
  <c r="AL29" i="27"/>
  <c r="AM29" i="27"/>
  <c r="AL48" i="27"/>
  <c r="AM48" i="27"/>
  <c r="AL40" i="27"/>
  <c r="AM40" i="27"/>
  <c r="AL17" i="27"/>
  <c r="AM17" i="27"/>
  <c r="AL13" i="27"/>
  <c r="AM13" i="27"/>
  <c r="AL53" i="27"/>
  <c r="AM53" i="27"/>
  <c r="AL43" i="27"/>
  <c r="AM43" i="27"/>
  <c r="AL21" i="27"/>
  <c r="AM21" i="27"/>
  <c r="AL36" i="27"/>
  <c r="AM36" i="27"/>
  <c r="AL39" i="27"/>
  <c r="AM39" i="27"/>
  <c r="AL23" i="27"/>
  <c r="AM23" i="27"/>
  <c r="AL27" i="27"/>
  <c r="AM27" i="27"/>
  <c r="AL24" i="27"/>
  <c r="AM24" i="27"/>
  <c r="AL47" i="27"/>
  <c r="AM47" i="27"/>
  <c r="AL15" i="27"/>
  <c r="AM15" i="27"/>
  <c r="AL35" i="27"/>
  <c r="AM35" i="27"/>
  <c r="AL8" i="27"/>
  <c r="AM8" i="27"/>
  <c r="AL41" i="27"/>
  <c r="AM41" i="27"/>
  <c r="AL25" i="27"/>
  <c r="AM25" i="27"/>
  <c r="AL10" i="27"/>
  <c r="AM10" i="27"/>
  <c r="AL45" i="27"/>
  <c r="AM45" i="27"/>
  <c r="AL44" i="27"/>
  <c r="AM44" i="27"/>
  <c r="AL52" i="27"/>
  <c r="AM52" i="27"/>
  <c r="AL28" i="27"/>
  <c r="AM28" i="27"/>
  <c r="AL38" i="27"/>
  <c r="AM38" i="27"/>
  <c r="AL33" i="27"/>
  <c r="AM33" i="27"/>
  <c r="AL54" i="27"/>
  <c r="AM54" i="27"/>
  <c r="AL32" i="27"/>
  <c r="AM32" i="27"/>
  <c r="AL19" i="27"/>
  <c r="AM19" i="27"/>
  <c r="AL12" i="27"/>
  <c r="AM12" i="27"/>
  <c r="AL61" i="27"/>
  <c r="AM61" i="27"/>
  <c r="AL56" i="27"/>
  <c r="AM56" i="27"/>
  <c r="AL46" i="27"/>
  <c r="AM46" i="27"/>
  <c r="AL26" i="27"/>
  <c r="AM26" i="27"/>
  <c r="AL9" i="27"/>
  <c r="AM9" i="27"/>
  <c r="AL22" i="27"/>
  <c r="AM22" i="27"/>
  <c r="B65" i="27"/>
  <c r="C65" i="27"/>
  <c r="D65" i="27"/>
  <c r="E65" i="27"/>
  <c r="F65" i="27"/>
  <c r="G65" i="27"/>
  <c r="I65" i="27"/>
  <c r="K65" i="27"/>
  <c r="M65" i="27"/>
  <c r="O65" i="27"/>
  <c r="Q65" i="27"/>
  <c r="S65" i="27"/>
  <c r="U65" i="27"/>
  <c r="W65" i="27"/>
  <c r="Y65" i="27"/>
  <c r="AA65" i="27"/>
  <c r="AC65" i="27"/>
  <c r="AD65" i="27"/>
  <c r="AF65" i="27"/>
  <c r="B66" i="27"/>
  <c r="C66" i="27"/>
  <c r="D66" i="27"/>
  <c r="E66" i="27"/>
  <c r="F66" i="27"/>
  <c r="G66" i="27"/>
  <c r="H66" i="27"/>
  <c r="I66" i="27"/>
  <c r="J66" i="27"/>
  <c r="K66" i="27"/>
  <c r="L66" i="27"/>
  <c r="M66" i="27"/>
  <c r="N66" i="27"/>
  <c r="O66" i="27"/>
  <c r="P66" i="27"/>
  <c r="Q66" i="27"/>
  <c r="R66" i="27"/>
  <c r="S66" i="27"/>
  <c r="T66" i="27"/>
  <c r="U66" i="27"/>
  <c r="V66" i="27"/>
  <c r="W66" i="27"/>
  <c r="X66" i="27"/>
  <c r="Y66" i="27"/>
  <c r="Z66" i="27"/>
  <c r="AA66" i="27"/>
  <c r="AB66" i="27"/>
  <c r="AC66" i="27"/>
  <c r="AD66" i="27"/>
  <c r="AE66" i="27"/>
  <c r="AF66" i="27"/>
  <c r="AG66" i="27"/>
  <c r="B67" i="27"/>
  <c r="C67" i="27"/>
  <c r="D67" i="27"/>
  <c r="E67" i="27"/>
  <c r="F67" i="27"/>
  <c r="G67" i="27"/>
  <c r="H67" i="27"/>
  <c r="I67" i="27"/>
  <c r="J67" i="27"/>
  <c r="K67" i="27"/>
  <c r="L67" i="27"/>
  <c r="M67" i="27"/>
  <c r="N67" i="27"/>
  <c r="O67" i="27"/>
  <c r="P67" i="27"/>
  <c r="Q67" i="27"/>
  <c r="R67" i="27"/>
  <c r="S67" i="27"/>
  <c r="T67" i="27"/>
  <c r="U67" i="27"/>
  <c r="V67" i="27"/>
  <c r="W67" i="27"/>
  <c r="X67" i="27"/>
  <c r="Y67" i="27"/>
  <c r="Z67" i="27"/>
  <c r="AA67" i="27"/>
  <c r="AB67" i="27"/>
  <c r="AC67" i="27"/>
  <c r="AD67" i="27"/>
  <c r="AE67" i="27"/>
  <c r="AF67" i="27"/>
  <c r="AG67" i="27"/>
  <c r="X65" i="27" l="1"/>
  <c r="N65" i="27"/>
  <c r="Z65" i="27"/>
  <c r="AB65" i="27"/>
  <c r="AG65" i="27"/>
  <c r="L65" i="27"/>
  <c r="J65" i="27"/>
  <c r="H65" i="27"/>
  <c r="G69" i="27"/>
  <c r="V65" i="27"/>
  <c r="T65" i="27"/>
  <c r="R65" i="27"/>
  <c r="P65" i="27"/>
  <c r="AE65" i="27"/>
  <c r="AG67" i="26"/>
  <c r="AF67" i="26"/>
  <c r="AE67" i="26"/>
  <c r="AD67" i="26"/>
  <c r="AC67" i="26"/>
  <c r="AB67" i="26"/>
  <c r="AA67" i="26"/>
  <c r="Z67" i="26"/>
  <c r="Y67" i="26"/>
  <c r="X67" i="26"/>
  <c r="W67" i="26"/>
  <c r="V67" i="26"/>
  <c r="U67" i="26"/>
  <c r="T67" i="26"/>
  <c r="S67" i="26"/>
  <c r="R67" i="26"/>
  <c r="Q67" i="26"/>
  <c r="P67" i="26"/>
  <c r="O67" i="26"/>
  <c r="N67" i="26"/>
  <c r="M67" i="26"/>
  <c r="L67" i="26"/>
  <c r="K67" i="26"/>
  <c r="J67" i="26"/>
  <c r="I67" i="26"/>
  <c r="H67" i="26"/>
  <c r="G67" i="26"/>
  <c r="F67" i="26"/>
  <c r="E67" i="26"/>
  <c r="D67" i="26"/>
  <c r="C67" i="26"/>
  <c r="B67" i="26"/>
  <c r="AG66" i="26"/>
  <c r="AF66" i="26"/>
  <c r="AE66" i="26"/>
  <c r="AD66" i="26"/>
  <c r="AC66" i="26"/>
  <c r="AB66" i="26"/>
  <c r="AA66" i="26"/>
  <c r="Z66" i="26"/>
  <c r="Y66" i="26"/>
  <c r="X66" i="26"/>
  <c r="W66" i="26"/>
  <c r="V66" i="26"/>
  <c r="U66" i="26"/>
  <c r="T66" i="26"/>
  <c r="S66" i="26"/>
  <c r="R66" i="26"/>
  <c r="Q66" i="26"/>
  <c r="P66" i="26"/>
  <c r="O66" i="26"/>
  <c r="N66" i="26"/>
  <c r="M66" i="26"/>
  <c r="L66" i="26"/>
  <c r="K66" i="26"/>
  <c r="J66" i="26"/>
  <c r="I66" i="26"/>
  <c r="H66" i="26"/>
  <c r="G66" i="26"/>
  <c r="F66" i="26"/>
  <c r="E66" i="26"/>
  <c r="D66" i="26"/>
  <c r="C66" i="26"/>
  <c r="B66" i="26"/>
  <c r="AF65" i="26"/>
  <c r="AD65" i="26"/>
  <c r="AC65" i="26"/>
  <c r="AA65" i="26"/>
  <c r="Y65" i="26"/>
  <c r="W65" i="26"/>
  <c r="U65" i="26"/>
  <c r="S65" i="26"/>
  <c r="Q65" i="26"/>
  <c r="O65" i="26"/>
  <c r="M65" i="26"/>
  <c r="K65" i="26"/>
  <c r="L65" i="26" s="1"/>
  <c r="I65" i="26"/>
  <c r="G65" i="26"/>
  <c r="H65" i="26" s="1"/>
  <c r="F65" i="26"/>
  <c r="E65" i="26"/>
  <c r="D65" i="26"/>
  <c r="C65" i="26"/>
  <c r="B65" i="26"/>
  <c r="AM9" i="26"/>
  <c r="AL9" i="26"/>
  <c r="AM34" i="26"/>
  <c r="AL34" i="26"/>
  <c r="AM24" i="26"/>
  <c r="AL24" i="26"/>
  <c r="AM13" i="26"/>
  <c r="AL13" i="26"/>
  <c r="AM37" i="26"/>
  <c r="AL37" i="26"/>
  <c r="AM38" i="26"/>
  <c r="AL38" i="26"/>
  <c r="AM32" i="26"/>
  <c r="AL32" i="26"/>
  <c r="AM42" i="26"/>
  <c r="AL42" i="26"/>
  <c r="AM52" i="26"/>
  <c r="AL52" i="26"/>
  <c r="AM43" i="26"/>
  <c r="AL43" i="26"/>
  <c r="AM61" i="26"/>
  <c r="AL61" i="26"/>
  <c r="AM41" i="26"/>
  <c r="AL41" i="26"/>
  <c r="AM62" i="26"/>
  <c r="AL62" i="26"/>
  <c r="AM31" i="26"/>
  <c r="AL31" i="26"/>
  <c r="AM20" i="26"/>
  <c r="AL20" i="26"/>
  <c r="AM56" i="26"/>
  <c r="AL56" i="26"/>
  <c r="AM27" i="26"/>
  <c r="AL27" i="26"/>
  <c r="AM49" i="26"/>
  <c r="AL49" i="26"/>
  <c r="AM30" i="26"/>
  <c r="AL30" i="26"/>
  <c r="AM59" i="26"/>
  <c r="AL59" i="26"/>
  <c r="AM53" i="26"/>
  <c r="AL53" i="26"/>
  <c r="AM45" i="26"/>
  <c r="AL45" i="26"/>
  <c r="AM36" i="26"/>
  <c r="AL36" i="26"/>
  <c r="AM46" i="26"/>
  <c r="AL46" i="26"/>
  <c r="AM12" i="26"/>
  <c r="AL12" i="26"/>
  <c r="AM33" i="26"/>
  <c r="AL33" i="26"/>
  <c r="AM25" i="26"/>
  <c r="AL25" i="26"/>
  <c r="AM21" i="26"/>
  <c r="AL21" i="26"/>
  <c r="AM54" i="26"/>
  <c r="AL54" i="26"/>
  <c r="AM51" i="26"/>
  <c r="AL51" i="26"/>
  <c r="AM47" i="26"/>
  <c r="AL47" i="26"/>
  <c r="AM15" i="26"/>
  <c r="AL15" i="26"/>
  <c r="AM14" i="26"/>
  <c r="AL14" i="26"/>
  <c r="AM55" i="26"/>
  <c r="AL55" i="26"/>
  <c r="AM44" i="26"/>
  <c r="AL44" i="26"/>
  <c r="AM18" i="26"/>
  <c r="AL18" i="26"/>
  <c r="AM17" i="26"/>
  <c r="AL17" i="26"/>
  <c r="AM22" i="26"/>
  <c r="AL22" i="26"/>
  <c r="AM19" i="26"/>
  <c r="AL19" i="26"/>
  <c r="AM50" i="26"/>
  <c r="AL50" i="26"/>
  <c r="AM26" i="26"/>
  <c r="AL26" i="26"/>
  <c r="AM60" i="26"/>
  <c r="AL60" i="26"/>
  <c r="AM58" i="26"/>
  <c r="AL58" i="26"/>
  <c r="AM29" i="26"/>
  <c r="AL29" i="26"/>
  <c r="AM28" i="26"/>
  <c r="AL28" i="26"/>
  <c r="AM11" i="26"/>
  <c r="AL11" i="26"/>
  <c r="AM23" i="26"/>
  <c r="AL23" i="26"/>
  <c r="AM16" i="26"/>
  <c r="AL16" i="26"/>
  <c r="AM10" i="26"/>
  <c r="AL10" i="26"/>
  <c r="AM48" i="26"/>
  <c r="AL48" i="26"/>
  <c r="AM39" i="26"/>
  <c r="AL39" i="26"/>
  <c r="AM35" i="26"/>
  <c r="AL35" i="26"/>
  <c r="AM8" i="26"/>
  <c r="AL8" i="26"/>
  <c r="AM40" i="26"/>
  <c r="AL40" i="26"/>
  <c r="AM57" i="26"/>
  <c r="AL57" i="26"/>
  <c r="X65" i="26" l="1"/>
  <c r="Z65" i="26"/>
  <c r="N65" i="26"/>
  <c r="AB65" i="26"/>
  <c r="P65" i="26"/>
  <c r="V65" i="26"/>
  <c r="J65" i="26"/>
  <c r="AG65" i="26"/>
  <c r="T65" i="26"/>
  <c r="G69" i="26"/>
  <c r="R65" i="26"/>
  <c r="AE65" i="26"/>
  <c r="B65" i="25"/>
  <c r="C65" i="25"/>
  <c r="D65" i="25"/>
  <c r="E65" i="25"/>
  <c r="F65" i="25"/>
  <c r="G65" i="25"/>
  <c r="I65" i="25"/>
  <c r="K65" i="25"/>
  <c r="M65" i="25"/>
  <c r="O65" i="25"/>
  <c r="Q65" i="25"/>
  <c r="S65" i="25"/>
  <c r="U65" i="25"/>
  <c r="W65" i="25"/>
  <c r="Y65" i="25"/>
  <c r="AA65" i="25"/>
  <c r="AC65" i="25"/>
  <c r="AD65" i="25"/>
  <c r="AF65" i="25"/>
  <c r="B66" i="25"/>
  <c r="C66" i="25"/>
  <c r="D66" i="25"/>
  <c r="E66" i="25"/>
  <c r="F66" i="25"/>
  <c r="G66" i="25"/>
  <c r="H66" i="25"/>
  <c r="I66" i="25"/>
  <c r="J66" i="25"/>
  <c r="K66" i="25"/>
  <c r="L66" i="25"/>
  <c r="M66" i="25"/>
  <c r="N66" i="25"/>
  <c r="O66" i="25"/>
  <c r="P66" i="25"/>
  <c r="Q66" i="25"/>
  <c r="R66" i="25"/>
  <c r="S66" i="25"/>
  <c r="T66" i="25"/>
  <c r="U66" i="25"/>
  <c r="V66" i="25"/>
  <c r="W66" i="25"/>
  <c r="X66" i="25"/>
  <c r="Y66" i="25"/>
  <c r="Z66" i="25"/>
  <c r="AA66" i="25"/>
  <c r="AB66" i="25"/>
  <c r="AC66" i="25"/>
  <c r="AD66" i="25"/>
  <c r="AE66" i="25"/>
  <c r="AF66" i="25"/>
  <c r="AG66" i="25"/>
  <c r="B67" i="25"/>
  <c r="C67" i="25"/>
  <c r="D67" i="25"/>
  <c r="E67" i="25"/>
  <c r="F67" i="25"/>
  <c r="G67" i="25"/>
  <c r="H67" i="25"/>
  <c r="I67" i="25"/>
  <c r="J67" i="25"/>
  <c r="K67" i="25"/>
  <c r="L67" i="25"/>
  <c r="M67" i="25"/>
  <c r="N67" i="25"/>
  <c r="O67" i="25"/>
  <c r="P67" i="25"/>
  <c r="Q67" i="25"/>
  <c r="R67" i="25"/>
  <c r="S67" i="25"/>
  <c r="T67" i="25"/>
  <c r="U67" i="25"/>
  <c r="V67" i="25"/>
  <c r="W67" i="25"/>
  <c r="X67" i="25"/>
  <c r="Y67" i="25"/>
  <c r="Z67" i="25"/>
  <c r="AA67" i="25"/>
  <c r="AB67" i="25"/>
  <c r="AC67" i="25"/>
  <c r="AD67" i="25"/>
  <c r="AE67" i="25"/>
  <c r="AF67" i="25"/>
  <c r="AG67" i="25"/>
  <c r="X65" i="25" l="1"/>
  <c r="R65" i="25"/>
  <c r="P65" i="25"/>
  <c r="AB65" i="25"/>
  <c r="H65" i="25"/>
  <c r="AE65" i="25"/>
  <c r="L65" i="25"/>
  <c r="T65" i="25"/>
  <c r="Z65" i="25"/>
  <c r="V65" i="25"/>
  <c r="N65" i="25"/>
  <c r="J65" i="25"/>
  <c r="AG65" i="25"/>
  <c r="D7" i="24"/>
  <c r="D8" i="24"/>
  <c r="D9" i="24"/>
  <c r="D10" i="24"/>
  <c r="D11" i="24"/>
  <c r="D12" i="24"/>
  <c r="D14" i="24"/>
  <c r="D19" i="24"/>
  <c r="D20" i="24"/>
  <c r="D21" i="24"/>
  <c r="D28" i="24"/>
  <c r="D29" i="24"/>
  <c r="AL54" i="23"/>
  <c r="AM54" i="23"/>
  <c r="AL46" i="23"/>
  <c r="AM46" i="23"/>
  <c r="AL8" i="23"/>
  <c r="AM8" i="23"/>
  <c r="AL29" i="23"/>
  <c r="AM29" i="23"/>
  <c r="AL44" i="23"/>
  <c r="AM44" i="23"/>
  <c r="AL37" i="23"/>
  <c r="AM37" i="23"/>
  <c r="AL49" i="23"/>
  <c r="AM49" i="23"/>
  <c r="AL30" i="23"/>
  <c r="AM30" i="23"/>
  <c r="AL42" i="23"/>
  <c r="AM42" i="23"/>
  <c r="AL33" i="23"/>
  <c r="AM33" i="23"/>
  <c r="AL45" i="23"/>
  <c r="AM45" i="23"/>
  <c r="AL61" i="23"/>
  <c r="AM61" i="23"/>
  <c r="AL11" i="23"/>
  <c r="AM11" i="23"/>
  <c r="AL28" i="23"/>
  <c r="AM28" i="23"/>
  <c r="AL31" i="23"/>
  <c r="AM31" i="23"/>
  <c r="AL26" i="23"/>
  <c r="AM26" i="23"/>
  <c r="AL9" i="23"/>
  <c r="AM9" i="23"/>
  <c r="AL21" i="23"/>
  <c r="AM21" i="23"/>
  <c r="AL15" i="23"/>
  <c r="AM15" i="23"/>
  <c r="AL10" i="23"/>
  <c r="AM10" i="23"/>
  <c r="AL43" i="23"/>
  <c r="AM43" i="23"/>
  <c r="AL19" i="23"/>
  <c r="AM19" i="23"/>
  <c r="AL22" i="23"/>
  <c r="AM22" i="23"/>
  <c r="AL52" i="23"/>
  <c r="AM52" i="23"/>
  <c r="AL40" i="23"/>
  <c r="AM40" i="23"/>
  <c r="AL56" i="23"/>
  <c r="AM56" i="23"/>
  <c r="AL20" i="23"/>
  <c r="AM20" i="23"/>
  <c r="AL13" i="23"/>
  <c r="AM13" i="23"/>
  <c r="AL34" i="23"/>
  <c r="AM34" i="23"/>
  <c r="AL12" i="23"/>
  <c r="AM12" i="23"/>
  <c r="AL38" i="23"/>
  <c r="AM38" i="23"/>
  <c r="AL36" i="23"/>
  <c r="AM36" i="23"/>
  <c r="AL32" i="23"/>
  <c r="AM32" i="23"/>
  <c r="AL58" i="23"/>
  <c r="AM58" i="23"/>
  <c r="AL24" i="23"/>
  <c r="AM24" i="23"/>
  <c r="AL59" i="23"/>
  <c r="AM59" i="23"/>
  <c r="AL47" i="23"/>
  <c r="AM47" i="23"/>
  <c r="AL55" i="23"/>
  <c r="AM55" i="23"/>
  <c r="AL57" i="23"/>
  <c r="AM57" i="23"/>
  <c r="AL18" i="23"/>
  <c r="AM18" i="23"/>
  <c r="AL14" i="23"/>
  <c r="AM14" i="23"/>
  <c r="AL41" i="23"/>
  <c r="AM41" i="23"/>
  <c r="AL27" i="23"/>
  <c r="AM27" i="23"/>
  <c r="AL48" i="23"/>
  <c r="AM48" i="23"/>
  <c r="AL25" i="23"/>
  <c r="AM25" i="23"/>
  <c r="AL35" i="23"/>
  <c r="AM35" i="23"/>
  <c r="AL60" i="23"/>
  <c r="AM60" i="23"/>
  <c r="AL23" i="23"/>
  <c r="AM23" i="23"/>
  <c r="AL62" i="23"/>
  <c r="AM62" i="23"/>
  <c r="AL16" i="23"/>
  <c r="AM16" i="23"/>
  <c r="AL50" i="23"/>
  <c r="AM50" i="23"/>
  <c r="AL17" i="23"/>
  <c r="AM17" i="23"/>
  <c r="AL39" i="23"/>
  <c r="AM39" i="23"/>
  <c r="AL51" i="23"/>
  <c r="AM51" i="23"/>
  <c r="AL53" i="23"/>
  <c r="AM53" i="23"/>
  <c r="B65" i="23"/>
  <c r="C65" i="23"/>
  <c r="D65" i="23"/>
  <c r="E65" i="23"/>
  <c r="F65" i="23"/>
  <c r="G65" i="23"/>
  <c r="I65" i="23"/>
  <c r="K65" i="23"/>
  <c r="M65" i="23"/>
  <c r="O65" i="23"/>
  <c r="Q65" i="23"/>
  <c r="S65" i="23"/>
  <c r="U65" i="23"/>
  <c r="W65" i="23"/>
  <c r="Y65" i="23"/>
  <c r="AA65" i="23"/>
  <c r="AC65" i="23"/>
  <c r="AD65" i="23"/>
  <c r="AF65" i="23"/>
  <c r="B66" i="23"/>
  <c r="C66" i="23"/>
  <c r="D66" i="23"/>
  <c r="E66" i="23"/>
  <c r="F66" i="23"/>
  <c r="G66" i="23"/>
  <c r="H66" i="23"/>
  <c r="I66" i="23"/>
  <c r="J66" i="23"/>
  <c r="K66" i="23"/>
  <c r="L66" i="23"/>
  <c r="M66" i="23"/>
  <c r="N66" i="23"/>
  <c r="O66" i="23"/>
  <c r="P66" i="23"/>
  <c r="Q66" i="23"/>
  <c r="R66" i="23"/>
  <c r="S66" i="23"/>
  <c r="T66" i="23"/>
  <c r="U66" i="23"/>
  <c r="V66" i="23"/>
  <c r="W66" i="23"/>
  <c r="X66" i="23"/>
  <c r="Y66" i="23"/>
  <c r="Z66" i="23"/>
  <c r="AA66" i="23"/>
  <c r="AB66" i="23"/>
  <c r="AC66" i="23"/>
  <c r="AD66" i="23"/>
  <c r="AE66" i="23"/>
  <c r="AF66" i="23"/>
  <c r="AG66" i="23"/>
  <c r="B67" i="23"/>
  <c r="C67" i="23"/>
  <c r="D67" i="23"/>
  <c r="E67" i="23"/>
  <c r="F67" i="23"/>
  <c r="G67" i="23"/>
  <c r="H67" i="23"/>
  <c r="I67" i="23"/>
  <c r="J67" i="23"/>
  <c r="K67" i="23"/>
  <c r="L67" i="23"/>
  <c r="M67" i="23"/>
  <c r="N67" i="23"/>
  <c r="O67" i="23"/>
  <c r="P67" i="23"/>
  <c r="Q67" i="23"/>
  <c r="R67" i="23"/>
  <c r="S67" i="23"/>
  <c r="T67" i="23"/>
  <c r="U67" i="23"/>
  <c r="V67" i="23"/>
  <c r="W67" i="23"/>
  <c r="X67" i="23"/>
  <c r="Y67" i="23"/>
  <c r="Z67" i="23"/>
  <c r="AA67" i="23"/>
  <c r="AB67" i="23"/>
  <c r="AC67" i="23"/>
  <c r="AD67" i="23"/>
  <c r="AE67" i="23"/>
  <c r="AF67" i="23"/>
  <c r="AG67" i="23"/>
  <c r="T65" i="23" l="1"/>
  <c r="J65" i="23"/>
  <c r="L65" i="23"/>
  <c r="I68" i="23"/>
  <c r="AG65" i="23"/>
  <c r="X65" i="23"/>
  <c r="N65" i="23"/>
  <c r="Z65" i="23"/>
  <c r="R65" i="23"/>
  <c r="V65" i="23"/>
  <c r="H65" i="23"/>
  <c r="AB65" i="23"/>
  <c r="P65" i="23"/>
  <c r="AE65" i="23"/>
  <c r="B65" i="22"/>
  <c r="C65" i="22"/>
  <c r="D65" i="22"/>
  <c r="E65" i="22"/>
  <c r="F65" i="22"/>
  <c r="G65" i="22"/>
  <c r="V65" i="22" s="1"/>
  <c r="I65" i="22"/>
  <c r="K65" i="22"/>
  <c r="L65" i="22" s="1"/>
  <c r="M65" i="22"/>
  <c r="O65" i="22"/>
  <c r="Q65" i="22"/>
  <c r="S65" i="22"/>
  <c r="U65" i="22"/>
  <c r="W65" i="22"/>
  <c r="Y65" i="22"/>
  <c r="AA65" i="22"/>
  <c r="AC65" i="22"/>
  <c r="AD65" i="22"/>
  <c r="AF65" i="22"/>
  <c r="AG65" i="22" s="1"/>
  <c r="B66" i="22"/>
  <c r="C66" i="22"/>
  <c r="D66" i="22"/>
  <c r="E66" i="22"/>
  <c r="F66" i="22"/>
  <c r="G66" i="22"/>
  <c r="H66" i="22"/>
  <c r="I66" i="22"/>
  <c r="J66" i="22"/>
  <c r="K66" i="22"/>
  <c r="L66" i="22"/>
  <c r="M66" i="22"/>
  <c r="N66" i="22"/>
  <c r="O66" i="22"/>
  <c r="P66" i="22"/>
  <c r="Q66" i="22"/>
  <c r="R66" i="22"/>
  <c r="S66" i="22"/>
  <c r="T66" i="22"/>
  <c r="U66" i="22"/>
  <c r="V66" i="22"/>
  <c r="W66" i="22"/>
  <c r="X66" i="22"/>
  <c r="Y66" i="22"/>
  <c r="Z66" i="22"/>
  <c r="AA66" i="22"/>
  <c r="AB66" i="22"/>
  <c r="AC66" i="22"/>
  <c r="AD66" i="22"/>
  <c r="AE66" i="22"/>
  <c r="AF66" i="22"/>
  <c r="AG66" i="22"/>
  <c r="B67" i="22"/>
  <c r="C67" i="22"/>
  <c r="D67" i="22"/>
  <c r="E67" i="22"/>
  <c r="F67" i="22"/>
  <c r="G67" i="22"/>
  <c r="H67" i="22"/>
  <c r="I67" i="22"/>
  <c r="J67" i="22"/>
  <c r="K67" i="22"/>
  <c r="L67" i="22"/>
  <c r="M67" i="22"/>
  <c r="N67" i="22"/>
  <c r="O67" i="22"/>
  <c r="P67" i="22"/>
  <c r="Q67" i="22"/>
  <c r="R67" i="22"/>
  <c r="S67" i="22"/>
  <c r="T67" i="22"/>
  <c r="U67" i="22"/>
  <c r="V67" i="22"/>
  <c r="W67" i="22"/>
  <c r="X67" i="22"/>
  <c r="Y67" i="22"/>
  <c r="Z67" i="22"/>
  <c r="AA67" i="22"/>
  <c r="AB67" i="22"/>
  <c r="AC67" i="22"/>
  <c r="AD67" i="22"/>
  <c r="AE67" i="22"/>
  <c r="AF67" i="22"/>
  <c r="AG67" i="22"/>
  <c r="J65" i="22" l="1"/>
  <c r="T65" i="22"/>
  <c r="Z65" i="22"/>
  <c r="X65" i="22"/>
  <c r="AE65" i="22"/>
  <c r="P65" i="22"/>
  <c r="AB65" i="22"/>
  <c r="R65" i="22"/>
  <c r="H65" i="22"/>
  <c r="N65" i="22"/>
  <c r="B65" i="21"/>
  <c r="C65" i="21"/>
  <c r="D65" i="21"/>
  <c r="E65" i="21"/>
  <c r="F65" i="21"/>
  <c r="G65" i="21"/>
  <c r="I65" i="21"/>
  <c r="K65" i="21"/>
  <c r="M65" i="21"/>
  <c r="O65" i="21"/>
  <c r="Q65" i="21"/>
  <c r="S65" i="21"/>
  <c r="U65" i="21"/>
  <c r="W65" i="21"/>
  <c r="Y65" i="21"/>
  <c r="AA65" i="21"/>
  <c r="AC65" i="21"/>
  <c r="AD65" i="21"/>
  <c r="AF65" i="21"/>
  <c r="B66" i="21"/>
  <c r="C66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AA66" i="21"/>
  <c r="AB66" i="21"/>
  <c r="AC66" i="21"/>
  <c r="AD66" i="21"/>
  <c r="AE66" i="21"/>
  <c r="AF66" i="21"/>
  <c r="AG66" i="21"/>
  <c r="B67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A67" i="21"/>
  <c r="AB67" i="21"/>
  <c r="AC67" i="21"/>
  <c r="AD67" i="21"/>
  <c r="AE67" i="21"/>
  <c r="AF67" i="21"/>
  <c r="AG67" i="21"/>
  <c r="P65" i="21" l="1"/>
  <c r="Z65" i="21"/>
  <c r="AB65" i="21"/>
  <c r="V65" i="21"/>
  <c r="H65" i="21"/>
  <c r="R65" i="21"/>
  <c r="L65" i="21"/>
  <c r="AE65" i="21"/>
  <c r="N65" i="21"/>
  <c r="X65" i="21"/>
  <c r="J65" i="21"/>
  <c r="AG65" i="21"/>
  <c r="T65" i="21"/>
  <c r="B65" i="18"/>
  <c r="C65" i="18"/>
  <c r="D65" i="18"/>
  <c r="E65" i="18"/>
  <c r="F65" i="18"/>
  <c r="G65" i="18"/>
  <c r="I65" i="18"/>
  <c r="K65" i="18"/>
  <c r="M65" i="18"/>
  <c r="N65" i="18" s="1"/>
  <c r="O65" i="18"/>
  <c r="Q65" i="18"/>
  <c r="S65" i="18"/>
  <c r="T65" i="18" s="1"/>
  <c r="U65" i="18"/>
  <c r="V65" i="18" s="1"/>
  <c r="W65" i="18"/>
  <c r="X65" i="18" s="1"/>
  <c r="Y65" i="18"/>
  <c r="AA65" i="18"/>
  <c r="AC65" i="18"/>
  <c r="AD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AD66" i="18"/>
  <c r="AE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AD67" i="18"/>
  <c r="AE67" i="18"/>
  <c r="L65" i="18" l="1"/>
  <c r="J65" i="18"/>
  <c r="H65" i="18"/>
  <c r="AE65" i="18"/>
  <c r="R65" i="18"/>
  <c r="AB65" i="18"/>
  <c r="P65" i="18"/>
  <c r="Z65" i="18"/>
  <c r="AE67" i="17"/>
  <c r="AD67" i="17"/>
  <c r="AC67" i="17"/>
  <c r="AB67" i="17"/>
  <c r="AA67" i="17"/>
  <c r="Z67" i="17"/>
  <c r="Y67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AE66" i="17"/>
  <c r="AD66" i="17"/>
  <c r="AC66" i="17"/>
  <c r="AB66" i="17"/>
  <c r="AA66" i="17"/>
  <c r="Z66" i="17"/>
  <c r="Y66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AD65" i="17"/>
  <c r="AC65" i="17"/>
  <c r="AA65" i="17"/>
  <c r="Y65" i="17"/>
  <c r="W65" i="17"/>
  <c r="U65" i="17"/>
  <c r="S65" i="17"/>
  <c r="Q65" i="17"/>
  <c r="O65" i="17"/>
  <c r="M65" i="17"/>
  <c r="K65" i="17"/>
  <c r="I65" i="17"/>
  <c r="G65" i="17"/>
  <c r="X65" i="17" s="1"/>
  <c r="F65" i="17"/>
  <c r="E65" i="17"/>
  <c r="D65" i="17"/>
  <c r="C65" i="17"/>
  <c r="B65" i="17"/>
  <c r="D11" i="16"/>
  <c r="C41" i="16"/>
  <c r="E41" i="16"/>
  <c r="D41" i="16"/>
  <c r="D27" i="16"/>
  <c r="D26" i="16"/>
  <c r="D19" i="16"/>
  <c r="D18" i="16"/>
  <c r="D17" i="16"/>
  <c r="D12" i="16"/>
  <c r="D10" i="16"/>
  <c r="D9" i="16"/>
  <c r="D8" i="16"/>
  <c r="D7" i="16"/>
  <c r="D6" i="16"/>
  <c r="AB65" i="17" l="1"/>
  <c r="N65" i="17"/>
  <c r="Z65" i="17"/>
  <c r="L65" i="17"/>
  <c r="AE65" i="17"/>
  <c r="J65" i="17"/>
  <c r="P65" i="17"/>
  <c r="R65" i="17"/>
  <c r="T65" i="17"/>
  <c r="V65" i="17"/>
  <c r="H65" i="17"/>
  <c r="I41" i="3"/>
  <c r="I13" i="3"/>
  <c r="I49" i="3"/>
  <c r="I38" i="3"/>
  <c r="I47" i="3"/>
  <c r="I24" i="3"/>
  <c r="I30" i="3"/>
  <c r="I51" i="3"/>
  <c r="I54" i="3"/>
  <c r="I37" i="3"/>
  <c r="I33" i="3"/>
  <c r="I19" i="3"/>
  <c r="I25" i="3"/>
  <c r="I28" i="3"/>
  <c r="I5" i="3"/>
  <c r="I8" i="3"/>
  <c r="I17" i="3"/>
  <c r="I44" i="3"/>
  <c r="I46" i="3"/>
  <c r="I36" i="3"/>
  <c r="I12" i="3"/>
  <c r="I32" i="3"/>
  <c r="I35" i="3"/>
  <c r="I18" i="3"/>
  <c r="I9" i="3"/>
  <c r="I34" i="3"/>
  <c r="I15" i="3"/>
  <c r="I16" i="3"/>
  <c r="I53" i="3"/>
  <c r="I31" i="3"/>
  <c r="I27" i="3"/>
  <c r="I10" i="3"/>
  <c r="I29" i="3"/>
  <c r="I39" i="3"/>
  <c r="I43" i="3"/>
  <c r="I6" i="3"/>
  <c r="I7" i="3"/>
  <c r="I14" i="3"/>
  <c r="I23" i="3"/>
  <c r="I50" i="3"/>
  <c r="I40" i="3"/>
  <c r="I26" i="3"/>
  <c r="I21" i="3"/>
  <c r="I42" i="3"/>
  <c r="I48" i="3"/>
  <c r="I20" i="3"/>
  <c r="I58" i="3"/>
  <c r="I52" i="3"/>
  <c r="I56" i="3"/>
  <c r="I11" i="3"/>
  <c r="I22" i="3"/>
  <c r="I57" i="3"/>
  <c r="I45" i="3"/>
  <c r="I4" i="3"/>
  <c r="I55" i="3"/>
  <c r="AC67" i="15" l="1"/>
  <c r="AB67" i="15"/>
  <c r="AA67" i="15"/>
  <c r="Z67" i="15"/>
  <c r="Y67" i="15"/>
  <c r="X67" i="15"/>
  <c r="W67" i="15"/>
  <c r="V67" i="15"/>
  <c r="U67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B67" i="15"/>
  <c r="AC66" i="15"/>
  <c r="AB66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B66" i="15"/>
  <c r="AC65" i="15"/>
  <c r="AA65" i="15"/>
  <c r="Y65" i="15"/>
  <c r="W65" i="15"/>
  <c r="U65" i="15"/>
  <c r="S65" i="15"/>
  <c r="Q65" i="15"/>
  <c r="O65" i="15"/>
  <c r="M65" i="15"/>
  <c r="K65" i="15"/>
  <c r="I65" i="15"/>
  <c r="G65" i="15"/>
  <c r="F65" i="15"/>
  <c r="E65" i="15"/>
  <c r="D65" i="15"/>
  <c r="C65" i="15"/>
  <c r="B65" i="15"/>
  <c r="AD62" i="15"/>
  <c r="AD61" i="15"/>
  <c r="AD60" i="15"/>
  <c r="AD59" i="15"/>
  <c r="AD58" i="15"/>
  <c r="AD57" i="15"/>
  <c r="AD56" i="15"/>
  <c r="AD55" i="15"/>
  <c r="AD54" i="15"/>
  <c r="AD53" i="15"/>
  <c r="AD52" i="15"/>
  <c r="AD51" i="15"/>
  <c r="AD50" i="15"/>
  <c r="AD49" i="15"/>
  <c r="AD48" i="15"/>
  <c r="AD47" i="15"/>
  <c r="AD46" i="15"/>
  <c r="AD45" i="15"/>
  <c r="AD44" i="15"/>
  <c r="AD43" i="15"/>
  <c r="AD42" i="15"/>
  <c r="AD41" i="15"/>
  <c r="AD40" i="15"/>
  <c r="AD39" i="15"/>
  <c r="AD38" i="15"/>
  <c r="AD37" i="15"/>
  <c r="AD36" i="15"/>
  <c r="AD35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AD10" i="15"/>
  <c r="AD9" i="15"/>
  <c r="AD8" i="15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I67" i="12"/>
  <c r="H67" i="12"/>
  <c r="G67" i="12"/>
  <c r="F67" i="12"/>
  <c r="E67" i="12"/>
  <c r="D67" i="12"/>
  <c r="C67" i="12"/>
  <c r="B67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I66" i="12"/>
  <c r="H66" i="12"/>
  <c r="G66" i="12"/>
  <c r="F66" i="12"/>
  <c r="E66" i="12"/>
  <c r="D66" i="12"/>
  <c r="C66" i="12"/>
  <c r="B66" i="12"/>
  <c r="AD65" i="12"/>
  <c r="AC65" i="12"/>
  <c r="AA65" i="12"/>
  <c r="Y65" i="12"/>
  <c r="W65" i="12"/>
  <c r="U65" i="12"/>
  <c r="S65" i="12"/>
  <c r="Q65" i="12"/>
  <c r="O65" i="12"/>
  <c r="M65" i="12"/>
  <c r="K65" i="12"/>
  <c r="I65" i="12"/>
  <c r="G65" i="12"/>
  <c r="F65" i="12"/>
  <c r="E65" i="12"/>
  <c r="D65" i="12"/>
  <c r="C65" i="12"/>
  <c r="B65" i="12"/>
  <c r="J8" i="12"/>
  <c r="J66" i="12" s="1"/>
  <c r="X65" i="12" l="1"/>
  <c r="L65" i="12"/>
  <c r="J65" i="15"/>
  <c r="L65" i="15"/>
  <c r="T65" i="15"/>
  <c r="X65" i="15"/>
  <c r="T65" i="12"/>
  <c r="H65" i="12"/>
  <c r="AB65" i="12"/>
  <c r="P65" i="12"/>
  <c r="H65" i="15"/>
  <c r="P65" i="15"/>
  <c r="V65" i="15"/>
  <c r="AD66" i="15"/>
  <c r="Z65" i="12"/>
  <c r="N65" i="15"/>
  <c r="J67" i="12"/>
  <c r="Z65" i="15"/>
  <c r="AE65" i="12"/>
  <c r="R65" i="15"/>
  <c r="AB65" i="15"/>
  <c r="N65" i="12"/>
  <c r="AD65" i="15"/>
  <c r="AD67" i="15"/>
  <c r="J65" i="12"/>
  <c r="R65" i="12"/>
  <c r="V65" i="12"/>
  <c r="B65" i="10"/>
  <c r="C65" i="10"/>
  <c r="D65" i="10"/>
  <c r="E65" i="10"/>
  <c r="F65" i="10"/>
  <c r="G65" i="10"/>
  <c r="I65" i="10"/>
  <c r="K65" i="10"/>
  <c r="M65" i="10"/>
  <c r="N65" i="10" s="1"/>
  <c r="O65" i="10"/>
  <c r="P65" i="10" s="1"/>
  <c r="Q65" i="10"/>
  <c r="R65" i="10" s="1"/>
  <c r="S65" i="10"/>
  <c r="U65" i="10"/>
  <c r="W65" i="10"/>
  <c r="Y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X66" i="10"/>
  <c r="Y66" i="10"/>
  <c r="Z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Z67" i="10"/>
  <c r="B65" i="9"/>
  <c r="C65" i="9"/>
  <c r="D65" i="9"/>
  <c r="E65" i="9"/>
  <c r="F65" i="9"/>
  <c r="G65" i="9"/>
  <c r="I65" i="9"/>
  <c r="K65" i="9"/>
  <c r="L65" i="9" s="1"/>
  <c r="M65" i="9"/>
  <c r="O65" i="9"/>
  <c r="P65" i="9" s="1"/>
  <c r="Q65" i="9"/>
  <c r="S65" i="9"/>
  <c r="U65" i="9"/>
  <c r="W65" i="9"/>
  <c r="X65" i="9" s="1"/>
  <c r="Y65" i="9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B65" i="8"/>
  <c r="C65" i="8"/>
  <c r="D65" i="8"/>
  <c r="E65" i="8"/>
  <c r="F65" i="8"/>
  <c r="G65" i="8"/>
  <c r="I65" i="8"/>
  <c r="K65" i="8"/>
  <c r="M65" i="8"/>
  <c r="O65" i="8"/>
  <c r="P65" i="8" s="1"/>
  <c r="Q65" i="8"/>
  <c r="S65" i="8"/>
  <c r="U65" i="8"/>
  <c r="W65" i="8"/>
  <c r="X65" i="8" s="1"/>
  <c r="Y65" i="8"/>
  <c r="Z65" i="8" s="1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B65" i="6"/>
  <c r="C65" i="6"/>
  <c r="D65" i="6"/>
  <c r="E65" i="6"/>
  <c r="F65" i="6"/>
  <c r="G65" i="6"/>
  <c r="I65" i="6"/>
  <c r="K65" i="6"/>
  <c r="M65" i="6"/>
  <c r="O65" i="6"/>
  <c r="Q65" i="6"/>
  <c r="S65" i="6"/>
  <c r="U65" i="6"/>
  <c r="W65" i="6"/>
  <c r="X65" i="6" s="1"/>
  <c r="Y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L65" i="8" l="1"/>
  <c r="V65" i="9"/>
  <c r="N65" i="9"/>
  <c r="H65" i="6"/>
  <c r="J65" i="8"/>
  <c r="T65" i="9"/>
  <c r="H65" i="8"/>
  <c r="Z65" i="9"/>
  <c r="R65" i="9"/>
  <c r="J65" i="9"/>
  <c r="H65" i="9"/>
  <c r="T65" i="6"/>
  <c r="V65" i="8"/>
  <c r="R65" i="6"/>
  <c r="T65" i="8"/>
  <c r="V65" i="6"/>
  <c r="P65" i="6"/>
  <c r="R65" i="8"/>
  <c r="N65" i="6"/>
  <c r="L65" i="6"/>
  <c r="N65" i="8"/>
  <c r="Z65" i="6"/>
  <c r="J65" i="6"/>
  <c r="H41" i="3"/>
  <c r="H13" i="3"/>
  <c r="H49" i="3"/>
  <c r="H38" i="3"/>
  <c r="H47" i="3"/>
  <c r="H24" i="3"/>
  <c r="H30" i="3"/>
  <c r="H51" i="3"/>
  <c r="H54" i="3"/>
  <c r="H37" i="3"/>
  <c r="H33" i="3"/>
  <c r="H19" i="3"/>
  <c r="H25" i="3"/>
  <c r="H28" i="3"/>
  <c r="H5" i="3"/>
  <c r="H8" i="3"/>
  <c r="H17" i="3"/>
  <c r="H44" i="3"/>
  <c r="H46" i="3"/>
  <c r="H36" i="3"/>
  <c r="H12" i="3"/>
  <c r="H32" i="3"/>
  <c r="H35" i="3"/>
  <c r="H18" i="3"/>
  <c r="H9" i="3"/>
  <c r="H34" i="3"/>
  <c r="H15" i="3"/>
  <c r="H16" i="3"/>
  <c r="H53" i="3"/>
  <c r="H31" i="3"/>
  <c r="H27" i="3"/>
  <c r="H10" i="3"/>
  <c r="H29" i="3"/>
  <c r="H39" i="3"/>
  <c r="H43" i="3"/>
  <c r="H6" i="3"/>
  <c r="H7" i="3"/>
  <c r="H14" i="3"/>
  <c r="H23" i="3"/>
  <c r="H50" i="3"/>
  <c r="H40" i="3"/>
  <c r="H26" i="3"/>
  <c r="H21" i="3"/>
  <c r="H42" i="3"/>
  <c r="H48" i="3"/>
  <c r="H20" i="3"/>
  <c r="H58" i="3"/>
  <c r="H52" i="3"/>
  <c r="H56" i="3"/>
  <c r="H11" i="3"/>
  <c r="H22" i="3"/>
  <c r="H57" i="3"/>
  <c r="H45" i="3"/>
  <c r="H4" i="3"/>
  <c r="H55" i="3"/>
</calcChain>
</file>

<file path=xl/sharedStrings.xml><?xml version="1.0" encoding="utf-8"?>
<sst xmlns="http://schemas.openxmlformats.org/spreadsheetml/2006/main" count="3898" uniqueCount="472">
  <si>
    <t>County</t>
  </si>
  <si>
    <t>Total Voting Register Records</t>
  </si>
  <si>
    <t># Precincts</t>
  </si>
  <si>
    <t># SLDBP</t>
  </si>
  <si>
    <t># Magisterial Districts</t>
  </si>
  <si>
    <t># SITE ADDRESS MATCHES</t>
  </si>
  <si>
    <t>% SITE Address Matches</t>
  </si>
  <si>
    <t># STREET Address Matches</t>
  </si>
  <si>
    <t>% STREET Address Matches</t>
  </si>
  <si>
    <t># UNMATCHED Address Matches</t>
  </si>
  <si>
    <t>% UNMATCHED Address Matches</t>
  </si>
  <si>
    <t># Exception Address Matches</t>
  </si>
  <si>
    <t>% Exception Address Matches</t>
  </si>
  <si>
    <t># Precinct Mismatches</t>
  </si>
  <si>
    <t>% Precinct Mismatches</t>
  </si>
  <si>
    <t># Precinct Mismatches - SLDBP</t>
  </si>
  <si>
    <t>% Precinct Mismatches - SLDBP</t>
  </si>
  <si>
    <t># Magisterial Mismatches</t>
  </si>
  <si>
    <t>% Magisterial Mismatches</t>
  </si>
  <si>
    <t># House Mismatches</t>
  </si>
  <si>
    <t>% House Mismatches</t>
  </si>
  <si>
    <t># Senate Mismatches</t>
  </si>
  <si>
    <t>% Senate Mismatches</t>
  </si>
  <si>
    <t># Congressional Mismatches</t>
  </si>
  <si>
    <t>% Congressional Mismatches</t>
  </si>
  <si>
    <t># County Mismatches</t>
  </si>
  <si>
    <t>% County Mismatches</t>
  </si>
  <si>
    <t># Total Mismatch Flags</t>
  </si>
  <si>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</si>
  <si>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</si>
  <si>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</si>
  <si>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</si>
  <si>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</si>
  <si>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</si>
  <si>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</si>
  <si>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</si>
  <si>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</si>
  <si>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</si>
  <si>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</si>
  <si>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</si>
  <si>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</si>
  <si>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</si>
  <si>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</si>
  <si>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</si>
  <si>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</si>
  <si>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</si>
  <si>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</si>
  <si>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</si>
  <si>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</si>
  <si>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</si>
  <si>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</si>
  <si>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Marion</t>
  </si>
  <si>
    <t>Marshall</t>
  </si>
  <si>
    <t>Mason</t>
  </si>
  <si>
    <t>McDowell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</si>
  <si>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</si>
  <si>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</si>
  <si>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</si>
  <si>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</si>
  <si>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</si>
  <si>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</si>
  <si>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</si>
  <si>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</si>
  <si>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</si>
  <si>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</si>
  <si>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</si>
  <si>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</si>
  <si>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</si>
  <si>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</si>
  <si>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</si>
  <si>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</si>
  <si>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</si>
  <si>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</si>
  <si>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</si>
  <si>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</si>
  <si>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</si>
  <si>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</si>
  <si>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</si>
  <si>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</si>
  <si>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</si>
  <si>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</si>
  <si>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</si>
  <si>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</si>
  <si>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Bottom 10</t>
  </si>
  <si>
    <t>&lt; 83%</t>
  </si>
  <si>
    <t>County Target Threshold</t>
  </si>
  <si>
    <t>&gt; 95%</t>
  </si>
  <si>
    <t>&lt; 5%</t>
  </si>
  <si>
    <t>&lt; 1%</t>
  </si>
  <si>
    <t>Geocoding (Address Matching)</t>
  </si>
  <si>
    <t>Spatial Audit between SVRS Records and GEO-Election Districts</t>
  </si>
  <si>
    <t># Precincts Standard-ized</t>
  </si>
  <si>
    <t>Statistics</t>
  </si>
  <si>
    <t>Sum</t>
  </si>
  <si>
    <t>Min</t>
  </si>
  <si>
    <t>Max</t>
  </si>
  <si>
    <t>SPATIAL AUDIT BETWEEN SVRS AND GEO-ELECTION BOUNDARIES</t>
  </si>
  <si>
    <t>COUNT</t>
  </si>
  <si>
    <t>%</t>
  </si>
  <si>
    <t>NOTES</t>
  </si>
  <si>
    <t>SVRS Records Geocoded</t>
  </si>
  <si>
    <t>Precinct Mismatch</t>
  </si>
  <si>
    <t>Magisterial District</t>
  </si>
  <si>
    <t>State House</t>
  </si>
  <si>
    <t>State Senate</t>
  </si>
  <si>
    <t>1% of SVRS records do not match the GIS STATE SENATE Districts</t>
  </si>
  <si>
    <t>Congressional</t>
  </si>
  <si>
    <t>1% of SVRS records do not match the GIS CONGRESSOINAL Districts</t>
  </si>
  <si>
    <t>Outside County</t>
  </si>
  <si>
    <t>Total SVRS Records</t>
  </si>
  <si>
    <t xml:space="preserve">Two Address Locators (WV SAMS &amp; Esri) performed the geocoding </t>
  </si>
  <si>
    <t>Site Address Match</t>
  </si>
  <si>
    <t xml:space="preserve">93% of SVRS records geocode to a site point.  Some points may not be located to the building footprint or are false positives. </t>
  </si>
  <si>
    <t>Street Address Match</t>
  </si>
  <si>
    <t>Records not evaluated for mismatch by spatial audit</t>
  </si>
  <si>
    <t>Unmatched</t>
  </si>
  <si>
    <t>County Site Match Rates</t>
  </si>
  <si>
    <t>County Site Matches should be &gt; 95%</t>
  </si>
  <si>
    <t>Highest Site Match</t>
  </si>
  <si>
    <t>Jefferson County has the highest site address match rate</t>
  </si>
  <si>
    <t>Lowest Site Match</t>
  </si>
  <si>
    <t>Wirt County has the lowest site address match rate</t>
  </si>
  <si>
    <t>PRECINCT/MAGISTERIAL STATEWIDE COUNTS</t>
  </si>
  <si>
    <t>Voting Precincts</t>
  </si>
  <si>
    <t>Precincts Standardized</t>
  </si>
  <si>
    <t>3% of SVRS Precincts have to be standardized to Geo Precincts</t>
  </si>
  <si>
    <t>SLDBP</t>
  </si>
  <si>
    <t>Richie County has the least number of precincts</t>
  </si>
  <si>
    <t>Kanawha County has the highest number of precincts</t>
  </si>
  <si>
    <t>Magisterial Districts</t>
  </si>
  <si>
    <t>Hampshire County has the highest number of magisterial districts</t>
  </si>
  <si>
    <t>Count no SLD redistricting</t>
  </si>
  <si>
    <t>County has new SLD districts</t>
  </si>
  <si>
    <t>COMPARISON</t>
  </si>
  <si>
    <t># Precinct Mismatches
 (8 March)</t>
  </si>
  <si>
    <r>
      <t xml:space="preserve"># Precinct Mismatches
</t>
    </r>
    <r>
      <rPr>
        <b/>
        <sz val="10"/>
        <color theme="1"/>
        <rFont val="Calibri"/>
        <family val="2"/>
        <scheme val="minor"/>
      </rPr>
      <t>(28 January)</t>
    </r>
  </si>
  <si>
    <t>% of SVRS records from defined county whose county name in SVRS table do not match the county they are located in</t>
  </si>
  <si>
    <t># of SVRS records from defined county whose county name in SVRS table do not match the county they are located in</t>
  </si>
  <si>
    <t>% of SVRS records from defined county whose congressional district in SVRS table do not match the new congressional district after redistricting</t>
  </si>
  <si>
    <t># of SVRS records from defined county whose congressional district in SVRS table do not match the new congressional district after redistricting</t>
  </si>
  <si>
    <t>% of SVRS records from defined county whose state senate district in SVRS table do not match the new state house district after redistricting</t>
  </si>
  <si>
    <t># of SVRS records from defined county whose state senate district in SVRS table do not match the new state senate district after redistricting</t>
  </si>
  <si>
    <t>% of SVRS records from defined county whose state house district in SVRS table do not match the new state house district after redistricting</t>
  </si>
  <si>
    <t># of SVRS records from defined county whose state house district in SVRS table do not match the new state house district after redistricting</t>
  </si>
  <si>
    <t>% of SVRS records from defined county whose precinct number in SVRS table do not match the new precinct number after redistricting</t>
  </si>
  <si>
    <t># of SVRS records from defined county whose precinct number in SVRS table do not match the new precinct number after redistricting</t>
  </si>
  <si>
    <t>% of SVRS records from defined county whose magisterial district in SVRS table do not match the new magisterial district after redistricting</t>
  </si>
  <si>
    <t>SVRS - GEOGRAPHIC MISMATCH</t>
  </si>
  <si>
    <t>% of SVRS records from defined county that are unmatched in the geocoding processing</t>
  </si>
  <si>
    <t># of SVRS records from defined county that are unmatched in the geocoding processing</t>
  </si>
  <si>
    <t>% of SVRS records from defined county that are street matched in the geocoding processing</t>
  </si>
  <si>
    <t># of SVRS records from defined county that are street matched in the geocoding processing</t>
  </si>
  <si>
    <t>% of SVRS records from defined county that are site matched in the geocoding processing</t>
  </si>
  <si>
    <t># of SVRS records from defined county that are site matched in the geocoding processing</t>
  </si>
  <si>
    <t>GEOCODING (ADDRESS MATCHING)</t>
  </si>
  <si>
    <t># of Magisterial Districts for county</t>
  </si>
  <si>
    <t># of Voting Precincts from defined county that borders State Legislative Districts</t>
  </si>
  <si>
    <t xml:space="preserve"># SVRS Precincts standardized to Geo Precincts </t>
  </si>
  <si>
    <t># Standardized Precincts</t>
  </si>
  <si>
    <t># of Voting Precincts from defined county</t>
  </si>
  <si>
    <t># of SVRS records from defined county</t>
  </si>
  <si>
    <t>Total Voter Registration Records</t>
  </si>
  <si>
    <t>County Name</t>
  </si>
  <si>
    <t>DESCRIPTION</t>
  </si>
  <si>
    <t>FIELD NAME</t>
  </si>
  <si>
    <t>&gt; 11.6%</t>
  </si>
  <si>
    <t>SVRS Data Extraction Date:  04/01/2022</t>
  </si>
  <si>
    <t>Summary Report Date:  04/03/2022</t>
  </si>
  <si>
    <t>SPATIAL AUDIT 4/1/2022 (SVRS-GEO County Summary Report)</t>
  </si>
  <si>
    <t>&gt; 17%</t>
  </si>
  <si>
    <t>&lt; 85%</t>
  </si>
  <si>
    <t>SVRS Data Extraction Date:  03/22/2022</t>
  </si>
  <si>
    <t>Summary Report Date:  03/23/2022</t>
  </si>
  <si>
    <t>SPATIAL AUDIT 3/23/2022 (SVRS-GEO County Summary Report)</t>
  </si>
  <si>
    <t># Alpha Splits</t>
  </si>
  <si>
    <t>SVRS Data Extraction Date:  03/17/2022</t>
  </si>
  <si>
    <t>Summary Report Date:  03/11/2022</t>
  </si>
  <si>
    <t>SPATIAL AUDIT 3/8/22 (SVRS County Summary Report)</t>
  </si>
  <si>
    <t>d</t>
  </si>
  <si>
    <t>No Data</t>
  </si>
  <si>
    <t>No GEO Data</t>
  </si>
  <si>
    <t>SVRS - GEOgraphic Mistmatch Flags (Counts and Percentages)</t>
  </si>
  <si>
    <t>SVRS Data Extraction Date:  01/28/2022</t>
  </si>
  <si>
    <t>Summary Report Date:  2/21/2022</t>
  </si>
  <si>
    <t>SPATIAL AUDIT 1/28/2022 (SVRS County Summary Report)</t>
  </si>
  <si>
    <t># of SVRS user-defined exceptions that override geocoding coordinates</t>
  </si>
  <si>
    <t>% of SVRS user-defined exceptions that override geocoding coordinates</t>
  </si>
  <si>
    <t>GRAPHIC</t>
  </si>
  <si>
    <t>statewide %</t>
  </si>
  <si>
    <t>% Site Geocode</t>
  </si>
  <si>
    <t>% Precinct Mismatch</t>
  </si>
  <si>
    <t>TOP 10</t>
  </si>
  <si>
    <t>BOTTOM 10</t>
  </si>
  <si>
    <r>
      <t># Precinct Mismatches
 (</t>
    </r>
    <r>
      <rPr>
        <b/>
        <sz val="10"/>
        <color theme="1"/>
        <rFont val="Calibri"/>
        <family val="2"/>
        <scheme val="minor"/>
      </rPr>
      <t>15 April)</t>
    </r>
  </si>
  <si>
    <r>
      <t xml:space="preserve">% Precinct Mismatches
</t>
    </r>
    <r>
      <rPr>
        <b/>
        <sz val="10"/>
        <color theme="1"/>
        <rFont val="Calibri"/>
        <family val="2"/>
        <scheme val="minor"/>
      </rPr>
      <t>(15 April)</t>
    </r>
  </si>
  <si>
    <t>SPATIAL AUDIT 4/15/2022 (SVRS-GEO County Summary Report)</t>
  </si>
  <si>
    <t>Summary Report Date:  04/15/2022</t>
  </si>
  <si>
    <t>SVRS Data Extraction Date:  04/15/2022</t>
  </si>
  <si>
    <t>&gt; 7%</t>
  </si>
  <si>
    <t># Total with Zero Mismatch Flag</t>
  </si>
  <si>
    <t>% Total with Zero Mismatch Flag</t>
  </si>
  <si>
    <t>Comparison 4/15/2022</t>
  </si>
  <si>
    <t>Total Mismatch Flags Cumulative</t>
  </si>
  <si>
    <t>Total Mismatch Flags Cumulative (Precinct, Magisterial, State House, State Senate, Congressional, Outside County)</t>
  </si>
  <si>
    <t># of SVRS Records with zero mismatch flags for any election districts</t>
  </si>
  <si>
    <t>% of SVRS Records with zero mismatch flags for any election districts</t>
  </si>
  <si>
    <t>Col.</t>
  </si>
  <si>
    <t>P</t>
  </si>
  <si>
    <t>O</t>
  </si>
  <si>
    <t>T</t>
  </si>
  <si>
    <t>% WV House Mismatches</t>
  </si>
  <si>
    <t>V</t>
  </si>
  <si>
    <t>% WV State Mismatches</t>
  </si>
  <si>
    <t>X</t>
  </si>
  <si>
    <t>Z</t>
  </si>
  <si>
    <t>AB</t>
  </si>
  <si>
    <t xml:space="preserve"> # Total Cumulative Mismatch Flags</t>
  </si>
  <si>
    <t>AC</t>
  </si>
  <si>
    <t xml:space="preserve"> % SVRS Records with NO Mismatch Flags </t>
  </si>
  <si>
    <t>AE</t>
  </si>
  <si>
    <t xml:space="preserve">% Site Geocode Match </t>
  </si>
  <si>
    <t>G</t>
  </si>
  <si>
    <t>4% of SVRS records do not match the GIS STATE HOUSE Districts</t>
  </si>
  <si>
    <t>Total SVRS records with Zero Mismatch Flags</t>
  </si>
  <si>
    <t>County Breakdown</t>
  </si>
  <si>
    <t xml:space="preserve">&lt; 5%    </t>
  </si>
  <si>
    <t xml:space="preserve">5-7%  </t>
  </si>
  <si>
    <t xml:space="preserve">8-10% </t>
  </si>
  <si>
    <t xml:space="preserve">11-15%   </t>
  </si>
  <si>
    <t xml:space="preserve">16-20%  </t>
  </si>
  <si>
    <t>21-35%</t>
  </si>
  <si>
    <t>SPATIAL AUDIT 4/8/2022 (SVRS-GEO County Summary Report)</t>
  </si>
  <si>
    <t>Summary Report Date:  04/09/2022</t>
  </si>
  <si>
    <t>SVRS Data Extraction Date:  04/08/2022</t>
  </si>
  <si>
    <t>&gt; 9.7%</t>
  </si>
  <si>
    <t># Total Mismatch %</t>
  </si>
  <si>
    <t>0.1% of SVRS records are located OUTSIDE of the County.  Voter points in parcels that span more than one county may be valid.</t>
  </si>
  <si>
    <r>
      <t># Precinct Mismatches
 (</t>
    </r>
    <r>
      <rPr>
        <b/>
        <sz val="10"/>
        <color theme="1"/>
        <rFont val="Calibri"/>
        <family val="2"/>
        <scheme val="minor"/>
      </rPr>
      <t>8 April)</t>
    </r>
  </si>
  <si>
    <t>TOTAL Est. Mismatch Records Corrected</t>
  </si>
  <si>
    <t>Weekly Progress Between 4/8 and 4/15/2022</t>
  </si>
  <si>
    <t>GEOCODING STATUS 4/25/22</t>
  </si>
  <si>
    <t>2% of SVRS records do not match the GIS PRECINCT files</t>
  </si>
  <si>
    <t>6% of SVRS records do not match the GIS MAGISTERIAL Districts</t>
  </si>
  <si>
    <t>89% of SVRS records have NO mismatches in either GEO precinct, magisterial, state house, state senate, congressional, outside county.</t>
  </si>
  <si>
    <t>SVRS SPATIAL AUDIT 4/25/22</t>
  </si>
  <si>
    <t>57% of the county interior precincts border State Legislative Districts</t>
  </si>
  <si>
    <t>&gt; 5.8%</t>
  </si>
  <si>
    <t>SVRS Data Extraction Date:  04/25/2022</t>
  </si>
  <si>
    <t>Summary Report Date:  04/26/2022</t>
  </si>
  <si>
    <t>SPATIAL AUDIT 4/26/2022 (SVRS-GEO County Summary Report)</t>
  </si>
  <si>
    <t>Summary Report Date:  04/29/2022</t>
  </si>
  <si>
    <t>SPATIAL AUDIT 4/29/2022 (SVRS-GEO County Summary Report)</t>
  </si>
  <si>
    <t>Unlocated (Unmatched)</t>
  </si>
  <si>
    <t>0.1% of SVRS site records are located OUTSIDE of the County.  Voter points in parcels that span more than one county may be valid.</t>
  </si>
  <si>
    <t>Precinct Mismatch (all SVRS records)</t>
  </si>
  <si>
    <t>Precinct Mismatch (site/street geocodes)</t>
  </si>
  <si>
    <t>SVRS Records Geocoded to Site or Street</t>
  </si>
  <si>
    <t># Precinct Mismatch or Unlocated Records
 (All SVRS Records)</t>
  </si>
  <si>
    <t>AG</t>
  </si>
  <si>
    <t>% Precinct Mismatch or Unlocated Records
 (All SVRS Records)</t>
  </si>
  <si>
    <t>6/1/2022 Extract</t>
  </si>
  <si>
    <t xml:space="preserve">% Unlocated or Unmatched Geocodes </t>
  </si>
  <si>
    <t>L</t>
  </si>
  <si>
    <t># Outside County Mismatches
 (Site geocodes only)</t>
  </si>
  <si>
    <t>AF</t>
  </si>
  <si>
    <t>Bottom 10 Counties (Refer to 6/1/2022 County Summary Spatial Data Assessment Sheet)</t>
  </si>
  <si>
    <t>6/1/2022 Data Extract</t>
  </si>
  <si>
    <t>% Precinct Mismatch or Unlocated</t>
  </si>
  <si>
    <t>#  Precinct Mismatch or Unlocated</t>
  </si>
  <si>
    <t>Precincs (All SVRS Records)</t>
  </si>
  <si>
    <t>Total Mismatch (Site and Street Geocodes)</t>
  </si>
  <si>
    <t>County (Site Geocodes Only)</t>
  </si>
  <si>
    <t>Spatial Audit between SVRS Records and GEO-Election Districts (Site and Street Geocodes)</t>
  </si>
  <si>
    <t>&gt; 6.1%</t>
  </si>
  <si>
    <t>Version 4</t>
  </si>
  <si>
    <t>Summary Report Date:  6/1/2022</t>
  </si>
  <si>
    <t>SPATIAL AUDIT 6/1/2022 (SVRS-GEO County Summary Report)</t>
  </si>
  <si>
    <t>Address Matching Geocodes</t>
  </si>
  <si>
    <t>Site and Street Matches</t>
  </si>
  <si>
    <t>Site Matches Only</t>
  </si>
  <si>
    <t>All SVRS Records</t>
  </si>
  <si>
    <t xml:space="preserve"># Precinct Mismatch or Unlocated Records (All SVRS Records)
</t>
  </si>
  <si>
    <t>% SVRS-GEO change</t>
  </si>
  <si>
    <t># SVRS-GEO change</t>
  </si>
  <si>
    <t>Change between 6/1 and 6/21</t>
  </si>
  <si>
    <t>June 1 Extract</t>
  </si>
  <si>
    <t>Summary Report Date:  6/21/2022</t>
  </si>
  <si>
    <t>SPATIAL AUDIT 6/21/2022 (SVRS-GEO County Summary Report)</t>
  </si>
  <si>
    <t>AM</t>
  </si>
  <si>
    <t>AL</t>
  </si>
  <si>
    <t xml:space="preserve">Gilmer </t>
  </si>
  <si>
    <t xml:space="preserve">Wetzel </t>
  </si>
  <si>
    <t xml:space="preserve">Morgan </t>
  </si>
  <si>
    <t xml:space="preserve">Marion </t>
  </si>
  <si>
    <t xml:space="preserve">Taylor </t>
  </si>
  <si>
    <t xml:space="preserve">Cabell </t>
  </si>
  <si>
    <t xml:space="preserve">Monroe </t>
  </si>
  <si>
    <t xml:space="preserve">Putnam </t>
  </si>
  <si>
    <t xml:space="preserve">Mercer </t>
  </si>
  <si>
    <t xml:space="preserve">Brooke </t>
  </si>
  <si>
    <t xml:space="preserve">Upshur </t>
  </si>
  <si>
    <t xml:space="preserve">Tucker </t>
  </si>
  <si>
    <t>Summary Report Date:  7/2/2022</t>
  </si>
  <si>
    <t>SPATIAL AUDIT 7/1/2022 (SVRS-GEO County Summary Report)</t>
  </si>
  <si>
    <t>2% of geocoded site/street SVRS records do not match the GIS PRECINCT files</t>
  </si>
  <si>
    <t>SVRS SPATIAL AUDIT 8/1/2022</t>
  </si>
  <si>
    <t>3% of all SVRS records do not match the GIS PRECINCT files. Includes unlocated records.</t>
  </si>
  <si>
    <t>8/1/2022 Data Extract</t>
  </si>
  <si>
    <t>% SVRS-GEO change
 (All SVRS Records) for past month</t>
  </si>
  <si>
    <t># SVRS-GEO change
 (All SVRS Records) for past month</t>
  </si>
  <si>
    <t>Bottom 10 Counties (Refer to 8/1/2022 County Summary Spatial Data Assessment Sheet)</t>
  </si>
  <si>
    <t>GEOCODING STATUS 8/1/22</t>
  </si>
  <si>
    <t>SPATIAL AUDIT 8/1/2022 (SVRS-GEO County Summary Report)</t>
  </si>
  <si>
    <t>Summary Report Date:  8/6/2022</t>
  </si>
  <si>
    <t>&lt; 84%</t>
  </si>
  <si>
    <t>&gt; 5.7%</t>
  </si>
  <si>
    <t>&gt; 6.5%</t>
  </si>
  <si>
    <t>July 1 Extract</t>
  </si>
  <si>
    <t>Change between 7/1 and 8/1</t>
  </si>
  <si>
    <t>Change between 8/1 and 9/6</t>
  </si>
  <si>
    <t>August 1 Extract</t>
  </si>
  <si>
    <t>&gt; 5.6%</t>
  </si>
  <si>
    <t>Summary Report Date:  9/7/2022</t>
  </si>
  <si>
    <t>SPATIAL AUDIT 9/6/2022 (SVRS-GEO County Summary Report)</t>
  </si>
  <si>
    <t>Precincts (All SVRS Records)</t>
  </si>
  <si>
    <t>Change between 9/6 and 10/4</t>
  </si>
  <si>
    <t>Sep. 6 Extract</t>
  </si>
  <si>
    <t>&gt; 5.5%</t>
  </si>
  <si>
    <t>SPATIAL AUDIT 10/4/2022 (SVRS-GEO County Summary Report)</t>
  </si>
  <si>
    <t>Summary Report Date:  10/4/2022</t>
  </si>
  <si>
    <t>10/4 Extract</t>
  </si>
  <si>
    <t>0.5% of SVRS records do not match the GIS CONGRESSIONAL Districts</t>
  </si>
  <si>
    <t>Oct. 4 Extract</t>
  </si>
  <si>
    <t>Summary Report Date:  12/5/2022</t>
  </si>
  <si>
    <t>Richie and Pendleton counties have the least number of precincts</t>
  </si>
  <si>
    <t>EXCEPTIONS</t>
  </si>
  <si>
    <t>&gt; 95% no flags</t>
  </si>
  <si>
    <t>&lt; 1% flagged</t>
  </si>
  <si>
    <t>0.1% of SVRS site records are located OUTSIDE of the County.  Voter points in parcels that span more than one county should be verified by building footprint.</t>
  </si>
  <si>
    <t>0.6% of SVRS records do not match the GIS CONGRESSIONAL Districts</t>
  </si>
  <si>
    <t>0.7% of SVRS records do not match the GIS STATE SENATE Districts</t>
  </si>
  <si>
    <t>1% of SVRS records do not match the GIS MAGISTERIAL Districts</t>
  </si>
  <si>
    <t>STATEWIDE GOAL</t>
  </si>
  <si>
    <t># Exception Address-Boundary Mismatches</t>
  </si>
  <si>
    <t>% Exception Address-Boundary Mismatches</t>
  </si>
  <si>
    <t>11/28 Extract</t>
  </si>
  <si>
    <t>Change between 10/4 and 11/28</t>
  </si>
  <si>
    <t>&lt; 87%</t>
  </si>
  <si>
    <t>&gt; 6.6%</t>
  </si>
  <si>
    <t>(Refer to 11/28/2022 County Summary Spatial Data Assessment Sheet)</t>
  </si>
  <si>
    <t xml:space="preserve">Top 10 Counties in Decreasing Mismatches between 10/4 and 11/28 </t>
  </si>
  <si>
    <t>11/28/2022 Data Extract</t>
  </si>
  <si>
    <t xml:space="preserve"># SVRS Records with NO Mismatch Flags </t>
  </si>
  <si>
    <t>AD</t>
  </si>
  <si>
    <r>
      <rPr>
        <b/>
        <sz val="11"/>
        <color theme="1"/>
        <rFont val="Calibri"/>
        <family val="2"/>
        <scheme val="minor"/>
      </rPr>
      <t>Top 10 Counties</t>
    </r>
    <r>
      <rPr>
        <sz val="11"/>
        <color theme="1"/>
        <rFont val="Calibri"/>
        <family val="2"/>
        <scheme val="minor"/>
      </rPr>
      <t xml:space="preserve"> (Refer to 11/28/2022 County Summary Spatial Data Assessment Sheet)</t>
    </r>
  </si>
  <si>
    <t>11/28/2022 Extract</t>
  </si>
  <si>
    <t>M</t>
  </si>
  <si>
    <t>N</t>
  </si>
  <si>
    <t xml:space="preserve"> # SVRS Records with NO Mismatch Flags </t>
  </si>
  <si>
    <r>
      <rPr>
        <b/>
        <sz val="11"/>
        <color theme="1"/>
        <rFont val="Calibri"/>
        <family val="2"/>
        <scheme val="minor"/>
      </rPr>
      <t>Bottom 10 Counties</t>
    </r>
    <r>
      <rPr>
        <sz val="11"/>
        <color theme="1"/>
        <rFont val="Calibri"/>
        <family val="2"/>
        <scheme val="minor"/>
      </rPr>
      <t xml:space="preserve"> (Refer to 11/28/2022 County Summary Spatial Data Assessment Sheet)</t>
    </r>
  </si>
  <si>
    <t xml:space="preserve">93% of SVRS records geocode to a SITE address point.  Some points may not be located to the building footprint or are false positives.  Statewide goal should be &gt; 95%. </t>
  </si>
  <si>
    <t>STREET address match to vicinity of voter residence location.</t>
  </si>
  <si>
    <t>UNLOCATED, noncity style addresses, non-standardized, or incomplete addresses (e.g., PO Boxes, Rural Routes, etc.) which could not be address matched.</t>
  </si>
  <si>
    <t>SITE Address Match</t>
  </si>
  <si>
    <t>STREET Address Match</t>
  </si>
  <si>
    <t>UNLOCATED (Unmatched)</t>
  </si>
  <si>
    <t xml:space="preserve">Valid EXCEPTIONS for address or boundary mismatches. </t>
  </si>
  <si>
    <r>
      <t xml:space="preserve">PRECINCT/MAGISTERIAL STATEWIDE COUNTS </t>
    </r>
    <r>
      <rPr>
        <sz val="10"/>
        <color theme="1"/>
        <rFont val="Calibri"/>
        <family val="2"/>
        <scheme val="minor"/>
      </rPr>
      <t>11/28/2022</t>
    </r>
  </si>
  <si>
    <r>
      <t>SVRS SPATIAL AUDIT</t>
    </r>
    <r>
      <rPr>
        <sz val="10"/>
        <color theme="1"/>
        <rFont val="Calibri"/>
        <family val="2"/>
        <scheme val="minor"/>
      </rPr>
      <t xml:space="preserve"> 11/28/2022</t>
    </r>
  </si>
  <si>
    <r>
      <t xml:space="preserve">GEOCODING STATUS </t>
    </r>
    <r>
      <rPr>
        <sz val="10"/>
        <color theme="1"/>
        <rFont val="Calibri"/>
        <family val="2"/>
        <scheme val="minor"/>
      </rPr>
      <t>11/28/2022</t>
    </r>
  </si>
  <si>
    <t>% Precinct Mismatch or Unlocated Records
(All SVRS Records)</t>
  </si>
  <si>
    <t># Precinct Mismatch or Unlocated Records
(All SVRS Records)</t>
  </si>
  <si>
    <t>SPATIAL AUDIT 4/25/2023 (SVRS-GEO County Summary Report)</t>
  </si>
  <si>
    <t>Change between 111/28/2022 and 4/24/2023</t>
  </si>
  <si>
    <t>4/24/2023 Extract</t>
  </si>
  <si>
    <t>&gt; 7.0%</t>
  </si>
  <si>
    <t>&gt; 5.9%</t>
  </si>
  <si>
    <t>Summary Report Date:  4/27/2023</t>
  </si>
  <si>
    <t>SPATIAL AUDIT 4/24/2023 (SVRS-GEO County Summary Report)</t>
  </si>
  <si>
    <t>Change between 4/24/2023 and 5/30/2023</t>
  </si>
  <si>
    <t>Summary Report Date: 5/30/2023</t>
  </si>
  <si>
    <t>SPATIAL AUDIT 5/30/2023 (SVRS-GEO County Summary Report)</t>
  </si>
  <si>
    <t>Change between 7/10/2023 and 5/30/2023</t>
  </si>
  <si>
    <t>5/30/2023 Extract</t>
  </si>
  <si>
    <t>Summary Report Date: 7/10/2023</t>
  </si>
  <si>
    <t>SPATIAL AUDIT 7/10/2023 (SVRS-GEO County Summary Report)</t>
  </si>
  <si>
    <t>Change between 8/1/2023 and 7/10/2023</t>
  </si>
  <si>
    <t>7/10/2023 Extract</t>
  </si>
  <si>
    <t>Summary Report Date: 8/2/2023</t>
  </si>
  <si>
    <t>SPATIAL AUDIT 8/1/2023 (SVRS-GEO County Summary Report)</t>
  </si>
  <si>
    <t>WYOMING</t>
  </si>
  <si>
    <t>WOOD</t>
  </si>
  <si>
    <t>WIRT</t>
  </si>
  <si>
    <t xml:space="preserve">WETZEL </t>
  </si>
  <si>
    <t>WEBSTER</t>
  </si>
  <si>
    <t>WAYNE</t>
  </si>
  <si>
    <t xml:space="preserve">UPSHUR </t>
  </si>
  <si>
    <t>TYLER</t>
  </si>
  <si>
    <t xml:space="preserve">TUCKER </t>
  </si>
  <si>
    <t xml:space="preserve">TAYLOR </t>
  </si>
  <si>
    <t>SUMMERS</t>
  </si>
  <si>
    <t>ROANE</t>
  </si>
  <si>
    <t>RITCHIE</t>
  </si>
  <si>
    <t>RANDOLPH</t>
  </si>
  <si>
    <t>RALEIGH</t>
  </si>
  <si>
    <t xml:space="preserve">PUTNAM </t>
  </si>
  <si>
    <t>PRESTON</t>
  </si>
  <si>
    <t>POCAHONTAS</t>
  </si>
  <si>
    <t>PLEASANTS</t>
  </si>
  <si>
    <t>PENDLETON</t>
  </si>
  <si>
    <t>OHIO</t>
  </si>
  <si>
    <t>NICHOLAS</t>
  </si>
  <si>
    <t xml:space="preserve">MORGAN </t>
  </si>
  <si>
    <t xml:space="preserve">MONROE </t>
  </si>
  <si>
    <t>MONONGALIA</t>
  </si>
  <si>
    <t>MINGO</t>
  </si>
  <si>
    <t>MINERAL</t>
  </si>
  <si>
    <t xml:space="preserve">MERCER </t>
  </si>
  <si>
    <t>MCDOWELL</t>
  </si>
  <si>
    <t>MASON</t>
  </si>
  <si>
    <t>MARSHALL</t>
  </si>
  <si>
    <t xml:space="preserve">MARION </t>
  </si>
  <si>
    <t>LOGAN</t>
  </si>
  <si>
    <t>LINCOLN</t>
  </si>
  <si>
    <t>LEWIS</t>
  </si>
  <si>
    <t>KANAWHA</t>
  </si>
  <si>
    <t>JEFFERSON</t>
  </si>
  <si>
    <t>JACKSON</t>
  </si>
  <si>
    <t>HARRISON</t>
  </si>
  <si>
    <t>HARDY</t>
  </si>
  <si>
    <t>HANCOCK</t>
  </si>
  <si>
    <t>HAMPSHIRE</t>
  </si>
  <si>
    <t>GREENBRIER</t>
  </si>
  <si>
    <t>GRANT</t>
  </si>
  <si>
    <t xml:space="preserve">GILMER </t>
  </si>
  <si>
    <t>FAYETTE</t>
  </si>
  <si>
    <t>DODDRIDGE</t>
  </si>
  <si>
    <t>CLAY</t>
  </si>
  <si>
    <t>CALHOUN</t>
  </si>
  <si>
    <t xml:space="preserve">CABELL </t>
  </si>
  <si>
    <t xml:space="preserve">BROOKE </t>
  </si>
  <si>
    <t>BRAXTON</t>
  </si>
  <si>
    <t>BOONE</t>
  </si>
  <si>
    <t>BERKELEY</t>
  </si>
  <si>
    <t>BARBOUR</t>
  </si>
  <si>
    <t xml:space="preserve">Change between 9/11/2023 and 8/1/2023 </t>
  </si>
  <si>
    <t>8/1/2023 Extract</t>
  </si>
  <si>
    <t>Summary Report Date: 9/11/2023</t>
  </si>
  <si>
    <t>SPATIAL AUDIT 9/11/2023 (SVRS-GEO County Summary Report)</t>
  </si>
  <si>
    <t xml:space="preserve">Change between 10/2/2023 and 9/11/2023 </t>
  </si>
  <si>
    <t>9/11/2023 Extract</t>
  </si>
  <si>
    <t>Summary Report Date: 10/7/2023</t>
  </si>
  <si>
    <t>SPATIAL AUDIT 10/2/2023 (SVRS-GEO County Summary Report)</t>
  </si>
  <si>
    <t xml:space="preserve">Change between 4/24/2023 and 11/7/2023 </t>
  </si>
  <si>
    <t xml:space="preserve">Change between 10/2/2023 and 11/7/2023 </t>
  </si>
  <si>
    <t>&gt; 3.8%</t>
  </si>
  <si>
    <t>&gt; 3.1%</t>
  </si>
  <si>
    <t>SPATIAL AUDIT 11/6/2023 (SVRS-GEO County Summary Report)</t>
  </si>
  <si>
    <t>Summary Report Date: 11/7/2023</t>
  </si>
  <si>
    <t xml:space="preserve">Change between 4/24/2023 and 12/6/2023 </t>
  </si>
  <si>
    <t xml:space="preserve">Change between 12/1/2023 and 11/7/2023 </t>
  </si>
  <si>
    <t>COUNTY PROGRESS</t>
  </si>
  <si>
    <t>SPATIAL AUDIT 12/1/2023 (SVRS-GEO County Summary Report)</t>
  </si>
  <si>
    <t>Summary Report Date: 12/5/2023</t>
  </si>
  <si>
    <t xml:space="preserve">Change between 4/24/2023 and 1/2/2024 </t>
  </si>
  <si>
    <t>Change between 12/1/2023 and 1/2/2024</t>
  </si>
  <si>
    <t>Summary Report Date: 1/5/2024</t>
  </si>
  <si>
    <t>SPATIAL AUDIT 1/2/2024 (SVRS-GEO County Summary Report)</t>
  </si>
  <si>
    <t>Change between 1/2/2024 and 2/2/2024</t>
  </si>
  <si>
    <t>Summary Report Date: 2/8/2024</t>
  </si>
  <si>
    <t>SPATIAL AUDIT 2/2/2024 (SVRS-GEO County Summary Report)</t>
  </si>
  <si>
    <t xml:space="preserve">Change between 4/24/2023 and 2/2/2024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</si>
</sst>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0"/>
      <color rgb="FFFFFFFF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0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0"/>
      <color rgb="FF000000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48235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2DCDB"/>
        <bgColor rgb="FF000000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3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31">
    <xf numFmtId="0" fontId="0" fillId="0" borderId="0" xfId="0"/>
    <xf numFmtId="164" fontId="0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7" fillId="0" borderId="0" xfId="0" applyFont="1"/>
    <xf numFmtId="164" fontId="8" fillId="0" borderId="0" xfId="1" applyNumberFormat="1" applyFont="1" applyAlignment="1">
      <alignment horizontal="center"/>
    </xf>
    <xf numFmtId="0" fontId="6" fillId="0" borderId="0" xfId="0" applyFont="1"/>
    <xf numFmtId="164" fontId="6" fillId="0" borderId="0" xfId="1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/>
    <xf numFmtId="9" fontId="10" fillId="0" borderId="0" xfId="1" applyFont="1" applyAlignment="1">
      <alignment horizontal="center"/>
    </xf>
    <xf numFmtId="9" fontId="6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7" borderId="5" xfId="0" applyFill="1" applyBorder="1" applyAlignment="1">
      <alignment horizontal="left" vertical="top" wrapText="1"/>
    </xf>
    <xf numFmtId="0" fontId="0" fillId="7" borderId="6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164" fontId="5" fillId="5" borderId="6" xfId="1" applyNumberFormat="1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164" fontId="0" fillId="5" borderId="6" xfId="1" applyNumberFormat="1" applyFont="1" applyFill="1" applyBorder="1" applyAlignment="1">
      <alignment horizontal="center" vertical="top" wrapText="1"/>
    </xf>
    <xf numFmtId="164" fontId="5" fillId="8" borderId="6" xfId="1" applyNumberFormat="1" applyFont="1" applyFill="1" applyBorder="1" applyAlignment="1">
      <alignment horizontal="center" vertical="top" wrapText="1"/>
    </xf>
    <xf numFmtId="0" fontId="0" fillId="8" borderId="6" xfId="0" applyFill="1" applyBorder="1" applyAlignment="1">
      <alignment horizontal="center" vertical="top" wrapText="1"/>
    </xf>
    <xf numFmtId="164" fontId="0" fillId="8" borderId="6" xfId="1" applyNumberFormat="1" applyFont="1" applyFill="1" applyBorder="1" applyAlignment="1">
      <alignment horizontal="center" vertical="top" wrapText="1"/>
    </xf>
    <xf numFmtId="164" fontId="0" fillId="8" borderId="7" xfId="1" applyNumberFormat="1" applyFont="1" applyFill="1" applyBorder="1" applyAlignment="1">
      <alignment horizontal="center" vertical="top" wrapText="1"/>
    </xf>
    <xf numFmtId="164" fontId="11" fillId="6" borderId="11" xfId="1" applyNumberFormat="1" applyFont="1" applyFill="1" applyBorder="1" applyAlignment="1">
      <alignment horizontal="center"/>
    </xf>
    <xf numFmtId="3" fontId="6" fillId="6" borderId="11" xfId="0" applyNumberFormat="1" applyFont="1" applyFill="1" applyBorder="1" applyAlignment="1">
      <alignment horizontal="center"/>
    </xf>
    <xf numFmtId="9" fontId="6" fillId="6" borderId="11" xfId="1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164" fontId="6" fillId="6" borderId="11" xfId="1" applyNumberFormat="1" applyFont="1" applyFill="1" applyBorder="1" applyAlignment="1">
      <alignment horizontal="center"/>
    </xf>
    <xf numFmtId="0" fontId="6" fillId="9" borderId="10" xfId="0" applyFont="1" applyFill="1" applyBorder="1"/>
    <xf numFmtId="3" fontId="6" fillId="9" borderId="11" xfId="0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3" fontId="6" fillId="5" borderId="10" xfId="0" applyNumberFormat="1" applyFont="1" applyFill="1" applyBorder="1" applyAlignment="1">
      <alignment horizontal="center"/>
    </xf>
    <xf numFmtId="3" fontId="6" fillId="5" borderId="11" xfId="0" applyNumberFormat="1" applyFont="1" applyFill="1" applyBorder="1" applyAlignment="1">
      <alignment horizontal="center"/>
    </xf>
    <xf numFmtId="9" fontId="6" fillId="5" borderId="11" xfId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6" fillId="5" borderId="18" xfId="0" applyNumberFormat="1" applyFont="1" applyFill="1" applyBorder="1" applyAlignment="1">
      <alignment horizontal="center"/>
    </xf>
    <xf numFmtId="3" fontId="6" fillId="5" borderId="19" xfId="0" applyNumberFormat="1" applyFont="1" applyFill="1" applyBorder="1" applyAlignment="1">
      <alignment horizontal="center"/>
    </xf>
    <xf numFmtId="9" fontId="6" fillId="5" borderId="19" xfId="1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3" fontId="6" fillId="6" borderId="8" xfId="0" applyNumberFormat="1" applyFont="1" applyFill="1" applyBorder="1" applyAlignment="1">
      <alignment horizontal="center"/>
    </xf>
    <xf numFmtId="164" fontId="11" fillId="6" borderId="8" xfId="1" applyNumberFormat="1" applyFont="1" applyFill="1" applyBorder="1" applyAlignment="1">
      <alignment horizontal="center"/>
    </xf>
    <xf numFmtId="9" fontId="6" fillId="6" borderId="8" xfId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64" fontId="6" fillId="6" borderId="8" xfId="1" applyNumberFormat="1" applyFont="1" applyFill="1" applyBorder="1" applyAlignment="1">
      <alignment horizontal="center"/>
    </xf>
    <xf numFmtId="3" fontId="6" fillId="6" borderId="21" xfId="0" applyNumberFormat="1" applyFont="1" applyFill="1" applyBorder="1" applyAlignment="1">
      <alignment horizontal="center"/>
    </xf>
    <xf numFmtId="9" fontId="6" fillId="6" borderId="21" xfId="1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164" fontId="6" fillId="6" borderId="21" xfId="1" applyNumberFormat="1" applyFont="1" applyFill="1" applyBorder="1" applyAlignment="1">
      <alignment horizontal="center"/>
    </xf>
    <xf numFmtId="0" fontId="13" fillId="0" borderId="0" xfId="0" applyFont="1"/>
    <xf numFmtId="164" fontId="6" fillId="0" borderId="0" xfId="1" applyNumberFormat="1" applyFont="1" applyAlignment="1">
      <alignment horizontal="center"/>
    </xf>
    <xf numFmtId="3" fontId="14" fillId="9" borderId="8" xfId="0" applyNumberFormat="1" applyFont="1" applyFill="1" applyBorder="1"/>
    <xf numFmtId="3" fontId="15" fillId="9" borderId="8" xfId="0" applyNumberFormat="1" applyFont="1" applyFill="1" applyBorder="1" applyAlignment="1">
      <alignment horizontal="center"/>
    </xf>
    <xf numFmtId="3" fontId="16" fillId="9" borderId="8" xfId="0" applyNumberFormat="1" applyFont="1" applyFill="1" applyBorder="1" applyAlignment="1">
      <alignment horizontal="center"/>
    </xf>
    <xf numFmtId="3" fontId="15" fillId="5" borderId="8" xfId="0" applyNumberFormat="1" applyFont="1" applyFill="1" applyBorder="1" applyAlignment="1">
      <alignment horizontal="center"/>
    </xf>
    <xf numFmtId="164" fontId="16" fillId="5" borderId="8" xfId="1" applyNumberFormat="1" applyFont="1" applyFill="1" applyBorder="1" applyAlignment="1">
      <alignment horizontal="center"/>
    </xf>
    <xf numFmtId="9" fontId="16" fillId="5" borderId="8" xfId="1" applyFont="1" applyFill="1" applyBorder="1" applyAlignment="1">
      <alignment horizontal="center"/>
    </xf>
    <xf numFmtId="3" fontId="15" fillId="6" borderId="8" xfId="0" applyNumberFormat="1" applyFont="1" applyFill="1" applyBorder="1" applyAlignment="1">
      <alignment horizontal="center"/>
    </xf>
    <xf numFmtId="164" fontId="16" fillId="6" borderId="8" xfId="1" applyNumberFormat="1" applyFont="1" applyFill="1" applyBorder="1" applyAlignment="1">
      <alignment horizontal="center"/>
    </xf>
    <xf numFmtId="3" fontId="6" fillId="0" borderId="0" xfId="0" applyNumberFormat="1" applyFont="1"/>
    <xf numFmtId="0" fontId="14" fillId="9" borderId="8" xfId="0" applyFont="1" applyFill="1" applyBorder="1"/>
    <xf numFmtId="164" fontId="15" fillId="5" borderId="8" xfId="0" applyNumberFormat="1" applyFont="1" applyFill="1" applyBorder="1" applyAlignment="1">
      <alignment horizontal="center"/>
    </xf>
    <xf numFmtId="9" fontId="15" fillId="5" borderId="8" xfId="0" applyNumberFormat="1" applyFont="1" applyFill="1" applyBorder="1" applyAlignment="1">
      <alignment horizontal="center"/>
    </xf>
    <xf numFmtId="9" fontId="15" fillId="6" borderId="8" xfId="1" applyFont="1" applyFill="1" applyBorder="1" applyAlignment="1">
      <alignment horizontal="center"/>
    </xf>
    <xf numFmtId="0" fontId="6" fillId="9" borderId="18" xfId="0" applyFont="1" applyFill="1" applyBorder="1"/>
    <xf numFmtId="3" fontId="6" fillId="9" borderId="19" xfId="0" applyNumberFormat="1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11" fillId="0" borderId="0" xfId="0" applyFont="1"/>
    <xf numFmtId="14" fontId="11" fillId="0" borderId="0" xfId="0" applyNumberFormat="1" applyFont="1" applyAlignment="1">
      <alignment horizontal="left"/>
    </xf>
    <xf numFmtId="3" fontId="6" fillId="0" borderId="15" xfId="0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9" fontId="10" fillId="7" borderId="8" xfId="3" applyNumberFormat="1" applyFont="1" applyFill="1" applyBorder="1" applyAlignment="1">
      <alignment horizontal="center"/>
    </xf>
    <xf numFmtId="164" fontId="0" fillId="0" borderId="0" xfId="0" applyNumberFormat="1"/>
    <xf numFmtId="0" fontId="11" fillId="0" borderId="14" xfId="0" applyFont="1" applyBorder="1"/>
    <xf numFmtId="0" fontId="17" fillId="4" borderId="24" xfId="4" applyFont="1" applyBorder="1"/>
    <xf numFmtId="3" fontId="17" fillId="4" borderId="8" xfId="4" applyNumberFormat="1" applyFont="1" applyBorder="1"/>
    <xf numFmtId="164" fontId="17" fillId="4" borderId="8" xfId="4" applyNumberFormat="1" applyFont="1" applyBorder="1" applyAlignment="1">
      <alignment horizontal="center"/>
    </xf>
    <xf numFmtId="0" fontId="17" fillId="4" borderId="17" xfId="4" applyFont="1" applyBorder="1"/>
    <xf numFmtId="0" fontId="18" fillId="2" borderId="24" xfId="2" applyFont="1" applyBorder="1" applyAlignment="1">
      <alignment horizontal="right" vertical="center"/>
    </xf>
    <xf numFmtId="3" fontId="18" fillId="2" borderId="8" xfId="2" applyNumberFormat="1" applyFont="1" applyBorder="1" applyAlignment="1">
      <alignment vertical="center"/>
    </xf>
    <xf numFmtId="164" fontId="18" fillId="2" borderId="8" xfId="2" applyNumberFormat="1" applyFont="1" applyBorder="1" applyAlignment="1">
      <alignment horizontal="center" vertical="center"/>
    </xf>
    <xf numFmtId="0" fontId="18" fillId="2" borderId="17" xfId="2" applyFont="1" applyBorder="1" applyAlignment="1">
      <alignment vertical="center" wrapText="1"/>
    </xf>
    <xf numFmtId="0" fontId="19" fillId="3" borderId="24" xfId="3" applyFont="1" applyBorder="1" applyAlignment="1">
      <alignment horizontal="right"/>
    </xf>
    <xf numFmtId="3" fontId="19" fillId="3" borderId="8" xfId="3" applyNumberFormat="1" applyFont="1" applyBorder="1"/>
    <xf numFmtId="164" fontId="19" fillId="3" borderId="8" xfId="3" applyNumberFormat="1" applyFont="1" applyBorder="1" applyAlignment="1">
      <alignment horizontal="center" vertical="center"/>
    </xf>
    <xf numFmtId="0" fontId="19" fillId="3" borderId="17" xfId="3" applyFont="1" applyBorder="1"/>
    <xf numFmtId="0" fontId="18" fillId="2" borderId="24" xfId="2" applyFont="1" applyBorder="1" applyAlignment="1">
      <alignment horizontal="right"/>
    </xf>
    <xf numFmtId="3" fontId="18" fillId="2" borderId="8" xfId="2" applyNumberFormat="1" applyFont="1" applyBorder="1"/>
    <xf numFmtId="164" fontId="18" fillId="2" borderId="8" xfId="2" applyNumberFormat="1" applyFont="1" applyBorder="1" applyAlignment="1">
      <alignment horizontal="center"/>
    </xf>
    <xf numFmtId="0" fontId="18" fillId="2" borderId="17" xfId="2" applyFont="1" applyBorder="1"/>
    <xf numFmtId="0" fontId="19" fillId="3" borderId="25" xfId="3" applyFont="1" applyBorder="1" applyAlignment="1">
      <alignment horizontal="right"/>
    </xf>
    <xf numFmtId="3" fontId="19" fillId="3" borderId="21" xfId="3" applyNumberFormat="1" applyFont="1" applyBorder="1"/>
    <xf numFmtId="164" fontId="19" fillId="3" borderId="21" xfId="3" applyNumberFormat="1" applyFont="1" applyBorder="1" applyAlignment="1">
      <alignment horizontal="center"/>
    </xf>
    <xf numFmtId="0" fontId="19" fillId="3" borderId="22" xfId="3" applyFont="1" applyBorder="1"/>
    <xf numFmtId="0" fontId="11" fillId="0" borderId="14" xfId="0" applyFont="1" applyBorder="1" applyAlignment="1">
      <alignment vertical="center" wrapText="1"/>
    </xf>
    <xf numFmtId="3" fontId="6" fillId="0" borderId="15" xfId="0" applyNumberFormat="1" applyFont="1" applyBorder="1" applyAlignment="1">
      <alignment horizontal="center" vertical="center"/>
    </xf>
    <xf numFmtId="164" fontId="6" fillId="0" borderId="15" xfId="1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7" borderId="24" xfId="0" applyFont="1" applyFill="1" applyBorder="1" applyAlignment="1">
      <alignment horizontal="right"/>
    </xf>
    <xf numFmtId="3" fontId="6" fillId="7" borderId="8" xfId="0" applyNumberFormat="1" applyFont="1" applyFill="1" applyBorder="1"/>
    <xf numFmtId="0" fontId="6" fillId="7" borderId="17" xfId="0" applyFont="1" applyFill="1" applyBorder="1"/>
    <xf numFmtId="164" fontId="6" fillId="7" borderId="8" xfId="1" applyNumberFormat="1" applyFont="1" applyFill="1" applyBorder="1" applyAlignment="1">
      <alignment horizontal="center"/>
    </xf>
    <xf numFmtId="0" fontId="6" fillId="7" borderId="25" xfId="0" applyFont="1" applyFill="1" applyBorder="1" applyAlignment="1">
      <alignment horizontal="right"/>
    </xf>
    <xf numFmtId="3" fontId="6" fillId="7" borderId="21" xfId="0" applyNumberFormat="1" applyFont="1" applyFill="1" applyBorder="1"/>
    <xf numFmtId="164" fontId="6" fillId="7" borderId="21" xfId="1" applyNumberFormat="1" applyFont="1" applyFill="1" applyBorder="1" applyAlignment="1">
      <alignment horizontal="center"/>
    </xf>
    <xf numFmtId="0" fontId="6" fillId="7" borderId="22" xfId="0" applyFont="1" applyFill="1" applyBorder="1"/>
    <xf numFmtId="164" fontId="20" fillId="6" borderId="8" xfId="1" applyNumberFormat="1" applyFont="1" applyFill="1" applyBorder="1" applyAlignment="1">
      <alignment horizontal="center"/>
    </xf>
    <xf numFmtId="3" fontId="6" fillId="10" borderId="15" xfId="0" applyNumberFormat="1" applyFont="1" applyFill="1" applyBorder="1" applyAlignment="1">
      <alignment horizontal="center"/>
    </xf>
    <xf numFmtId="164" fontId="6" fillId="10" borderId="15" xfId="1" applyNumberFormat="1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/>
    </xf>
    <xf numFmtId="0" fontId="10" fillId="10" borderId="24" xfId="3" applyFont="1" applyFill="1" applyBorder="1"/>
    <xf numFmtId="3" fontId="10" fillId="10" borderId="8" xfId="3" applyNumberFormat="1" applyFont="1" applyFill="1" applyBorder="1"/>
    <xf numFmtId="9" fontId="10" fillId="10" borderId="8" xfId="3" applyNumberFormat="1" applyFont="1" applyFill="1" applyBorder="1" applyAlignment="1">
      <alignment horizontal="center"/>
    </xf>
    <xf numFmtId="0" fontId="10" fillId="10" borderId="17" xfId="3" applyFont="1" applyFill="1" applyBorder="1"/>
    <xf numFmtId="3" fontId="10" fillId="10" borderId="8" xfId="3" applyNumberFormat="1" applyFont="1" applyFill="1" applyBorder="1" applyAlignment="1">
      <alignment vertical="center"/>
    </xf>
    <xf numFmtId="164" fontId="10" fillId="10" borderId="8" xfId="3" applyNumberFormat="1" applyFont="1" applyFill="1" applyBorder="1" applyAlignment="1">
      <alignment horizontal="center" vertical="center"/>
    </xf>
    <xf numFmtId="3" fontId="17" fillId="10" borderId="8" xfId="4" applyNumberFormat="1" applyFont="1" applyFill="1" applyBorder="1"/>
    <xf numFmtId="164" fontId="17" fillId="10" borderId="8" xfId="4" applyNumberFormat="1" applyFont="1" applyFill="1" applyBorder="1" applyAlignment="1">
      <alignment horizontal="center"/>
    </xf>
    <xf numFmtId="0" fontId="11" fillId="10" borderId="14" xfId="0" applyFont="1" applyFill="1" applyBorder="1"/>
    <xf numFmtId="0" fontId="17" fillId="10" borderId="24" xfId="4" applyFont="1" applyFill="1" applyBorder="1"/>
    <xf numFmtId="0" fontId="17" fillId="10" borderId="17" xfId="4" applyFont="1" applyFill="1" applyBorder="1"/>
    <xf numFmtId="0" fontId="10" fillId="10" borderId="24" xfId="3" applyFont="1" applyFill="1" applyBorder="1" applyAlignment="1">
      <alignment vertical="center"/>
    </xf>
    <xf numFmtId="0" fontId="10" fillId="10" borderId="17" xfId="3" applyFont="1" applyFill="1" applyBorder="1" applyAlignment="1">
      <alignment vertical="center" wrapText="1"/>
    </xf>
    <xf numFmtId="164" fontId="20" fillId="5" borderId="11" xfId="1" applyNumberFormat="1" applyFont="1" applyFill="1" applyBorder="1" applyAlignment="1">
      <alignment horizontal="center"/>
    </xf>
    <xf numFmtId="164" fontId="21" fillId="5" borderId="11" xfId="1" applyNumberFormat="1" applyFont="1" applyFill="1" applyBorder="1" applyAlignment="1">
      <alignment horizontal="center"/>
    </xf>
    <xf numFmtId="0" fontId="0" fillId="8" borderId="5" xfId="0" applyFill="1" applyBorder="1" applyAlignment="1">
      <alignment horizontal="center" vertical="top" wrapText="1"/>
    </xf>
    <xf numFmtId="3" fontId="0" fillId="0" borderId="0" xfId="0" applyNumberFormat="1"/>
    <xf numFmtId="3" fontId="6" fillId="6" borderId="10" xfId="0" applyNumberFormat="1" applyFont="1" applyFill="1" applyBorder="1" applyAlignment="1">
      <alignment horizontal="center"/>
    </xf>
    <xf numFmtId="3" fontId="6" fillId="6" borderId="18" xfId="0" applyNumberFormat="1" applyFont="1" applyFill="1" applyBorder="1" applyAlignment="1">
      <alignment horizontal="center"/>
    </xf>
    <xf numFmtId="3" fontId="6" fillId="6" borderId="25" xfId="0" applyNumberFormat="1" applyFont="1" applyFill="1" applyBorder="1" applyAlignment="1">
      <alignment horizontal="center"/>
    </xf>
    <xf numFmtId="3" fontId="6" fillId="6" borderId="24" xfId="0" applyNumberFormat="1" applyFont="1" applyFill="1" applyBorder="1" applyAlignment="1">
      <alignment horizontal="center"/>
    </xf>
    <xf numFmtId="3" fontId="8" fillId="6" borderId="24" xfId="0" applyNumberFormat="1" applyFont="1" applyFill="1" applyBorder="1" applyAlignment="1">
      <alignment horizontal="center"/>
    </xf>
    <xf numFmtId="3" fontId="6" fillId="6" borderId="26" xfId="0" applyNumberFormat="1" applyFont="1" applyFill="1" applyBorder="1" applyAlignment="1">
      <alignment horizontal="center" vertical="top" wrapText="1"/>
    </xf>
    <xf numFmtId="0" fontId="6" fillId="13" borderId="8" xfId="0" applyFont="1" applyFill="1" applyBorder="1"/>
    <xf numFmtId="3" fontId="6" fillId="5" borderId="8" xfId="0" applyNumberFormat="1" applyFont="1" applyFill="1" applyBorder="1" applyAlignment="1">
      <alignment horizontal="center"/>
    </xf>
    <xf numFmtId="0" fontId="6" fillId="12" borderId="8" xfId="0" applyFont="1" applyFill="1" applyBorder="1"/>
    <xf numFmtId="16" fontId="6" fillId="0" borderId="0" xfId="0" applyNumberFormat="1" applyFont="1"/>
    <xf numFmtId="3" fontId="6" fillId="10" borderId="8" xfId="0" applyNumberFormat="1" applyFont="1" applyFill="1" applyBorder="1" applyAlignment="1">
      <alignment horizontal="center"/>
    </xf>
    <xf numFmtId="164" fontId="20" fillId="6" borderId="11" xfId="1" applyNumberFormat="1" applyFont="1" applyFill="1" applyBorder="1" applyAlignment="1">
      <alignment horizontal="center"/>
    </xf>
    <xf numFmtId="0" fontId="6" fillId="0" borderId="0" xfId="0" applyFont="1" applyAlignment="1">
      <alignment vertical="top"/>
    </xf>
    <xf numFmtId="0" fontId="6" fillId="5" borderId="17" xfId="0" applyFont="1" applyFill="1" applyBorder="1" applyAlignment="1">
      <alignment vertical="top" wrapText="1"/>
    </xf>
    <xf numFmtId="0" fontId="6" fillId="5" borderId="24" xfId="0" applyFont="1" applyFill="1" applyBorder="1" applyAlignment="1">
      <alignment vertical="top"/>
    </xf>
    <xf numFmtId="0" fontId="6" fillId="9" borderId="17" xfId="0" applyFont="1" applyFill="1" applyBorder="1" applyAlignment="1">
      <alignment vertical="top" wrapText="1"/>
    </xf>
    <xf numFmtId="0" fontId="6" fillId="9" borderId="24" xfId="0" applyFont="1" applyFill="1" applyBorder="1" applyAlignment="1">
      <alignment vertical="top"/>
    </xf>
    <xf numFmtId="0" fontId="6" fillId="0" borderId="28" xfId="0" applyFont="1" applyBorder="1" applyAlignment="1">
      <alignment vertical="top" wrapText="1"/>
    </xf>
    <xf numFmtId="0" fontId="6" fillId="0" borderId="29" xfId="0" applyFont="1" applyBorder="1" applyAlignment="1">
      <alignment vertical="top"/>
    </xf>
    <xf numFmtId="0" fontId="22" fillId="16" borderId="4" xfId="0" applyFont="1" applyFill="1" applyBorder="1" applyAlignment="1">
      <alignment horizontal="center" vertical="top" wrapText="1"/>
    </xf>
    <xf numFmtId="0" fontId="22" fillId="16" borderId="2" xfId="0" applyFont="1" applyFill="1" applyBorder="1" applyAlignment="1">
      <alignment horizontal="center" vertical="top"/>
    </xf>
    <xf numFmtId="164" fontId="15" fillId="6" borderId="8" xfId="0" applyNumberFormat="1" applyFont="1" applyFill="1" applyBorder="1" applyAlignment="1">
      <alignment horizontal="center"/>
    </xf>
    <xf numFmtId="9" fontId="15" fillId="6" borderId="8" xfId="0" applyNumberFormat="1" applyFont="1" applyFill="1" applyBorder="1" applyAlignment="1">
      <alignment horizontal="center"/>
    </xf>
    <xf numFmtId="3" fontId="16" fillId="6" borderId="8" xfId="1" applyNumberFormat="1" applyFont="1" applyFill="1" applyBorder="1" applyAlignment="1">
      <alignment horizontal="center"/>
    </xf>
    <xf numFmtId="3" fontId="12" fillId="6" borderId="30" xfId="1" applyNumberFormat="1" applyFont="1" applyFill="1" applyBorder="1" applyAlignment="1">
      <alignment horizontal="center"/>
    </xf>
    <xf numFmtId="164" fontId="6" fillId="6" borderId="12" xfId="1" applyNumberFormat="1" applyFont="1" applyFill="1" applyBorder="1" applyAlignment="1">
      <alignment horizontal="center"/>
    </xf>
    <xf numFmtId="9" fontId="6" fillId="5" borderId="12" xfId="1" applyFont="1" applyFill="1" applyBorder="1" applyAlignment="1">
      <alignment horizontal="center"/>
    </xf>
    <xf numFmtId="164" fontId="11" fillId="5" borderId="11" xfId="1" applyNumberFormat="1" applyFont="1" applyFill="1" applyBorder="1" applyAlignment="1">
      <alignment horizontal="center"/>
    </xf>
    <xf numFmtId="3" fontId="0" fillId="8" borderId="31" xfId="0" applyNumberFormat="1" applyFill="1" applyBorder="1" applyAlignment="1">
      <alignment horizontal="center" vertical="top" wrapText="1"/>
    </xf>
    <xf numFmtId="164" fontId="0" fillId="5" borderId="7" xfId="1" applyNumberFormat="1" applyFont="1" applyFill="1" applyBorder="1" applyAlignment="1">
      <alignment horizontal="center" vertical="top" wrapText="1"/>
    </xf>
    <xf numFmtId="0" fontId="0" fillId="7" borderId="5" xfId="0" applyFill="1" applyBorder="1" applyAlignment="1">
      <alignment horizontal="center" vertical="top" wrapText="1"/>
    </xf>
    <xf numFmtId="14" fontId="6" fillId="0" borderId="0" xfId="0" applyNumberFormat="1" applyFont="1"/>
    <xf numFmtId="3" fontId="12" fillId="6" borderId="35" xfId="1" applyNumberFormat="1" applyFont="1" applyFill="1" applyBorder="1" applyAlignment="1">
      <alignment horizontal="center"/>
    </xf>
    <xf numFmtId="164" fontId="6" fillId="6" borderId="23" xfId="1" applyNumberFormat="1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164" fontId="6" fillId="6" borderId="19" xfId="1" applyNumberFormat="1" applyFont="1" applyFill="1" applyBorder="1" applyAlignment="1">
      <alignment horizontal="center"/>
    </xf>
    <xf numFmtId="9" fontId="6" fillId="6" borderId="19" xfId="1" applyFont="1" applyFill="1" applyBorder="1" applyAlignment="1">
      <alignment horizontal="center"/>
    </xf>
    <xf numFmtId="3" fontId="6" fillId="6" borderId="19" xfId="0" applyNumberFormat="1" applyFont="1" applyFill="1" applyBorder="1" applyAlignment="1">
      <alignment horizontal="center"/>
    </xf>
    <xf numFmtId="164" fontId="20" fillId="6" borderId="19" xfId="1" applyNumberFormat="1" applyFont="1" applyFill="1" applyBorder="1" applyAlignment="1">
      <alignment horizontal="center"/>
    </xf>
    <xf numFmtId="9" fontId="6" fillId="5" borderId="23" xfId="1" applyFont="1" applyFill="1" applyBorder="1" applyAlignment="1">
      <alignment horizontal="center"/>
    </xf>
    <xf numFmtId="164" fontId="11" fillId="5" borderId="19" xfId="1" applyNumberFormat="1" applyFont="1" applyFill="1" applyBorder="1" applyAlignment="1">
      <alignment horizontal="center"/>
    </xf>
    <xf numFmtId="164" fontId="20" fillId="12" borderId="11" xfId="1" applyNumberFormat="1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9" fontId="8" fillId="0" borderId="0" xfId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15" fillId="6" borderId="8" xfId="1" applyNumberFormat="1" applyFont="1" applyFill="1" applyBorder="1" applyAlignment="1">
      <alignment horizontal="center"/>
    </xf>
    <xf numFmtId="3" fontId="15" fillId="5" borderId="8" xfId="1" applyNumberFormat="1" applyFont="1" applyFill="1" applyBorder="1" applyAlignment="1">
      <alignment horizontal="center"/>
    </xf>
    <xf numFmtId="164" fontId="15" fillId="5" borderId="8" xfId="1" applyNumberFormat="1" applyFont="1" applyFill="1" applyBorder="1" applyAlignment="1">
      <alignment horizontal="center"/>
    </xf>
    <xf numFmtId="164" fontId="6" fillId="6" borderId="22" xfId="1" applyNumberFormat="1" applyFont="1" applyFill="1" applyBorder="1" applyAlignment="1">
      <alignment horizontal="center"/>
    </xf>
    <xf numFmtId="9" fontId="11" fillId="6" borderId="21" xfId="1" applyFont="1" applyFill="1" applyBorder="1" applyAlignment="1">
      <alignment horizontal="center"/>
    </xf>
    <xf numFmtId="9" fontId="6" fillId="5" borderId="22" xfId="1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9" fontId="6" fillId="5" borderId="21" xfId="1" applyFont="1" applyFill="1" applyBorder="1" applyAlignment="1">
      <alignment horizontal="center"/>
    </xf>
    <xf numFmtId="3" fontId="6" fillId="5" borderId="21" xfId="0" applyNumberFormat="1" applyFont="1" applyFill="1" applyBorder="1" applyAlignment="1">
      <alignment horizontal="center"/>
    </xf>
    <xf numFmtId="164" fontId="6" fillId="5" borderId="21" xfId="1" applyNumberFormat="1" applyFont="1" applyFill="1" applyBorder="1" applyAlignment="1">
      <alignment horizontal="center"/>
    </xf>
    <xf numFmtId="3" fontId="6" fillId="5" borderId="36" xfId="0" applyNumberFormat="1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/>
    </xf>
    <xf numFmtId="3" fontId="6" fillId="9" borderId="21" xfId="0" applyNumberFormat="1" applyFont="1" applyFill="1" applyBorder="1" applyAlignment="1">
      <alignment horizontal="center"/>
    </xf>
    <xf numFmtId="0" fontId="6" fillId="9" borderId="25" xfId="0" applyFont="1" applyFill="1" applyBorder="1"/>
    <xf numFmtId="164" fontId="6" fillId="6" borderId="17" xfId="1" applyNumberFormat="1" applyFont="1" applyFill="1" applyBorder="1" applyAlignment="1">
      <alignment horizontal="center"/>
    </xf>
    <xf numFmtId="9" fontId="11" fillId="6" borderId="8" xfId="1" applyFont="1" applyFill="1" applyBorder="1" applyAlignment="1">
      <alignment horizontal="center"/>
    </xf>
    <xf numFmtId="9" fontId="6" fillId="5" borderId="17" xfId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9" fontId="6" fillId="5" borderId="8" xfId="1" applyFont="1" applyFill="1" applyBorder="1" applyAlignment="1">
      <alignment horizontal="center"/>
    </xf>
    <xf numFmtId="164" fontId="11" fillId="5" borderId="8" xfId="1" applyNumberFormat="1" applyFont="1" applyFill="1" applyBorder="1" applyAlignment="1">
      <alignment horizontal="center"/>
    </xf>
    <xf numFmtId="3" fontId="6" fillId="5" borderId="37" xfId="0" applyNumberFormat="1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3" fontId="6" fillId="9" borderId="8" xfId="0" applyNumberFormat="1" applyFont="1" applyFill="1" applyBorder="1" applyAlignment="1">
      <alignment horizontal="center"/>
    </xf>
    <xf numFmtId="0" fontId="6" fillId="9" borderId="24" xfId="0" applyFont="1" applyFill="1" applyBorder="1"/>
    <xf numFmtId="164" fontId="8" fillId="6" borderId="17" xfId="1" applyNumberFormat="1" applyFont="1" applyFill="1" applyBorder="1" applyAlignment="1">
      <alignment horizontal="center"/>
    </xf>
    <xf numFmtId="9" fontId="8" fillId="6" borderId="8" xfId="1" applyFont="1" applyFill="1" applyBorder="1" applyAlignment="1">
      <alignment horizontal="center"/>
    </xf>
    <xf numFmtId="9" fontId="20" fillId="6" borderId="8" xfId="1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3" fontId="8" fillId="9" borderId="8" xfId="0" applyNumberFormat="1" applyFont="1" applyFill="1" applyBorder="1" applyAlignment="1">
      <alignment horizontal="center"/>
    </xf>
    <xf numFmtId="0" fontId="8" fillId="9" borderId="24" xfId="0" applyFont="1" applyFill="1" applyBorder="1"/>
    <xf numFmtId="9" fontId="11" fillId="6" borderId="11" xfId="1" applyFont="1" applyFill="1" applyBorder="1" applyAlignment="1">
      <alignment horizontal="center"/>
    </xf>
    <xf numFmtId="3" fontId="6" fillId="5" borderId="3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4" fontId="6" fillId="6" borderId="7" xfId="1" applyNumberFormat="1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164" fontId="6" fillId="6" borderId="6" xfId="1" applyNumberFormat="1" applyFont="1" applyFill="1" applyBorder="1" applyAlignment="1">
      <alignment horizontal="center" vertical="top" wrapText="1"/>
    </xf>
    <xf numFmtId="9" fontId="6" fillId="6" borderId="6" xfId="1" applyFont="1" applyFill="1" applyBorder="1" applyAlignment="1">
      <alignment horizontal="center" vertical="top" wrapText="1"/>
    </xf>
    <xf numFmtId="3" fontId="6" fillId="6" borderId="6" xfId="0" applyNumberFormat="1" applyFont="1" applyFill="1" applyBorder="1" applyAlignment="1">
      <alignment horizontal="center" vertical="top" wrapText="1"/>
    </xf>
    <xf numFmtId="9" fontId="11" fillId="6" borderId="6" xfId="1" applyFont="1" applyFill="1" applyBorder="1" applyAlignment="1">
      <alignment horizontal="center" vertical="top" wrapText="1"/>
    </xf>
    <xf numFmtId="9" fontId="6" fillId="5" borderId="23" xfId="1" applyFont="1" applyFill="1" applyBorder="1" applyAlignment="1">
      <alignment horizontal="center" vertical="top" wrapText="1"/>
    </xf>
    <xf numFmtId="0" fontId="6" fillId="5" borderId="19" xfId="0" applyFont="1" applyFill="1" applyBorder="1" applyAlignment="1">
      <alignment horizontal="center" vertical="top" wrapText="1"/>
    </xf>
    <xf numFmtId="9" fontId="6" fillId="5" borderId="19" xfId="1" applyFont="1" applyFill="1" applyBorder="1" applyAlignment="1">
      <alignment horizontal="center" vertical="top" wrapText="1"/>
    </xf>
    <xf numFmtId="3" fontId="6" fillId="5" borderId="19" xfId="0" applyNumberFormat="1" applyFont="1" applyFill="1" applyBorder="1" applyAlignment="1">
      <alignment horizontal="center" vertical="top" wrapText="1"/>
    </xf>
    <xf numFmtId="164" fontId="11" fillId="5" borderId="19" xfId="1" applyNumberFormat="1" applyFont="1" applyFill="1" applyBorder="1" applyAlignment="1">
      <alignment horizontal="center" vertical="top" wrapText="1"/>
    </xf>
    <xf numFmtId="3" fontId="6" fillId="5" borderId="18" xfId="0" applyNumberFormat="1" applyFont="1" applyFill="1" applyBorder="1" applyAlignment="1">
      <alignment horizontal="center" vertical="top" wrapText="1"/>
    </xf>
    <xf numFmtId="0" fontId="6" fillId="9" borderId="9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horizontal="center" vertical="top" wrapText="1"/>
    </xf>
    <xf numFmtId="3" fontId="6" fillId="9" borderId="6" xfId="0" applyNumberFormat="1" applyFont="1" applyFill="1" applyBorder="1" applyAlignment="1">
      <alignment horizontal="center" vertical="top" wrapText="1"/>
    </xf>
    <xf numFmtId="0" fontId="6" fillId="9" borderId="5" xfId="0" applyFont="1" applyFill="1" applyBorder="1" applyAlignment="1">
      <alignment horizontal="center" vertical="top" wrapText="1"/>
    </xf>
    <xf numFmtId="0" fontId="6" fillId="9" borderId="39" xfId="0" applyFont="1" applyFill="1" applyBorder="1" applyAlignment="1">
      <alignment horizontal="left" vertical="top" wrapText="1"/>
    </xf>
    <xf numFmtId="0" fontId="6" fillId="9" borderId="40" xfId="0" applyFont="1" applyFill="1" applyBorder="1" applyAlignment="1">
      <alignment vertical="top" wrapText="1"/>
    </xf>
    <xf numFmtId="0" fontId="6" fillId="5" borderId="24" xfId="0" applyFont="1" applyFill="1" applyBorder="1" applyAlignment="1">
      <alignment horizontal="left" vertical="top" wrapText="1"/>
    </xf>
    <xf numFmtId="0" fontId="6" fillId="7" borderId="5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164" fontId="11" fillId="5" borderId="6" xfId="1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164" fontId="6" fillId="5" borderId="6" xfId="1" applyNumberFormat="1" applyFont="1" applyFill="1" applyBorder="1" applyAlignment="1">
      <alignment horizontal="center" vertical="top" wrapText="1"/>
    </xf>
    <xf numFmtId="164" fontId="11" fillId="8" borderId="6" xfId="1" applyNumberFormat="1" applyFon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center" vertical="top" wrapText="1"/>
    </xf>
    <xf numFmtId="164" fontId="6" fillId="8" borderId="6" xfId="1" applyNumberFormat="1" applyFont="1" applyFill="1" applyBorder="1" applyAlignment="1">
      <alignment horizontal="center" vertical="top" wrapText="1"/>
    </xf>
    <xf numFmtId="164" fontId="6" fillId="8" borderId="7" xfId="1" applyNumberFormat="1" applyFont="1" applyFill="1" applyBorder="1" applyAlignment="1">
      <alignment horizontal="center" vertical="top" wrapText="1"/>
    </xf>
    <xf numFmtId="3" fontId="6" fillId="8" borderId="5" xfId="0" applyNumberFormat="1" applyFont="1" applyFill="1" applyBorder="1" applyAlignment="1">
      <alignment horizontal="center" vertical="top" wrapText="1"/>
    </xf>
    <xf numFmtId="0" fontId="24" fillId="17" borderId="15" xfId="0" applyFont="1" applyFill="1" applyBorder="1" applyAlignment="1">
      <alignment horizontal="center"/>
    </xf>
    <xf numFmtId="0" fontId="24" fillId="17" borderId="16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9" xfId="0" applyFont="1" applyBorder="1" applyAlignment="1">
      <alignment wrapText="1"/>
    </xf>
    <xf numFmtId="0" fontId="24" fillId="17" borderId="14" xfId="0" applyFont="1" applyFill="1" applyBorder="1" applyAlignment="1">
      <alignment horizontal="center" wrapText="1"/>
    </xf>
    <xf numFmtId="164" fontId="20" fillId="6" borderId="21" xfId="1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64" fontId="27" fillId="11" borderId="0" xfId="1" applyNumberFormat="1" applyFont="1" applyFill="1" applyAlignment="1">
      <alignment horizontal="center"/>
    </xf>
    <xf numFmtId="3" fontId="6" fillId="6" borderId="2" xfId="0" applyNumberFormat="1" applyFont="1" applyFill="1" applyBorder="1"/>
    <xf numFmtId="3" fontId="6" fillId="6" borderId="3" xfId="0" applyNumberFormat="1" applyFont="1" applyFill="1" applyBorder="1"/>
    <xf numFmtId="164" fontId="6" fillId="6" borderId="3" xfId="0" applyNumberFormat="1" applyFont="1" applyFill="1" applyBorder="1"/>
    <xf numFmtId="0" fontId="6" fillId="7" borderId="9" xfId="0" applyFont="1" applyFill="1" applyBorder="1" applyAlignment="1">
      <alignment horizontal="center" vertical="top" wrapText="1"/>
    </xf>
    <xf numFmtId="164" fontId="6" fillId="5" borderId="7" xfId="1" applyNumberFormat="1" applyFont="1" applyFill="1" applyBorder="1" applyAlignment="1">
      <alignment horizontal="center" vertical="top" wrapText="1"/>
    </xf>
    <xf numFmtId="0" fontId="6" fillId="8" borderId="26" xfId="0" applyFont="1" applyFill="1" applyBorder="1" applyAlignment="1">
      <alignment horizontal="center" vertical="top" wrapText="1"/>
    </xf>
    <xf numFmtId="164" fontId="6" fillId="8" borderId="9" xfId="1" applyNumberFormat="1" applyFont="1" applyFill="1" applyBorder="1" applyAlignment="1">
      <alignment horizontal="center" vertical="top" wrapText="1"/>
    </xf>
    <xf numFmtId="3" fontId="6" fillId="8" borderId="6" xfId="0" applyNumberFormat="1" applyFont="1" applyFill="1" applyBorder="1" applyAlignment="1">
      <alignment horizontal="center" vertical="top" wrapText="1"/>
    </xf>
    <xf numFmtId="0" fontId="6" fillId="9" borderId="13" xfId="0" applyFont="1" applyFill="1" applyBorder="1" applyAlignment="1">
      <alignment horizontal="center"/>
    </xf>
    <xf numFmtId="164" fontId="6" fillId="5" borderId="12" xfId="1" applyNumberFormat="1" applyFont="1" applyFill="1" applyBorder="1" applyAlignment="1">
      <alignment horizontal="center"/>
    </xf>
    <xf numFmtId="3" fontId="6" fillId="6" borderId="41" xfId="0" applyNumberFormat="1" applyFont="1" applyFill="1" applyBorder="1" applyAlignment="1">
      <alignment horizontal="center"/>
    </xf>
    <xf numFmtId="164" fontId="11" fillId="6" borderId="15" xfId="1" applyNumberFormat="1" applyFont="1" applyFill="1" applyBorder="1" applyAlignment="1">
      <alignment horizontal="center"/>
    </xf>
    <xf numFmtId="3" fontId="6" fillId="6" borderId="15" xfId="0" applyNumberFormat="1" applyFont="1" applyFill="1" applyBorder="1" applyAlignment="1">
      <alignment horizontal="center"/>
    </xf>
    <xf numFmtId="9" fontId="6" fillId="6" borderId="15" xfId="1" applyFont="1" applyFill="1" applyBorder="1" applyAlignment="1">
      <alignment horizontal="center"/>
    </xf>
    <xf numFmtId="164" fontId="6" fillId="6" borderId="15" xfId="1" applyNumberFormat="1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164" fontId="6" fillId="6" borderId="16" xfId="1" applyNumberFormat="1" applyFont="1" applyFill="1" applyBorder="1" applyAlignment="1">
      <alignment horizontal="center"/>
    </xf>
    <xf numFmtId="3" fontId="12" fillId="8" borderId="10" xfId="1" applyNumberFormat="1" applyFont="1" applyFill="1" applyBorder="1" applyAlignment="1">
      <alignment horizontal="center"/>
    </xf>
    <xf numFmtId="3" fontId="6" fillId="8" borderId="11" xfId="1" applyNumberFormat="1" applyFont="1" applyFill="1" applyBorder="1" applyAlignment="1">
      <alignment horizontal="center"/>
    </xf>
    <xf numFmtId="164" fontId="6" fillId="8" borderId="12" xfId="1" applyNumberFormat="1" applyFont="1" applyFill="1" applyBorder="1" applyAlignment="1">
      <alignment horizontal="center"/>
    </xf>
    <xf numFmtId="3" fontId="6" fillId="5" borderId="24" xfId="0" applyNumberFormat="1" applyFont="1" applyFill="1" applyBorder="1" applyAlignment="1">
      <alignment horizontal="center"/>
    </xf>
    <xf numFmtId="164" fontId="21" fillId="5" borderId="8" xfId="1" applyNumberFormat="1" applyFont="1" applyFill="1" applyBorder="1" applyAlignment="1">
      <alignment horizontal="center"/>
    </xf>
    <xf numFmtId="164" fontId="6" fillId="5" borderId="17" xfId="1" applyNumberFormat="1" applyFont="1" applyFill="1" applyBorder="1" applyAlignment="1">
      <alignment horizontal="center"/>
    </xf>
    <xf numFmtId="3" fontId="6" fillId="6" borderId="37" xfId="0" applyNumberFormat="1" applyFont="1" applyFill="1" applyBorder="1" applyAlignment="1">
      <alignment horizontal="center"/>
    </xf>
    <xf numFmtId="3" fontId="12" fillId="8" borderId="24" xfId="1" applyNumberFormat="1" applyFont="1" applyFill="1" applyBorder="1" applyAlignment="1">
      <alignment horizontal="center"/>
    </xf>
    <xf numFmtId="3" fontId="6" fillId="8" borderId="8" xfId="1" applyNumberFormat="1" applyFont="1" applyFill="1" applyBorder="1" applyAlignment="1">
      <alignment horizontal="center"/>
    </xf>
    <xf numFmtId="164" fontId="6" fillId="8" borderId="17" xfId="1" applyNumberFormat="1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"/>
    </xf>
    <xf numFmtId="3" fontId="6" fillId="5" borderId="25" xfId="0" applyNumberFormat="1" applyFont="1" applyFill="1" applyBorder="1" applyAlignment="1">
      <alignment horizontal="center"/>
    </xf>
    <xf numFmtId="164" fontId="21" fillId="5" borderId="21" xfId="1" applyNumberFormat="1" applyFont="1" applyFill="1" applyBorder="1" applyAlignment="1">
      <alignment horizontal="center"/>
    </xf>
    <xf numFmtId="164" fontId="6" fillId="5" borderId="22" xfId="1" applyNumberFormat="1" applyFont="1" applyFill="1" applyBorder="1" applyAlignment="1">
      <alignment horizontal="center"/>
    </xf>
    <xf numFmtId="3" fontId="6" fillId="6" borderId="36" xfId="0" applyNumberFormat="1" applyFont="1" applyFill="1" applyBorder="1" applyAlignment="1">
      <alignment horizontal="center"/>
    </xf>
    <xf numFmtId="3" fontId="12" fillId="8" borderId="25" xfId="1" applyNumberFormat="1" applyFont="1" applyFill="1" applyBorder="1" applyAlignment="1">
      <alignment horizontal="center"/>
    </xf>
    <xf numFmtId="3" fontId="6" fillId="8" borderId="21" xfId="1" applyNumberFormat="1" applyFont="1" applyFill="1" applyBorder="1" applyAlignment="1">
      <alignment horizontal="center"/>
    </xf>
    <xf numFmtId="164" fontId="6" fillId="8" borderId="22" xfId="1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3" fontId="15" fillId="8" borderId="8" xfId="0" applyNumberFormat="1" applyFont="1" applyFill="1" applyBorder="1" applyAlignment="1">
      <alignment horizontal="center"/>
    </xf>
    <xf numFmtId="164" fontId="16" fillId="8" borderId="8" xfId="1" applyNumberFormat="1" applyFont="1" applyFill="1" applyBorder="1" applyAlignment="1">
      <alignment horizontal="center"/>
    </xf>
    <xf numFmtId="164" fontId="15" fillId="6" borderId="8" xfId="1" applyNumberFormat="1" applyFont="1" applyFill="1" applyBorder="1" applyAlignment="1">
      <alignment horizontal="center"/>
    </xf>
    <xf numFmtId="164" fontId="15" fillId="8" borderId="8" xfId="1" applyNumberFormat="1" applyFont="1" applyFill="1" applyBorder="1" applyAlignment="1">
      <alignment horizontal="center"/>
    </xf>
    <xf numFmtId="164" fontId="20" fillId="6" borderId="15" xfId="1" applyNumberFormat="1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/>
    </xf>
    <xf numFmtId="9" fontId="20" fillId="6" borderId="21" xfId="1" applyFont="1" applyFill="1" applyBorder="1" applyAlignment="1">
      <alignment horizontal="center"/>
    </xf>
    <xf numFmtId="9" fontId="20" fillId="6" borderId="22" xfId="1" applyFont="1" applyFill="1" applyBorder="1" applyAlignment="1">
      <alignment horizontal="center"/>
    </xf>
    <xf numFmtId="0" fontId="26" fillId="0" borderId="42" xfId="0" applyFont="1" applyBorder="1" applyAlignment="1">
      <alignment horizontal="center"/>
    </xf>
    <xf numFmtId="3" fontId="6" fillId="21" borderId="22" xfId="0" applyNumberFormat="1" applyFont="1" applyFill="1" applyBorder="1" applyAlignment="1">
      <alignment horizontal="center"/>
    </xf>
    <xf numFmtId="1" fontId="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8" fillId="11" borderId="0" xfId="1" applyNumberFormat="1" applyFont="1" applyFill="1" applyAlignment="1">
      <alignment horizontal="center"/>
    </xf>
    <xf numFmtId="0" fontId="6" fillId="7" borderId="7" xfId="0" applyFont="1" applyFill="1" applyBorder="1" applyAlignment="1">
      <alignment horizontal="center" vertical="top" wrapText="1"/>
    </xf>
    <xf numFmtId="164" fontId="6" fillId="5" borderId="9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center" vertical="top" wrapText="1"/>
    </xf>
    <xf numFmtId="3" fontId="6" fillId="8" borderId="7" xfId="0" applyNumberFormat="1" applyFont="1" applyFill="1" applyBorder="1" applyAlignment="1">
      <alignment horizontal="center" vertical="top" wrapText="1"/>
    </xf>
    <xf numFmtId="9" fontId="6" fillId="5" borderId="13" xfId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4" fontId="0" fillId="5" borderId="43" xfId="1" applyNumberFormat="1" applyFont="1" applyFill="1" applyBorder="1" applyAlignment="1">
      <alignment horizontal="center"/>
    </xf>
    <xf numFmtId="164" fontId="6" fillId="6" borderId="13" xfId="1" applyNumberFormat="1" applyFont="1" applyFill="1" applyBorder="1" applyAlignment="1">
      <alignment horizontal="center"/>
    </xf>
    <xf numFmtId="3" fontId="12" fillId="6" borderId="10" xfId="1" applyNumberFormat="1" applyFont="1" applyFill="1" applyBorder="1" applyAlignment="1">
      <alignment horizontal="center"/>
    </xf>
    <xf numFmtId="9" fontId="0" fillId="6" borderId="12" xfId="1" applyFont="1" applyFill="1" applyBorder="1" applyAlignment="1">
      <alignment horizontal="center"/>
    </xf>
    <xf numFmtId="164" fontId="6" fillId="6" borderId="43" xfId="1" applyNumberFormat="1" applyFont="1" applyFill="1" applyBorder="1" applyAlignment="1">
      <alignment horizontal="center"/>
    </xf>
    <xf numFmtId="3" fontId="12" fillId="6" borderId="24" xfId="1" applyNumberFormat="1" applyFont="1" applyFill="1" applyBorder="1" applyAlignment="1">
      <alignment horizontal="center"/>
    </xf>
    <xf numFmtId="9" fontId="0" fillId="6" borderId="17" xfId="1" applyFont="1" applyFill="1" applyBorder="1" applyAlignment="1">
      <alignment horizontal="center"/>
    </xf>
    <xf numFmtId="9" fontId="29" fillId="6" borderId="17" xfId="1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164" fontId="5" fillId="5" borderId="43" xfId="1" applyNumberFormat="1" applyFont="1" applyFill="1" applyBorder="1" applyAlignment="1">
      <alignment horizontal="center"/>
    </xf>
    <xf numFmtId="164" fontId="20" fillId="5" borderId="19" xfId="1" applyNumberFormat="1" applyFont="1" applyFill="1" applyBorder="1" applyAlignment="1">
      <alignment horizontal="center"/>
    </xf>
    <xf numFmtId="9" fontId="6" fillId="5" borderId="20" xfId="1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164" fontId="0" fillId="5" borderId="44" xfId="1" applyNumberFormat="1" applyFont="1" applyFill="1" applyBorder="1" applyAlignment="1">
      <alignment horizontal="center"/>
    </xf>
    <xf numFmtId="164" fontId="11" fillId="6" borderId="21" xfId="1" applyNumberFormat="1" applyFont="1" applyFill="1" applyBorder="1" applyAlignment="1">
      <alignment horizontal="center"/>
    </xf>
    <xf numFmtId="164" fontId="6" fillId="6" borderId="44" xfId="1" applyNumberFormat="1" applyFont="1" applyFill="1" applyBorder="1" applyAlignment="1">
      <alignment horizontal="center"/>
    </xf>
    <xf numFmtId="3" fontId="12" fillId="6" borderId="25" xfId="1" applyNumberFormat="1" applyFont="1" applyFill="1" applyBorder="1" applyAlignment="1">
      <alignment horizontal="center"/>
    </xf>
    <xf numFmtId="9" fontId="0" fillId="6" borderId="22" xfId="1" applyFont="1" applyFill="1" applyBorder="1" applyAlignment="1">
      <alignment horizontal="center"/>
    </xf>
    <xf numFmtId="0" fontId="10" fillId="21" borderId="25" xfId="3" applyFont="1" applyFill="1" applyBorder="1" applyAlignment="1">
      <alignment vertical="center" wrapText="1"/>
    </xf>
    <xf numFmtId="3" fontId="10" fillId="21" borderId="21" xfId="3" applyNumberFormat="1" applyFont="1" applyFill="1" applyBorder="1" applyAlignment="1">
      <alignment vertical="center"/>
    </xf>
    <xf numFmtId="9" fontId="10" fillId="21" borderId="21" xfId="3" applyNumberFormat="1" applyFont="1" applyFill="1" applyBorder="1" applyAlignment="1">
      <alignment horizontal="center" vertical="center"/>
    </xf>
    <xf numFmtId="0" fontId="10" fillId="21" borderId="22" xfId="3" applyFont="1" applyFill="1" applyBorder="1" applyAlignment="1">
      <alignment vertical="center" wrapText="1"/>
    </xf>
    <xf numFmtId="0" fontId="23" fillId="14" borderId="0" xfId="0" applyFont="1" applyFill="1" applyAlignment="1">
      <alignment horizontal="center"/>
    </xf>
    <xf numFmtId="3" fontId="6" fillId="22" borderId="8" xfId="0" applyNumberFormat="1" applyFont="1" applyFill="1" applyBorder="1" applyAlignment="1">
      <alignment horizontal="center"/>
    </xf>
    <xf numFmtId="0" fontId="6" fillId="22" borderId="6" xfId="0" applyFont="1" applyFill="1" applyBorder="1" applyAlignment="1">
      <alignment horizontal="center" vertical="top" wrapText="1"/>
    </xf>
    <xf numFmtId="0" fontId="6" fillId="15" borderId="6" xfId="0" applyFont="1" applyFill="1" applyBorder="1" applyAlignment="1">
      <alignment horizontal="center" vertical="top" wrapText="1"/>
    </xf>
    <xf numFmtId="164" fontId="6" fillId="15" borderId="6" xfId="1" applyNumberFormat="1" applyFont="1" applyFill="1" applyBorder="1" applyAlignment="1">
      <alignment horizontal="center" vertical="top" wrapText="1"/>
    </xf>
    <xf numFmtId="0" fontId="6" fillId="10" borderId="6" xfId="0" applyFont="1" applyFill="1" applyBorder="1" applyAlignment="1">
      <alignment horizontal="center" vertical="top" wrapText="1"/>
    </xf>
    <xf numFmtId="0" fontId="6" fillId="21" borderId="7" xfId="0" applyFont="1" applyFill="1" applyBorder="1" applyAlignment="1">
      <alignment horizontal="center" vertical="top" wrapText="1"/>
    </xf>
    <xf numFmtId="0" fontId="6" fillId="13" borderId="14" xfId="0" applyFont="1" applyFill="1" applyBorder="1"/>
    <xf numFmtId="3" fontId="6" fillId="5" borderId="15" xfId="0" applyNumberFormat="1" applyFont="1" applyFill="1" applyBorder="1" applyAlignment="1">
      <alignment horizontal="center"/>
    </xf>
    <xf numFmtId="3" fontId="6" fillId="9" borderId="15" xfId="0" applyNumberFormat="1" applyFont="1" applyFill="1" applyBorder="1" applyAlignment="1">
      <alignment horizontal="center"/>
    </xf>
    <xf numFmtId="3" fontId="6" fillId="22" borderId="15" xfId="0" applyNumberFormat="1" applyFont="1" applyFill="1" applyBorder="1" applyAlignment="1">
      <alignment horizontal="center"/>
    </xf>
    <xf numFmtId="3" fontId="6" fillId="21" borderId="16" xfId="0" applyNumberFormat="1" applyFont="1" applyFill="1" applyBorder="1" applyAlignment="1">
      <alignment horizontal="center"/>
    </xf>
    <xf numFmtId="0" fontId="6" fillId="13" borderId="24" xfId="0" applyFont="1" applyFill="1" applyBorder="1"/>
    <xf numFmtId="3" fontId="6" fillId="21" borderId="17" xfId="0" applyNumberFormat="1" applyFont="1" applyFill="1" applyBorder="1" applyAlignment="1">
      <alignment horizontal="center"/>
    </xf>
    <xf numFmtId="0" fontId="10" fillId="12" borderId="24" xfId="0" applyFont="1" applyFill="1" applyBorder="1"/>
    <xf numFmtId="0" fontId="6" fillId="12" borderId="24" xfId="0" applyFont="1" applyFill="1" applyBorder="1"/>
    <xf numFmtId="0" fontId="11" fillId="13" borderId="24" xfId="0" applyFont="1" applyFill="1" applyBorder="1"/>
    <xf numFmtId="0" fontId="11" fillId="12" borderId="24" xfId="0" applyFont="1" applyFill="1" applyBorder="1"/>
    <xf numFmtId="0" fontId="11" fillId="12" borderId="25" xfId="0" applyFont="1" applyFill="1" applyBorder="1"/>
    <xf numFmtId="3" fontId="8" fillId="9" borderId="21" xfId="0" applyNumberFormat="1" applyFont="1" applyFill="1" applyBorder="1" applyAlignment="1">
      <alignment horizontal="center"/>
    </xf>
    <xf numFmtId="3" fontId="6" fillId="22" borderId="21" xfId="0" applyNumberFormat="1" applyFont="1" applyFill="1" applyBorder="1" applyAlignment="1">
      <alignment horizontal="center"/>
    </xf>
    <xf numFmtId="3" fontId="6" fillId="10" borderId="21" xfId="0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64" fontId="10" fillId="10" borderId="8" xfId="3" applyNumberFormat="1" applyFont="1" applyFill="1" applyBorder="1" applyAlignment="1">
      <alignment horizontal="center"/>
    </xf>
    <xf numFmtId="164" fontId="21" fillId="6" borderId="8" xfId="1" applyNumberFormat="1" applyFont="1" applyFill="1" applyBorder="1" applyAlignment="1">
      <alignment horizontal="center"/>
    </xf>
    <xf numFmtId="0" fontId="10" fillId="9" borderId="22" xfId="3" applyFont="1" applyFill="1" applyBorder="1" applyAlignment="1">
      <alignment vertical="center" wrapText="1"/>
    </xf>
    <xf numFmtId="9" fontId="10" fillId="9" borderId="21" xfId="3" applyNumberFormat="1" applyFont="1" applyFill="1" applyBorder="1" applyAlignment="1">
      <alignment horizontal="center" vertical="center"/>
    </xf>
    <xf numFmtId="3" fontId="10" fillId="9" borderId="21" xfId="3" applyNumberFormat="1" applyFont="1" applyFill="1" applyBorder="1" applyAlignment="1">
      <alignment vertical="center"/>
    </xf>
    <xf numFmtId="0" fontId="10" fillId="9" borderId="25" xfId="3" applyFont="1" applyFill="1" applyBorder="1" applyAlignment="1">
      <alignment vertical="center" wrapText="1"/>
    </xf>
    <xf numFmtId="0" fontId="10" fillId="9" borderId="17" xfId="3" applyFont="1" applyFill="1" applyBorder="1" applyAlignment="1">
      <alignment vertical="center" wrapText="1"/>
    </xf>
    <xf numFmtId="164" fontId="10" fillId="9" borderId="8" xfId="3" applyNumberFormat="1" applyFont="1" applyFill="1" applyBorder="1" applyAlignment="1">
      <alignment horizontal="center" vertical="center"/>
    </xf>
    <xf numFmtId="3" fontId="10" fillId="9" borderId="8" xfId="3" applyNumberFormat="1" applyFont="1" applyFill="1" applyBorder="1" applyAlignment="1">
      <alignment vertical="center"/>
    </xf>
    <xf numFmtId="0" fontId="10" fillId="9" borderId="24" xfId="3" applyFont="1" applyFill="1" applyBorder="1" applyAlignment="1">
      <alignment vertical="center"/>
    </xf>
    <xf numFmtId="0" fontId="10" fillId="9" borderId="17" xfId="3" applyFont="1" applyFill="1" applyBorder="1"/>
    <xf numFmtId="164" fontId="10" fillId="9" borderId="8" xfId="3" applyNumberFormat="1" applyFont="1" applyFill="1" applyBorder="1" applyAlignment="1">
      <alignment horizontal="center"/>
    </xf>
    <xf numFmtId="3" fontId="10" fillId="9" borderId="8" xfId="3" applyNumberFormat="1" applyFont="1" applyFill="1" applyBorder="1"/>
    <xf numFmtId="0" fontId="10" fillId="9" borderId="24" xfId="3" applyFont="1" applyFill="1" applyBorder="1"/>
    <xf numFmtId="0" fontId="6" fillId="9" borderId="17" xfId="4" applyFont="1" applyFill="1" applyBorder="1"/>
    <xf numFmtId="164" fontId="17" fillId="9" borderId="8" xfId="4" applyNumberFormat="1" applyFont="1" applyFill="1" applyBorder="1" applyAlignment="1">
      <alignment horizontal="center"/>
    </xf>
    <xf numFmtId="3" fontId="17" fillId="9" borderId="8" xfId="4" applyNumberFormat="1" applyFont="1" applyFill="1" applyBorder="1"/>
    <xf numFmtId="0" fontId="17" fillId="9" borderId="24" xfId="4" applyFont="1" applyFill="1" applyBorder="1"/>
    <xf numFmtId="164" fontId="6" fillId="9" borderId="11" xfId="1" applyNumberFormat="1" applyFont="1" applyFill="1" applyBorder="1" applyAlignment="1">
      <alignment horizontal="center"/>
    </xf>
    <xf numFmtId="3" fontId="6" fillId="9" borderId="11" xfId="0" applyNumberFormat="1" applyFont="1" applyFill="1" applyBorder="1" applyAlignment="1">
      <alignment horizontal="right"/>
    </xf>
    <xf numFmtId="164" fontId="6" fillId="9" borderId="15" xfId="1" applyNumberFormat="1" applyFont="1" applyFill="1" applyBorder="1" applyAlignment="1">
      <alignment horizontal="center"/>
    </xf>
    <xf numFmtId="0" fontId="11" fillId="9" borderId="14" xfId="0" applyFont="1" applyFill="1" applyBorder="1"/>
    <xf numFmtId="164" fontId="31" fillId="5" borderId="22" xfId="1" applyNumberFormat="1" applyFont="1" applyFill="1" applyBorder="1" applyAlignment="1">
      <alignment horizontal="center"/>
    </xf>
    <xf numFmtId="164" fontId="31" fillId="5" borderId="21" xfId="1" applyNumberFormat="1" applyFont="1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164" fontId="6" fillId="8" borderId="22" xfId="1" applyNumberFormat="1" applyFont="1" applyFill="1" applyBorder="1" applyAlignment="1">
      <alignment horizontal="center" vertical="center"/>
    </xf>
    <xf numFmtId="164" fontId="6" fillId="8" borderId="21" xfId="1" applyNumberFormat="1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164" fontId="6" fillId="8" borderId="21" xfId="1" applyNumberFormat="1" applyFont="1" applyFill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39" xfId="0" applyFont="1" applyBorder="1" applyAlignment="1">
      <alignment horizontal="center" wrapText="1"/>
    </xf>
    <xf numFmtId="9" fontId="20" fillId="5" borderId="22" xfId="1" applyFont="1" applyFill="1" applyBorder="1" applyAlignment="1">
      <alignment horizontal="center" vertical="center"/>
    </xf>
    <xf numFmtId="9" fontId="20" fillId="5" borderId="21" xfId="1" applyFont="1" applyFill="1" applyBorder="1" applyAlignment="1">
      <alignment horizontal="center" vertical="center"/>
    </xf>
    <xf numFmtId="9" fontId="20" fillId="5" borderId="22" xfId="1" applyFont="1" applyFill="1" applyBorder="1" applyAlignment="1">
      <alignment horizontal="center"/>
    </xf>
    <xf numFmtId="9" fontId="20" fillId="5" borderId="21" xfId="1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 vertical="center"/>
    </xf>
    <xf numFmtId="164" fontId="20" fillId="6" borderId="21" xfId="1" applyNumberFormat="1" applyFont="1" applyFill="1" applyBorder="1" applyAlignment="1">
      <alignment horizontal="center" vertical="center"/>
    </xf>
    <xf numFmtId="3" fontId="12" fillId="6" borderId="22" xfId="1" applyNumberFormat="1" applyFont="1" applyFill="1" applyBorder="1" applyAlignment="1">
      <alignment horizontal="center"/>
    </xf>
    <xf numFmtId="3" fontId="12" fillId="6" borderId="21" xfId="1" applyNumberFormat="1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3" fontId="20" fillId="6" borderId="22" xfId="0" applyNumberFormat="1" applyFont="1" applyFill="1" applyBorder="1" applyAlignment="1">
      <alignment horizontal="center"/>
    </xf>
    <xf numFmtId="3" fontId="20" fillId="6" borderId="21" xfId="0" applyNumberFormat="1" applyFont="1" applyFill="1" applyBorder="1" applyAlignment="1">
      <alignment horizontal="center"/>
    </xf>
    <xf numFmtId="0" fontId="33" fillId="19" borderId="16" xfId="0" applyFont="1" applyFill="1" applyBorder="1" applyAlignment="1">
      <alignment horizontal="center"/>
    </xf>
    <xf numFmtId="0" fontId="33" fillId="19" borderId="15" xfId="0" applyFont="1" applyFill="1" applyBorder="1" applyAlignment="1">
      <alignment horizontal="center"/>
    </xf>
    <xf numFmtId="0" fontId="33" fillId="19" borderId="14" xfId="0" applyFont="1" applyFill="1" applyBorder="1" applyAlignment="1">
      <alignment horizontal="center" wrapText="1"/>
    </xf>
    <xf numFmtId="164" fontId="15" fillId="24" borderId="8" xfId="1" applyNumberFormat="1" applyFont="1" applyFill="1" applyBorder="1" applyAlignment="1">
      <alignment horizontal="center"/>
    </xf>
    <xf numFmtId="3" fontId="15" fillId="24" borderId="8" xfId="0" applyNumberFormat="1" applyFont="1" applyFill="1" applyBorder="1" applyAlignment="1">
      <alignment horizontal="center"/>
    </xf>
    <xf numFmtId="164" fontId="15" fillId="25" borderId="8" xfId="1" applyNumberFormat="1" applyFont="1" applyFill="1" applyBorder="1" applyAlignment="1">
      <alignment horizontal="center"/>
    </xf>
    <xf numFmtId="3" fontId="15" fillId="25" borderId="8" xfId="0" applyNumberFormat="1" applyFont="1" applyFill="1" applyBorder="1" applyAlignment="1">
      <alignment horizontal="center"/>
    </xf>
    <xf numFmtId="9" fontId="15" fillId="10" borderId="8" xfId="1" applyFont="1" applyFill="1" applyBorder="1" applyAlignment="1">
      <alignment horizontal="center"/>
    </xf>
    <xf numFmtId="3" fontId="15" fillId="10" borderId="8" xfId="0" applyNumberFormat="1" applyFont="1" applyFill="1" applyBorder="1" applyAlignment="1">
      <alignment horizontal="center"/>
    </xf>
    <xf numFmtId="164" fontId="16" fillId="24" borderId="8" xfId="1" applyNumberFormat="1" applyFont="1" applyFill="1" applyBorder="1" applyAlignment="1">
      <alignment horizontal="center"/>
    </xf>
    <xf numFmtId="164" fontId="16" fillId="25" borderId="8" xfId="1" applyNumberFormat="1" applyFont="1" applyFill="1" applyBorder="1" applyAlignment="1">
      <alignment horizontal="center"/>
    </xf>
    <xf numFmtId="164" fontId="16" fillId="10" borderId="8" xfId="1" applyNumberFormat="1" applyFont="1" applyFill="1" applyBorder="1" applyAlignment="1">
      <alignment horizontal="center"/>
    </xf>
    <xf numFmtId="164" fontId="11" fillId="24" borderId="17" xfId="1" applyNumberFormat="1" applyFont="1" applyFill="1" applyBorder="1" applyAlignment="1">
      <alignment horizontal="center"/>
    </xf>
    <xf numFmtId="0" fontId="6" fillId="24" borderId="37" xfId="0" applyFont="1" applyFill="1" applyBorder="1" applyAlignment="1">
      <alignment horizontal="center"/>
    </xf>
    <xf numFmtId="164" fontId="6" fillId="25" borderId="22" xfId="1" applyNumberFormat="1" applyFont="1" applyFill="1" applyBorder="1" applyAlignment="1">
      <alignment horizontal="center"/>
    </xf>
    <xf numFmtId="3" fontId="6" fillId="25" borderId="21" xfId="0" applyNumberFormat="1" applyFont="1" applyFill="1" applyBorder="1" applyAlignment="1">
      <alignment horizontal="center"/>
    </xf>
    <xf numFmtId="3" fontId="12" fillId="25" borderId="25" xfId="1" applyNumberFormat="1" applyFont="1" applyFill="1" applyBorder="1" applyAlignment="1">
      <alignment horizontal="center"/>
    </xf>
    <xf numFmtId="164" fontId="6" fillId="10" borderId="44" xfId="1" applyNumberFormat="1" applyFont="1" applyFill="1" applyBorder="1" applyAlignment="1">
      <alignment horizontal="center"/>
    </xf>
    <xf numFmtId="0" fontId="6" fillId="10" borderId="25" xfId="0" applyFont="1" applyFill="1" applyBorder="1" applyAlignment="1">
      <alignment horizontal="center"/>
    </xf>
    <xf numFmtId="164" fontId="21" fillId="6" borderId="21" xfId="1" applyNumberFormat="1" applyFont="1" applyFill="1" applyBorder="1" applyAlignment="1">
      <alignment horizontal="center"/>
    </xf>
    <xf numFmtId="164" fontId="6" fillId="25" borderId="17" xfId="1" applyNumberFormat="1" applyFont="1" applyFill="1" applyBorder="1" applyAlignment="1">
      <alignment horizontal="center"/>
    </xf>
    <xf numFmtId="3" fontId="6" fillId="25" borderId="8" xfId="0" applyNumberFormat="1" applyFont="1" applyFill="1" applyBorder="1" applyAlignment="1">
      <alignment horizontal="center"/>
    </xf>
    <xf numFmtId="3" fontId="12" fillId="25" borderId="24" xfId="1" applyNumberFormat="1" applyFont="1" applyFill="1" applyBorder="1" applyAlignment="1">
      <alignment horizontal="center"/>
    </xf>
    <xf numFmtId="164" fontId="6" fillId="10" borderId="43" xfId="1" applyNumberFormat="1" applyFont="1" applyFill="1" applyBorder="1" applyAlignment="1">
      <alignment horizontal="center"/>
    </xf>
    <xf numFmtId="0" fontId="6" fillId="10" borderId="24" xfId="0" applyFont="1" applyFill="1" applyBorder="1" applyAlignment="1">
      <alignment horizontal="center"/>
    </xf>
    <xf numFmtId="164" fontId="6" fillId="25" borderId="12" xfId="1" applyNumberFormat="1" applyFont="1" applyFill="1" applyBorder="1" applyAlignment="1">
      <alignment horizontal="center"/>
    </xf>
    <xf numFmtId="3" fontId="6" fillId="25" borderId="11" xfId="0" applyNumberFormat="1" applyFont="1" applyFill="1" applyBorder="1" applyAlignment="1">
      <alignment horizontal="center"/>
    </xf>
    <xf numFmtId="3" fontId="12" fillId="25" borderId="10" xfId="1" applyNumberFormat="1" applyFont="1" applyFill="1" applyBorder="1" applyAlignment="1">
      <alignment horizontal="center"/>
    </xf>
    <xf numFmtId="164" fontId="6" fillId="10" borderId="13" xfId="1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164" fontId="6" fillId="24" borderId="7" xfId="1" applyNumberFormat="1" applyFont="1" applyFill="1" applyBorder="1" applyAlignment="1">
      <alignment horizontal="center" vertical="top" wrapText="1"/>
    </xf>
    <xf numFmtId="0" fontId="6" fillId="24" borderId="26" xfId="0" applyFont="1" applyFill="1" applyBorder="1" applyAlignment="1">
      <alignment horizontal="center" vertical="top" wrapText="1"/>
    </xf>
    <xf numFmtId="164" fontId="6" fillId="25" borderId="7" xfId="1" applyNumberFormat="1" applyFont="1" applyFill="1" applyBorder="1" applyAlignment="1">
      <alignment horizontal="center" vertical="top" wrapText="1"/>
    </xf>
    <xf numFmtId="3" fontId="6" fillId="25" borderId="6" xfId="0" applyNumberFormat="1" applyFont="1" applyFill="1" applyBorder="1" applyAlignment="1">
      <alignment horizontal="center" vertical="top" wrapText="1"/>
    </xf>
    <xf numFmtId="3" fontId="6" fillId="25" borderId="5" xfId="0" applyNumberFormat="1" applyFont="1" applyFill="1" applyBorder="1" applyAlignment="1">
      <alignment horizontal="center" vertical="top" wrapText="1"/>
    </xf>
    <xf numFmtId="164" fontId="6" fillId="10" borderId="9" xfId="1" applyNumberFormat="1" applyFont="1" applyFill="1" applyBorder="1" applyAlignment="1">
      <alignment horizontal="center" vertical="top" wrapText="1"/>
    </xf>
    <xf numFmtId="0" fontId="6" fillId="10" borderId="5" xfId="0" applyFont="1" applyFill="1" applyBorder="1" applyAlignment="1">
      <alignment horizontal="center" vertical="top" wrapText="1"/>
    </xf>
    <xf numFmtId="0" fontId="6" fillId="5" borderId="26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164" fontId="30" fillId="24" borderId="22" xfId="1" applyNumberFormat="1" applyFont="1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8" fillId="9" borderId="18" xfId="0" applyFont="1" applyFill="1" applyBorder="1"/>
    <xf numFmtId="164" fontId="0" fillId="24" borderId="17" xfId="1" applyNumberFormat="1" applyFont="1" applyFill="1" applyBorder="1" applyAlignment="1">
      <alignment horizontal="center"/>
    </xf>
    <xf numFmtId="0" fontId="0" fillId="24" borderId="24" xfId="0" applyFill="1" applyBorder="1" applyAlignment="1">
      <alignment horizontal="center"/>
    </xf>
    <xf numFmtId="164" fontId="30" fillId="24" borderId="17" xfId="1" applyNumberFormat="1" applyFont="1" applyFill="1" applyBorder="1" applyAlignment="1">
      <alignment horizontal="center"/>
    </xf>
    <xf numFmtId="0" fontId="8" fillId="9" borderId="10" xfId="0" applyFont="1" applyFill="1" applyBorder="1"/>
    <xf numFmtId="164" fontId="0" fillId="24" borderId="12" xfId="1" applyNumberFormat="1" applyFont="1" applyFill="1" applyBorder="1" applyAlignment="1">
      <alignment horizontal="center"/>
    </xf>
    <xf numFmtId="0" fontId="0" fillId="24" borderId="10" xfId="0" applyFill="1" applyBorder="1" applyAlignment="1">
      <alignment horizontal="center"/>
    </xf>
    <xf numFmtId="164" fontId="0" fillId="24" borderId="7" xfId="1" applyNumberFormat="1" applyFont="1" applyFill="1" applyBorder="1" applyAlignment="1">
      <alignment horizontal="center" vertical="top" wrapText="1"/>
    </xf>
    <xf numFmtId="0" fontId="0" fillId="24" borderId="5" xfId="0" applyFill="1" applyBorder="1" applyAlignment="1">
      <alignment horizontal="center" vertical="top" wrapText="1"/>
    </xf>
    <xf numFmtId="164" fontId="6" fillId="5" borderId="39" xfId="1" applyNumberFormat="1" applyFont="1" applyFill="1" applyBorder="1" applyAlignment="1">
      <alignment horizontal="left" vertical="top" wrapText="1"/>
    </xf>
    <xf numFmtId="0" fontId="6" fillId="5" borderId="40" xfId="0" applyFont="1" applyFill="1" applyBorder="1" applyAlignment="1">
      <alignment vertical="top" wrapText="1"/>
    </xf>
    <xf numFmtId="0" fontId="6" fillId="0" borderId="8" xfId="0" applyFont="1" applyBorder="1"/>
    <xf numFmtId="0" fontId="6" fillId="6" borderId="8" xfId="0" applyFont="1" applyFill="1" applyBorder="1" applyAlignment="1">
      <alignment vertical="top"/>
    </xf>
    <xf numFmtId="0" fontId="6" fillId="6" borderId="8" xfId="0" applyFont="1" applyFill="1" applyBorder="1" applyAlignment="1">
      <alignment vertical="top" wrapText="1"/>
    </xf>
    <xf numFmtId="0" fontId="6" fillId="8" borderId="8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left" vertical="center" wrapText="1"/>
    </xf>
    <xf numFmtId="3" fontId="6" fillId="8" borderId="8" xfId="0" applyNumberFormat="1" applyFont="1" applyFill="1" applyBorder="1" applyAlignment="1">
      <alignment horizontal="left" vertical="top" wrapText="1"/>
    </xf>
    <xf numFmtId="0" fontId="6" fillId="8" borderId="8" xfId="0" applyFont="1" applyFill="1" applyBorder="1" applyAlignment="1">
      <alignment vertical="top"/>
    </xf>
    <xf numFmtId="164" fontId="6" fillId="8" borderId="8" xfId="1" applyNumberFormat="1" applyFont="1" applyFill="1" applyBorder="1" applyAlignment="1">
      <alignment horizontal="left" vertical="top" wrapText="1"/>
    </xf>
    <xf numFmtId="0" fontId="6" fillId="24" borderId="8" xfId="0" applyFont="1" applyFill="1" applyBorder="1" applyAlignment="1">
      <alignment vertical="top"/>
    </xf>
    <xf numFmtId="0" fontId="6" fillId="24" borderId="8" xfId="0" applyFont="1" applyFill="1" applyBorder="1"/>
    <xf numFmtId="0" fontId="6" fillId="24" borderId="8" xfId="0" applyFont="1" applyFill="1" applyBorder="1" applyAlignment="1">
      <alignment horizontal="left" vertical="top" wrapText="1"/>
    </xf>
    <xf numFmtId="164" fontId="6" fillId="24" borderId="8" xfId="1" applyNumberFormat="1" applyFont="1" applyFill="1" applyBorder="1" applyAlignment="1">
      <alignment horizontal="left" vertical="top" wrapText="1"/>
    </xf>
    <xf numFmtId="0" fontId="34" fillId="0" borderId="29" xfId="0" applyFont="1" applyBorder="1" applyAlignment="1">
      <alignment wrapText="1"/>
    </xf>
    <xf numFmtId="0" fontId="34" fillId="0" borderId="0" xfId="0" applyFont="1" applyAlignment="1">
      <alignment horizontal="center"/>
    </xf>
    <xf numFmtId="0" fontId="34" fillId="0" borderId="28" xfId="0" applyFont="1" applyBorder="1" applyAlignment="1">
      <alignment horizontal="center"/>
    </xf>
    <xf numFmtId="0" fontId="32" fillId="0" borderId="29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28" xfId="0" applyFont="1" applyBorder="1" applyAlignment="1">
      <alignment horizontal="center"/>
    </xf>
    <xf numFmtId="0" fontId="6" fillId="0" borderId="29" xfId="0" applyFont="1" applyBorder="1"/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6" fillId="0" borderId="34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64" fontId="0" fillId="12" borderId="22" xfId="1" applyNumberFormat="1" applyFont="1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164" fontId="11" fillId="13" borderId="22" xfId="1" applyNumberFormat="1" applyFont="1" applyFill="1" applyBorder="1" applyAlignment="1">
      <alignment horizontal="center"/>
    </xf>
    <xf numFmtId="0" fontId="6" fillId="13" borderId="25" xfId="0" applyFont="1" applyFill="1" applyBorder="1" applyAlignment="1">
      <alignment horizontal="center"/>
    </xf>
    <xf numFmtId="164" fontId="0" fillId="12" borderId="17" xfId="1" applyNumberFormat="1" applyFont="1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164" fontId="11" fillId="13" borderId="17" xfId="1" applyNumberFormat="1" applyFont="1" applyFill="1" applyBorder="1" applyAlignment="1">
      <alignment horizontal="center"/>
    </xf>
    <xf numFmtId="0" fontId="6" fillId="13" borderId="24" xfId="0" applyFont="1" applyFill="1" applyBorder="1" applyAlignment="1">
      <alignment horizontal="center"/>
    </xf>
    <xf numFmtId="164" fontId="0" fillId="12" borderId="16" xfId="1" applyNumberFormat="1" applyFont="1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164" fontId="6" fillId="12" borderId="46" xfId="1" applyNumberFormat="1" applyFont="1" applyFill="1" applyBorder="1" applyAlignment="1">
      <alignment horizontal="center" vertical="top" wrapText="1"/>
    </xf>
    <xf numFmtId="0" fontId="6" fillId="12" borderId="47" xfId="0" applyFont="1" applyFill="1" applyBorder="1" applyAlignment="1">
      <alignment horizontal="center" vertical="top" wrapText="1"/>
    </xf>
    <xf numFmtId="164" fontId="6" fillId="13" borderId="7" xfId="1" applyNumberFormat="1" applyFont="1" applyFill="1" applyBorder="1" applyAlignment="1">
      <alignment horizontal="center" vertical="top" wrapText="1"/>
    </xf>
    <xf numFmtId="0" fontId="6" fillId="13" borderId="5" xfId="0" applyFont="1" applyFill="1" applyBorder="1" applyAlignment="1">
      <alignment horizontal="center" vertical="top" wrapText="1"/>
    </xf>
    <xf numFmtId="164" fontId="20" fillId="8" borderId="21" xfId="1" applyNumberFormat="1" applyFont="1" applyFill="1" applyBorder="1" applyAlignment="1">
      <alignment horizontal="center" vertical="center"/>
    </xf>
    <xf numFmtId="164" fontId="20" fillId="8" borderId="22" xfId="1" applyNumberFormat="1" applyFont="1" applyFill="1" applyBorder="1" applyAlignment="1">
      <alignment horizontal="center" vertical="center"/>
    </xf>
    <xf numFmtId="0" fontId="25" fillId="0" borderId="29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164" fontId="0" fillId="21" borderId="21" xfId="1" applyNumberFormat="1" applyFont="1" applyFill="1" applyBorder="1" applyAlignment="1">
      <alignment horizontal="center" vertical="center"/>
    </xf>
    <xf numFmtId="164" fontId="0" fillId="21" borderId="2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21" borderId="21" xfId="0" applyFill="1" applyBorder="1" applyAlignment="1">
      <alignment horizontal="center" vertical="center"/>
    </xf>
    <xf numFmtId="0" fontId="0" fillId="21" borderId="22" xfId="0" applyFill="1" applyBorder="1" applyAlignment="1">
      <alignment horizontal="center" vertical="center"/>
    </xf>
    <xf numFmtId="0" fontId="5" fillId="12" borderId="0" xfId="0" applyFont="1" applyFill="1"/>
    <xf numFmtId="0" fontId="6" fillId="8" borderId="21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5" fillId="10" borderId="0" xfId="0" applyFont="1" applyFill="1"/>
    <xf numFmtId="0" fontId="5" fillId="10" borderId="0" xfId="0" applyFont="1" applyFill="1" applyAlignment="1">
      <alignment horizontal="center"/>
    </xf>
    <xf numFmtId="164" fontId="11" fillId="13" borderId="16" xfId="1" applyNumberFormat="1" applyFont="1" applyFill="1" applyBorder="1" applyAlignment="1">
      <alignment horizontal="center"/>
    </xf>
    <xf numFmtId="0" fontId="6" fillId="13" borderId="14" xfId="0" applyFont="1" applyFill="1" applyBorder="1" applyAlignment="1">
      <alignment horizontal="center"/>
    </xf>
    <xf numFmtId="3" fontId="35" fillId="0" borderId="0" xfId="0" applyNumberFormat="1" applyFont="1" applyAlignment="1">
      <alignment horizontal="center"/>
    </xf>
    <xf numFmtId="164" fontId="6" fillId="12" borderId="22" xfId="1" applyNumberFormat="1" applyFont="1" applyFill="1" applyBorder="1" applyAlignment="1">
      <alignment horizontal="center"/>
    </xf>
    <xf numFmtId="0" fontId="6" fillId="12" borderId="25" xfId="0" applyFont="1" applyFill="1" applyBorder="1" applyAlignment="1">
      <alignment horizontal="center"/>
    </xf>
    <xf numFmtId="164" fontId="11" fillId="0" borderId="22" xfId="1" applyNumberFormat="1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164" fontId="6" fillId="12" borderId="17" xfId="1" applyNumberFormat="1" applyFont="1" applyFill="1" applyBorder="1" applyAlignment="1">
      <alignment horizontal="center"/>
    </xf>
    <xf numFmtId="0" fontId="6" fillId="12" borderId="24" xfId="0" applyFont="1" applyFill="1" applyBorder="1" applyAlignment="1">
      <alignment horizontal="center"/>
    </xf>
    <xf numFmtId="164" fontId="11" fillId="0" borderId="17" xfId="1" applyNumberFormat="1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164" fontId="6" fillId="12" borderId="12" xfId="1" applyNumberFormat="1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"/>
    </xf>
    <xf numFmtId="164" fontId="11" fillId="0" borderId="16" xfId="1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Alignment="1">
      <alignment wrapText="1"/>
    </xf>
    <xf numFmtId="164" fontId="6" fillId="12" borderId="7" xfId="1" applyNumberFormat="1" applyFont="1" applyFill="1" applyBorder="1" applyAlignment="1">
      <alignment horizontal="center" vertical="top" wrapText="1"/>
    </xf>
    <xf numFmtId="0" fontId="6" fillId="12" borderId="5" xfId="0" applyFont="1" applyFill="1" applyBorder="1" applyAlignment="1">
      <alignment horizontal="center" vertical="top" wrapText="1"/>
    </xf>
    <xf numFmtId="0" fontId="10" fillId="9" borderId="21" xfId="3" applyFont="1" applyFill="1" applyBorder="1" applyAlignment="1">
      <alignment vertical="center" wrapText="1"/>
    </xf>
    <xf numFmtId="0" fontId="10" fillId="9" borderId="8" xfId="3" applyFont="1" applyFill="1" applyBorder="1" applyAlignment="1">
      <alignment vertical="center" wrapText="1"/>
    </xf>
    <xf numFmtId="0" fontId="10" fillId="9" borderId="8" xfId="3" applyFont="1" applyFill="1" applyBorder="1"/>
    <xf numFmtId="0" fontId="6" fillId="9" borderId="17" xfId="0" applyFont="1" applyFill="1" applyBorder="1"/>
    <xf numFmtId="0" fontId="6" fillId="9" borderId="8" xfId="4" applyFont="1" applyFill="1" applyBorder="1"/>
    <xf numFmtId="164" fontId="6" fillId="9" borderId="8" xfId="1" applyNumberFormat="1" applyFont="1" applyFill="1" applyBorder="1" applyAlignment="1">
      <alignment horizontal="center"/>
    </xf>
    <xf numFmtId="0" fontId="24" fillId="28" borderId="16" xfId="0" applyFont="1" applyFill="1" applyBorder="1" applyAlignment="1">
      <alignment horizontal="center"/>
    </xf>
    <xf numFmtId="0" fontId="24" fillId="28" borderId="15" xfId="0" applyFont="1" applyFill="1" applyBorder="1" applyAlignment="1">
      <alignment horizontal="center"/>
    </xf>
    <xf numFmtId="0" fontId="24" fillId="28" borderId="14" xfId="0" applyFont="1" applyFill="1" applyBorder="1" applyAlignment="1">
      <alignment horizontal="center" wrapText="1"/>
    </xf>
    <xf numFmtId="164" fontId="10" fillId="5" borderId="22" xfId="1" applyNumberFormat="1" applyFont="1" applyFill="1" applyBorder="1" applyAlignment="1">
      <alignment horizontal="center"/>
    </xf>
    <xf numFmtId="164" fontId="10" fillId="5" borderId="21" xfId="1" applyNumberFormat="1" applyFont="1" applyFill="1" applyBorder="1" applyAlignment="1">
      <alignment horizontal="center"/>
    </xf>
    <xf numFmtId="3" fontId="6" fillId="8" borderId="22" xfId="0" applyNumberFormat="1" applyFont="1" applyFill="1" applyBorder="1" applyAlignment="1">
      <alignment horizontal="center"/>
    </xf>
    <xf numFmtId="3" fontId="6" fillId="8" borderId="21" xfId="0" applyNumberFormat="1" applyFont="1" applyFill="1" applyBorder="1" applyAlignment="1">
      <alignment horizontal="center"/>
    </xf>
    <xf numFmtId="164" fontId="6" fillId="9" borderId="16" xfId="1" applyNumberFormat="1" applyFont="1" applyFill="1" applyBorder="1" applyAlignment="1">
      <alignment horizontal="center" vertical="center"/>
    </xf>
    <xf numFmtId="164" fontId="6" fillId="9" borderId="15" xfId="1" applyNumberFormat="1" applyFont="1" applyFill="1" applyBorder="1" applyAlignment="1">
      <alignment horizontal="center" vertical="center"/>
    </xf>
    <xf numFmtId="164" fontId="11" fillId="8" borderId="22" xfId="1" applyNumberFormat="1" applyFont="1" applyFill="1" applyBorder="1" applyAlignment="1">
      <alignment horizontal="center" vertical="center"/>
    </xf>
    <xf numFmtId="164" fontId="11" fillId="8" borderId="21" xfId="1" applyNumberFormat="1" applyFont="1" applyFill="1" applyBorder="1" applyAlignment="1">
      <alignment horizontal="center" vertical="center"/>
    </xf>
    <xf numFmtId="1" fontId="20" fillId="5" borderId="22" xfId="1" applyNumberFormat="1" applyFont="1" applyFill="1" applyBorder="1" applyAlignment="1">
      <alignment horizontal="center"/>
    </xf>
    <xf numFmtId="1" fontId="20" fillId="5" borderId="21" xfId="1" applyNumberFormat="1" applyFont="1" applyFill="1" applyBorder="1" applyAlignment="1">
      <alignment horizontal="center"/>
    </xf>
    <xf numFmtId="164" fontId="20" fillId="5" borderId="22" xfId="1" applyNumberFormat="1" applyFont="1" applyFill="1" applyBorder="1" applyAlignment="1">
      <alignment horizontal="center"/>
    </xf>
    <xf numFmtId="164" fontId="20" fillId="5" borderId="21" xfId="1" applyNumberFormat="1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9" xfId="0" applyFont="1" applyBorder="1" applyAlignment="1">
      <alignment vertical="center"/>
    </xf>
    <xf numFmtId="1" fontId="20" fillId="6" borderId="22" xfId="1" applyNumberFormat="1" applyFont="1" applyFill="1" applyBorder="1" applyAlignment="1">
      <alignment horizontal="center" vertical="center"/>
    </xf>
    <xf numFmtId="1" fontId="20" fillId="6" borderId="21" xfId="1" applyNumberFormat="1" applyFont="1" applyFill="1" applyBorder="1" applyAlignment="1">
      <alignment horizontal="center" vertical="center"/>
    </xf>
    <xf numFmtId="0" fontId="20" fillId="6" borderId="22" xfId="0" applyFont="1" applyFill="1" applyBorder="1" applyAlignment="1">
      <alignment horizontal="center"/>
    </xf>
    <xf numFmtId="0" fontId="20" fillId="6" borderId="21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6" fillId="9" borderId="16" xfId="0" applyFont="1" applyFill="1" applyBorder="1" applyAlignment="1">
      <alignment horizontal="left" indent="1"/>
    </xf>
    <xf numFmtId="0" fontId="6" fillId="9" borderId="15" xfId="0" applyFont="1" applyFill="1" applyBorder="1" applyAlignment="1">
      <alignment horizontal="left" indent="1"/>
    </xf>
    <xf numFmtId="164" fontId="36" fillId="29" borderId="0" xfId="5" applyNumberFormat="1" applyFill="1" applyAlignment="1">
      <alignment horizontal="center"/>
    </xf>
    <xf numFmtId="0" fontId="37" fillId="9" borderId="24" xfId="4" applyFont="1" applyFill="1" applyBorder="1"/>
    <xf numFmtId="0" fontId="37" fillId="4" borderId="24" xfId="4" applyFont="1" applyBorder="1"/>
    <xf numFmtId="3" fontId="37" fillId="4" borderId="8" xfId="4" applyNumberFormat="1" applyFont="1" applyBorder="1"/>
    <xf numFmtId="164" fontId="37" fillId="4" borderId="8" xfId="4" applyNumberFormat="1" applyFont="1" applyBorder="1" applyAlignment="1">
      <alignment horizontal="center"/>
    </xf>
    <xf numFmtId="0" fontId="19" fillId="5" borderId="24" xfId="3" applyFont="1" applyFill="1" applyBorder="1" applyAlignment="1">
      <alignment horizontal="right"/>
    </xf>
    <xf numFmtId="3" fontId="19" fillId="5" borderId="8" xfId="3" applyNumberFormat="1" applyFont="1" applyFill="1" applyBorder="1"/>
    <xf numFmtId="164" fontId="19" fillId="5" borderId="8" xfId="3" applyNumberFormat="1" applyFont="1" applyFill="1" applyBorder="1" applyAlignment="1">
      <alignment horizontal="center" vertical="center"/>
    </xf>
    <xf numFmtId="0" fontId="19" fillId="5" borderId="17" xfId="3" applyFont="1" applyFill="1" applyBorder="1"/>
    <xf numFmtId="0" fontId="19" fillId="3" borderId="24" xfId="3" applyFont="1" applyBorder="1" applyAlignment="1">
      <alignment horizontal="right" vertical="top"/>
    </xf>
    <xf numFmtId="3" fontId="19" fillId="3" borderId="8" xfId="3" applyNumberFormat="1" applyFont="1" applyBorder="1" applyAlignment="1">
      <alignment vertical="top"/>
    </xf>
    <xf numFmtId="164" fontId="19" fillId="3" borderId="8" xfId="3" applyNumberFormat="1" applyFont="1" applyBorder="1" applyAlignment="1">
      <alignment horizontal="center" vertical="top"/>
    </xf>
    <xf numFmtId="0" fontId="19" fillId="3" borderId="17" xfId="3" applyFont="1" applyBorder="1" applyAlignment="1">
      <alignment vertical="top" wrapText="1"/>
    </xf>
    <xf numFmtId="0" fontId="19" fillId="13" borderId="24" xfId="3" applyFont="1" applyFill="1" applyBorder="1" applyAlignment="1">
      <alignment horizontal="right"/>
    </xf>
    <xf numFmtId="3" fontId="19" fillId="13" borderId="8" xfId="3" applyNumberFormat="1" applyFont="1" applyFill="1" applyBorder="1"/>
    <xf numFmtId="164" fontId="19" fillId="13" borderId="8" xfId="3" applyNumberFormat="1" applyFont="1" applyFill="1" applyBorder="1" applyAlignment="1">
      <alignment horizontal="center" vertical="center"/>
    </xf>
    <xf numFmtId="0" fontId="19" fillId="13" borderId="17" xfId="3" applyFont="1" applyFill="1" applyBorder="1"/>
    <xf numFmtId="0" fontId="11" fillId="0" borderId="14" xfId="0" applyFont="1" applyBorder="1" applyAlignment="1">
      <alignment vertical="center"/>
    </xf>
    <xf numFmtId="164" fontId="6" fillId="0" borderId="15" xfId="1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3" fontId="37" fillId="9" borderId="8" xfId="0" applyNumberFormat="1" applyFont="1" applyFill="1" applyBorder="1" applyAlignment="1">
      <alignment horizontal="right"/>
    </xf>
    <xf numFmtId="0" fontId="38" fillId="4" borderId="17" xfId="4" applyFont="1" applyBorder="1"/>
    <xf numFmtId="3" fontId="6" fillId="30" borderId="36" xfId="0" applyNumberFormat="1" applyFont="1" applyFill="1" applyBorder="1" applyAlignment="1">
      <alignment horizontal="center" vertical="center"/>
    </xf>
    <xf numFmtId="3" fontId="6" fillId="6" borderId="36" xfId="0" applyNumberFormat="1" applyFont="1" applyFill="1" applyBorder="1" applyAlignment="1">
      <alignment horizontal="center" vertical="center"/>
    </xf>
    <xf numFmtId="3" fontId="6" fillId="6" borderId="48" xfId="0" applyNumberFormat="1" applyFont="1" applyFill="1" applyBorder="1" applyAlignment="1">
      <alignment horizontal="center" vertical="center"/>
    </xf>
    <xf numFmtId="3" fontId="20" fillId="6" borderId="21" xfId="0" applyNumberFormat="1" applyFont="1" applyFill="1" applyBorder="1" applyAlignment="1">
      <alignment horizontal="center" vertical="center"/>
    </xf>
    <xf numFmtId="3" fontId="20" fillId="6" borderId="22" xfId="0" applyNumberFormat="1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/>
    </xf>
    <xf numFmtId="0" fontId="32" fillId="0" borderId="51" xfId="0" applyFont="1" applyBorder="1" applyAlignment="1">
      <alignment horizontal="center"/>
    </xf>
    <xf numFmtId="164" fontId="6" fillId="13" borderId="46" xfId="1" applyNumberFormat="1" applyFont="1" applyFill="1" applyBorder="1" applyAlignment="1">
      <alignment horizontal="center" vertical="top" wrapText="1"/>
    </xf>
    <xf numFmtId="0" fontId="6" fillId="13" borderId="47" xfId="0" applyFont="1" applyFill="1" applyBorder="1" applyAlignment="1">
      <alignment horizontal="center" vertical="top" wrapText="1"/>
    </xf>
    <xf numFmtId="164" fontId="0" fillId="0" borderId="0" xfId="6" applyNumberFormat="1" applyFont="1"/>
    <xf numFmtId="164" fontId="15" fillId="24" borderId="8" xfId="6" applyNumberFormat="1" applyFont="1" applyFill="1" applyBorder="1" applyAlignment="1">
      <alignment horizontal="center"/>
    </xf>
    <xf numFmtId="164" fontId="15" fillId="25" borderId="8" xfId="6" applyNumberFormat="1" applyFont="1" applyFill="1" applyBorder="1" applyAlignment="1">
      <alignment horizontal="center"/>
    </xf>
    <xf numFmtId="9" fontId="15" fillId="10" borderId="8" xfId="6" applyFont="1" applyFill="1" applyBorder="1" applyAlignment="1">
      <alignment horizontal="center"/>
    </xf>
    <xf numFmtId="9" fontId="15" fillId="6" borderId="8" xfId="6" applyFont="1" applyFill="1" applyBorder="1" applyAlignment="1">
      <alignment horizontal="center"/>
    </xf>
    <xf numFmtId="164" fontId="15" fillId="6" borderId="8" xfId="6" applyNumberFormat="1" applyFont="1" applyFill="1" applyBorder="1" applyAlignment="1">
      <alignment horizontal="center"/>
    </xf>
    <xf numFmtId="164" fontId="16" fillId="24" borderId="8" xfId="6" applyNumberFormat="1" applyFont="1" applyFill="1" applyBorder="1" applyAlignment="1">
      <alignment horizontal="center"/>
    </xf>
    <xf numFmtId="164" fontId="16" fillId="25" borderId="8" xfId="6" applyNumberFormat="1" applyFont="1" applyFill="1" applyBorder="1" applyAlignment="1">
      <alignment horizontal="center"/>
    </xf>
    <xf numFmtId="164" fontId="16" fillId="10" borderId="8" xfId="6" applyNumberFormat="1" applyFont="1" applyFill="1" applyBorder="1" applyAlignment="1">
      <alignment horizontal="center"/>
    </xf>
    <xf numFmtId="164" fontId="16" fillId="6" borderId="8" xfId="6" applyNumberFormat="1" applyFont="1" applyFill="1" applyBorder="1" applyAlignment="1">
      <alignment horizontal="center"/>
    </xf>
    <xf numFmtId="164" fontId="16" fillId="5" borderId="8" xfId="6" applyNumberFormat="1" applyFont="1" applyFill="1" applyBorder="1" applyAlignment="1">
      <alignment horizontal="center"/>
    </xf>
    <xf numFmtId="9" fontId="16" fillId="5" borderId="8" xfId="6" applyFont="1" applyFill="1" applyBorder="1" applyAlignment="1">
      <alignment horizontal="center"/>
    </xf>
    <xf numFmtId="9" fontId="6" fillId="0" borderId="0" xfId="6" applyFont="1" applyAlignment="1">
      <alignment horizontal="center"/>
    </xf>
    <xf numFmtId="164" fontId="6" fillId="0" borderId="0" xfId="6" applyNumberFormat="1" applyFont="1" applyAlignment="1">
      <alignment horizontal="center"/>
    </xf>
    <xf numFmtId="164" fontId="6" fillId="12" borderId="12" xfId="6" applyNumberFormat="1" applyFont="1" applyFill="1" applyBorder="1" applyAlignment="1">
      <alignment horizontal="center"/>
    </xf>
    <xf numFmtId="164" fontId="11" fillId="13" borderId="22" xfId="6" applyNumberFormat="1" applyFont="1" applyFill="1" applyBorder="1" applyAlignment="1">
      <alignment horizontal="center"/>
    </xf>
    <xf numFmtId="164" fontId="11" fillId="24" borderId="17" xfId="6" applyNumberFormat="1" applyFont="1" applyFill="1" applyBorder="1" applyAlignment="1">
      <alignment horizontal="center"/>
    </xf>
    <xf numFmtId="164" fontId="6" fillId="25" borderId="17" xfId="6" applyNumberFormat="1" applyFont="1" applyFill="1" applyBorder="1" applyAlignment="1">
      <alignment horizontal="center"/>
    </xf>
    <xf numFmtId="3" fontId="12" fillId="25" borderId="24" xfId="6" applyNumberFormat="1" applyFont="1" applyFill="1" applyBorder="1" applyAlignment="1">
      <alignment horizontal="center"/>
    </xf>
    <xf numFmtId="164" fontId="6" fillId="10" borderId="43" xfId="6" applyNumberFormat="1" applyFont="1" applyFill="1" applyBorder="1" applyAlignment="1">
      <alignment horizontal="center"/>
    </xf>
    <xf numFmtId="164" fontId="6" fillId="6" borderId="17" xfId="6" applyNumberFormat="1" applyFont="1" applyFill="1" applyBorder="1" applyAlignment="1">
      <alignment horizontal="center"/>
    </xf>
    <xf numFmtId="164" fontId="6" fillId="6" borderId="8" xfId="6" applyNumberFormat="1" applyFont="1" applyFill="1" applyBorder="1" applyAlignment="1">
      <alignment horizontal="center"/>
    </xf>
    <xf numFmtId="9" fontId="6" fillId="6" borderId="8" xfId="6" applyFont="1" applyFill="1" applyBorder="1" applyAlignment="1">
      <alignment horizontal="center"/>
    </xf>
    <xf numFmtId="164" fontId="21" fillId="6" borderId="8" xfId="6" applyNumberFormat="1" applyFont="1" applyFill="1" applyBorder="1" applyAlignment="1">
      <alignment horizontal="center"/>
    </xf>
    <xf numFmtId="164" fontId="6" fillId="5" borderId="17" xfId="6" applyNumberFormat="1" applyFont="1" applyFill="1" applyBorder="1" applyAlignment="1">
      <alignment horizontal="center"/>
    </xf>
    <xf numFmtId="9" fontId="6" fillId="5" borderId="8" xfId="6" applyFont="1" applyFill="1" applyBorder="1" applyAlignment="1">
      <alignment horizontal="center"/>
    </xf>
    <xf numFmtId="164" fontId="21" fillId="5" borderId="8" xfId="6" applyNumberFormat="1" applyFont="1" applyFill="1" applyBorder="1" applyAlignment="1">
      <alignment horizontal="center"/>
    </xf>
    <xf numFmtId="164" fontId="11" fillId="13" borderId="17" xfId="6" applyNumberFormat="1" applyFont="1" applyFill="1" applyBorder="1" applyAlignment="1">
      <alignment horizontal="center"/>
    </xf>
    <xf numFmtId="164" fontId="11" fillId="13" borderId="16" xfId="6" applyNumberFormat="1" applyFont="1" applyFill="1" applyBorder="1" applyAlignment="1">
      <alignment horizontal="center"/>
    </xf>
    <xf numFmtId="164" fontId="6" fillId="12" borderId="7" xfId="6" applyNumberFormat="1" applyFont="1" applyFill="1" applyBorder="1" applyAlignment="1">
      <alignment horizontal="center" vertical="top" wrapText="1"/>
    </xf>
    <xf numFmtId="164" fontId="6" fillId="13" borderId="46" xfId="6" applyNumberFormat="1" applyFont="1" applyFill="1" applyBorder="1" applyAlignment="1">
      <alignment horizontal="center" vertical="top" wrapText="1"/>
    </xf>
    <xf numFmtId="164" fontId="6" fillId="24" borderId="7" xfId="6" applyNumberFormat="1" applyFont="1" applyFill="1" applyBorder="1" applyAlignment="1">
      <alignment horizontal="center" vertical="top" wrapText="1"/>
    </xf>
    <xf numFmtId="164" fontId="6" fillId="25" borderId="7" xfId="6" applyNumberFormat="1" applyFont="1" applyFill="1" applyBorder="1" applyAlignment="1">
      <alignment horizontal="center" vertical="top" wrapText="1"/>
    </xf>
    <xf numFmtId="164" fontId="6" fillId="10" borderId="9" xfId="6" applyNumberFormat="1" applyFont="1" applyFill="1" applyBorder="1" applyAlignment="1">
      <alignment horizontal="center" vertical="top" wrapText="1"/>
    </xf>
    <xf numFmtId="164" fontId="6" fillId="8" borderId="7" xfId="6" applyNumberFormat="1" applyFont="1" applyFill="1" applyBorder="1" applyAlignment="1">
      <alignment horizontal="center" vertical="top" wrapText="1"/>
    </xf>
    <xf numFmtId="164" fontId="6" fillId="8" borderId="6" xfId="6" applyNumberFormat="1" applyFont="1" applyFill="1" applyBorder="1" applyAlignment="1">
      <alignment horizontal="center" vertical="top" wrapText="1"/>
    </xf>
    <xf numFmtId="164" fontId="11" fillId="8" borderId="6" xfId="6" applyNumberFormat="1" applyFont="1" applyFill="1" applyBorder="1" applyAlignment="1">
      <alignment horizontal="center" vertical="top" wrapText="1"/>
    </xf>
    <xf numFmtId="164" fontId="6" fillId="5" borderId="7" xfId="6" applyNumberFormat="1" applyFont="1" applyFill="1" applyBorder="1" applyAlignment="1">
      <alignment horizontal="center" vertical="top" wrapText="1"/>
    </xf>
    <xf numFmtId="164" fontId="6" fillId="5" borderId="6" xfId="6" applyNumberFormat="1" applyFont="1" applyFill="1" applyBorder="1" applyAlignment="1">
      <alignment horizontal="center" vertical="top" wrapText="1"/>
    </xf>
    <xf numFmtId="164" fontId="11" fillId="5" borderId="6" xfId="6" applyNumberFormat="1" applyFont="1" applyFill="1" applyBorder="1" applyAlignment="1">
      <alignment horizontal="center" vertical="top" wrapText="1"/>
    </xf>
    <xf numFmtId="3" fontId="6" fillId="0" borderId="0" xfId="6" applyNumberFormat="1" applyFont="1" applyAlignment="1">
      <alignment horizontal="center"/>
    </xf>
    <xf numFmtId="9" fontId="10" fillId="0" borderId="0" xfId="6" applyFont="1" applyAlignment="1">
      <alignment horizontal="center"/>
    </xf>
    <xf numFmtId="164" fontId="8" fillId="0" borderId="0" xfId="6" applyNumberFormat="1" applyFont="1" applyAlignment="1">
      <alignment horizontal="center"/>
    </xf>
    <xf numFmtId="9" fontId="6" fillId="5" borderId="10" xfId="1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164" fontId="11" fillId="10" borderId="22" xfId="1" applyNumberFormat="1" applyFont="1" applyFill="1" applyBorder="1" applyAlignment="1">
      <alignment horizontal="center"/>
    </xf>
    <xf numFmtId="164" fontId="11" fillId="0" borderId="22" xfId="6" applyNumberFormat="1" applyFont="1" applyFill="1" applyBorder="1" applyAlignment="1">
      <alignment horizontal="center"/>
    </xf>
    <xf numFmtId="164" fontId="11" fillId="10" borderId="17" xfId="1" applyNumberFormat="1" applyFont="1" applyFill="1" applyBorder="1" applyAlignment="1">
      <alignment horizontal="center"/>
    </xf>
    <xf numFmtId="164" fontId="11" fillId="0" borderId="17" xfId="6" applyNumberFormat="1" applyFont="1" applyFill="1" applyBorder="1" applyAlignment="1">
      <alignment horizontal="center"/>
    </xf>
    <xf numFmtId="164" fontId="11" fillId="0" borderId="16" xfId="6" applyNumberFormat="1" applyFont="1" applyFill="1" applyBorder="1" applyAlignment="1">
      <alignment horizontal="center"/>
    </xf>
    <xf numFmtId="164" fontId="6" fillId="10" borderId="46" xfId="6" applyNumberFormat="1" applyFont="1" applyFill="1" applyBorder="1" applyAlignment="1">
      <alignment horizontal="center" vertical="top" wrapText="1"/>
    </xf>
    <xf numFmtId="0" fontId="6" fillId="10" borderId="47" xfId="0" applyFont="1" applyFill="1" applyBorder="1" applyAlignment="1">
      <alignment horizontal="center" vertical="top" wrapText="1"/>
    </xf>
    <xf numFmtId="0" fontId="6" fillId="5" borderId="25" xfId="0" applyFont="1" applyFill="1" applyBorder="1" applyAlignment="1">
      <alignment horizontal="center"/>
    </xf>
    <xf numFmtId="0" fontId="6" fillId="5" borderId="24" xfId="0" applyFont="1" applyFill="1" applyBorder="1" applyAlignment="1">
      <alignment horizontal="center"/>
    </xf>
    <xf numFmtId="164" fontId="6" fillId="5" borderId="46" xfId="6" applyNumberFormat="1" applyFont="1" applyFill="1" applyBorder="1" applyAlignment="1">
      <alignment horizontal="center" vertical="top" wrapText="1"/>
    </xf>
    <xf numFmtId="0" fontId="6" fillId="5" borderId="47" xfId="0" applyFont="1" applyFill="1" applyBorder="1" applyAlignment="1">
      <alignment horizontal="center" vertical="top" wrapText="1"/>
    </xf>
    <xf numFmtId="164" fontId="6" fillId="10" borderId="7" xfId="6" applyNumberFormat="1" applyFont="1" applyFill="1" applyBorder="1" applyAlignment="1">
      <alignment horizontal="center" vertical="top" wrapText="1"/>
    </xf>
    <xf numFmtId="164" fontId="6" fillId="13" borderId="7" xfId="6" applyNumberFormat="1" applyFont="1" applyFill="1" applyBorder="1" applyAlignment="1">
      <alignment horizontal="center" vertical="top" wrapText="1"/>
    </xf>
    <xf numFmtId="0" fontId="0" fillId="0" borderId="0" xfId="0"/>
    <xf numFmtId="0" fontId="6" fillId="12" borderId="18" xfId="0" applyFont="1" applyFill="1" applyBorder="1" applyAlignment="1">
      <alignment horizontal="center"/>
    </xf>
    <xf numFmtId="164" fontId="6" fillId="12" borderId="23" xfId="6" applyNumberFormat="1" applyFont="1" applyFill="1" applyBorder="1" applyAlignment="1">
      <alignment horizontal="center"/>
    </xf>
    <xf numFmtId="0" fontId="6" fillId="13" borderId="10" xfId="0" applyFont="1" applyFill="1" applyBorder="1" applyAlignment="1">
      <alignment horizontal="center"/>
    </xf>
    <xf numFmtId="164" fontId="11" fillId="13" borderId="12" xfId="6" applyNumberFormat="1" applyFont="1" applyFill="1" applyBorder="1" applyAlignment="1">
      <alignment horizontal="center"/>
    </xf>
    <xf numFmtId="0" fontId="6" fillId="13" borderId="25" xfId="0" applyFont="1" applyFill="1" applyBorder="1" applyAlignment="1">
      <alignment horizontal="center" vertical="top" wrapText="1"/>
    </xf>
    <xf numFmtId="164" fontId="6" fillId="13" borderId="22" xfId="6" applyNumberFormat="1" applyFont="1" applyFill="1" applyBorder="1" applyAlignment="1">
      <alignment horizontal="center" vertical="top" wrapText="1"/>
    </xf>
    <xf numFmtId="3" fontId="6" fillId="12" borderId="34" xfId="0" applyNumberFormat="1" applyFont="1" applyFill="1" applyBorder="1" applyAlignment="1">
      <alignment horizontal="center" vertical="center" wrapText="1"/>
    </xf>
    <xf numFmtId="3" fontId="6" fillId="12" borderId="32" xfId="0" applyNumberFormat="1" applyFont="1" applyFill="1" applyBorder="1" applyAlignment="1">
      <alignment horizontal="center" vertical="center" wrapText="1"/>
    </xf>
    <xf numFmtId="3" fontId="6" fillId="10" borderId="34" xfId="0" applyNumberFormat="1" applyFont="1" applyFill="1" applyBorder="1" applyAlignment="1">
      <alignment horizontal="center" vertical="center" wrapText="1"/>
    </xf>
    <xf numFmtId="3" fontId="6" fillId="10" borderId="32" xfId="0" applyNumberFormat="1" applyFont="1" applyFill="1" applyBorder="1" applyAlignment="1">
      <alignment horizontal="center" vertical="center" wrapText="1"/>
    </xf>
    <xf numFmtId="3" fontId="6" fillId="5" borderId="34" xfId="0" applyNumberFormat="1" applyFont="1" applyFill="1" applyBorder="1" applyAlignment="1">
      <alignment horizontal="center" vertical="center" wrapText="1"/>
    </xf>
    <xf numFmtId="3" fontId="6" fillId="5" borderId="32" xfId="0" applyNumberFormat="1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/>
    </xf>
    <xf numFmtId="3" fontId="6" fillId="6" borderId="34" xfId="0" applyNumberFormat="1" applyFont="1" applyFill="1" applyBorder="1" applyAlignment="1">
      <alignment horizontal="center" vertical="center" wrapText="1"/>
    </xf>
    <xf numFmtId="3" fontId="6" fillId="6" borderId="33" xfId="0" applyNumberFormat="1" applyFont="1" applyFill="1" applyBorder="1" applyAlignment="1">
      <alignment horizontal="center" vertical="center" wrapText="1"/>
    </xf>
    <xf numFmtId="3" fontId="6" fillId="6" borderId="32" xfId="0" applyNumberFormat="1" applyFont="1" applyFill="1" applyBorder="1" applyAlignment="1">
      <alignment horizontal="center" vertical="center" wrapText="1"/>
    </xf>
    <xf numFmtId="3" fontId="6" fillId="10" borderId="47" xfId="0" applyNumberFormat="1" applyFont="1" applyFill="1" applyBorder="1" applyAlignment="1">
      <alignment horizontal="center" vertical="center" wrapText="1"/>
    </xf>
    <xf numFmtId="3" fontId="6" fillId="10" borderId="46" xfId="0" applyNumberFormat="1" applyFont="1" applyFill="1" applyBorder="1" applyAlignment="1">
      <alignment horizontal="center" vertical="center" wrapText="1"/>
    </xf>
    <xf numFmtId="3" fontId="6" fillId="25" borderId="34" xfId="0" applyNumberFormat="1" applyFont="1" applyFill="1" applyBorder="1" applyAlignment="1">
      <alignment horizontal="center" vertical="center" wrapText="1"/>
    </xf>
    <xf numFmtId="3" fontId="6" fillId="25" borderId="33" xfId="0" applyNumberFormat="1" applyFont="1" applyFill="1" applyBorder="1" applyAlignment="1">
      <alignment horizontal="center" vertical="center" wrapText="1"/>
    </xf>
    <xf numFmtId="3" fontId="6" fillId="25" borderId="32" xfId="0" applyNumberFormat="1" applyFont="1" applyFill="1" applyBorder="1" applyAlignment="1">
      <alignment horizontal="center" vertical="center" wrapText="1"/>
    </xf>
    <xf numFmtId="3" fontId="6" fillId="26" borderId="34" xfId="0" applyNumberFormat="1" applyFont="1" applyFill="1" applyBorder="1" applyAlignment="1">
      <alignment horizontal="center" vertical="center" wrapText="1"/>
    </xf>
    <xf numFmtId="3" fontId="6" fillId="26" borderId="32" xfId="0" applyNumberFormat="1" applyFont="1" applyFill="1" applyBorder="1" applyAlignment="1">
      <alignment horizontal="center" vertical="center" wrapText="1"/>
    </xf>
    <xf numFmtId="3" fontId="6" fillId="13" borderId="14" xfId="0" applyNumberFormat="1" applyFont="1" applyFill="1" applyBorder="1" applyAlignment="1">
      <alignment horizontal="center" vertical="center" wrapText="1"/>
    </xf>
    <xf numFmtId="3" fontId="6" fillId="13" borderId="16" xfId="0" applyNumberFormat="1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3" fontId="6" fillId="13" borderId="34" xfId="0" applyNumberFormat="1" applyFont="1" applyFill="1" applyBorder="1" applyAlignment="1">
      <alignment horizontal="center" vertical="center" wrapText="1"/>
    </xf>
    <xf numFmtId="3" fontId="6" fillId="13" borderId="32" xfId="0" applyNumberFormat="1" applyFont="1" applyFill="1" applyBorder="1" applyAlignment="1">
      <alignment horizontal="center" vertical="center" wrapText="1"/>
    </xf>
    <xf numFmtId="0" fontId="32" fillId="23" borderId="14" xfId="0" applyFont="1" applyFill="1" applyBorder="1" applyAlignment="1">
      <alignment horizontal="center" vertical="center" wrapText="1"/>
    </xf>
    <xf numFmtId="0" fontId="32" fillId="23" borderId="25" xfId="0" applyFont="1" applyFill="1" applyBorder="1" applyAlignment="1">
      <alignment horizontal="center" vertical="center" wrapText="1"/>
    </xf>
    <xf numFmtId="0" fontId="26" fillId="18" borderId="14" xfId="0" applyFont="1" applyFill="1" applyBorder="1" applyAlignment="1">
      <alignment horizontal="center" vertical="center" wrapText="1"/>
    </xf>
    <xf numFmtId="0" fontId="26" fillId="18" borderId="25" xfId="0" applyFont="1" applyFill="1" applyBorder="1" applyAlignment="1">
      <alignment horizontal="center" vertical="center" wrapText="1"/>
    </xf>
    <xf numFmtId="0" fontId="32" fillId="31" borderId="14" xfId="0" applyFont="1" applyFill="1" applyBorder="1" applyAlignment="1">
      <alignment horizontal="center" vertical="center" wrapText="1"/>
    </xf>
    <xf numFmtId="0" fontId="32" fillId="31" borderId="25" xfId="0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horizontal="center" vertical="center" wrapText="1"/>
    </xf>
    <xf numFmtId="0" fontId="32" fillId="20" borderId="25" xfId="0" applyFont="1" applyFill="1" applyBorder="1" applyAlignment="1">
      <alignment horizontal="center" vertical="center" wrapText="1"/>
    </xf>
    <xf numFmtId="0" fontId="32" fillId="27" borderId="14" xfId="0" applyFont="1" applyFill="1" applyBorder="1" applyAlignment="1">
      <alignment horizontal="center" vertical="center" wrapText="1"/>
    </xf>
    <xf numFmtId="0" fontId="32" fillId="27" borderId="25" xfId="0" applyFont="1" applyFill="1" applyBorder="1" applyAlignment="1">
      <alignment horizontal="center" vertical="center" wrapText="1"/>
    </xf>
    <xf numFmtId="0" fontId="32" fillId="30" borderId="45" xfId="0" applyFont="1" applyFill="1" applyBorder="1" applyAlignment="1">
      <alignment horizontal="left" vertical="center" wrapText="1"/>
    </xf>
    <xf numFmtId="0" fontId="32" fillId="30" borderId="25" xfId="0" applyFont="1" applyFill="1" applyBorder="1" applyAlignment="1">
      <alignment horizontal="left" vertical="center" wrapText="1"/>
    </xf>
    <xf numFmtId="0" fontId="32" fillId="20" borderId="14" xfId="0" applyFont="1" applyFill="1" applyBorder="1" applyAlignment="1">
      <alignment vertical="center" wrapText="1"/>
    </xf>
    <xf numFmtId="0" fontId="32" fillId="20" borderId="25" xfId="0" applyFont="1" applyFill="1" applyBorder="1" applyAlignment="1">
      <alignment vertical="center" wrapText="1"/>
    </xf>
    <xf numFmtId="0" fontId="32" fillId="20" borderId="14" xfId="0" applyFont="1" applyFill="1" applyBorder="1" applyAlignment="1">
      <alignment horizontal="left" vertical="center" wrapText="1"/>
    </xf>
    <xf numFmtId="0" fontId="32" fillId="20" borderId="25" xfId="0" applyFont="1" applyFill="1" applyBorder="1" applyAlignment="1">
      <alignment horizontal="left" vertical="center" wrapText="1"/>
    </xf>
    <xf numFmtId="0" fontId="26" fillId="20" borderId="14" xfId="0" applyFont="1" applyFill="1" applyBorder="1" applyAlignment="1">
      <alignment horizontal="center" vertical="center" wrapText="1"/>
    </xf>
    <xf numFmtId="0" fontId="26" fillId="20" borderId="25" xfId="0" applyFont="1" applyFill="1" applyBorder="1" applyAlignment="1">
      <alignment horizontal="center" vertical="center" wrapText="1"/>
    </xf>
    <xf numFmtId="0" fontId="32" fillId="20" borderId="45" xfId="0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/>
    </xf>
    <xf numFmtId="3" fontId="6" fillId="5" borderId="6" xfId="0" applyNumberFormat="1" applyFont="1" applyFill="1" applyBorder="1" applyAlignment="1">
      <alignment horizontal="center"/>
    </xf>
    <xf numFmtId="3" fontId="6" fillId="5" borderId="7" xfId="0" applyNumberFormat="1" applyFont="1" applyFill="1" applyBorder="1" applyAlignment="1">
      <alignment horizontal="center"/>
    </xf>
    <xf numFmtId="3" fontId="6" fillId="6" borderId="34" xfId="0" applyNumberFormat="1" applyFont="1" applyFill="1" applyBorder="1" applyAlignment="1">
      <alignment horizontal="center"/>
    </xf>
    <xf numFmtId="3" fontId="6" fillId="6" borderId="33" xfId="0" applyNumberFormat="1" applyFont="1" applyFill="1" applyBorder="1" applyAlignment="1">
      <alignment horizontal="center"/>
    </xf>
    <xf numFmtId="3" fontId="6" fillId="6" borderId="32" xfId="0" applyNumberFormat="1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  <xf numFmtId="3" fontId="6" fillId="6" borderId="4" xfId="0" applyNumberFormat="1" applyFont="1" applyFill="1" applyBorder="1" applyAlignment="1">
      <alignment horizontal="center"/>
    </xf>
    <xf numFmtId="0" fontId="23" fillId="14" borderId="27" xfId="0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center"/>
    </xf>
    <xf numFmtId="3" fontId="6" fillId="5" borderId="2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6" fillId="5" borderId="34" xfId="0" applyNumberFormat="1" applyFont="1" applyFill="1" applyBorder="1" applyAlignment="1">
      <alignment horizontal="center"/>
    </xf>
    <xf numFmtId="3" fontId="6" fillId="5" borderId="33" xfId="0" applyNumberFormat="1" applyFont="1" applyFill="1" applyBorder="1" applyAlignment="1">
      <alignment horizontal="center"/>
    </xf>
    <xf numFmtId="3" fontId="6" fillId="5" borderId="32" xfId="0" applyNumberFormat="1" applyFont="1" applyFill="1" applyBorder="1" applyAlignment="1">
      <alignment horizontal="center"/>
    </xf>
  </cellXfs>
  <cellStyles count="7">
    <cellStyle name="Bad" xfId="3" builtinId="27"/>
    <cellStyle name="Calculation" xfId="4" builtinId="22"/>
    <cellStyle name="Good" xfId="2" builtinId="26"/>
    <cellStyle name="Hyperlink" xfId="5" builtinId="8"/>
    <cellStyle name="Normal" xfId="0" builtinId="0"/>
    <cellStyle name="Percent" xfId="1" builtinId="5"/>
    <cellStyle name="Percent 2" xfId="6"/>
  </cellStyles>
  <dxfs count="0"/>
  <tableStyles count="0" defaultTableStyle="TableStyleMedium9" defaultPivotStyle="PivotStyleLight16"/>
  <colors>
    <mruColors>
      <color rgb="FFF2DCDB"/>
      <color rgb="FFFCE4D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RowHeight="15" x14ac:dyDescent="0.25"/>
  <cols>
    <col min="1" max="1" width="13.28515625" style="661" customWidth="1"/>
    <col min="2" max="2" width="11.42578125" style="661" customWidth="1"/>
    <col min="3" max="3" width="15.28515625" style="661" customWidth="1"/>
    <col min="4" max="4" width="10.42578125" style="661" bestFit="1" customWidth="1"/>
    <col min="5" max="5" width="11.140625" style="661" customWidth="1"/>
    <col min="6" max="6" width="8.85546875" style="661" customWidth="1"/>
    <col min="7" max="7" width="11.5703125" style="661" customWidth="1"/>
    <col min="8" max="8" width="11.5703125" style="1" customWidth="1"/>
    <col min="9" max="9" width="10" style="661" customWidth="1"/>
    <col min="10" max="10" width="13.42578125" style="1" customWidth="1"/>
    <col min="11" max="11" width="11.42578125" style="661" customWidth="1"/>
    <col min="12" max="12" width="11.140625" style="1" customWidth="1"/>
    <col min="13" max="13" width="10.7109375" style="661" customWidth="1"/>
    <col min="14" max="14" width="10.42578125" style="1" customWidth="1"/>
    <col min="15" max="15" width="11" style="661" customWidth="1"/>
    <col min="16" max="16" width="14.7109375" style="1" customWidth="1"/>
    <col min="17" max="17" width="15.28515625" style="661" customWidth="1"/>
    <col min="18" max="18" width="0" style="1" hidden="1" customWidth="1"/>
    <col min="19" max="19" width="0" style="661" hidden="1" customWidth="1"/>
    <col min="20" max="20" width="14.28515625" style="1" customWidth="1"/>
    <col min="21" max="21" width="12.85546875" style="661" customWidth="1"/>
    <col min="22" max="22" width="12.7109375" style="1" customWidth="1"/>
    <col min="23" max="23" width="10.42578125" style="661" customWidth="1"/>
    <col min="24" max="24" width="12.140625" style="1" customWidth="1"/>
    <col min="25" max="25" width="13.140625" style="661" customWidth="1"/>
    <col min="26" max="26" width="14.7109375" style="1" customWidth="1"/>
    <col min="27" max="27" width="12.28515625" style="661" customWidth="1"/>
    <col min="28" max="28" width="11.5703125" style="1" customWidth="1"/>
    <col min="29" max="29" width="13.7109375" style="661" customWidth="1"/>
    <col min="30" max="30" width="12.7109375" style="661" customWidth="1"/>
    <col min="31" max="31" width="13" style="1" customWidth="1"/>
    <col min="32" max="32" width="12.7109375" style="661" customWidth="1"/>
    <col min="33" max="33" width="13" style="1" customWidth="1"/>
    <col min="34" max="34" width="9.140625" style="661"/>
    <col min="35" max="35" width="9.42578125" style="661" bestFit="1" customWidth="1"/>
    <col min="36" max="16384" width="9.140625" style="661"/>
  </cols>
  <sheetData>
    <row r="1" spans="1:47" x14ac:dyDescent="0.25">
      <c r="A1" s="77" t="s">
        <v>470</v>
      </c>
      <c r="B1" s="258"/>
      <c r="C1" s="19"/>
      <c r="D1" s="19"/>
      <c r="E1" s="19"/>
      <c r="F1" s="19"/>
      <c r="G1" s="19"/>
      <c r="H1" s="570" t="s">
        <v>187</v>
      </c>
      <c r="I1" s="616"/>
      <c r="J1" s="19"/>
      <c r="K1" s="616"/>
      <c r="L1" s="19"/>
      <c r="M1" s="616"/>
      <c r="N1" s="19"/>
      <c r="O1" s="616"/>
      <c r="P1" s="19"/>
      <c r="R1" s="19"/>
      <c r="S1" s="616"/>
      <c r="T1" s="19"/>
      <c r="U1" s="616"/>
      <c r="V1" s="19"/>
      <c r="W1" s="616"/>
      <c r="X1" s="19"/>
      <c r="Y1" s="616"/>
      <c r="Z1" s="19"/>
      <c r="AA1" s="616"/>
      <c r="AB1" s="10"/>
      <c r="AC1" s="19"/>
      <c r="AD1" s="19"/>
      <c r="AE1" s="10"/>
      <c r="AF1" s="616"/>
      <c r="AG1" s="570" t="s">
        <v>187</v>
      </c>
      <c r="AI1" s="7"/>
      <c r="AJ1" s="7"/>
      <c r="AL1" s="7"/>
      <c r="AM1" s="19"/>
      <c r="AN1" s="616"/>
    </row>
    <row r="2" spans="1:47" x14ac:dyDescent="0.25">
      <c r="A2" s="169" t="s">
        <v>469</v>
      </c>
      <c r="B2" s="4"/>
      <c r="C2" s="19"/>
      <c r="D2" s="19"/>
      <c r="E2" s="19"/>
      <c r="F2" s="19"/>
      <c r="G2" s="19"/>
      <c r="H2" s="19"/>
      <c r="I2" s="616"/>
      <c r="J2" s="19"/>
      <c r="K2" s="616"/>
      <c r="L2" s="19"/>
      <c r="M2" s="616"/>
      <c r="N2" s="19"/>
      <c r="O2" s="616"/>
      <c r="P2" s="19"/>
      <c r="Q2" s="616"/>
      <c r="R2" s="19"/>
      <c r="S2" s="616"/>
      <c r="T2" s="19"/>
      <c r="U2" s="616"/>
      <c r="V2" s="19"/>
      <c r="W2" s="616"/>
      <c r="X2" s="19"/>
      <c r="Y2" s="616"/>
      <c r="Z2" s="19"/>
      <c r="AA2" s="616"/>
      <c r="AB2" s="10"/>
      <c r="AC2" s="19"/>
      <c r="AD2" s="19"/>
      <c r="AE2" s="10"/>
      <c r="AF2" s="616"/>
      <c r="AG2" s="19"/>
      <c r="AH2" s="19"/>
      <c r="AI2" s="7"/>
      <c r="AJ2" s="7"/>
      <c r="AL2" s="7"/>
      <c r="AM2" s="19"/>
      <c r="AN2" s="616"/>
    </row>
    <row r="3" spans="1:47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616"/>
      <c r="J3" s="19"/>
      <c r="K3" s="616"/>
      <c r="L3" s="19"/>
      <c r="M3" s="616"/>
      <c r="N3" s="19"/>
      <c r="O3" s="616"/>
      <c r="P3" s="19"/>
      <c r="Q3" s="616"/>
      <c r="R3" s="19"/>
      <c r="S3" s="616"/>
      <c r="T3" s="19"/>
      <c r="U3" s="616"/>
      <c r="V3" s="19"/>
      <c r="W3" s="616"/>
      <c r="X3" s="19"/>
      <c r="Y3" s="616"/>
      <c r="Z3" s="19"/>
      <c r="AA3" s="616"/>
      <c r="AB3" s="10"/>
      <c r="AC3" s="19"/>
      <c r="AD3" s="19"/>
      <c r="AE3" s="10"/>
      <c r="AF3" s="616"/>
      <c r="AG3" s="19"/>
      <c r="AH3" s="19"/>
      <c r="AI3" s="7"/>
      <c r="AJ3" s="7"/>
      <c r="AL3" s="7"/>
      <c r="AM3" s="19"/>
      <c r="AN3" s="616"/>
    </row>
    <row r="4" spans="1:47" x14ac:dyDescent="0.25">
      <c r="A4" s="4"/>
      <c r="B4" s="19"/>
      <c r="C4" s="19"/>
      <c r="D4" s="19"/>
      <c r="E4" s="183" t="s">
        <v>83</v>
      </c>
      <c r="F4" s="19"/>
      <c r="G4" s="19"/>
      <c r="H4" s="645" t="s">
        <v>347</v>
      </c>
      <c r="I4" s="19"/>
      <c r="J4" s="616"/>
      <c r="K4" s="19"/>
      <c r="L4" s="616"/>
      <c r="M4" s="19"/>
      <c r="N4" s="616"/>
      <c r="O4" s="19"/>
      <c r="P4" s="645" t="s">
        <v>456</v>
      </c>
      <c r="Q4" s="19"/>
      <c r="R4" s="616"/>
      <c r="S4" s="19"/>
      <c r="T4" s="616"/>
      <c r="U4" s="19"/>
      <c r="V4" s="616"/>
      <c r="W4" s="19"/>
      <c r="X4" s="616"/>
      <c r="Y4" s="19"/>
      <c r="Z4" s="616"/>
      <c r="AA4" s="19"/>
      <c r="AB4" s="616"/>
      <c r="AC4" s="10"/>
      <c r="AD4" s="10"/>
      <c r="AE4" s="616"/>
      <c r="AF4" s="19"/>
      <c r="AG4" s="645" t="s">
        <v>455</v>
      </c>
      <c r="AH4" s="7"/>
      <c r="AI4" s="7"/>
      <c r="AJ4" s="7"/>
      <c r="AK4" s="7"/>
      <c r="AL4" s="19"/>
      <c r="AM4" s="616"/>
      <c r="AN4" s="7"/>
      <c r="AT4" s="661" t="s">
        <v>461</v>
      </c>
    </row>
    <row r="5" spans="1:47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644"/>
      <c r="K5" s="12"/>
      <c r="L5" s="644"/>
      <c r="M5" s="19"/>
      <c r="N5" s="616"/>
      <c r="O5" s="644"/>
      <c r="P5" s="14" t="s">
        <v>88</v>
      </c>
      <c r="Q5" s="644"/>
      <c r="R5" s="644" t="s">
        <v>88</v>
      </c>
      <c r="S5" s="615"/>
      <c r="T5" s="615"/>
      <c r="U5" s="615"/>
      <c r="V5" s="615"/>
      <c r="W5" s="615"/>
      <c r="X5" s="616"/>
      <c r="Y5" s="615"/>
      <c r="Z5" s="615"/>
      <c r="AA5" s="615"/>
      <c r="AB5" s="615"/>
      <c r="AC5" s="643"/>
      <c r="AD5" s="10"/>
      <c r="AE5" s="616"/>
      <c r="AF5" s="4">
        <v>45324</v>
      </c>
      <c r="AG5" s="19" t="s">
        <v>88</v>
      </c>
      <c r="AH5" s="7"/>
      <c r="AI5" s="169">
        <v>45293</v>
      </c>
      <c r="AJ5" s="7"/>
      <c r="AK5" s="7"/>
      <c r="AL5" s="9" t="s">
        <v>468</v>
      </c>
      <c r="AM5" s="616"/>
      <c r="AN5" s="7"/>
      <c r="AQ5" s="7" t="s">
        <v>374</v>
      </c>
      <c r="AT5" s="9" t="s">
        <v>471</v>
      </c>
    </row>
    <row r="6" spans="1:47" ht="27.75" customHeight="1" thickBot="1" x14ac:dyDescent="0.3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H6" s="7"/>
      <c r="AI6" s="687" t="s">
        <v>324</v>
      </c>
      <c r="AJ6" s="688"/>
      <c r="AK6" s="7"/>
      <c r="AL6" s="668" t="s">
        <v>324</v>
      </c>
      <c r="AM6" s="669"/>
      <c r="AN6" s="7"/>
      <c r="AQ6" s="670" t="s">
        <v>324</v>
      </c>
      <c r="AR6" s="671"/>
      <c r="AT6" s="672" t="s">
        <v>324</v>
      </c>
      <c r="AU6" s="673"/>
    </row>
    <row r="7" spans="1:47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642" t="s">
        <v>6</v>
      </c>
      <c r="I7" s="244" t="s">
        <v>7</v>
      </c>
      <c r="J7" s="641" t="s">
        <v>8</v>
      </c>
      <c r="K7" s="244" t="s">
        <v>9</v>
      </c>
      <c r="L7" s="641" t="s">
        <v>10</v>
      </c>
      <c r="M7" s="244" t="s">
        <v>343</v>
      </c>
      <c r="N7" s="640" t="s">
        <v>344</v>
      </c>
      <c r="O7" s="314" t="s">
        <v>13</v>
      </c>
      <c r="P7" s="639" t="s">
        <v>14</v>
      </c>
      <c r="Q7" s="247" t="s">
        <v>15</v>
      </c>
      <c r="R7" s="638" t="s">
        <v>16</v>
      </c>
      <c r="S7" s="247" t="s">
        <v>17</v>
      </c>
      <c r="T7" s="638" t="s">
        <v>18</v>
      </c>
      <c r="U7" s="247" t="s">
        <v>19</v>
      </c>
      <c r="V7" s="638" t="s">
        <v>20</v>
      </c>
      <c r="W7" s="247" t="s">
        <v>21</v>
      </c>
      <c r="X7" s="638" t="s">
        <v>22</v>
      </c>
      <c r="Y7" s="247" t="s">
        <v>23</v>
      </c>
      <c r="Z7" s="637" t="s">
        <v>24</v>
      </c>
      <c r="AA7" s="446" t="s">
        <v>25</v>
      </c>
      <c r="AB7" s="636" t="s">
        <v>26</v>
      </c>
      <c r="AC7" s="444" t="s">
        <v>27</v>
      </c>
      <c r="AD7" s="443" t="s">
        <v>199</v>
      </c>
      <c r="AE7" s="635" t="s">
        <v>200</v>
      </c>
      <c r="AF7" s="441" t="s">
        <v>268</v>
      </c>
      <c r="AG7" s="634" t="s">
        <v>267</v>
      </c>
      <c r="AH7" s="534"/>
      <c r="AI7" s="666" t="s">
        <v>268</v>
      </c>
      <c r="AJ7" s="667" t="s">
        <v>267</v>
      </c>
      <c r="AK7" s="7"/>
      <c r="AL7" s="536" t="s">
        <v>283</v>
      </c>
      <c r="AM7" s="632" t="s">
        <v>282</v>
      </c>
      <c r="AN7" s="534"/>
      <c r="AQ7" s="446" t="s">
        <v>268</v>
      </c>
      <c r="AR7" s="659" t="s">
        <v>267</v>
      </c>
      <c r="AT7" s="658" t="s">
        <v>283</v>
      </c>
      <c r="AU7" s="657" t="s">
        <v>282</v>
      </c>
    </row>
    <row r="8" spans="1:47" x14ac:dyDescent="0.25">
      <c r="A8" s="36" t="s">
        <v>444</v>
      </c>
      <c r="B8" s="37">
        <v>9702</v>
      </c>
      <c r="C8" s="38">
        <v>13</v>
      </c>
      <c r="D8" s="38">
        <v>0</v>
      </c>
      <c r="E8" s="38">
        <v>3</v>
      </c>
      <c r="F8" s="39">
        <v>3</v>
      </c>
      <c r="G8" s="206">
        <v>9202</v>
      </c>
      <c r="H8" s="629">
        <v>0.94799999999999995</v>
      </c>
      <c r="I8" s="145">
        <v>492</v>
      </c>
      <c r="J8" s="628">
        <v>5.0999999999999997E-2</v>
      </c>
      <c r="K8" s="203">
        <v>7</v>
      </c>
      <c r="L8" s="628">
        <v>1E-3</v>
      </c>
      <c r="M8" s="203">
        <v>1</v>
      </c>
      <c r="N8" s="627">
        <v>0</v>
      </c>
      <c r="O8" s="141">
        <v>57</v>
      </c>
      <c r="P8" s="626">
        <v>6.0000000000000001E-3</v>
      </c>
      <c r="Q8" s="49">
        <v>15</v>
      </c>
      <c r="R8" s="625">
        <v>2E-3</v>
      </c>
      <c r="S8" s="49">
        <v>488</v>
      </c>
      <c r="T8" s="625">
        <v>0.05</v>
      </c>
      <c r="U8" s="49">
        <v>12</v>
      </c>
      <c r="V8" s="625">
        <v>1E-3</v>
      </c>
      <c r="W8" s="49">
        <v>9</v>
      </c>
      <c r="X8" s="624">
        <v>1E-3</v>
      </c>
      <c r="Y8" s="52">
        <v>3</v>
      </c>
      <c r="Z8" s="623">
        <v>0</v>
      </c>
      <c r="AA8" s="434">
        <v>10</v>
      </c>
      <c r="AB8" s="622">
        <v>1E-3</v>
      </c>
      <c r="AC8" s="621">
        <v>586</v>
      </c>
      <c r="AD8" s="431">
        <v>9183</v>
      </c>
      <c r="AE8" s="620">
        <v>0.94699999999999995</v>
      </c>
      <c r="AF8" s="423">
        <v>64</v>
      </c>
      <c r="AG8" s="619">
        <v>7.0000000000000001E-3</v>
      </c>
      <c r="AI8" s="664">
        <v>63</v>
      </c>
      <c r="AJ8" s="665">
        <v>6.0000000000000001E-3</v>
      </c>
      <c r="AL8" s="531">
        <f t="shared" ref="AL8:AL39" si="0" xml:space="preserve"> AF8-AI8</f>
        <v>1</v>
      </c>
      <c r="AM8" s="617">
        <f t="shared" ref="AM8:AM39" si="1" xml:space="preserve"> AG8-AJ8</f>
        <v>1E-3</v>
      </c>
      <c r="AQ8" s="434">
        <v>2302</v>
      </c>
      <c r="AR8" s="650">
        <v>0.28399999999999997</v>
      </c>
      <c r="AT8" s="656">
        <f t="shared" ref="AT8:AT39" si="2" xml:space="preserve"> AF8 - AQ8</f>
        <v>-2238</v>
      </c>
      <c r="AU8" s="202">
        <f t="shared" ref="AU8:AU39" si="3" xml:space="preserve"> AG8 - AR8</f>
        <v>-0.27699999999999997</v>
      </c>
    </row>
    <row r="9" spans="1:47" x14ac:dyDescent="0.25">
      <c r="A9" s="36" t="s">
        <v>443</v>
      </c>
      <c r="B9" s="37">
        <v>90451</v>
      </c>
      <c r="C9" s="38">
        <v>80</v>
      </c>
      <c r="D9" s="38">
        <v>0</v>
      </c>
      <c r="E9" s="38">
        <v>77</v>
      </c>
      <c r="F9" s="39">
        <v>6</v>
      </c>
      <c r="G9" s="206">
        <v>89734</v>
      </c>
      <c r="H9" s="629">
        <v>0.99199999999999999</v>
      </c>
      <c r="I9" s="145">
        <v>700</v>
      </c>
      <c r="J9" s="628">
        <v>8.0000000000000002E-3</v>
      </c>
      <c r="K9" s="203">
        <v>11</v>
      </c>
      <c r="L9" s="628">
        <v>0</v>
      </c>
      <c r="M9" s="203">
        <v>6</v>
      </c>
      <c r="N9" s="627">
        <v>0</v>
      </c>
      <c r="O9" s="141">
        <v>12650</v>
      </c>
      <c r="P9" s="626">
        <v>0.14000000000000001</v>
      </c>
      <c r="Q9" s="49">
        <v>12646</v>
      </c>
      <c r="R9" s="625">
        <v>0.14000000000000001</v>
      </c>
      <c r="S9" s="49">
        <v>36</v>
      </c>
      <c r="T9" s="625">
        <v>0</v>
      </c>
      <c r="U9" s="49">
        <v>1620</v>
      </c>
      <c r="V9" s="625">
        <v>1.7999999999999999E-2</v>
      </c>
      <c r="W9" s="49">
        <v>26</v>
      </c>
      <c r="X9" s="624">
        <v>0</v>
      </c>
      <c r="Y9" s="52">
        <v>22</v>
      </c>
      <c r="Z9" s="623">
        <v>0</v>
      </c>
      <c r="AA9" s="434">
        <v>3</v>
      </c>
      <c r="AB9" s="622">
        <v>0</v>
      </c>
      <c r="AC9" s="621">
        <v>14361</v>
      </c>
      <c r="AD9" s="431">
        <v>76201</v>
      </c>
      <c r="AE9" s="620">
        <v>0.84199999999999997</v>
      </c>
      <c r="AF9" s="423">
        <v>12661</v>
      </c>
      <c r="AG9" s="619">
        <v>0.14000000000000001</v>
      </c>
      <c r="AI9" s="495">
        <v>39</v>
      </c>
      <c r="AJ9" s="630">
        <v>0</v>
      </c>
      <c r="AL9" s="531">
        <f t="shared" si="0"/>
        <v>12622</v>
      </c>
      <c r="AM9" s="617">
        <f t="shared" si="1"/>
        <v>0.14000000000000001</v>
      </c>
      <c r="AQ9" s="434">
        <v>709</v>
      </c>
      <c r="AR9" s="650">
        <v>0.16300000000000001</v>
      </c>
      <c r="AT9" s="656">
        <f t="shared" si="2"/>
        <v>11952</v>
      </c>
      <c r="AU9" s="202">
        <f t="shared" si="3"/>
        <v>-2.2999999999999993E-2</v>
      </c>
    </row>
    <row r="10" spans="1:47" x14ac:dyDescent="0.25">
      <c r="A10" s="36" t="s">
        <v>442</v>
      </c>
      <c r="B10" s="37">
        <v>14003</v>
      </c>
      <c r="C10" s="38">
        <v>26</v>
      </c>
      <c r="D10" s="38">
        <v>0</v>
      </c>
      <c r="E10" s="38">
        <v>5</v>
      </c>
      <c r="F10" s="39">
        <v>3</v>
      </c>
      <c r="G10" s="206">
        <v>13493</v>
      </c>
      <c r="H10" s="629">
        <v>0.96399999999999997</v>
      </c>
      <c r="I10" s="145">
        <v>444</v>
      </c>
      <c r="J10" s="628">
        <v>3.2000000000000001E-2</v>
      </c>
      <c r="K10" s="203">
        <v>24</v>
      </c>
      <c r="L10" s="628">
        <v>2E-3</v>
      </c>
      <c r="M10" s="203">
        <v>42</v>
      </c>
      <c r="N10" s="627">
        <v>3.0000000000000001E-3</v>
      </c>
      <c r="O10" s="141">
        <v>15</v>
      </c>
      <c r="P10" s="626">
        <v>1E-3</v>
      </c>
      <c r="Q10" s="49">
        <v>4</v>
      </c>
      <c r="R10" s="625">
        <v>0</v>
      </c>
      <c r="S10" s="49">
        <v>51</v>
      </c>
      <c r="T10" s="625">
        <v>4.0000000000000001E-3</v>
      </c>
      <c r="U10" s="49">
        <v>846</v>
      </c>
      <c r="V10" s="625">
        <v>0.06</v>
      </c>
      <c r="W10" s="49">
        <v>1</v>
      </c>
      <c r="X10" s="624">
        <v>0</v>
      </c>
      <c r="Y10" s="52">
        <v>1</v>
      </c>
      <c r="Z10" s="623">
        <v>0</v>
      </c>
      <c r="AA10" s="434">
        <v>4</v>
      </c>
      <c r="AB10" s="622">
        <v>0</v>
      </c>
      <c r="AC10" s="621">
        <v>933</v>
      </c>
      <c r="AD10" s="431">
        <v>13077</v>
      </c>
      <c r="AE10" s="620">
        <v>0.93400000000000005</v>
      </c>
      <c r="AF10" s="423">
        <v>39</v>
      </c>
      <c r="AG10" s="619">
        <v>3.0000000000000001E-3</v>
      </c>
      <c r="AI10" s="495">
        <v>67</v>
      </c>
      <c r="AJ10" s="630">
        <v>5.0000000000000001E-3</v>
      </c>
      <c r="AL10" s="531">
        <f t="shared" si="0"/>
        <v>-28</v>
      </c>
      <c r="AM10" s="617">
        <f t="shared" si="1"/>
        <v>-2E-3</v>
      </c>
      <c r="AQ10" s="434">
        <v>2390</v>
      </c>
      <c r="AR10" s="650">
        <v>8.8999999999999996E-2</v>
      </c>
      <c r="AT10" s="656">
        <f t="shared" si="2"/>
        <v>-2351</v>
      </c>
      <c r="AU10" s="202">
        <f t="shared" si="3"/>
        <v>-8.5999999999999993E-2</v>
      </c>
    </row>
    <row r="11" spans="1:47" x14ac:dyDescent="0.25">
      <c r="A11" s="36" t="s">
        <v>441</v>
      </c>
      <c r="B11" s="37">
        <v>8145</v>
      </c>
      <c r="C11" s="38">
        <v>18</v>
      </c>
      <c r="D11" s="38">
        <v>0</v>
      </c>
      <c r="E11" s="38">
        <v>0</v>
      </c>
      <c r="F11" s="39">
        <v>4</v>
      </c>
      <c r="G11" s="206">
        <v>7791</v>
      </c>
      <c r="H11" s="629">
        <v>0.95699999999999996</v>
      </c>
      <c r="I11" s="145">
        <v>324</v>
      </c>
      <c r="J11" s="628">
        <v>0.04</v>
      </c>
      <c r="K11" s="203">
        <v>28</v>
      </c>
      <c r="L11" s="628">
        <v>3.0000000000000001E-3</v>
      </c>
      <c r="M11" s="203">
        <v>2</v>
      </c>
      <c r="N11" s="627">
        <v>0</v>
      </c>
      <c r="O11" s="141">
        <v>313</v>
      </c>
      <c r="P11" s="626">
        <v>3.7999999999999999E-2</v>
      </c>
      <c r="Q11" s="49">
        <v>1</v>
      </c>
      <c r="R11" s="625">
        <v>0</v>
      </c>
      <c r="S11" s="49">
        <v>222</v>
      </c>
      <c r="T11" s="625">
        <v>2.7E-2</v>
      </c>
      <c r="U11" s="49">
        <v>39</v>
      </c>
      <c r="V11" s="625">
        <v>5.0000000000000001E-3</v>
      </c>
      <c r="W11" s="49">
        <v>42</v>
      </c>
      <c r="X11" s="624">
        <v>5.0000000000000001E-3</v>
      </c>
      <c r="Y11" s="52">
        <v>10</v>
      </c>
      <c r="Z11" s="623">
        <v>1E-3</v>
      </c>
      <c r="AA11" s="434">
        <v>25</v>
      </c>
      <c r="AB11" s="622">
        <v>3.0000000000000001E-3</v>
      </c>
      <c r="AC11" s="621">
        <v>660</v>
      </c>
      <c r="AD11" s="431">
        <v>7783</v>
      </c>
      <c r="AE11" s="620">
        <v>0.95599999999999996</v>
      </c>
      <c r="AF11" s="423">
        <v>341</v>
      </c>
      <c r="AG11" s="619">
        <v>4.2000000000000003E-2</v>
      </c>
      <c r="AI11" s="495">
        <v>337</v>
      </c>
      <c r="AJ11" s="630">
        <v>4.1000000000000002E-2</v>
      </c>
      <c r="AL11" s="531">
        <f t="shared" si="0"/>
        <v>4</v>
      </c>
      <c r="AM11" s="617">
        <f t="shared" si="1"/>
        <v>1.0000000000000009E-3</v>
      </c>
      <c r="AQ11" s="434">
        <v>249</v>
      </c>
      <c r="AR11" s="650">
        <v>7.0000000000000007E-2</v>
      </c>
      <c r="AT11" s="656">
        <f t="shared" si="2"/>
        <v>92</v>
      </c>
      <c r="AU11" s="202">
        <f t="shared" si="3"/>
        <v>-2.8000000000000004E-2</v>
      </c>
    </row>
    <row r="12" spans="1:47" x14ac:dyDescent="0.25">
      <c r="A12" s="36" t="s">
        <v>440</v>
      </c>
      <c r="B12" s="37">
        <v>14688</v>
      </c>
      <c r="C12" s="38">
        <v>21</v>
      </c>
      <c r="D12" s="38">
        <v>0</v>
      </c>
      <c r="E12" s="38">
        <v>13</v>
      </c>
      <c r="F12" s="39">
        <v>3</v>
      </c>
      <c r="G12" s="206">
        <v>14346</v>
      </c>
      <c r="H12" s="629">
        <v>0.97699999999999998</v>
      </c>
      <c r="I12" s="145">
        <v>186</v>
      </c>
      <c r="J12" s="628">
        <v>1.2999999999999999E-2</v>
      </c>
      <c r="K12" s="203">
        <v>14</v>
      </c>
      <c r="L12" s="628">
        <v>1E-3</v>
      </c>
      <c r="M12" s="203">
        <v>142</v>
      </c>
      <c r="N12" s="627">
        <v>0.01</v>
      </c>
      <c r="O12" s="141">
        <v>93</v>
      </c>
      <c r="P12" s="626">
        <v>6.0000000000000001E-3</v>
      </c>
      <c r="Q12" s="49">
        <v>60</v>
      </c>
      <c r="R12" s="625">
        <v>4.0000000000000001E-3</v>
      </c>
      <c r="S12" s="49">
        <v>127</v>
      </c>
      <c r="T12" s="625">
        <v>8.9999999999999993E-3</v>
      </c>
      <c r="U12" s="49">
        <v>85</v>
      </c>
      <c r="V12" s="625">
        <v>6.0000000000000001E-3</v>
      </c>
      <c r="W12" s="49">
        <v>31</v>
      </c>
      <c r="X12" s="624">
        <v>2E-3</v>
      </c>
      <c r="Y12" s="52">
        <v>31</v>
      </c>
      <c r="Z12" s="623">
        <v>2E-3</v>
      </c>
      <c r="AA12" s="434">
        <v>18</v>
      </c>
      <c r="AB12" s="622">
        <v>1E-3</v>
      </c>
      <c r="AC12" s="621">
        <v>519</v>
      </c>
      <c r="AD12" s="431">
        <v>14478</v>
      </c>
      <c r="AE12" s="620">
        <v>0.98599999999999999</v>
      </c>
      <c r="AF12" s="423">
        <v>107</v>
      </c>
      <c r="AG12" s="619">
        <v>7.0000000000000001E-3</v>
      </c>
      <c r="AI12" s="495">
        <v>139</v>
      </c>
      <c r="AJ12" s="630">
        <v>8.9999999999999993E-3</v>
      </c>
      <c r="AL12" s="531">
        <f t="shared" si="0"/>
        <v>-32</v>
      </c>
      <c r="AM12" s="617">
        <f t="shared" si="1"/>
        <v>-1.9999999999999992E-3</v>
      </c>
      <c r="AQ12" s="434">
        <v>1291</v>
      </c>
      <c r="AR12" s="650">
        <v>7.5999999999999998E-2</v>
      </c>
      <c r="AT12" s="656">
        <f t="shared" si="2"/>
        <v>-1184</v>
      </c>
      <c r="AU12" s="202">
        <f t="shared" si="3"/>
        <v>-6.8999999999999992E-2</v>
      </c>
    </row>
    <row r="13" spans="1:47" x14ac:dyDescent="0.25">
      <c r="A13" s="36" t="s">
        <v>439</v>
      </c>
      <c r="B13" s="37">
        <v>55905</v>
      </c>
      <c r="C13" s="38">
        <v>69</v>
      </c>
      <c r="D13" s="38">
        <v>0</v>
      </c>
      <c r="E13" s="38">
        <v>54</v>
      </c>
      <c r="F13" s="39">
        <v>3</v>
      </c>
      <c r="G13" s="206">
        <v>51331</v>
      </c>
      <c r="H13" s="629">
        <v>0.91800000000000004</v>
      </c>
      <c r="I13" s="145">
        <v>4208</v>
      </c>
      <c r="J13" s="628">
        <v>7.4999999999999997E-2</v>
      </c>
      <c r="K13" s="203">
        <v>152</v>
      </c>
      <c r="L13" s="628">
        <v>3.0000000000000001E-3</v>
      </c>
      <c r="M13" s="203">
        <v>214</v>
      </c>
      <c r="N13" s="627">
        <v>4.0000000000000001E-3</v>
      </c>
      <c r="O13" s="141">
        <v>877</v>
      </c>
      <c r="P13" s="626">
        <v>1.6E-2</v>
      </c>
      <c r="Q13" s="49">
        <v>532</v>
      </c>
      <c r="R13" s="625">
        <v>0.01</v>
      </c>
      <c r="S13" s="49">
        <v>4702</v>
      </c>
      <c r="T13" s="625">
        <v>8.4000000000000005E-2</v>
      </c>
      <c r="U13" s="49">
        <v>367</v>
      </c>
      <c r="V13" s="625">
        <v>7.0000000000000001E-3</v>
      </c>
      <c r="W13" s="49">
        <v>257</v>
      </c>
      <c r="X13" s="624">
        <v>5.0000000000000001E-3</v>
      </c>
      <c r="Y13" s="52">
        <v>1</v>
      </c>
      <c r="Z13" s="623">
        <v>0</v>
      </c>
      <c r="AA13" s="434">
        <v>23</v>
      </c>
      <c r="AB13" s="622">
        <v>0</v>
      </c>
      <c r="AC13" s="621">
        <v>6321</v>
      </c>
      <c r="AD13" s="431">
        <v>50478</v>
      </c>
      <c r="AE13" s="620">
        <v>0.90300000000000002</v>
      </c>
      <c r="AF13" s="423">
        <v>1029</v>
      </c>
      <c r="AG13" s="619">
        <v>1.7999999999999999E-2</v>
      </c>
      <c r="AI13" s="495">
        <v>875</v>
      </c>
      <c r="AJ13" s="630">
        <v>1.6E-2</v>
      </c>
      <c r="AL13" s="531">
        <f t="shared" si="0"/>
        <v>154</v>
      </c>
      <c r="AM13" s="617">
        <f t="shared" si="1"/>
        <v>1.9999999999999983E-3</v>
      </c>
      <c r="AQ13" s="434">
        <v>1152</v>
      </c>
      <c r="AR13" s="650">
        <v>8.5000000000000006E-2</v>
      </c>
      <c r="AT13" s="656">
        <f t="shared" si="2"/>
        <v>-123</v>
      </c>
      <c r="AU13" s="202">
        <f t="shared" si="3"/>
        <v>-6.7000000000000004E-2</v>
      </c>
    </row>
    <row r="14" spans="1:47" x14ac:dyDescent="0.25">
      <c r="A14" s="36" t="s">
        <v>438</v>
      </c>
      <c r="B14" s="37">
        <v>4326</v>
      </c>
      <c r="C14" s="38">
        <v>10</v>
      </c>
      <c r="D14" s="38">
        <v>0</v>
      </c>
      <c r="E14" s="38">
        <v>0</v>
      </c>
      <c r="F14" s="39">
        <v>5</v>
      </c>
      <c r="G14" s="206">
        <v>3808</v>
      </c>
      <c r="H14" s="629">
        <v>0.88</v>
      </c>
      <c r="I14" s="145">
        <v>508</v>
      </c>
      <c r="J14" s="628">
        <v>0.11700000000000001</v>
      </c>
      <c r="K14" s="203">
        <v>10</v>
      </c>
      <c r="L14" s="628">
        <v>2E-3</v>
      </c>
      <c r="M14" s="203">
        <v>0</v>
      </c>
      <c r="N14" s="627">
        <v>0</v>
      </c>
      <c r="O14" s="141">
        <v>170</v>
      </c>
      <c r="P14" s="626">
        <v>3.9E-2</v>
      </c>
      <c r="Q14" s="49">
        <v>1</v>
      </c>
      <c r="R14" s="625">
        <v>0</v>
      </c>
      <c r="S14" s="49">
        <v>128</v>
      </c>
      <c r="T14" s="625">
        <v>0.03</v>
      </c>
      <c r="U14" s="49">
        <v>17</v>
      </c>
      <c r="V14" s="625">
        <v>4.0000000000000001E-3</v>
      </c>
      <c r="W14" s="49">
        <v>19</v>
      </c>
      <c r="X14" s="624">
        <v>4.0000000000000001E-3</v>
      </c>
      <c r="Y14" s="52">
        <v>4</v>
      </c>
      <c r="Z14" s="623">
        <v>1E-3</v>
      </c>
      <c r="AA14" s="434">
        <v>10</v>
      </c>
      <c r="AB14" s="622">
        <v>2E-3</v>
      </c>
      <c r="AC14" s="621">
        <v>366</v>
      </c>
      <c r="AD14" s="431">
        <v>4142</v>
      </c>
      <c r="AE14" s="620">
        <v>0.95699999999999996</v>
      </c>
      <c r="AF14" s="423">
        <v>180</v>
      </c>
      <c r="AG14" s="619">
        <v>4.2000000000000003E-2</v>
      </c>
      <c r="AI14" s="495">
        <v>180</v>
      </c>
      <c r="AJ14" s="630">
        <v>4.1000000000000002E-2</v>
      </c>
      <c r="AL14" s="531">
        <f t="shared" si="0"/>
        <v>0</v>
      </c>
      <c r="AM14" s="617">
        <f t="shared" si="1"/>
        <v>1.0000000000000009E-3</v>
      </c>
      <c r="AQ14" s="434">
        <v>483</v>
      </c>
      <c r="AR14" s="650">
        <v>5.7000000000000002E-2</v>
      </c>
      <c r="AT14" s="656">
        <f t="shared" si="2"/>
        <v>-303</v>
      </c>
      <c r="AU14" s="202">
        <f t="shared" si="3"/>
        <v>-1.4999999999999999E-2</v>
      </c>
    </row>
    <row r="15" spans="1:47" x14ac:dyDescent="0.25">
      <c r="A15" s="36" t="s">
        <v>437</v>
      </c>
      <c r="B15" s="37">
        <v>5145</v>
      </c>
      <c r="C15" s="38">
        <v>11</v>
      </c>
      <c r="D15" s="38">
        <v>0</v>
      </c>
      <c r="E15" s="38">
        <v>0</v>
      </c>
      <c r="F15" s="39">
        <v>3</v>
      </c>
      <c r="G15" s="206">
        <v>4795</v>
      </c>
      <c r="H15" s="629">
        <v>0.93200000000000005</v>
      </c>
      <c r="I15" s="145">
        <v>347</v>
      </c>
      <c r="J15" s="628">
        <v>6.7000000000000004E-2</v>
      </c>
      <c r="K15" s="203">
        <v>3</v>
      </c>
      <c r="L15" s="628">
        <v>1E-3</v>
      </c>
      <c r="M15" s="203">
        <v>0</v>
      </c>
      <c r="N15" s="627">
        <v>0</v>
      </c>
      <c r="O15" s="141">
        <v>66</v>
      </c>
      <c r="P15" s="626">
        <v>1.2999999999999999E-2</v>
      </c>
      <c r="Q15" s="49">
        <v>0</v>
      </c>
      <c r="R15" s="625">
        <v>0</v>
      </c>
      <c r="S15" s="49">
        <v>59</v>
      </c>
      <c r="T15" s="625">
        <v>1.0999999999999999E-2</v>
      </c>
      <c r="U15" s="49">
        <v>50</v>
      </c>
      <c r="V15" s="625">
        <v>0.01</v>
      </c>
      <c r="W15" s="49">
        <v>54</v>
      </c>
      <c r="X15" s="624">
        <v>0.01</v>
      </c>
      <c r="Y15" s="52">
        <v>3</v>
      </c>
      <c r="Z15" s="623">
        <v>1E-3</v>
      </c>
      <c r="AA15" s="434">
        <v>32</v>
      </c>
      <c r="AB15" s="622">
        <v>6.0000000000000001E-3</v>
      </c>
      <c r="AC15" s="621">
        <v>285</v>
      </c>
      <c r="AD15" s="431">
        <v>5076</v>
      </c>
      <c r="AE15" s="620">
        <v>0.98699999999999999</v>
      </c>
      <c r="AF15" s="423">
        <v>69</v>
      </c>
      <c r="AG15" s="619">
        <v>1.2999999999999999E-2</v>
      </c>
      <c r="AI15" s="495">
        <v>69</v>
      </c>
      <c r="AJ15" s="630">
        <v>1.2999999999999999E-2</v>
      </c>
      <c r="AL15" s="531">
        <f t="shared" si="0"/>
        <v>0</v>
      </c>
      <c r="AM15" s="617">
        <f t="shared" si="1"/>
        <v>0</v>
      </c>
      <c r="AQ15" s="434">
        <v>861</v>
      </c>
      <c r="AR15" s="650">
        <v>8.7999999999999995E-2</v>
      </c>
      <c r="AT15" s="656">
        <f t="shared" si="2"/>
        <v>-792</v>
      </c>
      <c r="AU15" s="202">
        <f t="shared" si="3"/>
        <v>-7.4999999999999997E-2</v>
      </c>
    </row>
    <row r="16" spans="1:47" x14ac:dyDescent="0.25">
      <c r="A16" s="36" t="s">
        <v>436</v>
      </c>
      <c r="B16" s="37">
        <v>4443</v>
      </c>
      <c r="C16" s="38">
        <v>12</v>
      </c>
      <c r="D16" s="38">
        <v>0</v>
      </c>
      <c r="E16" s="38">
        <v>0</v>
      </c>
      <c r="F16" s="39">
        <v>4</v>
      </c>
      <c r="G16" s="206">
        <v>4066</v>
      </c>
      <c r="H16" s="629">
        <v>0.91500000000000004</v>
      </c>
      <c r="I16" s="145">
        <v>346</v>
      </c>
      <c r="J16" s="628">
        <v>7.8E-2</v>
      </c>
      <c r="K16" s="203">
        <v>29</v>
      </c>
      <c r="L16" s="628">
        <v>7.0000000000000001E-3</v>
      </c>
      <c r="M16" s="203">
        <v>2</v>
      </c>
      <c r="N16" s="627">
        <v>0</v>
      </c>
      <c r="O16" s="141">
        <v>255</v>
      </c>
      <c r="P16" s="626">
        <v>5.7000000000000002E-2</v>
      </c>
      <c r="Q16" s="49">
        <v>21</v>
      </c>
      <c r="R16" s="625">
        <v>5.0000000000000001E-3</v>
      </c>
      <c r="S16" s="49">
        <v>222</v>
      </c>
      <c r="T16" s="625">
        <v>0.05</v>
      </c>
      <c r="U16" s="49">
        <v>4414</v>
      </c>
      <c r="V16" s="625">
        <v>0.99299999999999999</v>
      </c>
      <c r="W16" s="49">
        <v>36</v>
      </c>
      <c r="X16" s="624">
        <v>8.0000000000000002E-3</v>
      </c>
      <c r="Y16" s="52">
        <v>14</v>
      </c>
      <c r="Z16" s="623">
        <v>3.0000000000000001E-3</v>
      </c>
      <c r="AA16" s="434">
        <v>18</v>
      </c>
      <c r="AB16" s="622">
        <v>4.0000000000000001E-3</v>
      </c>
      <c r="AC16" s="621">
        <v>4970</v>
      </c>
      <c r="AD16" s="431">
        <v>0</v>
      </c>
      <c r="AE16" s="620">
        <v>0</v>
      </c>
      <c r="AF16" s="423">
        <v>284</v>
      </c>
      <c r="AG16" s="619">
        <v>6.4000000000000001E-2</v>
      </c>
      <c r="AI16" s="495">
        <v>285</v>
      </c>
      <c r="AJ16" s="630">
        <v>6.4000000000000001E-2</v>
      </c>
      <c r="AL16" s="531">
        <f t="shared" si="0"/>
        <v>-1</v>
      </c>
      <c r="AM16" s="617">
        <f t="shared" si="1"/>
        <v>0</v>
      </c>
      <c r="AQ16" s="434">
        <v>327</v>
      </c>
      <c r="AR16" s="650">
        <v>6.6000000000000003E-2</v>
      </c>
      <c r="AT16" s="656">
        <f t="shared" si="2"/>
        <v>-43</v>
      </c>
      <c r="AU16" s="202">
        <f t="shared" si="3"/>
        <v>-2.0000000000000018E-3</v>
      </c>
    </row>
    <row r="17" spans="1:47" x14ac:dyDescent="0.25">
      <c r="A17" s="36" t="s">
        <v>435</v>
      </c>
      <c r="B17" s="37">
        <v>25725</v>
      </c>
      <c r="C17" s="38">
        <v>39</v>
      </c>
      <c r="D17" s="38">
        <v>0</v>
      </c>
      <c r="E17" s="38">
        <v>30</v>
      </c>
      <c r="F17" s="39">
        <v>3</v>
      </c>
      <c r="G17" s="206">
        <v>23216</v>
      </c>
      <c r="H17" s="629">
        <v>0.90200000000000002</v>
      </c>
      <c r="I17" s="145">
        <v>2219</v>
      </c>
      <c r="J17" s="628">
        <v>8.5999999999999993E-2</v>
      </c>
      <c r="K17" s="203">
        <v>175</v>
      </c>
      <c r="L17" s="628">
        <v>7.0000000000000001E-3</v>
      </c>
      <c r="M17" s="203">
        <v>115</v>
      </c>
      <c r="N17" s="627">
        <v>4.0000000000000001E-3</v>
      </c>
      <c r="O17" s="141">
        <v>222</v>
      </c>
      <c r="P17" s="626">
        <v>8.9999999999999993E-3</v>
      </c>
      <c r="Q17" s="49">
        <v>116</v>
      </c>
      <c r="R17" s="625">
        <v>5.0000000000000001E-3</v>
      </c>
      <c r="S17" s="49">
        <v>2806</v>
      </c>
      <c r="T17" s="625">
        <v>0.109</v>
      </c>
      <c r="U17" s="49">
        <v>6440</v>
      </c>
      <c r="V17" s="625">
        <v>0.25</v>
      </c>
      <c r="W17" s="49">
        <v>1459</v>
      </c>
      <c r="X17" s="624">
        <v>5.7000000000000002E-2</v>
      </c>
      <c r="Y17" s="52">
        <v>16</v>
      </c>
      <c r="Z17" s="623">
        <v>1E-3</v>
      </c>
      <c r="AA17" s="434">
        <v>2</v>
      </c>
      <c r="AB17" s="622">
        <v>0</v>
      </c>
      <c r="AC17" s="621">
        <v>10989</v>
      </c>
      <c r="AD17" s="431">
        <v>18985</v>
      </c>
      <c r="AE17" s="620">
        <v>0.73799999999999999</v>
      </c>
      <c r="AF17" s="423">
        <v>397</v>
      </c>
      <c r="AG17" s="619">
        <v>1.4999999999999999E-2</v>
      </c>
      <c r="AI17" s="495">
        <v>394</v>
      </c>
      <c r="AJ17" s="630">
        <v>1.4999999999999999E-2</v>
      </c>
      <c r="AL17" s="531">
        <f t="shared" si="0"/>
        <v>3</v>
      </c>
      <c r="AM17" s="617">
        <f t="shared" si="1"/>
        <v>0</v>
      </c>
      <c r="AQ17" s="434">
        <v>1790</v>
      </c>
      <c r="AR17" s="650">
        <v>8.1000000000000003E-2</v>
      </c>
      <c r="AT17" s="656">
        <f t="shared" si="2"/>
        <v>-1393</v>
      </c>
      <c r="AU17" s="202">
        <f t="shared" si="3"/>
        <v>-6.6000000000000003E-2</v>
      </c>
    </row>
    <row r="18" spans="1:47" x14ac:dyDescent="0.25">
      <c r="A18" s="36" t="s">
        <v>434</v>
      </c>
      <c r="B18" s="37">
        <v>3673</v>
      </c>
      <c r="C18" s="38">
        <v>10</v>
      </c>
      <c r="D18" s="38">
        <v>0</v>
      </c>
      <c r="E18" s="38">
        <v>7</v>
      </c>
      <c r="F18" s="39">
        <v>4</v>
      </c>
      <c r="G18" s="206">
        <v>2787</v>
      </c>
      <c r="H18" s="629">
        <v>0.75900000000000001</v>
      </c>
      <c r="I18" s="145">
        <v>570</v>
      </c>
      <c r="J18" s="628">
        <v>0.155</v>
      </c>
      <c r="K18" s="203">
        <v>269</v>
      </c>
      <c r="L18" s="628">
        <v>7.2999999999999995E-2</v>
      </c>
      <c r="M18" s="203">
        <v>47</v>
      </c>
      <c r="N18" s="627">
        <v>1.2999999999999999E-2</v>
      </c>
      <c r="O18" s="141">
        <v>38</v>
      </c>
      <c r="P18" s="626">
        <v>0.01</v>
      </c>
      <c r="Q18" s="49">
        <v>13</v>
      </c>
      <c r="R18" s="625">
        <v>4.0000000000000001E-3</v>
      </c>
      <c r="S18" s="49">
        <v>46</v>
      </c>
      <c r="T18" s="625">
        <v>1.2999999999999999E-2</v>
      </c>
      <c r="U18" s="49">
        <v>25</v>
      </c>
      <c r="V18" s="625">
        <v>7.0000000000000001E-3</v>
      </c>
      <c r="W18" s="49">
        <v>16</v>
      </c>
      <c r="X18" s="624">
        <v>4.0000000000000001E-3</v>
      </c>
      <c r="Y18" s="52">
        <v>10</v>
      </c>
      <c r="Z18" s="623">
        <v>3.0000000000000001E-3</v>
      </c>
      <c r="AA18" s="434">
        <v>14</v>
      </c>
      <c r="AB18" s="622">
        <v>4.0000000000000001E-3</v>
      </c>
      <c r="AC18" s="621">
        <v>184</v>
      </c>
      <c r="AD18" s="431">
        <v>3343</v>
      </c>
      <c r="AE18" s="620">
        <v>0.91</v>
      </c>
      <c r="AF18" s="423">
        <v>307</v>
      </c>
      <c r="AG18" s="619">
        <v>8.4000000000000005E-2</v>
      </c>
      <c r="AI18" s="495">
        <v>310</v>
      </c>
      <c r="AJ18" s="630">
        <v>8.4000000000000005E-2</v>
      </c>
      <c r="AL18" s="531">
        <f t="shared" si="0"/>
        <v>-3</v>
      </c>
      <c r="AM18" s="617">
        <f t="shared" si="1"/>
        <v>0</v>
      </c>
      <c r="AQ18" s="434">
        <v>500</v>
      </c>
      <c r="AR18" s="650">
        <v>4.1000000000000002E-2</v>
      </c>
      <c r="AT18" s="656">
        <f t="shared" si="2"/>
        <v>-193</v>
      </c>
      <c r="AU18" s="202">
        <f t="shared" si="3"/>
        <v>4.3000000000000003E-2</v>
      </c>
    </row>
    <row r="19" spans="1:47" x14ac:dyDescent="0.25">
      <c r="A19" s="36" t="s">
        <v>433</v>
      </c>
      <c r="B19" s="37">
        <v>7411</v>
      </c>
      <c r="C19" s="38">
        <v>14</v>
      </c>
      <c r="D19" s="38">
        <v>0</v>
      </c>
      <c r="E19" s="38">
        <v>0</v>
      </c>
      <c r="F19" s="39">
        <v>3</v>
      </c>
      <c r="G19" s="206">
        <v>7372</v>
      </c>
      <c r="H19" s="629">
        <v>0.995</v>
      </c>
      <c r="I19" s="145">
        <v>37</v>
      </c>
      <c r="J19" s="628">
        <v>5.0000000000000001E-3</v>
      </c>
      <c r="K19" s="203">
        <v>1</v>
      </c>
      <c r="L19" s="628">
        <v>0</v>
      </c>
      <c r="M19" s="203">
        <v>1</v>
      </c>
      <c r="N19" s="627">
        <v>0</v>
      </c>
      <c r="O19" s="141">
        <v>27</v>
      </c>
      <c r="P19" s="626">
        <v>4.0000000000000001E-3</v>
      </c>
      <c r="Q19" s="49">
        <v>0</v>
      </c>
      <c r="R19" s="625">
        <v>0</v>
      </c>
      <c r="S19" s="49">
        <v>17</v>
      </c>
      <c r="T19" s="625">
        <v>2E-3</v>
      </c>
      <c r="U19" s="49">
        <v>1</v>
      </c>
      <c r="V19" s="625">
        <v>0</v>
      </c>
      <c r="W19" s="49">
        <v>0</v>
      </c>
      <c r="X19" s="624">
        <v>0</v>
      </c>
      <c r="Y19" s="52">
        <v>0</v>
      </c>
      <c r="Z19" s="623">
        <v>0</v>
      </c>
      <c r="AA19" s="434">
        <v>1</v>
      </c>
      <c r="AB19" s="622">
        <v>0</v>
      </c>
      <c r="AC19" s="621">
        <v>46</v>
      </c>
      <c r="AD19" s="431">
        <v>7383</v>
      </c>
      <c r="AE19" s="620">
        <v>0.996</v>
      </c>
      <c r="AF19" s="423">
        <v>28</v>
      </c>
      <c r="AG19" s="619">
        <v>4.0000000000000001E-3</v>
      </c>
      <c r="AI19" s="495">
        <v>28</v>
      </c>
      <c r="AJ19" s="630">
        <v>4.0000000000000001E-3</v>
      </c>
      <c r="AL19" s="531">
        <f t="shared" si="0"/>
        <v>0</v>
      </c>
      <c r="AM19" s="617">
        <f t="shared" si="1"/>
        <v>0</v>
      </c>
      <c r="AQ19" s="434">
        <v>355</v>
      </c>
      <c r="AR19" s="650">
        <v>2.5000000000000001E-2</v>
      </c>
      <c r="AT19" s="656">
        <f t="shared" si="2"/>
        <v>-327</v>
      </c>
      <c r="AU19" s="202">
        <f t="shared" si="3"/>
        <v>-2.1000000000000001E-2</v>
      </c>
    </row>
    <row r="20" spans="1:47" x14ac:dyDescent="0.25">
      <c r="A20" s="36" t="s">
        <v>432</v>
      </c>
      <c r="B20" s="37">
        <v>22553</v>
      </c>
      <c r="C20" s="38">
        <v>28</v>
      </c>
      <c r="D20" s="38">
        <v>0</v>
      </c>
      <c r="E20" s="38">
        <v>18</v>
      </c>
      <c r="F20" s="39">
        <v>3</v>
      </c>
      <c r="G20" s="206">
        <v>20313</v>
      </c>
      <c r="H20" s="629">
        <v>0.90100000000000002</v>
      </c>
      <c r="I20" s="145">
        <v>1936</v>
      </c>
      <c r="J20" s="628">
        <v>8.5999999999999993E-2</v>
      </c>
      <c r="K20" s="203">
        <v>303</v>
      </c>
      <c r="L20" s="628">
        <v>1.2999999999999999E-2</v>
      </c>
      <c r="M20" s="203">
        <v>1</v>
      </c>
      <c r="N20" s="627">
        <v>0</v>
      </c>
      <c r="O20" s="141">
        <v>881</v>
      </c>
      <c r="P20" s="626">
        <v>3.9E-2</v>
      </c>
      <c r="Q20" s="49">
        <v>656</v>
      </c>
      <c r="R20" s="625">
        <v>2.9000000000000001E-2</v>
      </c>
      <c r="S20" s="49">
        <v>276</v>
      </c>
      <c r="T20" s="625">
        <v>1.2E-2</v>
      </c>
      <c r="U20" s="49">
        <v>300</v>
      </c>
      <c r="V20" s="625">
        <v>1.2999999999999999E-2</v>
      </c>
      <c r="W20" s="49">
        <v>8</v>
      </c>
      <c r="X20" s="624">
        <v>0</v>
      </c>
      <c r="Y20" s="52">
        <v>5</v>
      </c>
      <c r="Z20" s="623">
        <v>0</v>
      </c>
      <c r="AA20" s="434">
        <v>16</v>
      </c>
      <c r="AB20" s="622">
        <v>1E-3</v>
      </c>
      <c r="AC20" s="621">
        <v>1560</v>
      </c>
      <c r="AD20" s="431">
        <v>21354</v>
      </c>
      <c r="AE20" s="620">
        <v>0.94699999999999995</v>
      </c>
      <c r="AF20" s="423">
        <v>1184</v>
      </c>
      <c r="AG20" s="619">
        <v>5.1999999999999998E-2</v>
      </c>
      <c r="AI20" s="495">
        <v>1242</v>
      </c>
      <c r="AJ20" s="630">
        <v>5.5E-2</v>
      </c>
      <c r="AL20" s="531">
        <f t="shared" si="0"/>
        <v>-58</v>
      </c>
      <c r="AM20" s="617">
        <f t="shared" si="1"/>
        <v>-3.0000000000000027E-3</v>
      </c>
      <c r="AQ20" s="434">
        <v>3120</v>
      </c>
      <c r="AR20" s="650">
        <v>0.186</v>
      </c>
      <c r="AT20" s="656">
        <f t="shared" si="2"/>
        <v>-1936</v>
      </c>
      <c r="AU20" s="202">
        <f t="shared" si="3"/>
        <v>-0.13400000000000001</v>
      </c>
    </row>
    <row r="21" spans="1:47" x14ac:dyDescent="0.25">
      <c r="A21" s="36" t="s">
        <v>431</v>
      </c>
      <c r="B21" s="37">
        <v>14619</v>
      </c>
      <c r="C21" s="38">
        <v>25</v>
      </c>
      <c r="D21" s="38">
        <v>0</v>
      </c>
      <c r="E21" s="38">
        <v>16</v>
      </c>
      <c r="F21" s="39">
        <v>8</v>
      </c>
      <c r="G21" s="206">
        <v>14039</v>
      </c>
      <c r="H21" s="629">
        <v>0.96</v>
      </c>
      <c r="I21" s="145">
        <v>471</v>
      </c>
      <c r="J21" s="628">
        <v>3.2000000000000001E-2</v>
      </c>
      <c r="K21" s="203">
        <v>100</v>
      </c>
      <c r="L21" s="628">
        <v>7.0000000000000001E-3</v>
      </c>
      <c r="M21" s="203">
        <v>9</v>
      </c>
      <c r="N21" s="627">
        <v>1E-3</v>
      </c>
      <c r="O21" s="141">
        <v>89</v>
      </c>
      <c r="P21" s="626">
        <v>6.0000000000000001E-3</v>
      </c>
      <c r="Q21" s="49">
        <v>50</v>
      </c>
      <c r="R21" s="625">
        <v>3.0000000000000001E-3</v>
      </c>
      <c r="S21" s="49">
        <v>71</v>
      </c>
      <c r="T21" s="625">
        <v>5.0000000000000001E-3</v>
      </c>
      <c r="U21" s="49">
        <v>48</v>
      </c>
      <c r="V21" s="625">
        <v>3.0000000000000001E-3</v>
      </c>
      <c r="W21" s="49">
        <v>25</v>
      </c>
      <c r="X21" s="624">
        <v>2E-3</v>
      </c>
      <c r="Y21" s="52">
        <v>12</v>
      </c>
      <c r="Z21" s="623">
        <v>1E-3</v>
      </c>
      <c r="AA21" s="434">
        <v>16</v>
      </c>
      <c r="AB21" s="622">
        <v>1E-3</v>
      </c>
      <c r="AC21" s="621">
        <v>280</v>
      </c>
      <c r="AD21" s="431">
        <v>14416</v>
      </c>
      <c r="AE21" s="620">
        <v>0.98599999999999999</v>
      </c>
      <c r="AF21" s="423">
        <v>189</v>
      </c>
      <c r="AG21" s="619">
        <v>1.2999999999999999E-2</v>
      </c>
      <c r="AI21" s="495">
        <v>189</v>
      </c>
      <c r="AJ21" s="630">
        <v>1.2999999999999999E-2</v>
      </c>
      <c r="AL21" s="531">
        <f t="shared" si="0"/>
        <v>0</v>
      </c>
      <c r="AM21" s="617">
        <f t="shared" si="1"/>
        <v>0</v>
      </c>
      <c r="AQ21" s="434">
        <v>1297</v>
      </c>
      <c r="AR21" s="650">
        <v>2.8000000000000001E-2</v>
      </c>
      <c r="AT21" s="656">
        <f t="shared" si="2"/>
        <v>-1108</v>
      </c>
      <c r="AU21" s="202">
        <f t="shared" si="3"/>
        <v>-1.5000000000000001E-2</v>
      </c>
    </row>
    <row r="22" spans="1:47" x14ac:dyDescent="0.25">
      <c r="A22" s="36" t="s">
        <v>430</v>
      </c>
      <c r="B22" s="37">
        <v>19138</v>
      </c>
      <c r="C22" s="38">
        <v>24</v>
      </c>
      <c r="D22" s="38">
        <v>0</v>
      </c>
      <c r="E22" s="38">
        <v>9</v>
      </c>
      <c r="F22" s="39">
        <v>3</v>
      </c>
      <c r="G22" s="206">
        <v>18878</v>
      </c>
      <c r="H22" s="629">
        <v>0.98599999999999999</v>
      </c>
      <c r="I22" s="145">
        <v>223</v>
      </c>
      <c r="J22" s="628">
        <v>1.2E-2</v>
      </c>
      <c r="K22" s="203">
        <v>5</v>
      </c>
      <c r="L22" s="628">
        <v>0</v>
      </c>
      <c r="M22" s="203">
        <v>32</v>
      </c>
      <c r="N22" s="627">
        <v>2E-3</v>
      </c>
      <c r="O22" s="141">
        <v>14</v>
      </c>
      <c r="P22" s="626">
        <v>1E-3</v>
      </c>
      <c r="Q22" s="49">
        <v>3</v>
      </c>
      <c r="R22" s="625">
        <v>0</v>
      </c>
      <c r="S22" s="49">
        <v>211</v>
      </c>
      <c r="T22" s="625">
        <v>1.0999999999999999E-2</v>
      </c>
      <c r="U22" s="49">
        <v>5</v>
      </c>
      <c r="V22" s="625">
        <v>0</v>
      </c>
      <c r="W22" s="49">
        <v>2</v>
      </c>
      <c r="X22" s="624">
        <v>0</v>
      </c>
      <c r="Y22" s="52">
        <v>2</v>
      </c>
      <c r="Z22" s="623">
        <v>0</v>
      </c>
      <c r="AA22" s="434">
        <v>1</v>
      </c>
      <c r="AB22" s="622">
        <v>0</v>
      </c>
      <c r="AC22" s="621">
        <v>265</v>
      </c>
      <c r="AD22" s="431">
        <v>18912</v>
      </c>
      <c r="AE22" s="620">
        <v>0.98799999999999999</v>
      </c>
      <c r="AF22" s="423">
        <v>19</v>
      </c>
      <c r="AG22" s="619">
        <v>1E-3</v>
      </c>
      <c r="AI22" s="495">
        <v>19</v>
      </c>
      <c r="AJ22" s="630">
        <v>1E-3</v>
      </c>
      <c r="AL22" s="531">
        <f t="shared" si="0"/>
        <v>0</v>
      </c>
      <c r="AM22" s="617">
        <f t="shared" si="1"/>
        <v>0</v>
      </c>
      <c r="AQ22" s="434">
        <v>402</v>
      </c>
      <c r="AR22" s="650">
        <v>2.1999999999999999E-2</v>
      </c>
      <c r="AT22" s="656">
        <f t="shared" si="2"/>
        <v>-383</v>
      </c>
      <c r="AU22" s="202">
        <f t="shared" si="3"/>
        <v>-2.0999999999999998E-2</v>
      </c>
    </row>
    <row r="23" spans="1:47" x14ac:dyDescent="0.25">
      <c r="A23" s="36" t="s">
        <v>429</v>
      </c>
      <c r="B23" s="37">
        <v>9136</v>
      </c>
      <c r="C23" s="38">
        <v>14</v>
      </c>
      <c r="D23" s="38">
        <v>5</v>
      </c>
      <c r="E23" s="38">
        <v>0</v>
      </c>
      <c r="F23" s="39">
        <v>5</v>
      </c>
      <c r="G23" s="206">
        <v>8861</v>
      </c>
      <c r="H23" s="629">
        <v>0.97</v>
      </c>
      <c r="I23" s="145">
        <v>251</v>
      </c>
      <c r="J23" s="628">
        <v>2.7E-2</v>
      </c>
      <c r="K23" s="203">
        <v>12</v>
      </c>
      <c r="L23" s="628">
        <v>1E-3</v>
      </c>
      <c r="M23" s="203">
        <v>12</v>
      </c>
      <c r="N23" s="627">
        <v>1E-3</v>
      </c>
      <c r="O23" s="141">
        <v>43</v>
      </c>
      <c r="P23" s="626">
        <v>5.0000000000000001E-3</v>
      </c>
      <c r="Q23" s="49">
        <v>0</v>
      </c>
      <c r="R23" s="625">
        <v>0</v>
      </c>
      <c r="S23" s="49">
        <v>72</v>
      </c>
      <c r="T23" s="625">
        <v>8.0000000000000002E-3</v>
      </c>
      <c r="U23" s="49">
        <v>23</v>
      </c>
      <c r="V23" s="625">
        <v>3.0000000000000001E-3</v>
      </c>
      <c r="W23" s="49">
        <v>22</v>
      </c>
      <c r="X23" s="624">
        <v>2E-3</v>
      </c>
      <c r="Y23" s="52">
        <v>2</v>
      </c>
      <c r="Z23" s="623">
        <v>0</v>
      </c>
      <c r="AA23" s="434">
        <v>19</v>
      </c>
      <c r="AB23" s="622">
        <v>2E-3</v>
      </c>
      <c r="AC23" s="621">
        <v>186</v>
      </c>
      <c r="AD23" s="431">
        <v>9045</v>
      </c>
      <c r="AE23" s="620">
        <v>0.99</v>
      </c>
      <c r="AF23" s="423">
        <v>55</v>
      </c>
      <c r="AG23" s="619">
        <v>6.0000000000000001E-3</v>
      </c>
      <c r="AI23" s="495">
        <v>64</v>
      </c>
      <c r="AJ23" s="630">
        <v>7.0000000000000001E-3</v>
      </c>
      <c r="AL23" s="531">
        <f t="shared" si="0"/>
        <v>-9</v>
      </c>
      <c r="AM23" s="617">
        <f t="shared" si="1"/>
        <v>-1E-3</v>
      </c>
      <c r="AQ23" s="434">
        <v>861</v>
      </c>
      <c r="AR23" s="650">
        <v>3.4000000000000002E-2</v>
      </c>
      <c r="AT23" s="656">
        <f t="shared" si="2"/>
        <v>-806</v>
      </c>
      <c r="AU23" s="202">
        <f t="shared" si="3"/>
        <v>-2.8000000000000004E-2</v>
      </c>
    </row>
    <row r="24" spans="1:47" x14ac:dyDescent="0.25">
      <c r="A24" s="36" t="s">
        <v>428</v>
      </c>
      <c r="B24" s="37">
        <v>44151</v>
      </c>
      <c r="C24" s="38">
        <v>64</v>
      </c>
      <c r="D24" s="38">
        <v>0</v>
      </c>
      <c r="E24" s="38">
        <v>32</v>
      </c>
      <c r="F24" s="39">
        <v>6</v>
      </c>
      <c r="G24" s="206">
        <v>41905</v>
      </c>
      <c r="H24" s="629">
        <v>0.94899999999999995</v>
      </c>
      <c r="I24" s="145">
        <v>1947</v>
      </c>
      <c r="J24" s="628">
        <v>4.3999999999999997E-2</v>
      </c>
      <c r="K24" s="203">
        <v>70</v>
      </c>
      <c r="L24" s="628">
        <v>2E-3</v>
      </c>
      <c r="M24" s="203">
        <v>229</v>
      </c>
      <c r="N24" s="627">
        <v>5.0000000000000001E-3</v>
      </c>
      <c r="O24" s="141">
        <v>503</v>
      </c>
      <c r="P24" s="626">
        <v>1.0999999999999999E-2</v>
      </c>
      <c r="Q24" s="49">
        <v>233</v>
      </c>
      <c r="R24" s="625">
        <v>5.0000000000000001E-3</v>
      </c>
      <c r="S24" s="49">
        <v>295</v>
      </c>
      <c r="T24" s="625">
        <v>7.0000000000000001E-3</v>
      </c>
      <c r="U24" s="49">
        <v>246</v>
      </c>
      <c r="V24" s="625">
        <v>6.0000000000000001E-3</v>
      </c>
      <c r="W24" s="49">
        <v>62</v>
      </c>
      <c r="X24" s="624">
        <v>1E-3</v>
      </c>
      <c r="Y24" s="52">
        <v>12</v>
      </c>
      <c r="Z24" s="623">
        <v>0</v>
      </c>
      <c r="AA24" s="434">
        <v>11</v>
      </c>
      <c r="AB24" s="622">
        <v>0</v>
      </c>
      <c r="AC24" s="621">
        <v>1256</v>
      </c>
      <c r="AD24" s="431">
        <v>43504</v>
      </c>
      <c r="AE24" s="620">
        <v>0.98499999999999999</v>
      </c>
      <c r="AF24" s="423">
        <v>573</v>
      </c>
      <c r="AG24" s="619">
        <v>1.2999999999999999E-2</v>
      </c>
      <c r="AI24" s="495">
        <v>565</v>
      </c>
      <c r="AJ24" s="630">
        <v>1.2999999999999999E-2</v>
      </c>
      <c r="AL24" s="531">
        <f t="shared" si="0"/>
        <v>8</v>
      </c>
      <c r="AM24" s="617">
        <f t="shared" si="1"/>
        <v>0</v>
      </c>
      <c r="AQ24" s="434">
        <v>384</v>
      </c>
      <c r="AR24" s="650">
        <v>6.5000000000000002E-2</v>
      </c>
      <c r="AT24" s="656">
        <f t="shared" si="2"/>
        <v>189</v>
      </c>
      <c r="AU24" s="202">
        <f t="shared" si="3"/>
        <v>-5.2000000000000005E-2</v>
      </c>
    </row>
    <row r="25" spans="1:47" x14ac:dyDescent="0.25">
      <c r="A25" s="36" t="s">
        <v>427</v>
      </c>
      <c r="B25" s="37">
        <v>18691</v>
      </c>
      <c r="C25" s="38">
        <v>30</v>
      </c>
      <c r="D25" s="38">
        <v>0</v>
      </c>
      <c r="E25" s="38">
        <v>13</v>
      </c>
      <c r="F25" s="39">
        <v>3</v>
      </c>
      <c r="G25" s="206">
        <v>18295</v>
      </c>
      <c r="H25" s="629">
        <v>0.97899999999999998</v>
      </c>
      <c r="I25" s="145">
        <v>326</v>
      </c>
      <c r="J25" s="628">
        <v>1.7000000000000001E-2</v>
      </c>
      <c r="K25" s="203">
        <v>41</v>
      </c>
      <c r="L25" s="628">
        <v>2E-3</v>
      </c>
      <c r="M25" s="203">
        <v>29</v>
      </c>
      <c r="N25" s="627">
        <v>2E-3</v>
      </c>
      <c r="O25" s="141">
        <v>180</v>
      </c>
      <c r="P25" s="626">
        <v>0.01</v>
      </c>
      <c r="Q25" s="49">
        <v>79</v>
      </c>
      <c r="R25" s="625">
        <v>4.0000000000000001E-3</v>
      </c>
      <c r="S25" s="49">
        <v>101</v>
      </c>
      <c r="T25" s="625">
        <v>5.0000000000000001E-3</v>
      </c>
      <c r="U25" s="49">
        <v>56</v>
      </c>
      <c r="V25" s="625">
        <v>3.0000000000000001E-3</v>
      </c>
      <c r="W25" s="49">
        <v>27</v>
      </c>
      <c r="X25" s="624">
        <v>1E-3</v>
      </c>
      <c r="Y25" s="52">
        <v>1</v>
      </c>
      <c r="Z25" s="623">
        <v>0</v>
      </c>
      <c r="AA25" s="434">
        <v>41</v>
      </c>
      <c r="AB25" s="622">
        <v>2E-3</v>
      </c>
      <c r="AC25" s="621">
        <v>416</v>
      </c>
      <c r="AD25" s="431">
        <v>18463</v>
      </c>
      <c r="AE25" s="620">
        <v>0.98799999999999999</v>
      </c>
      <c r="AF25" s="423">
        <v>221</v>
      </c>
      <c r="AG25" s="619">
        <v>1.2E-2</v>
      </c>
      <c r="AI25" s="495">
        <v>224</v>
      </c>
      <c r="AJ25" s="630">
        <v>1.2E-2</v>
      </c>
      <c r="AL25" s="531">
        <f t="shared" si="0"/>
        <v>-3</v>
      </c>
      <c r="AM25" s="617">
        <f t="shared" si="1"/>
        <v>0</v>
      </c>
      <c r="AQ25" s="434">
        <v>1236</v>
      </c>
      <c r="AR25" s="650">
        <v>0.107</v>
      </c>
      <c r="AT25" s="656">
        <f t="shared" si="2"/>
        <v>-1015</v>
      </c>
      <c r="AU25" s="202">
        <f t="shared" si="3"/>
        <v>-9.5000000000000001E-2</v>
      </c>
    </row>
    <row r="26" spans="1:47" x14ac:dyDescent="0.25">
      <c r="A26" s="36" t="s">
        <v>426</v>
      </c>
      <c r="B26" s="37">
        <v>44044</v>
      </c>
      <c r="C26" s="38">
        <v>28</v>
      </c>
      <c r="D26" s="38">
        <v>4</v>
      </c>
      <c r="E26" s="38">
        <v>23</v>
      </c>
      <c r="F26" s="39">
        <v>5</v>
      </c>
      <c r="G26" s="206">
        <v>43907</v>
      </c>
      <c r="H26" s="629">
        <v>0.997</v>
      </c>
      <c r="I26" s="145">
        <v>135</v>
      </c>
      <c r="J26" s="628">
        <v>3.0000000000000001E-3</v>
      </c>
      <c r="K26" s="203">
        <v>2</v>
      </c>
      <c r="L26" s="628">
        <v>0</v>
      </c>
      <c r="M26" s="203">
        <v>0</v>
      </c>
      <c r="N26" s="627">
        <v>0</v>
      </c>
      <c r="O26" s="141">
        <v>45</v>
      </c>
      <c r="P26" s="626">
        <v>1E-3</v>
      </c>
      <c r="Q26" s="49">
        <v>45</v>
      </c>
      <c r="R26" s="625">
        <v>1E-3</v>
      </c>
      <c r="S26" s="49">
        <v>39</v>
      </c>
      <c r="T26" s="625">
        <v>1E-3</v>
      </c>
      <c r="U26" s="49">
        <v>41</v>
      </c>
      <c r="V26" s="625">
        <v>1E-3</v>
      </c>
      <c r="W26" s="49">
        <v>0</v>
      </c>
      <c r="X26" s="624">
        <v>0</v>
      </c>
      <c r="Y26" s="52">
        <v>0</v>
      </c>
      <c r="Z26" s="623">
        <v>0</v>
      </c>
      <c r="AA26" s="434">
        <v>34</v>
      </c>
      <c r="AB26" s="622">
        <v>1E-3</v>
      </c>
      <c r="AC26" s="621">
        <v>159</v>
      </c>
      <c r="AD26" s="431">
        <v>43997</v>
      </c>
      <c r="AE26" s="620">
        <v>0.999</v>
      </c>
      <c r="AF26" s="423">
        <v>47</v>
      </c>
      <c r="AG26" s="619">
        <v>1E-3</v>
      </c>
      <c r="AI26" s="495">
        <v>13</v>
      </c>
      <c r="AJ26" s="630">
        <v>0</v>
      </c>
      <c r="AL26" s="531">
        <f t="shared" si="0"/>
        <v>34</v>
      </c>
      <c r="AM26" s="617">
        <f t="shared" si="1"/>
        <v>1E-3</v>
      </c>
      <c r="AQ26" s="434">
        <v>245</v>
      </c>
      <c r="AR26" s="650">
        <v>5.7000000000000002E-2</v>
      </c>
      <c r="AT26" s="656">
        <f t="shared" si="2"/>
        <v>-198</v>
      </c>
      <c r="AU26" s="202">
        <f t="shared" si="3"/>
        <v>-5.6000000000000001E-2</v>
      </c>
    </row>
    <row r="27" spans="1:47" x14ac:dyDescent="0.25">
      <c r="A27" s="36" t="s">
        <v>425</v>
      </c>
      <c r="B27" s="37">
        <v>118233</v>
      </c>
      <c r="C27" s="38">
        <v>200</v>
      </c>
      <c r="D27" s="38">
        <v>5</v>
      </c>
      <c r="E27" s="38">
        <v>176</v>
      </c>
      <c r="F27" s="39">
        <v>4</v>
      </c>
      <c r="G27" s="206">
        <v>115344</v>
      </c>
      <c r="H27" s="629">
        <v>0.97599999999999998</v>
      </c>
      <c r="I27" s="145">
        <v>2628</v>
      </c>
      <c r="J27" s="628">
        <v>2.1999999999999999E-2</v>
      </c>
      <c r="K27" s="203">
        <v>245</v>
      </c>
      <c r="L27" s="628">
        <v>2E-3</v>
      </c>
      <c r="M27" s="203">
        <v>16</v>
      </c>
      <c r="N27" s="627">
        <v>0</v>
      </c>
      <c r="O27" s="141">
        <v>2736</v>
      </c>
      <c r="P27" s="626">
        <v>2.3E-2</v>
      </c>
      <c r="Q27" s="49">
        <v>2495</v>
      </c>
      <c r="R27" s="625">
        <v>2.1000000000000001E-2</v>
      </c>
      <c r="S27" s="49">
        <v>845</v>
      </c>
      <c r="T27" s="625">
        <v>7.0000000000000001E-3</v>
      </c>
      <c r="U27" s="49">
        <v>685</v>
      </c>
      <c r="V27" s="625">
        <v>6.0000000000000001E-3</v>
      </c>
      <c r="W27" s="49">
        <v>291</v>
      </c>
      <c r="X27" s="624">
        <v>2E-3</v>
      </c>
      <c r="Y27" s="52">
        <v>8</v>
      </c>
      <c r="Z27" s="623">
        <v>0</v>
      </c>
      <c r="AA27" s="434">
        <v>146</v>
      </c>
      <c r="AB27" s="622">
        <v>1E-3</v>
      </c>
      <c r="AC27" s="621">
        <v>4763</v>
      </c>
      <c r="AD27" s="431">
        <v>114758</v>
      </c>
      <c r="AE27" s="620">
        <v>0.97099999999999997</v>
      </c>
      <c r="AF27" s="423">
        <v>2981</v>
      </c>
      <c r="AG27" s="619">
        <v>2.5000000000000001E-2</v>
      </c>
      <c r="AI27" s="495">
        <v>1844</v>
      </c>
      <c r="AJ27" s="630">
        <v>1.6E-2</v>
      </c>
      <c r="AL27" s="531">
        <f t="shared" si="0"/>
        <v>1137</v>
      </c>
      <c r="AM27" s="617">
        <f t="shared" si="1"/>
        <v>9.0000000000000011E-3</v>
      </c>
      <c r="AQ27" s="434">
        <v>182</v>
      </c>
      <c r="AR27" s="650">
        <v>0.02</v>
      </c>
      <c r="AT27" s="656">
        <f t="shared" si="2"/>
        <v>2799</v>
      </c>
      <c r="AU27" s="202">
        <f t="shared" si="3"/>
        <v>5.000000000000001E-3</v>
      </c>
    </row>
    <row r="28" spans="1:47" x14ac:dyDescent="0.25">
      <c r="A28" s="36" t="s">
        <v>424</v>
      </c>
      <c r="B28" s="37">
        <v>10322</v>
      </c>
      <c r="C28" s="38">
        <v>23</v>
      </c>
      <c r="D28" s="38">
        <v>0</v>
      </c>
      <c r="E28" s="38">
        <v>7</v>
      </c>
      <c r="F28" s="39">
        <v>3</v>
      </c>
      <c r="G28" s="206">
        <v>9828</v>
      </c>
      <c r="H28" s="629">
        <v>0.95199999999999996</v>
      </c>
      <c r="I28" s="145">
        <v>426</v>
      </c>
      <c r="J28" s="628">
        <v>4.1000000000000002E-2</v>
      </c>
      <c r="K28" s="203">
        <v>5</v>
      </c>
      <c r="L28" s="628">
        <v>0</v>
      </c>
      <c r="M28" s="203">
        <v>63</v>
      </c>
      <c r="N28" s="627">
        <v>6.0000000000000001E-3</v>
      </c>
      <c r="O28" s="141">
        <v>281</v>
      </c>
      <c r="P28" s="626">
        <v>2.7E-2</v>
      </c>
      <c r="Q28" s="49">
        <v>18</v>
      </c>
      <c r="R28" s="625">
        <v>2E-3</v>
      </c>
      <c r="S28" s="49">
        <v>44</v>
      </c>
      <c r="T28" s="625">
        <v>4.0000000000000001E-3</v>
      </c>
      <c r="U28" s="49">
        <v>33</v>
      </c>
      <c r="V28" s="625">
        <v>3.0000000000000001E-3</v>
      </c>
      <c r="W28" s="49">
        <v>13</v>
      </c>
      <c r="X28" s="624">
        <v>1E-3</v>
      </c>
      <c r="Y28" s="52">
        <v>18</v>
      </c>
      <c r="Z28" s="623">
        <v>2E-3</v>
      </c>
      <c r="AA28" s="434">
        <v>22</v>
      </c>
      <c r="AB28" s="622">
        <v>2E-3</v>
      </c>
      <c r="AC28" s="621">
        <v>450</v>
      </c>
      <c r="AD28" s="431">
        <v>10013</v>
      </c>
      <c r="AE28" s="620">
        <v>0.97</v>
      </c>
      <c r="AF28" s="423">
        <v>286</v>
      </c>
      <c r="AG28" s="619">
        <v>2.8000000000000001E-2</v>
      </c>
      <c r="AI28" s="495">
        <v>73</v>
      </c>
      <c r="AJ28" s="630">
        <v>7.0000000000000001E-3</v>
      </c>
      <c r="AL28" s="531">
        <f t="shared" si="0"/>
        <v>213</v>
      </c>
      <c r="AM28" s="617">
        <f t="shared" si="1"/>
        <v>2.1000000000000001E-2</v>
      </c>
      <c r="AQ28" s="434">
        <v>267</v>
      </c>
      <c r="AR28" s="650">
        <v>1.7000000000000001E-2</v>
      </c>
      <c r="AT28" s="656">
        <f t="shared" si="2"/>
        <v>19</v>
      </c>
      <c r="AU28" s="202">
        <f t="shared" si="3"/>
        <v>1.0999999999999999E-2</v>
      </c>
    </row>
    <row r="29" spans="1:47" x14ac:dyDescent="0.25">
      <c r="A29" s="36" t="s">
        <v>423</v>
      </c>
      <c r="B29" s="37">
        <v>12254</v>
      </c>
      <c r="C29" s="38">
        <v>14</v>
      </c>
      <c r="D29" s="38">
        <v>0</v>
      </c>
      <c r="E29" s="38">
        <v>0</v>
      </c>
      <c r="F29" s="39">
        <v>3</v>
      </c>
      <c r="G29" s="206">
        <v>10974</v>
      </c>
      <c r="H29" s="629">
        <v>0.89600000000000002</v>
      </c>
      <c r="I29" s="145">
        <v>1257</v>
      </c>
      <c r="J29" s="628">
        <v>0.10299999999999999</v>
      </c>
      <c r="K29" s="203">
        <v>23</v>
      </c>
      <c r="L29" s="628">
        <v>2E-3</v>
      </c>
      <c r="M29" s="203">
        <v>0</v>
      </c>
      <c r="N29" s="627">
        <v>0</v>
      </c>
      <c r="O29" s="141">
        <v>158</v>
      </c>
      <c r="P29" s="626">
        <v>1.2999999999999999E-2</v>
      </c>
      <c r="Q29" s="49">
        <v>18</v>
      </c>
      <c r="R29" s="625">
        <v>1E-3</v>
      </c>
      <c r="S29" s="49">
        <v>615</v>
      </c>
      <c r="T29" s="625">
        <v>0.05</v>
      </c>
      <c r="U29" s="49">
        <v>64</v>
      </c>
      <c r="V29" s="625">
        <v>5.0000000000000001E-3</v>
      </c>
      <c r="W29" s="49">
        <v>34</v>
      </c>
      <c r="X29" s="624">
        <v>3.0000000000000001E-3</v>
      </c>
      <c r="Y29" s="52">
        <v>4</v>
      </c>
      <c r="Z29" s="623">
        <v>0</v>
      </c>
      <c r="AA29" s="434">
        <v>41</v>
      </c>
      <c r="AB29" s="622">
        <v>3.0000000000000001E-3</v>
      </c>
      <c r="AC29" s="621">
        <v>932</v>
      </c>
      <c r="AD29" s="431">
        <v>11580</v>
      </c>
      <c r="AE29" s="620">
        <v>0.94499999999999995</v>
      </c>
      <c r="AF29" s="423">
        <v>181</v>
      </c>
      <c r="AG29" s="619">
        <v>1.4999999999999999E-2</v>
      </c>
      <c r="AI29" s="495">
        <v>184</v>
      </c>
      <c r="AJ29" s="630">
        <v>1.4999999999999999E-2</v>
      </c>
      <c r="AL29" s="531">
        <f t="shared" si="0"/>
        <v>-3</v>
      </c>
      <c r="AM29" s="617">
        <f t="shared" si="1"/>
        <v>0</v>
      </c>
      <c r="AQ29" s="434">
        <v>1373</v>
      </c>
      <c r="AR29" s="650">
        <v>6.2E-2</v>
      </c>
      <c r="AT29" s="656">
        <f t="shared" si="2"/>
        <v>-1192</v>
      </c>
      <c r="AU29" s="202">
        <f t="shared" si="3"/>
        <v>-4.7E-2</v>
      </c>
    </row>
    <row r="30" spans="1:47" x14ac:dyDescent="0.25">
      <c r="A30" s="36" t="s">
        <v>422</v>
      </c>
      <c r="B30" s="37">
        <v>22274</v>
      </c>
      <c r="C30" s="38">
        <v>35</v>
      </c>
      <c r="D30" s="38">
        <v>0</v>
      </c>
      <c r="E30" s="38">
        <v>21</v>
      </c>
      <c r="F30" s="39">
        <v>4</v>
      </c>
      <c r="G30" s="206">
        <v>18741</v>
      </c>
      <c r="H30" s="629">
        <v>0.84099999999999997</v>
      </c>
      <c r="I30" s="145">
        <v>2951</v>
      </c>
      <c r="J30" s="628">
        <v>0.13200000000000001</v>
      </c>
      <c r="K30" s="203">
        <v>565</v>
      </c>
      <c r="L30" s="628">
        <v>2.5000000000000001E-2</v>
      </c>
      <c r="M30" s="203">
        <v>17</v>
      </c>
      <c r="N30" s="627">
        <v>1E-3</v>
      </c>
      <c r="O30" s="141">
        <v>563</v>
      </c>
      <c r="P30" s="626">
        <v>2.5000000000000001E-2</v>
      </c>
      <c r="Q30" s="49">
        <v>348</v>
      </c>
      <c r="R30" s="625">
        <v>1.6E-2</v>
      </c>
      <c r="S30" s="49">
        <v>394</v>
      </c>
      <c r="T30" s="625">
        <v>1.7999999999999999E-2</v>
      </c>
      <c r="U30" s="49">
        <v>213</v>
      </c>
      <c r="V30" s="625">
        <v>0.01</v>
      </c>
      <c r="W30" s="49">
        <v>51</v>
      </c>
      <c r="X30" s="624">
        <v>2E-3</v>
      </c>
      <c r="Y30" s="52">
        <v>37</v>
      </c>
      <c r="Z30" s="623">
        <v>2E-3</v>
      </c>
      <c r="AA30" s="434">
        <v>60</v>
      </c>
      <c r="AB30" s="622">
        <v>3.0000000000000001E-3</v>
      </c>
      <c r="AC30" s="621">
        <v>1330</v>
      </c>
      <c r="AD30" s="431">
        <v>21115</v>
      </c>
      <c r="AE30" s="620">
        <v>0.94799999999999995</v>
      </c>
      <c r="AF30" s="423">
        <v>1128</v>
      </c>
      <c r="AG30" s="619">
        <v>5.0999999999999997E-2</v>
      </c>
      <c r="AI30" s="495">
        <v>1154</v>
      </c>
      <c r="AJ30" s="630">
        <v>5.1999999999999998E-2</v>
      </c>
      <c r="AL30" s="531">
        <f t="shared" si="0"/>
        <v>-26</v>
      </c>
      <c r="AM30" s="617">
        <f t="shared" si="1"/>
        <v>-1.0000000000000009E-3</v>
      </c>
      <c r="AQ30" s="434">
        <v>191</v>
      </c>
      <c r="AR30" s="650">
        <v>1.9E-2</v>
      </c>
      <c r="AT30" s="656">
        <f t="shared" si="2"/>
        <v>937</v>
      </c>
      <c r="AU30" s="202">
        <f t="shared" si="3"/>
        <v>3.2000000000000001E-2</v>
      </c>
    </row>
    <row r="31" spans="1:47" x14ac:dyDescent="0.25">
      <c r="A31" s="36" t="s">
        <v>421</v>
      </c>
      <c r="B31" s="37">
        <v>37182</v>
      </c>
      <c r="C31" s="38">
        <v>65</v>
      </c>
      <c r="D31" s="38">
        <v>0</v>
      </c>
      <c r="E31" s="38">
        <v>53</v>
      </c>
      <c r="F31" s="39">
        <v>3</v>
      </c>
      <c r="G31" s="206">
        <v>33913</v>
      </c>
      <c r="H31" s="629">
        <v>0.91200000000000003</v>
      </c>
      <c r="I31" s="145">
        <v>2891</v>
      </c>
      <c r="J31" s="628">
        <v>7.8E-2</v>
      </c>
      <c r="K31" s="203">
        <v>62</v>
      </c>
      <c r="L31" s="628">
        <v>2E-3</v>
      </c>
      <c r="M31" s="203">
        <v>316</v>
      </c>
      <c r="N31" s="627">
        <v>8.0000000000000002E-3</v>
      </c>
      <c r="O31" s="141">
        <v>959</v>
      </c>
      <c r="P31" s="626">
        <v>2.5999999999999999E-2</v>
      </c>
      <c r="Q31" s="49">
        <v>734</v>
      </c>
      <c r="R31" s="625">
        <v>0.02</v>
      </c>
      <c r="S31" s="49">
        <v>488</v>
      </c>
      <c r="T31" s="625">
        <v>1.2999999999999999E-2</v>
      </c>
      <c r="U31" s="49">
        <v>637</v>
      </c>
      <c r="V31" s="625">
        <v>1.7000000000000001E-2</v>
      </c>
      <c r="W31" s="49">
        <v>310</v>
      </c>
      <c r="X31" s="624">
        <v>8.0000000000000002E-3</v>
      </c>
      <c r="Y31" s="52">
        <v>30</v>
      </c>
      <c r="Z31" s="623">
        <v>1E-3</v>
      </c>
      <c r="AA31" s="434">
        <v>38</v>
      </c>
      <c r="AB31" s="622">
        <v>1E-3</v>
      </c>
      <c r="AC31" s="621">
        <v>2692</v>
      </c>
      <c r="AD31" s="431">
        <v>35953</v>
      </c>
      <c r="AE31" s="620">
        <v>0.96699999999999997</v>
      </c>
      <c r="AF31" s="423">
        <v>1021</v>
      </c>
      <c r="AG31" s="619">
        <v>2.7E-2</v>
      </c>
      <c r="AI31" s="495">
        <v>1037</v>
      </c>
      <c r="AJ31" s="630">
        <v>2.8000000000000001E-2</v>
      </c>
      <c r="AL31" s="531">
        <f t="shared" si="0"/>
        <v>-16</v>
      </c>
      <c r="AM31" s="617">
        <f t="shared" si="1"/>
        <v>-1.0000000000000009E-3</v>
      </c>
      <c r="AQ31" s="434">
        <v>1430</v>
      </c>
      <c r="AR31" s="650">
        <v>2.5999999999999999E-2</v>
      </c>
      <c r="AT31" s="656">
        <f t="shared" si="2"/>
        <v>-409</v>
      </c>
      <c r="AU31" s="202">
        <f t="shared" si="3"/>
        <v>1.0000000000000009E-3</v>
      </c>
    </row>
    <row r="32" spans="1:47" x14ac:dyDescent="0.25">
      <c r="A32" s="36" t="s">
        <v>420</v>
      </c>
      <c r="B32" s="37">
        <v>20156</v>
      </c>
      <c r="C32" s="38">
        <v>35</v>
      </c>
      <c r="D32" s="38">
        <v>0</v>
      </c>
      <c r="E32" s="38">
        <v>23</v>
      </c>
      <c r="F32" s="39">
        <v>3</v>
      </c>
      <c r="G32" s="206">
        <v>19763</v>
      </c>
      <c r="H32" s="629">
        <v>0.98099999999999998</v>
      </c>
      <c r="I32" s="145">
        <v>305</v>
      </c>
      <c r="J32" s="628">
        <v>1.4999999999999999E-2</v>
      </c>
      <c r="K32" s="203">
        <v>2</v>
      </c>
      <c r="L32" s="628">
        <v>0</v>
      </c>
      <c r="M32" s="203">
        <v>86</v>
      </c>
      <c r="N32" s="627">
        <v>4.0000000000000001E-3</v>
      </c>
      <c r="O32" s="141">
        <v>80</v>
      </c>
      <c r="P32" s="626">
        <v>4.0000000000000001E-3</v>
      </c>
      <c r="Q32" s="49">
        <v>47</v>
      </c>
      <c r="R32" s="625">
        <v>2E-3</v>
      </c>
      <c r="S32" s="49">
        <v>139</v>
      </c>
      <c r="T32" s="625">
        <v>7.0000000000000001E-3</v>
      </c>
      <c r="U32" s="49">
        <v>38</v>
      </c>
      <c r="V32" s="625">
        <v>2E-3</v>
      </c>
      <c r="W32" s="49">
        <v>128</v>
      </c>
      <c r="X32" s="624">
        <v>6.0000000000000001E-3</v>
      </c>
      <c r="Y32" s="52">
        <v>7</v>
      </c>
      <c r="Z32" s="623">
        <v>0</v>
      </c>
      <c r="AA32" s="434">
        <v>9</v>
      </c>
      <c r="AB32" s="622">
        <v>0</v>
      </c>
      <c r="AC32" s="621">
        <v>459</v>
      </c>
      <c r="AD32" s="431">
        <v>19910</v>
      </c>
      <c r="AE32" s="620">
        <v>0.98799999999999999</v>
      </c>
      <c r="AF32" s="423">
        <v>82</v>
      </c>
      <c r="AG32" s="619">
        <v>4.0000000000000001E-3</v>
      </c>
      <c r="AI32" s="495">
        <v>61</v>
      </c>
      <c r="AJ32" s="630">
        <v>3.0000000000000001E-3</v>
      </c>
      <c r="AL32" s="531">
        <f t="shared" si="0"/>
        <v>21</v>
      </c>
      <c r="AM32" s="617">
        <f t="shared" si="1"/>
        <v>1E-3</v>
      </c>
      <c r="AQ32" s="434">
        <v>194</v>
      </c>
      <c r="AR32" s="650">
        <v>2.1000000000000001E-2</v>
      </c>
      <c r="AT32" s="656">
        <f t="shared" si="2"/>
        <v>-112</v>
      </c>
      <c r="AU32" s="202">
        <f t="shared" si="3"/>
        <v>-1.7000000000000001E-2</v>
      </c>
    </row>
    <row r="33" spans="1:47" x14ac:dyDescent="0.25">
      <c r="A33" s="36" t="s">
        <v>419</v>
      </c>
      <c r="B33" s="37">
        <v>15871</v>
      </c>
      <c r="C33" s="38">
        <v>30</v>
      </c>
      <c r="D33" s="38">
        <v>0</v>
      </c>
      <c r="E33" s="38">
        <v>10</v>
      </c>
      <c r="F33" s="39">
        <v>4</v>
      </c>
      <c r="G33" s="206">
        <v>15443</v>
      </c>
      <c r="H33" s="629">
        <v>0.97299999999999998</v>
      </c>
      <c r="I33" s="145">
        <v>412</v>
      </c>
      <c r="J33" s="628">
        <v>2.5999999999999999E-2</v>
      </c>
      <c r="K33" s="203">
        <v>3</v>
      </c>
      <c r="L33" s="628">
        <v>0</v>
      </c>
      <c r="M33" s="203">
        <v>13</v>
      </c>
      <c r="N33" s="627">
        <v>1E-3</v>
      </c>
      <c r="O33" s="141">
        <v>74</v>
      </c>
      <c r="P33" s="626">
        <v>5.0000000000000001E-3</v>
      </c>
      <c r="Q33" s="49">
        <v>30</v>
      </c>
      <c r="R33" s="625">
        <v>2E-3</v>
      </c>
      <c r="S33" s="49">
        <v>44</v>
      </c>
      <c r="T33" s="625">
        <v>3.0000000000000001E-3</v>
      </c>
      <c r="U33" s="49">
        <v>34</v>
      </c>
      <c r="V33" s="625">
        <v>2E-3</v>
      </c>
      <c r="W33" s="49">
        <v>14</v>
      </c>
      <c r="X33" s="624">
        <v>1E-3</v>
      </c>
      <c r="Y33" s="52">
        <v>2</v>
      </c>
      <c r="Z33" s="623">
        <v>0</v>
      </c>
      <c r="AA33" s="434">
        <v>9</v>
      </c>
      <c r="AB33" s="622">
        <v>1E-3</v>
      </c>
      <c r="AC33" s="621">
        <v>207</v>
      </c>
      <c r="AD33" s="431">
        <v>15785</v>
      </c>
      <c r="AE33" s="620">
        <v>0.995</v>
      </c>
      <c r="AF33" s="423">
        <v>77</v>
      </c>
      <c r="AG33" s="619">
        <v>5.0000000000000001E-3</v>
      </c>
      <c r="AI33" s="495">
        <v>76</v>
      </c>
      <c r="AJ33" s="630">
        <v>5.0000000000000001E-3</v>
      </c>
      <c r="AL33" s="531">
        <f t="shared" si="0"/>
        <v>1</v>
      </c>
      <c r="AM33" s="617">
        <f t="shared" si="1"/>
        <v>0</v>
      </c>
      <c r="AQ33" s="434">
        <v>131</v>
      </c>
      <c r="AR33" s="650">
        <v>1.4E-2</v>
      </c>
      <c r="AT33" s="656">
        <f t="shared" si="2"/>
        <v>-54</v>
      </c>
      <c r="AU33" s="202">
        <f t="shared" si="3"/>
        <v>-9.0000000000000011E-3</v>
      </c>
    </row>
    <row r="34" spans="1:47" x14ac:dyDescent="0.25">
      <c r="A34" s="36" t="s">
        <v>418</v>
      </c>
      <c r="B34" s="37">
        <v>11674</v>
      </c>
      <c r="C34" s="38">
        <v>33</v>
      </c>
      <c r="D34" s="38">
        <v>0</v>
      </c>
      <c r="E34" s="38">
        <v>6</v>
      </c>
      <c r="F34" s="39">
        <v>4</v>
      </c>
      <c r="G34" s="206">
        <v>9297</v>
      </c>
      <c r="H34" s="629">
        <v>0.79600000000000004</v>
      </c>
      <c r="I34" s="145">
        <v>1844</v>
      </c>
      <c r="J34" s="628">
        <v>0.158</v>
      </c>
      <c r="K34" s="203">
        <v>532</v>
      </c>
      <c r="L34" s="628">
        <v>4.5999999999999999E-2</v>
      </c>
      <c r="M34" s="203">
        <v>1</v>
      </c>
      <c r="N34" s="627">
        <v>0</v>
      </c>
      <c r="O34" s="141">
        <v>495</v>
      </c>
      <c r="P34" s="626">
        <v>4.2000000000000003E-2</v>
      </c>
      <c r="Q34" s="49">
        <v>99</v>
      </c>
      <c r="R34" s="625">
        <v>8.0000000000000002E-3</v>
      </c>
      <c r="S34" s="49">
        <v>2950</v>
      </c>
      <c r="T34" s="625">
        <v>0.253</v>
      </c>
      <c r="U34" s="49">
        <v>96</v>
      </c>
      <c r="V34" s="625">
        <v>8.0000000000000002E-3</v>
      </c>
      <c r="W34" s="49">
        <v>34</v>
      </c>
      <c r="X34" s="624">
        <v>3.0000000000000001E-3</v>
      </c>
      <c r="Y34" s="52">
        <v>17</v>
      </c>
      <c r="Z34" s="623">
        <v>1E-3</v>
      </c>
      <c r="AA34" s="434">
        <v>39</v>
      </c>
      <c r="AB34" s="622">
        <v>3.0000000000000001E-3</v>
      </c>
      <c r="AC34" s="621">
        <v>3652</v>
      </c>
      <c r="AD34" s="431">
        <v>7967</v>
      </c>
      <c r="AE34" s="620">
        <v>0.68200000000000005</v>
      </c>
      <c r="AF34" s="423">
        <v>1027</v>
      </c>
      <c r="AG34" s="619">
        <v>8.7999999999999995E-2</v>
      </c>
      <c r="AI34" s="495">
        <v>1037</v>
      </c>
      <c r="AJ34" s="630">
        <v>8.8999999999999996E-2</v>
      </c>
      <c r="AL34" s="531">
        <f t="shared" si="0"/>
        <v>-10</v>
      </c>
      <c r="AM34" s="617">
        <f t="shared" si="1"/>
        <v>-1.0000000000000009E-3</v>
      </c>
      <c r="AQ34" s="434">
        <v>528</v>
      </c>
      <c r="AR34" s="650">
        <v>1.4999999999999999E-2</v>
      </c>
      <c r="AT34" s="656">
        <f t="shared" si="2"/>
        <v>499</v>
      </c>
      <c r="AU34" s="202">
        <f t="shared" si="3"/>
        <v>7.2999999999999995E-2</v>
      </c>
    </row>
    <row r="35" spans="1:47" x14ac:dyDescent="0.25">
      <c r="A35" s="36" t="s">
        <v>417</v>
      </c>
      <c r="B35" s="37">
        <v>37047</v>
      </c>
      <c r="C35" s="38">
        <v>44</v>
      </c>
      <c r="D35" s="38">
        <v>0</v>
      </c>
      <c r="E35" s="38">
        <v>29</v>
      </c>
      <c r="F35" s="39">
        <v>3</v>
      </c>
      <c r="G35" s="206">
        <v>35074</v>
      </c>
      <c r="H35" s="629">
        <v>0.94699999999999995</v>
      </c>
      <c r="I35" s="145">
        <v>1835</v>
      </c>
      <c r="J35" s="628">
        <v>0.05</v>
      </c>
      <c r="K35" s="203">
        <v>88</v>
      </c>
      <c r="L35" s="628">
        <v>2E-3</v>
      </c>
      <c r="M35" s="203">
        <v>50</v>
      </c>
      <c r="N35" s="627">
        <v>1E-3</v>
      </c>
      <c r="O35" s="141">
        <v>155</v>
      </c>
      <c r="P35" s="626">
        <v>4.0000000000000001E-3</v>
      </c>
      <c r="Q35" s="49">
        <v>105</v>
      </c>
      <c r="R35" s="625">
        <v>3.0000000000000001E-3</v>
      </c>
      <c r="S35" s="49">
        <v>94</v>
      </c>
      <c r="T35" s="625">
        <v>3.0000000000000001E-3</v>
      </c>
      <c r="U35" s="49">
        <v>123</v>
      </c>
      <c r="V35" s="625">
        <v>3.0000000000000001E-3</v>
      </c>
      <c r="W35" s="49">
        <v>56</v>
      </c>
      <c r="X35" s="624">
        <v>2E-3</v>
      </c>
      <c r="Y35" s="52">
        <v>20</v>
      </c>
      <c r="Z35" s="623">
        <v>1E-3</v>
      </c>
      <c r="AA35" s="434">
        <v>49</v>
      </c>
      <c r="AB35" s="622">
        <v>1E-3</v>
      </c>
      <c r="AC35" s="621">
        <v>557</v>
      </c>
      <c r="AD35" s="431">
        <v>36747</v>
      </c>
      <c r="AE35" s="620">
        <v>0.99199999999999999</v>
      </c>
      <c r="AF35" s="423">
        <v>243</v>
      </c>
      <c r="AG35" s="619">
        <v>7.0000000000000001E-3</v>
      </c>
      <c r="AI35" s="495">
        <v>246</v>
      </c>
      <c r="AJ35" s="630">
        <v>7.0000000000000001E-3</v>
      </c>
      <c r="AL35" s="531">
        <f t="shared" si="0"/>
        <v>-3</v>
      </c>
      <c r="AM35" s="617">
        <f t="shared" si="1"/>
        <v>0</v>
      </c>
      <c r="AQ35" s="434">
        <v>557</v>
      </c>
      <c r="AR35" s="650">
        <v>1.4E-2</v>
      </c>
      <c r="AT35" s="656">
        <f t="shared" si="2"/>
        <v>-314</v>
      </c>
      <c r="AU35" s="202">
        <f t="shared" si="3"/>
        <v>-7.0000000000000001E-3</v>
      </c>
    </row>
    <row r="36" spans="1:47" x14ac:dyDescent="0.25">
      <c r="A36" s="36" t="s">
        <v>416</v>
      </c>
      <c r="B36" s="37">
        <v>18279</v>
      </c>
      <c r="C36" s="38">
        <v>24</v>
      </c>
      <c r="D36" s="38">
        <v>0</v>
      </c>
      <c r="E36" s="38">
        <v>19</v>
      </c>
      <c r="F36" s="39">
        <v>3</v>
      </c>
      <c r="G36" s="206">
        <v>17698</v>
      </c>
      <c r="H36" s="629">
        <v>0.96799999999999997</v>
      </c>
      <c r="I36" s="145">
        <v>575</v>
      </c>
      <c r="J36" s="628">
        <v>3.1E-2</v>
      </c>
      <c r="K36" s="203">
        <v>6</v>
      </c>
      <c r="L36" s="628">
        <v>0</v>
      </c>
      <c r="M36" s="203">
        <v>0</v>
      </c>
      <c r="N36" s="627">
        <v>0</v>
      </c>
      <c r="O36" s="141">
        <v>22</v>
      </c>
      <c r="P36" s="626">
        <v>1E-3</v>
      </c>
      <c r="Q36" s="49">
        <v>18</v>
      </c>
      <c r="R36" s="625">
        <v>1E-3</v>
      </c>
      <c r="S36" s="49">
        <v>14</v>
      </c>
      <c r="T36" s="625">
        <v>1E-3</v>
      </c>
      <c r="U36" s="49">
        <v>13</v>
      </c>
      <c r="V36" s="625">
        <v>1E-3</v>
      </c>
      <c r="W36" s="49">
        <v>10</v>
      </c>
      <c r="X36" s="624">
        <v>1E-3</v>
      </c>
      <c r="Y36" s="52">
        <v>6</v>
      </c>
      <c r="Z36" s="623">
        <v>0</v>
      </c>
      <c r="AA36" s="434">
        <v>1</v>
      </c>
      <c r="AB36" s="622">
        <v>0</v>
      </c>
      <c r="AC36" s="621">
        <v>68</v>
      </c>
      <c r="AD36" s="431">
        <v>18249</v>
      </c>
      <c r="AE36" s="620">
        <v>0.998</v>
      </c>
      <c r="AF36" s="423">
        <v>28</v>
      </c>
      <c r="AG36" s="619">
        <v>2E-3</v>
      </c>
      <c r="AI36" s="495">
        <v>25</v>
      </c>
      <c r="AJ36" s="630">
        <v>1E-3</v>
      </c>
      <c r="AL36" s="531">
        <f t="shared" si="0"/>
        <v>3</v>
      </c>
      <c r="AM36" s="617">
        <f t="shared" si="1"/>
        <v>1E-3</v>
      </c>
      <c r="AQ36" s="434">
        <v>68</v>
      </c>
      <c r="AR36" s="650">
        <v>1.2E-2</v>
      </c>
      <c r="AT36" s="656">
        <f t="shared" si="2"/>
        <v>-40</v>
      </c>
      <c r="AU36" s="202">
        <f t="shared" si="3"/>
        <v>-0.01</v>
      </c>
    </row>
    <row r="37" spans="1:47" x14ac:dyDescent="0.25">
      <c r="A37" s="36" t="s">
        <v>415</v>
      </c>
      <c r="B37" s="37">
        <v>16914</v>
      </c>
      <c r="C37" s="38">
        <v>28</v>
      </c>
      <c r="D37" s="38">
        <v>0</v>
      </c>
      <c r="E37" s="38">
        <v>4</v>
      </c>
      <c r="F37" s="39">
        <v>5</v>
      </c>
      <c r="G37" s="206">
        <v>9727</v>
      </c>
      <c r="H37" s="629">
        <v>0.57499999999999996</v>
      </c>
      <c r="I37" s="145">
        <v>5890</v>
      </c>
      <c r="J37" s="628">
        <v>0.34799999999999998</v>
      </c>
      <c r="K37" s="203">
        <v>1297</v>
      </c>
      <c r="L37" s="628">
        <v>7.6999999999999999E-2</v>
      </c>
      <c r="M37" s="203">
        <v>0</v>
      </c>
      <c r="N37" s="627">
        <v>0</v>
      </c>
      <c r="O37" s="141">
        <v>1446</v>
      </c>
      <c r="P37" s="626">
        <v>8.5000000000000006E-2</v>
      </c>
      <c r="Q37" s="49">
        <v>285</v>
      </c>
      <c r="R37" s="625">
        <v>1.7000000000000001E-2</v>
      </c>
      <c r="S37" s="49">
        <v>602</v>
      </c>
      <c r="T37" s="625">
        <v>3.5999999999999997E-2</v>
      </c>
      <c r="U37" s="49">
        <v>178</v>
      </c>
      <c r="V37" s="625">
        <v>1.0999999999999999E-2</v>
      </c>
      <c r="W37" s="49">
        <v>51</v>
      </c>
      <c r="X37" s="624">
        <v>3.0000000000000001E-3</v>
      </c>
      <c r="Y37" s="52">
        <v>20</v>
      </c>
      <c r="Z37" s="623">
        <v>1E-3</v>
      </c>
      <c r="AA37" s="434">
        <v>73</v>
      </c>
      <c r="AB37" s="622">
        <v>4.0000000000000001E-3</v>
      </c>
      <c r="AC37" s="621">
        <v>2459</v>
      </c>
      <c r="AD37" s="431">
        <v>14162</v>
      </c>
      <c r="AE37" s="620">
        <v>0.83699999999999997</v>
      </c>
      <c r="AF37" s="423">
        <v>2743</v>
      </c>
      <c r="AG37" s="619">
        <v>0.16200000000000001</v>
      </c>
      <c r="AI37" s="495">
        <v>2787</v>
      </c>
      <c r="AJ37" s="630">
        <v>0.16400000000000001</v>
      </c>
      <c r="AL37" s="531">
        <f t="shared" si="0"/>
        <v>-44</v>
      </c>
      <c r="AM37" s="617">
        <f t="shared" si="1"/>
        <v>-2.0000000000000018E-3</v>
      </c>
      <c r="AQ37" s="434">
        <v>2633</v>
      </c>
      <c r="AR37" s="650">
        <v>2.3E-2</v>
      </c>
      <c r="AT37" s="656">
        <f t="shared" si="2"/>
        <v>110</v>
      </c>
      <c r="AU37" s="202">
        <f t="shared" si="3"/>
        <v>0.13900000000000001</v>
      </c>
    </row>
    <row r="38" spans="1:47" x14ac:dyDescent="0.25">
      <c r="A38" s="36" t="s">
        <v>414</v>
      </c>
      <c r="B38" s="37">
        <v>62961</v>
      </c>
      <c r="C38" s="38">
        <v>44</v>
      </c>
      <c r="D38" s="38">
        <v>1</v>
      </c>
      <c r="E38" s="38">
        <v>32</v>
      </c>
      <c r="F38" s="39">
        <v>3</v>
      </c>
      <c r="G38" s="206">
        <v>60673</v>
      </c>
      <c r="H38" s="629">
        <v>0.96399999999999997</v>
      </c>
      <c r="I38" s="145">
        <v>2249</v>
      </c>
      <c r="J38" s="628">
        <v>3.5999999999999997E-2</v>
      </c>
      <c r="K38" s="203">
        <v>31</v>
      </c>
      <c r="L38" s="628">
        <v>0</v>
      </c>
      <c r="M38" s="203">
        <v>8</v>
      </c>
      <c r="N38" s="627">
        <v>0</v>
      </c>
      <c r="O38" s="141">
        <v>323</v>
      </c>
      <c r="P38" s="626">
        <v>5.0000000000000001E-3</v>
      </c>
      <c r="Q38" s="49">
        <v>261</v>
      </c>
      <c r="R38" s="625">
        <v>4.0000000000000001E-3</v>
      </c>
      <c r="S38" s="49">
        <v>212</v>
      </c>
      <c r="T38" s="625">
        <v>3.0000000000000001E-3</v>
      </c>
      <c r="U38" s="49">
        <v>216</v>
      </c>
      <c r="V38" s="625">
        <v>3.0000000000000001E-3</v>
      </c>
      <c r="W38" s="49">
        <v>111</v>
      </c>
      <c r="X38" s="624">
        <v>2E-3</v>
      </c>
      <c r="Y38" s="52">
        <v>14</v>
      </c>
      <c r="Z38" s="623">
        <v>0</v>
      </c>
      <c r="AA38" s="434">
        <v>17</v>
      </c>
      <c r="AB38" s="622">
        <v>0</v>
      </c>
      <c r="AC38" s="621">
        <v>904</v>
      </c>
      <c r="AD38" s="431">
        <v>62523</v>
      </c>
      <c r="AE38" s="620">
        <v>0.99299999999999999</v>
      </c>
      <c r="AF38" s="423">
        <v>354</v>
      </c>
      <c r="AG38" s="619">
        <v>6.0000000000000001E-3</v>
      </c>
      <c r="AI38" s="495">
        <v>352</v>
      </c>
      <c r="AJ38" s="630">
        <v>6.0000000000000001E-3</v>
      </c>
      <c r="AL38" s="531">
        <f t="shared" si="0"/>
        <v>2</v>
      </c>
      <c r="AM38" s="617">
        <f t="shared" si="1"/>
        <v>0</v>
      </c>
      <c r="AQ38" s="434">
        <v>91</v>
      </c>
      <c r="AR38" s="650">
        <v>1.0999999999999999E-2</v>
      </c>
      <c r="AT38" s="656">
        <f t="shared" si="2"/>
        <v>263</v>
      </c>
      <c r="AU38" s="202">
        <f t="shared" si="3"/>
        <v>-4.9999999999999992E-3</v>
      </c>
    </row>
    <row r="39" spans="1:47" x14ac:dyDescent="0.25">
      <c r="A39" s="36" t="s">
        <v>413</v>
      </c>
      <c r="B39" s="37">
        <v>9473</v>
      </c>
      <c r="C39" s="38">
        <v>11</v>
      </c>
      <c r="D39" s="38">
        <v>0</v>
      </c>
      <c r="E39" s="38">
        <v>2</v>
      </c>
      <c r="F39" s="39">
        <v>3</v>
      </c>
      <c r="G39" s="206">
        <v>8759</v>
      </c>
      <c r="H39" s="629">
        <v>0.92500000000000004</v>
      </c>
      <c r="I39" s="145">
        <v>665</v>
      </c>
      <c r="J39" s="628">
        <v>7.0000000000000007E-2</v>
      </c>
      <c r="K39" s="203">
        <v>49</v>
      </c>
      <c r="L39" s="628">
        <v>5.0000000000000001E-3</v>
      </c>
      <c r="M39" s="203">
        <v>0</v>
      </c>
      <c r="N39" s="627">
        <v>0</v>
      </c>
      <c r="O39" s="141">
        <v>67</v>
      </c>
      <c r="P39" s="626">
        <v>7.0000000000000001E-3</v>
      </c>
      <c r="Q39" s="49">
        <v>34</v>
      </c>
      <c r="R39" s="625">
        <v>4.0000000000000001E-3</v>
      </c>
      <c r="S39" s="49">
        <v>84</v>
      </c>
      <c r="T39" s="625">
        <v>8.9999999999999993E-3</v>
      </c>
      <c r="U39" s="49">
        <v>64</v>
      </c>
      <c r="V39" s="625">
        <v>7.0000000000000001E-3</v>
      </c>
      <c r="W39" s="49">
        <v>12</v>
      </c>
      <c r="X39" s="624">
        <v>1E-3</v>
      </c>
      <c r="Y39" s="52">
        <v>12</v>
      </c>
      <c r="Z39" s="623">
        <v>1E-3</v>
      </c>
      <c r="AA39" s="434">
        <v>15</v>
      </c>
      <c r="AB39" s="622">
        <v>2E-3</v>
      </c>
      <c r="AC39" s="621">
        <v>266</v>
      </c>
      <c r="AD39" s="431">
        <v>9306</v>
      </c>
      <c r="AE39" s="620">
        <v>0.98199999999999998</v>
      </c>
      <c r="AF39" s="423">
        <v>116</v>
      </c>
      <c r="AG39" s="619">
        <v>1.2E-2</v>
      </c>
      <c r="AI39" s="495">
        <v>114</v>
      </c>
      <c r="AJ39" s="630">
        <v>1.2E-2</v>
      </c>
      <c r="AL39" s="531">
        <f t="shared" si="0"/>
        <v>2</v>
      </c>
      <c r="AM39" s="617">
        <f t="shared" si="1"/>
        <v>0</v>
      </c>
      <c r="AQ39" s="434">
        <v>544</v>
      </c>
      <c r="AR39" s="650">
        <v>6.0000000000000001E-3</v>
      </c>
      <c r="AT39" s="656">
        <f t="shared" si="2"/>
        <v>-428</v>
      </c>
      <c r="AU39" s="202">
        <f t="shared" si="3"/>
        <v>6.0000000000000001E-3</v>
      </c>
    </row>
    <row r="40" spans="1:47" x14ac:dyDescent="0.25">
      <c r="A40" s="36" t="s">
        <v>412</v>
      </c>
      <c r="B40" s="37">
        <v>13522</v>
      </c>
      <c r="C40" s="38">
        <v>13</v>
      </c>
      <c r="D40" s="38">
        <v>0</v>
      </c>
      <c r="E40" s="38">
        <v>5</v>
      </c>
      <c r="F40" s="39">
        <v>5</v>
      </c>
      <c r="G40" s="206">
        <v>12882</v>
      </c>
      <c r="H40" s="629">
        <v>0.95299999999999996</v>
      </c>
      <c r="I40" s="145">
        <v>601</v>
      </c>
      <c r="J40" s="628">
        <v>4.3999999999999997E-2</v>
      </c>
      <c r="K40" s="203">
        <v>30</v>
      </c>
      <c r="L40" s="628">
        <v>2E-3</v>
      </c>
      <c r="M40" s="203">
        <v>9</v>
      </c>
      <c r="N40" s="627">
        <v>1E-3</v>
      </c>
      <c r="O40" s="141">
        <v>365</v>
      </c>
      <c r="P40" s="626">
        <v>2.7E-2</v>
      </c>
      <c r="Q40" s="49">
        <v>75</v>
      </c>
      <c r="R40" s="625">
        <v>6.0000000000000001E-3</v>
      </c>
      <c r="S40" s="49">
        <v>2787</v>
      </c>
      <c r="T40" s="625">
        <v>0.20599999999999999</v>
      </c>
      <c r="U40" s="49">
        <v>77</v>
      </c>
      <c r="V40" s="625">
        <v>6.0000000000000001E-3</v>
      </c>
      <c r="W40" s="49">
        <v>30</v>
      </c>
      <c r="X40" s="624">
        <v>2E-3</v>
      </c>
      <c r="Y40" s="52">
        <v>30</v>
      </c>
      <c r="Z40" s="623">
        <v>2E-3</v>
      </c>
      <c r="AA40" s="434">
        <v>20</v>
      </c>
      <c r="AB40" s="622">
        <v>1E-3</v>
      </c>
      <c r="AC40" s="621">
        <v>3339</v>
      </c>
      <c r="AD40" s="431">
        <v>10567</v>
      </c>
      <c r="AE40" s="620">
        <v>0.78100000000000003</v>
      </c>
      <c r="AF40" s="423">
        <v>395</v>
      </c>
      <c r="AG40" s="619">
        <v>2.9000000000000001E-2</v>
      </c>
      <c r="AI40" s="495">
        <v>397</v>
      </c>
      <c r="AJ40" s="630">
        <v>0.03</v>
      </c>
      <c r="AL40" s="531">
        <f t="shared" ref="AL40:AL62" si="4" xml:space="preserve"> AF40-AI40</f>
        <v>-2</v>
      </c>
      <c r="AM40" s="617">
        <f t="shared" ref="AM40:AM62" si="5" xml:space="preserve"> AG40-AJ40</f>
        <v>-9.9999999999999742E-4</v>
      </c>
      <c r="AQ40" s="434">
        <v>456</v>
      </c>
      <c r="AR40" s="650">
        <v>3.5000000000000003E-2</v>
      </c>
      <c r="AT40" s="656">
        <f t="shared" ref="AT40:AT62" si="6" xml:space="preserve"> AF40 - AQ40</f>
        <v>-61</v>
      </c>
      <c r="AU40" s="202">
        <f t="shared" ref="AU40:AU62" si="7" xml:space="preserve"> AG40 - AR40</f>
        <v>-6.0000000000000019E-3</v>
      </c>
    </row>
    <row r="41" spans="1:47" x14ac:dyDescent="0.25">
      <c r="A41" s="36" t="s">
        <v>411</v>
      </c>
      <c r="B41" s="37">
        <v>15633</v>
      </c>
      <c r="C41" s="38">
        <v>28</v>
      </c>
      <c r="D41" s="38">
        <v>2</v>
      </c>
      <c r="E41" s="38">
        <v>7</v>
      </c>
      <c r="F41" s="39">
        <v>3</v>
      </c>
      <c r="G41" s="206">
        <v>10181</v>
      </c>
      <c r="H41" s="629">
        <v>0.65100000000000002</v>
      </c>
      <c r="I41" s="145">
        <v>5432</v>
      </c>
      <c r="J41" s="628">
        <v>0.34699999999999998</v>
      </c>
      <c r="K41" s="203">
        <v>15</v>
      </c>
      <c r="L41" s="628">
        <v>1E-3</v>
      </c>
      <c r="M41" s="203">
        <v>5</v>
      </c>
      <c r="N41" s="627">
        <v>0</v>
      </c>
      <c r="O41" s="141">
        <v>66</v>
      </c>
      <c r="P41" s="626">
        <v>4.0000000000000001E-3</v>
      </c>
      <c r="Q41" s="49">
        <v>19</v>
      </c>
      <c r="R41" s="625">
        <v>1E-3</v>
      </c>
      <c r="S41" s="49">
        <v>29</v>
      </c>
      <c r="T41" s="625">
        <v>2E-3</v>
      </c>
      <c r="U41" s="49">
        <v>18</v>
      </c>
      <c r="V41" s="625">
        <v>1E-3</v>
      </c>
      <c r="W41" s="49">
        <v>10</v>
      </c>
      <c r="X41" s="624">
        <v>1E-3</v>
      </c>
      <c r="Y41" s="52">
        <v>3</v>
      </c>
      <c r="Z41" s="623">
        <v>0</v>
      </c>
      <c r="AA41" s="434">
        <v>6</v>
      </c>
      <c r="AB41" s="622">
        <v>0</v>
      </c>
      <c r="AC41" s="621">
        <v>151</v>
      </c>
      <c r="AD41" s="431">
        <v>15546</v>
      </c>
      <c r="AE41" s="620">
        <v>0.99399999999999999</v>
      </c>
      <c r="AF41" s="423">
        <v>81</v>
      </c>
      <c r="AG41" s="619">
        <v>5.0000000000000001E-3</v>
      </c>
      <c r="AI41" s="495">
        <v>81</v>
      </c>
      <c r="AJ41" s="630">
        <v>5.0000000000000001E-3</v>
      </c>
      <c r="AL41" s="531">
        <f t="shared" si="4"/>
        <v>0</v>
      </c>
      <c r="AM41" s="617">
        <f t="shared" si="5"/>
        <v>0</v>
      </c>
      <c r="AQ41" s="434">
        <v>1206</v>
      </c>
      <c r="AR41" s="650">
        <v>3.3000000000000002E-2</v>
      </c>
      <c r="AT41" s="656">
        <f t="shared" si="6"/>
        <v>-1125</v>
      </c>
      <c r="AU41" s="202">
        <f t="shared" si="7"/>
        <v>-2.8000000000000001E-2</v>
      </c>
    </row>
    <row r="42" spans="1:47" x14ac:dyDescent="0.25">
      <c r="A42" s="36" t="s">
        <v>410</v>
      </c>
      <c r="B42" s="37">
        <v>27135</v>
      </c>
      <c r="C42" s="38">
        <v>42</v>
      </c>
      <c r="D42" s="38">
        <v>6</v>
      </c>
      <c r="E42" s="38">
        <v>30</v>
      </c>
      <c r="F42" s="39">
        <v>3</v>
      </c>
      <c r="G42" s="206">
        <v>26858</v>
      </c>
      <c r="H42" s="629">
        <v>0.99</v>
      </c>
      <c r="I42" s="145">
        <v>264</v>
      </c>
      <c r="J42" s="628">
        <v>0.01</v>
      </c>
      <c r="K42" s="203">
        <v>1</v>
      </c>
      <c r="L42" s="628">
        <v>0</v>
      </c>
      <c r="M42" s="203">
        <v>12</v>
      </c>
      <c r="N42" s="627">
        <v>0</v>
      </c>
      <c r="O42" s="141">
        <v>73</v>
      </c>
      <c r="P42" s="626">
        <v>3.0000000000000001E-3</v>
      </c>
      <c r="Q42" s="49">
        <v>69</v>
      </c>
      <c r="R42" s="625">
        <v>3.0000000000000001E-3</v>
      </c>
      <c r="S42" s="49">
        <v>60</v>
      </c>
      <c r="T42" s="625">
        <v>2E-3</v>
      </c>
      <c r="U42" s="49">
        <v>70</v>
      </c>
      <c r="V42" s="625">
        <v>3.0000000000000001E-3</v>
      </c>
      <c r="W42" s="49">
        <v>19</v>
      </c>
      <c r="X42" s="624">
        <v>1E-3</v>
      </c>
      <c r="Y42" s="52">
        <v>0</v>
      </c>
      <c r="Z42" s="623">
        <v>0</v>
      </c>
      <c r="AA42" s="434">
        <v>16</v>
      </c>
      <c r="AB42" s="622">
        <v>1E-3</v>
      </c>
      <c r="AC42" s="621">
        <v>241</v>
      </c>
      <c r="AD42" s="431">
        <v>27040</v>
      </c>
      <c r="AE42" s="620">
        <v>0.996</v>
      </c>
      <c r="AF42" s="423">
        <v>74</v>
      </c>
      <c r="AG42" s="619">
        <v>3.0000000000000001E-3</v>
      </c>
      <c r="AI42" s="495">
        <v>84</v>
      </c>
      <c r="AJ42" s="630">
        <v>3.0000000000000001E-3</v>
      </c>
      <c r="AL42" s="531">
        <f t="shared" si="4"/>
        <v>-10</v>
      </c>
      <c r="AM42" s="617">
        <f t="shared" si="5"/>
        <v>0</v>
      </c>
      <c r="AQ42" s="434">
        <v>142</v>
      </c>
      <c r="AR42" s="650">
        <v>0.01</v>
      </c>
      <c r="AT42" s="656">
        <f t="shared" si="6"/>
        <v>-68</v>
      </c>
      <c r="AU42" s="202">
        <f t="shared" si="7"/>
        <v>-7.0000000000000001E-3</v>
      </c>
    </row>
    <row r="43" spans="1:47" x14ac:dyDescent="0.25">
      <c r="A43" s="36" t="s">
        <v>409</v>
      </c>
      <c r="B43" s="37">
        <v>4918</v>
      </c>
      <c r="C43" s="38">
        <v>9</v>
      </c>
      <c r="D43" s="38">
        <v>0</v>
      </c>
      <c r="E43" s="38">
        <v>4</v>
      </c>
      <c r="F43" s="39">
        <v>3</v>
      </c>
      <c r="G43" s="206">
        <v>4749</v>
      </c>
      <c r="H43" s="629">
        <v>0.96599999999999997</v>
      </c>
      <c r="I43" s="145">
        <v>151</v>
      </c>
      <c r="J43" s="628">
        <v>3.1E-2</v>
      </c>
      <c r="K43" s="203">
        <v>7</v>
      </c>
      <c r="L43" s="628">
        <v>1E-3</v>
      </c>
      <c r="M43" s="203">
        <v>11</v>
      </c>
      <c r="N43" s="627">
        <v>2E-3</v>
      </c>
      <c r="O43" s="141">
        <v>97</v>
      </c>
      <c r="P43" s="626">
        <v>0.02</v>
      </c>
      <c r="Q43" s="49">
        <v>21</v>
      </c>
      <c r="R43" s="625">
        <v>4.0000000000000001E-3</v>
      </c>
      <c r="S43" s="49">
        <v>23</v>
      </c>
      <c r="T43" s="625">
        <v>5.0000000000000001E-3</v>
      </c>
      <c r="U43" s="49">
        <v>3</v>
      </c>
      <c r="V43" s="625">
        <v>1E-3</v>
      </c>
      <c r="W43" s="49">
        <v>1</v>
      </c>
      <c r="X43" s="624">
        <v>0</v>
      </c>
      <c r="Y43" s="52">
        <v>1</v>
      </c>
      <c r="Z43" s="623">
        <v>0</v>
      </c>
      <c r="AA43" s="434">
        <v>2</v>
      </c>
      <c r="AB43" s="622">
        <v>0</v>
      </c>
      <c r="AC43" s="621">
        <v>128</v>
      </c>
      <c r="AD43" s="431">
        <v>4812</v>
      </c>
      <c r="AE43" s="620">
        <v>0.97799999999999998</v>
      </c>
      <c r="AF43" s="423">
        <v>104</v>
      </c>
      <c r="AG43" s="619">
        <v>2.1000000000000001E-2</v>
      </c>
      <c r="AI43" s="495">
        <v>105</v>
      </c>
      <c r="AJ43" s="630">
        <v>2.1000000000000001E-2</v>
      </c>
      <c r="AL43" s="531">
        <f t="shared" si="4"/>
        <v>-1</v>
      </c>
      <c r="AM43" s="617">
        <f t="shared" si="5"/>
        <v>0</v>
      </c>
      <c r="AQ43" s="434">
        <v>323</v>
      </c>
      <c r="AR43" s="650">
        <v>8.8999999999999996E-2</v>
      </c>
      <c r="AT43" s="656">
        <f t="shared" si="6"/>
        <v>-219</v>
      </c>
      <c r="AU43" s="202">
        <f t="shared" si="7"/>
        <v>-6.7999999999999991E-2</v>
      </c>
    </row>
    <row r="44" spans="1:47" x14ac:dyDescent="0.25">
      <c r="A44" s="36" t="s">
        <v>408</v>
      </c>
      <c r="B44" s="37">
        <v>4888</v>
      </c>
      <c r="C44" s="38">
        <v>10</v>
      </c>
      <c r="D44" s="38">
        <v>0</v>
      </c>
      <c r="E44" s="38">
        <v>0</v>
      </c>
      <c r="F44" s="39">
        <v>3</v>
      </c>
      <c r="G44" s="206">
        <v>4743</v>
      </c>
      <c r="H44" s="629">
        <v>0.97</v>
      </c>
      <c r="I44" s="145">
        <v>136</v>
      </c>
      <c r="J44" s="628">
        <v>2.8000000000000001E-2</v>
      </c>
      <c r="K44" s="203">
        <v>9</v>
      </c>
      <c r="L44" s="628">
        <v>2E-3</v>
      </c>
      <c r="M44" s="203">
        <v>0</v>
      </c>
      <c r="N44" s="627">
        <v>0</v>
      </c>
      <c r="O44" s="141">
        <v>25</v>
      </c>
      <c r="P44" s="626">
        <v>5.0000000000000001E-3</v>
      </c>
      <c r="Q44" s="49">
        <v>2</v>
      </c>
      <c r="R44" s="625">
        <v>0</v>
      </c>
      <c r="S44" s="49">
        <v>22</v>
      </c>
      <c r="T44" s="625">
        <v>5.0000000000000001E-3</v>
      </c>
      <c r="U44" s="49">
        <v>46</v>
      </c>
      <c r="V44" s="625">
        <v>8.9999999999999993E-3</v>
      </c>
      <c r="W44" s="49">
        <v>8</v>
      </c>
      <c r="X44" s="624">
        <v>2E-3</v>
      </c>
      <c r="Y44" s="52">
        <v>6</v>
      </c>
      <c r="Z44" s="623">
        <v>1E-3</v>
      </c>
      <c r="AA44" s="434">
        <v>8</v>
      </c>
      <c r="AB44" s="622">
        <v>2E-3</v>
      </c>
      <c r="AC44" s="621">
        <v>115</v>
      </c>
      <c r="AD44" s="431">
        <v>4818</v>
      </c>
      <c r="AE44" s="620">
        <v>0.98599999999999999</v>
      </c>
      <c r="AF44" s="423">
        <v>34</v>
      </c>
      <c r="AG44" s="619">
        <v>7.0000000000000001E-3</v>
      </c>
      <c r="AI44" s="495">
        <v>47</v>
      </c>
      <c r="AJ44" s="630">
        <v>0.01</v>
      </c>
      <c r="AL44" s="531">
        <f t="shared" si="4"/>
        <v>-13</v>
      </c>
      <c r="AM44" s="617">
        <f t="shared" si="5"/>
        <v>-3.0000000000000001E-3</v>
      </c>
      <c r="AQ44" s="434">
        <v>206</v>
      </c>
      <c r="AR44" s="650">
        <v>3.6999999999999998E-2</v>
      </c>
      <c r="AT44" s="656">
        <f t="shared" si="6"/>
        <v>-172</v>
      </c>
      <c r="AU44" s="202">
        <f t="shared" si="7"/>
        <v>-0.03</v>
      </c>
    </row>
    <row r="45" spans="1:47" x14ac:dyDescent="0.25">
      <c r="A45" s="36" t="s">
        <v>407</v>
      </c>
      <c r="B45" s="37">
        <v>5614</v>
      </c>
      <c r="C45" s="38">
        <v>16</v>
      </c>
      <c r="D45" s="38">
        <v>0</v>
      </c>
      <c r="E45" s="38">
        <v>7</v>
      </c>
      <c r="F45" s="39">
        <v>3</v>
      </c>
      <c r="G45" s="206">
        <v>5300</v>
      </c>
      <c r="H45" s="629">
        <v>0.94399999999999995</v>
      </c>
      <c r="I45" s="145">
        <v>295</v>
      </c>
      <c r="J45" s="628">
        <v>5.2999999999999999E-2</v>
      </c>
      <c r="K45" s="203">
        <v>11</v>
      </c>
      <c r="L45" s="628">
        <v>2E-3</v>
      </c>
      <c r="M45" s="203">
        <v>8</v>
      </c>
      <c r="N45" s="627">
        <v>1E-3</v>
      </c>
      <c r="O45" s="141">
        <v>10</v>
      </c>
      <c r="P45" s="626">
        <v>2E-3</v>
      </c>
      <c r="Q45" s="49">
        <v>2</v>
      </c>
      <c r="R45" s="625">
        <v>0</v>
      </c>
      <c r="S45" s="49">
        <v>203</v>
      </c>
      <c r="T45" s="625">
        <v>3.5999999999999997E-2</v>
      </c>
      <c r="U45" s="49">
        <v>3</v>
      </c>
      <c r="V45" s="625">
        <v>1E-3</v>
      </c>
      <c r="W45" s="49">
        <v>2</v>
      </c>
      <c r="X45" s="624">
        <v>0</v>
      </c>
      <c r="Y45" s="52">
        <v>2</v>
      </c>
      <c r="Z45" s="623">
        <v>0</v>
      </c>
      <c r="AA45" s="434">
        <v>4</v>
      </c>
      <c r="AB45" s="622">
        <v>1E-3</v>
      </c>
      <c r="AC45" s="621">
        <v>231</v>
      </c>
      <c r="AD45" s="431">
        <v>5383</v>
      </c>
      <c r="AE45" s="620">
        <v>0.95899999999999996</v>
      </c>
      <c r="AF45" s="423">
        <v>21</v>
      </c>
      <c r="AG45" s="619">
        <v>4.0000000000000001E-3</v>
      </c>
      <c r="AI45" s="495">
        <v>30</v>
      </c>
      <c r="AJ45" s="630">
        <v>5.0000000000000001E-3</v>
      </c>
      <c r="AL45" s="531">
        <f t="shared" si="4"/>
        <v>-9</v>
      </c>
      <c r="AM45" s="617">
        <f t="shared" si="5"/>
        <v>-1E-3</v>
      </c>
      <c r="AQ45" s="434">
        <v>980</v>
      </c>
      <c r="AR45" s="650">
        <v>3.9E-2</v>
      </c>
      <c r="AT45" s="656">
        <f t="shared" si="6"/>
        <v>-959</v>
      </c>
      <c r="AU45" s="202">
        <f t="shared" si="7"/>
        <v>-3.5000000000000003E-2</v>
      </c>
    </row>
    <row r="46" spans="1:47" x14ac:dyDescent="0.25">
      <c r="A46" s="36" t="s">
        <v>406</v>
      </c>
      <c r="B46" s="37">
        <v>19526</v>
      </c>
      <c r="C46" s="38">
        <v>28</v>
      </c>
      <c r="D46" s="38">
        <v>9</v>
      </c>
      <c r="E46" s="38">
        <v>11</v>
      </c>
      <c r="F46" s="39">
        <v>3</v>
      </c>
      <c r="G46" s="206">
        <v>19334</v>
      </c>
      <c r="H46" s="629">
        <v>0.99</v>
      </c>
      <c r="I46" s="145">
        <v>119</v>
      </c>
      <c r="J46" s="628">
        <v>6.0000000000000001E-3</v>
      </c>
      <c r="K46" s="203">
        <v>1</v>
      </c>
      <c r="L46" s="628">
        <v>0</v>
      </c>
      <c r="M46" s="203">
        <v>72</v>
      </c>
      <c r="N46" s="627">
        <v>4.0000000000000001E-3</v>
      </c>
      <c r="O46" s="141">
        <v>14</v>
      </c>
      <c r="P46" s="626">
        <v>1E-3</v>
      </c>
      <c r="Q46" s="49">
        <v>0</v>
      </c>
      <c r="R46" s="625">
        <v>0</v>
      </c>
      <c r="S46" s="49">
        <v>492</v>
      </c>
      <c r="T46" s="625">
        <v>2.5000000000000001E-2</v>
      </c>
      <c r="U46" s="49">
        <v>590</v>
      </c>
      <c r="V46" s="625">
        <v>0.03</v>
      </c>
      <c r="W46" s="49">
        <v>10</v>
      </c>
      <c r="X46" s="624">
        <v>1E-3</v>
      </c>
      <c r="Y46" s="52">
        <v>4</v>
      </c>
      <c r="Z46" s="623">
        <v>0</v>
      </c>
      <c r="AA46" s="434">
        <v>3</v>
      </c>
      <c r="AB46" s="622">
        <v>0</v>
      </c>
      <c r="AC46" s="621">
        <v>1189</v>
      </c>
      <c r="AD46" s="431">
        <v>18396</v>
      </c>
      <c r="AE46" s="620">
        <v>0.94199999999999995</v>
      </c>
      <c r="AF46" s="423">
        <v>15</v>
      </c>
      <c r="AG46" s="619">
        <v>1E-3</v>
      </c>
      <c r="AI46" s="495">
        <v>15</v>
      </c>
      <c r="AJ46" s="630">
        <v>1E-3</v>
      </c>
      <c r="AL46" s="531">
        <f t="shared" si="4"/>
        <v>0</v>
      </c>
      <c r="AM46" s="617">
        <f t="shared" si="5"/>
        <v>0</v>
      </c>
      <c r="AQ46" s="434">
        <v>235</v>
      </c>
      <c r="AR46" s="650">
        <v>1.6E-2</v>
      </c>
      <c r="AT46" s="656">
        <f t="shared" si="6"/>
        <v>-220</v>
      </c>
      <c r="AU46" s="202">
        <f t="shared" si="7"/>
        <v>-1.4999999999999999E-2</v>
      </c>
    </row>
    <row r="47" spans="1:47" x14ac:dyDescent="0.25">
      <c r="A47" s="36" t="s">
        <v>405</v>
      </c>
      <c r="B47" s="37">
        <v>39118</v>
      </c>
      <c r="C47" s="38">
        <v>39</v>
      </c>
      <c r="D47" s="38">
        <v>7</v>
      </c>
      <c r="E47" s="38">
        <v>27</v>
      </c>
      <c r="F47" s="39">
        <v>3</v>
      </c>
      <c r="G47" s="206">
        <v>37158</v>
      </c>
      <c r="H47" s="629">
        <v>0.95</v>
      </c>
      <c r="I47" s="145">
        <v>1620</v>
      </c>
      <c r="J47" s="628">
        <v>4.1000000000000002E-2</v>
      </c>
      <c r="K47" s="203">
        <v>1</v>
      </c>
      <c r="L47" s="628">
        <v>0</v>
      </c>
      <c r="M47" s="203">
        <v>339</v>
      </c>
      <c r="N47" s="627">
        <v>8.9999999999999993E-3</v>
      </c>
      <c r="O47" s="141">
        <v>227</v>
      </c>
      <c r="P47" s="626">
        <v>6.0000000000000001E-3</v>
      </c>
      <c r="Q47" s="49">
        <v>224</v>
      </c>
      <c r="R47" s="625">
        <v>6.0000000000000001E-3</v>
      </c>
      <c r="S47" s="49">
        <v>121</v>
      </c>
      <c r="T47" s="625">
        <v>3.0000000000000001E-3</v>
      </c>
      <c r="U47" s="49">
        <v>135</v>
      </c>
      <c r="V47" s="625">
        <v>3.0000000000000001E-3</v>
      </c>
      <c r="W47" s="49">
        <v>65</v>
      </c>
      <c r="X47" s="624">
        <v>2E-3</v>
      </c>
      <c r="Y47" s="52">
        <v>23</v>
      </c>
      <c r="Z47" s="623">
        <v>1E-3</v>
      </c>
      <c r="AA47" s="434">
        <v>7</v>
      </c>
      <c r="AB47" s="622">
        <v>0</v>
      </c>
      <c r="AC47" s="621">
        <v>914</v>
      </c>
      <c r="AD47" s="431">
        <v>38622</v>
      </c>
      <c r="AE47" s="620">
        <v>0.98699999999999999</v>
      </c>
      <c r="AF47" s="423">
        <v>228</v>
      </c>
      <c r="AG47" s="619">
        <v>6.0000000000000001E-3</v>
      </c>
      <c r="AI47" s="495">
        <v>221</v>
      </c>
      <c r="AJ47" s="630">
        <v>6.0000000000000001E-3</v>
      </c>
      <c r="AL47" s="531">
        <f t="shared" si="4"/>
        <v>7</v>
      </c>
      <c r="AM47" s="617">
        <f t="shared" si="5"/>
        <v>0</v>
      </c>
      <c r="AQ47" s="434">
        <v>713</v>
      </c>
      <c r="AR47" s="650">
        <v>1.6E-2</v>
      </c>
      <c r="AT47" s="656">
        <f t="shared" si="6"/>
        <v>-485</v>
      </c>
      <c r="AU47" s="202">
        <f t="shared" si="7"/>
        <v>-0.01</v>
      </c>
    </row>
    <row r="48" spans="1:47" x14ac:dyDescent="0.25">
      <c r="A48" s="36" t="s">
        <v>404</v>
      </c>
      <c r="B48" s="37">
        <v>47741</v>
      </c>
      <c r="C48" s="38">
        <v>60</v>
      </c>
      <c r="D48" s="38">
        <v>0</v>
      </c>
      <c r="E48" s="38">
        <v>44</v>
      </c>
      <c r="F48" s="39">
        <v>3</v>
      </c>
      <c r="G48" s="206">
        <v>46361</v>
      </c>
      <c r="H48" s="629">
        <v>0.97099999999999997</v>
      </c>
      <c r="I48" s="145">
        <v>1197</v>
      </c>
      <c r="J48" s="628">
        <v>2.5000000000000001E-2</v>
      </c>
      <c r="K48" s="203">
        <v>86</v>
      </c>
      <c r="L48" s="628">
        <v>2E-3</v>
      </c>
      <c r="M48" s="203">
        <v>97</v>
      </c>
      <c r="N48" s="627">
        <v>2E-3</v>
      </c>
      <c r="O48" s="141">
        <v>265</v>
      </c>
      <c r="P48" s="626">
        <v>6.0000000000000001E-3</v>
      </c>
      <c r="Q48" s="49">
        <v>227</v>
      </c>
      <c r="R48" s="625">
        <v>5.0000000000000001E-3</v>
      </c>
      <c r="S48" s="49">
        <v>536</v>
      </c>
      <c r="T48" s="625">
        <v>1.0999999999999999E-2</v>
      </c>
      <c r="U48" s="49">
        <v>123</v>
      </c>
      <c r="V48" s="625">
        <v>3.0000000000000001E-3</v>
      </c>
      <c r="W48" s="49">
        <v>45</v>
      </c>
      <c r="X48" s="624">
        <v>1E-3</v>
      </c>
      <c r="Y48" s="52">
        <v>1</v>
      </c>
      <c r="Z48" s="623">
        <v>0</v>
      </c>
      <c r="AA48" s="434">
        <v>39</v>
      </c>
      <c r="AB48" s="622">
        <v>1E-3</v>
      </c>
      <c r="AC48" s="621">
        <v>1039</v>
      </c>
      <c r="AD48" s="431">
        <v>46936</v>
      </c>
      <c r="AE48" s="620">
        <v>0.98299999999999998</v>
      </c>
      <c r="AF48" s="423">
        <v>351</v>
      </c>
      <c r="AG48" s="619">
        <v>7.0000000000000001E-3</v>
      </c>
      <c r="AI48" s="495">
        <v>350</v>
      </c>
      <c r="AJ48" s="630">
        <v>7.0000000000000001E-3</v>
      </c>
      <c r="AL48" s="531">
        <f t="shared" si="4"/>
        <v>1</v>
      </c>
      <c r="AM48" s="617">
        <f t="shared" si="5"/>
        <v>0</v>
      </c>
      <c r="AQ48" s="434">
        <v>121</v>
      </c>
      <c r="AR48" s="650">
        <v>8.0000000000000002E-3</v>
      </c>
      <c r="AT48" s="656">
        <f t="shared" si="6"/>
        <v>230</v>
      </c>
      <c r="AU48" s="202">
        <f t="shared" si="7"/>
        <v>-1E-3</v>
      </c>
    </row>
    <row r="49" spans="1:47" x14ac:dyDescent="0.25">
      <c r="A49" s="36" t="s">
        <v>403</v>
      </c>
      <c r="B49" s="37">
        <v>17315</v>
      </c>
      <c r="C49" s="38">
        <v>27</v>
      </c>
      <c r="D49" s="38">
        <v>0</v>
      </c>
      <c r="E49" s="38">
        <v>16</v>
      </c>
      <c r="F49" s="39">
        <v>3</v>
      </c>
      <c r="G49" s="206">
        <v>15882</v>
      </c>
      <c r="H49" s="629">
        <v>0.91700000000000004</v>
      </c>
      <c r="I49" s="145">
        <v>1393</v>
      </c>
      <c r="J49" s="628">
        <v>0.08</v>
      </c>
      <c r="K49" s="203">
        <v>40</v>
      </c>
      <c r="L49" s="628">
        <v>2E-3</v>
      </c>
      <c r="M49" s="203">
        <v>0</v>
      </c>
      <c r="N49" s="627">
        <v>0</v>
      </c>
      <c r="O49" s="141">
        <v>238</v>
      </c>
      <c r="P49" s="626">
        <v>1.4E-2</v>
      </c>
      <c r="Q49" s="49">
        <v>152</v>
      </c>
      <c r="R49" s="625">
        <v>8.9999999999999993E-3</v>
      </c>
      <c r="S49" s="49">
        <v>151</v>
      </c>
      <c r="T49" s="625">
        <v>8.9999999999999993E-3</v>
      </c>
      <c r="U49" s="49">
        <v>83</v>
      </c>
      <c r="V49" s="625">
        <v>5.0000000000000001E-3</v>
      </c>
      <c r="W49" s="49">
        <v>10</v>
      </c>
      <c r="X49" s="624">
        <v>1E-3</v>
      </c>
      <c r="Y49" s="52">
        <v>4</v>
      </c>
      <c r="Z49" s="623">
        <v>0</v>
      </c>
      <c r="AA49" s="434">
        <v>11</v>
      </c>
      <c r="AB49" s="622">
        <v>1E-3</v>
      </c>
      <c r="AC49" s="621">
        <v>501</v>
      </c>
      <c r="AD49" s="431">
        <v>16976</v>
      </c>
      <c r="AE49" s="620">
        <v>0.98</v>
      </c>
      <c r="AF49" s="423">
        <v>278</v>
      </c>
      <c r="AG49" s="619">
        <v>1.6E-2</v>
      </c>
      <c r="AI49" s="495">
        <v>331</v>
      </c>
      <c r="AJ49" s="630">
        <v>1.9E-2</v>
      </c>
      <c r="AL49" s="531">
        <f t="shared" si="4"/>
        <v>-53</v>
      </c>
      <c r="AM49" s="617">
        <f t="shared" si="5"/>
        <v>-2.9999999999999992E-3</v>
      </c>
      <c r="AQ49" s="434">
        <v>64</v>
      </c>
      <c r="AR49" s="650">
        <v>3.0000000000000001E-3</v>
      </c>
      <c r="AT49" s="656">
        <f t="shared" si="6"/>
        <v>214</v>
      </c>
      <c r="AU49" s="202">
        <f t="shared" si="7"/>
        <v>1.3000000000000001E-2</v>
      </c>
    </row>
    <row r="50" spans="1:47" x14ac:dyDescent="0.25">
      <c r="A50" s="36" t="s">
        <v>402</v>
      </c>
      <c r="B50" s="37">
        <v>6016</v>
      </c>
      <c r="C50" s="38">
        <v>9</v>
      </c>
      <c r="D50" s="38">
        <v>0</v>
      </c>
      <c r="E50" s="38">
        <v>0</v>
      </c>
      <c r="F50" s="39">
        <v>3</v>
      </c>
      <c r="G50" s="206">
        <v>5255</v>
      </c>
      <c r="H50" s="629">
        <v>0.874</v>
      </c>
      <c r="I50" s="145">
        <v>736</v>
      </c>
      <c r="J50" s="628">
        <v>0.122</v>
      </c>
      <c r="K50" s="203">
        <v>25</v>
      </c>
      <c r="L50" s="628">
        <v>4.0000000000000001E-3</v>
      </c>
      <c r="M50" s="203">
        <v>0</v>
      </c>
      <c r="N50" s="627">
        <v>0</v>
      </c>
      <c r="O50" s="141">
        <v>255</v>
      </c>
      <c r="P50" s="626">
        <v>4.2000000000000003E-2</v>
      </c>
      <c r="Q50" s="49">
        <v>6</v>
      </c>
      <c r="R50" s="625">
        <v>1E-3</v>
      </c>
      <c r="S50" s="49">
        <v>177</v>
      </c>
      <c r="T50" s="625">
        <v>2.9000000000000001E-2</v>
      </c>
      <c r="U50" s="49">
        <v>33</v>
      </c>
      <c r="V50" s="625">
        <v>5.0000000000000001E-3</v>
      </c>
      <c r="W50" s="49">
        <v>39</v>
      </c>
      <c r="X50" s="624">
        <v>6.0000000000000001E-3</v>
      </c>
      <c r="Y50" s="52">
        <v>12</v>
      </c>
      <c r="Z50" s="623">
        <v>2E-3</v>
      </c>
      <c r="AA50" s="434">
        <v>33</v>
      </c>
      <c r="AB50" s="622">
        <v>5.0000000000000001E-3</v>
      </c>
      <c r="AC50" s="621">
        <v>565</v>
      </c>
      <c r="AD50" s="431">
        <v>5697</v>
      </c>
      <c r="AE50" s="620">
        <v>0.94699999999999995</v>
      </c>
      <c r="AF50" s="423">
        <v>280</v>
      </c>
      <c r="AG50" s="619">
        <v>4.7E-2</v>
      </c>
      <c r="AI50" s="495">
        <v>274</v>
      </c>
      <c r="AJ50" s="630">
        <v>4.5999999999999999E-2</v>
      </c>
      <c r="AL50" s="531">
        <f t="shared" si="4"/>
        <v>6</v>
      </c>
      <c r="AM50" s="617">
        <f t="shared" si="5"/>
        <v>1.0000000000000009E-3</v>
      </c>
      <c r="AQ50" s="434">
        <v>99</v>
      </c>
      <c r="AR50" s="650">
        <v>2E-3</v>
      </c>
      <c r="AT50" s="656">
        <f t="shared" si="6"/>
        <v>181</v>
      </c>
      <c r="AU50" s="202">
        <f t="shared" si="7"/>
        <v>4.4999999999999998E-2</v>
      </c>
    </row>
    <row r="51" spans="1:47" x14ac:dyDescent="0.25">
      <c r="A51" s="36" t="s">
        <v>401</v>
      </c>
      <c r="B51" s="37">
        <v>8561</v>
      </c>
      <c r="C51" s="38">
        <v>18</v>
      </c>
      <c r="D51" s="38">
        <v>0</v>
      </c>
      <c r="E51" s="38">
        <v>0</v>
      </c>
      <c r="F51" s="39">
        <v>3</v>
      </c>
      <c r="G51" s="206">
        <v>6203</v>
      </c>
      <c r="H51" s="629">
        <v>0.72499999999999998</v>
      </c>
      <c r="I51" s="145">
        <v>2353</v>
      </c>
      <c r="J51" s="628">
        <v>0.27500000000000002</v>
      </c>
      <c r="K51" s="203">
        <v>5</v>
      </c>
      <c r="L51" s="628">
        <v>1E-3</v>
      </c>
      <c r="M51" s="203">
        <v>0</v>
      </c>
      <c r="N51" s="627">
        <v>0</v>
      </c>
      <c r="O51" s="141">
        <v>58</v>
      </c>
      <c r="P51" s="626">
        <v>7.0000000000000001E-3</v>
      </c>
      <c r="Q51" s="49">
        <v>16</v>
      </c>
      <c r="R51" s="625">
        <v>2E-3</v>
      </c>
      <c r="S51" s="49">
        <v>57</v>
      </c>
      <c r="T51" s="625">
        <v>7.0000000000000001E-3</v>
      </c>
      <c r="U51" s="49">
        <v>32</v>
      </c>
      <c r="V51" s="625">
        <v>4.0000000000000001E-3</v>
      </c>
      <c r="W51" s="49">
        <v>24</v>
      </c>
      <c r="X51" s="624">
        <v>3.0000000000000001E-3</v>
      </c>
      <c r="Y51" s="52">
        <v>0</v>
      </c>
      <c r="Z51" s="623">
        <v>0</v>
      </c>
      <c r="AA51" s="434">
        <v>8</v>
      </c>
      <c r="AB51" s="622">
        <v>1E-3</v>
      </c>
      <c r="AC51" s="621">
        <v>206</v>
      </c>
      <c r="AD51" s="431">
        <v>8485</v>
      </c>
      <c r="AE51" s="620">
        <v>0.99099999999999999</v>
      </c>
      <c r="AF51" s="423">
        <v>63</v>
      </c>
      <c r="AG51" s="619">
        <v>7.0000000000000001E-3</v>
      </c>
      <c r="AI51" s="495">
        <v>63</v>
      </c>
      <c r="AJ51" s="630">
        <v>7.0000000000000001E-3</v>
      </c>
      <c r="AL51" s="531">
        <f t="shared" si="4"/>
        <v>0</v>
      </c>
      <c r="AM51" s="617">
        <f t="shared" si="5"/>
        <v>0</v>
      </c>
      <c r="AQ51" s="434">
        <v>101</v>
      </c>
      <c r="AR51" s="650">
        <v>5.0000000000000001E-3</v>
      </c>
      <c r="AT51" s="656">
        <f t="shared" si="6"/>
        <v>-38</v>
      </c>
      <c r="AU51" s="202">
        <f t="shared" si="7"/>
        <v>2E-3</v>
      </c>
    </row>
    <row r="52" spans="1:47" x14ac:dyDescent="0.25">
      <c r="A52" s="36" t="s">
        <v>400</v>
      </c>
      <c r="B52" s="37">
        <v>8313</v>
      </c>
      <c r="C52" s="38">
        <v>15</v>
      </c>
      <c r="D52" s="38">
        <v>0</v>
      </c>
      <c r="E52" s="38">
        <v>13</v>
      </c>
      <c r="F52" s="39">
        <v>3</v>
      </c>
      <c r="G52" s="206">
        <v>7989</v>
      </c>
      <c r="H52" s="629">
        <v>0.96099999999999997</v>
      </c>
      <c r="I52" s="145">
        <v>304</v>
      </c>
      <c r="J52" s="628">
        <v>3.6999999999999998E-2</v>
      </c>
      <c r="K52" s="203">
        <v>4</v>
      </c>
      <c r="L52" s="628">
        <v>0</v>
      </c>
      <c r="M52" s="203">
        <v>16</v>
      </c>
      <c r="N52" s="627">
        <v>2E-3</v>
      </c>
      <c r="O52" s="141">
        <v>26</v>
      </c>
      <c r="P52" s="626">
        <v>3.0000000000000001E-3</v>
      </c>
      <c r="Q52" s="49">
        <v>22</v>
      </c>
      <c r="R52" s="625">
        <v>3.0000000000000001E-3</v>
      </c>
      <c r="S52" s="49">
        <v>22</v>
      </c>
      <c r="T52" s="625">
        <v>3.0000000000000001E-3</v>
      </c>
      <c r="U52" s="49">
        <v>8</v>
      </c>
      <c r="V52" s="625">
        <v>1E-3</v>
      </c>
      <c r="W52" s="49">
        <v>10</v>
      </c>
      <c r="X52" s="624">
        <v>1E-3</v>
      </c>
      <c r="Y52" s="52">
        <v>1</v>
      </c>
      <c r="Z52" s="623">
        <v>0</v>
      </c>
      <c r="AA52" s="434">
        <v>6</v>
      </c>
      <c r="AB52" s="622">
        <v>1E-3</v>
      </c>
      <c r="AC52" s="621">
        <v>86</v>
      </c>
      <c r="AD52" s="431">
        <v>8276</v>
      </c>
      <c r="AE52" s="620">
        <v>0.996</v>
      </c>
      <c r="AF52" s="423">
        <v>30</v>
      </c>
      <c r="AG52" s="619">
        <v>4.0000000000000001E-3</v>
      </c>
      <c r="AI52" s="495">
        <v>30</v>
      </c>
      <c r="AJ52" s="630">
        <v>4.0000000000000001E-3</v>
      </c>
      <c r="AL52" s="531">
        <f t="shared" si="4"/>
        <v>0</v>
      </c>
      <c r="AM52" s="617">
        <f t="shared" si="5"/>
        <v>0</v>
      </c>
      <c r="AQ52" s="434">
        <v>492</v>
      </c>
      <c r="AR52" s="650">
        <v>8.0000000000000002E-3</v>
      </c>
      <c r="AT52" s="656">
        <f t="shared" si="6"/>
        <v>-462</v>
      </c>
      <c r="AU52" s="202">
        <f t="shared" si="7"/>
        <v>-4.0000000000000001E-3</v>
      </c>
    </row>
    <row r="53" spans="1:47" x14ac:dyDescent="0.25">
      <c r="A53" s="36" t="s">
        <v>399</v>
      </c>
      <c r="B53" s="37">
        <v>10397</v>
      </c>
      <c r="C53" s="38">
        <v>17</v>
      </c>
      <c r="D53" s="38">
        <v>0</v>
      </c>
      <c r="E53" s="38">
        <v>8</v>
      </c>
      <c r="F53" s="39">
        <v>3</v>
      </c>
      <c r="G53" s="206">
        <v>9880</v>
      </c>
      <c r="H53" s="629">
        <v>0.95</v>
      </c>
      <c r="I53" s="145">
        <v>461</v>
      </c>
      <c r="J53" s="628">
        <v>4.3999999999999997E-2</v>
      </c>
      <c r="K53" s="203">
        <v>10</v>
      </c>
      <c r="L53" s="628">
        <v>1E-3</v>
      </c>
      <c r="M53" s="203">
        <v>46</v>
      </c>
      <c r="N53" s="627">
        <v>4.0000000000000001E-3</v>
      </c>
      <c r="O53" s="141">
        <v>42</v>
      </c>
      <c r="P53" s="626">
        <v>4.0000000000000001E-3</v>
      </c>
      <c r="Q53" s="49">
        <v>28</v>
      </c>
      <c r="R53" s="625">
        <v>3.0000000000000001E-3</v>
      </c>
      <c r="S53" s="49">
        <v>184</v>
      </c>
      <c r="T53" s="625">
        <v>1.7999999999999999E-2</v>
      </c>
      <c r="U53" s="49">
        <v>31</v>
      </c>
      <c r="V53" s="625">
        <v>3.0000000000000001E-3</v>
      </c>
      <c r="W53" s="49">
        <v>1778</v>
      </c>
      <c r="X53" s="624">
        <v>0.17100000000000001</v>
      </c>
      <c r="Y53" s="52">
        <v>5872</v>
      </c>
      <c r="Z53" s="623">
        <v>0.56499999999999995</v>
      </c>
      <c r="AA53" s="434">
        <v>14</v>
      </c>
      <c r="AB53" s="622">
        <v>1E-3</v>
      </c>
      <c r="AC53" s="621">
        <v>7948</v>
      </c>
      <c r="AD53" s="431">
        <v>4422</v>
      </c>
      <c r="AE53" s="620">
        <v>0.42499999999999999</v>
      </c>
      <c r="AF53" s="423">
        <v>52</v>
      </c>
      <c r="AG53" s="619">
        <v>5.0000000000000001E-3</v>
      </c>
      <c r="AI53" s="495">
        <v>94</v>
      </c>
      <c r="AJ53" s="630">
        <v>8.9999999999999993E-3</v>
      </c>
      <c r="AL53" s="531">
        <f t="shared" si="4"/>
        <v>-42</v>
      </c>
      <c r="AM53" s="617">
        <f t="shared" si="5"/>
        <v>-3.9999999999999992E-3</v>
      </c>
      <c r="AQ53" s="434">
        <v>90</v>
      </c>
      <c r="AR53" s="650">
        <v>8.9999999999999993E-3</v>
      </c>
      <c r="AT53" s="656">
        <f t="shared" si="6"/>
        <v>-38</v>
      </c>
      <c r="AU53" s="202">
        <f t="shared" si="7"/>
        <v>-3.9999999999999992E-3</v>
      </c>
    </row>
    <row r="54" spans="1:47" x14ac:dyDescent="0.25">
      <c r="A54" s="36" t="s">
        <v>398</v>
      </c>
      <c r="B54" s="37">
        <v>5089</v>
      </c>
      <c r="C54" s="38">
        <v>9</v>
      </c>
      <c r="D54" s="38">
        <v>0</v>
      </c>
      <c r="E54" s="38">
        <v>0</v>
      </c>
      <c r="F54" s="39">
        <v>3</v>
      </c>
      <c r="G54" s="206">
        <v>4794</v>
      </c>
      <c r="H54" s="629">
        <v>0.94199999999999995</v>
      </c>
      <c r="I54" s="145">
        <v>268</v>
      </c>
      <c r="J54" s="628">
        <v>5.2999999999999999E-2</v>
      </c>
      <c r="K54" s="203">
        <v>3</v>
      </c>
      <c r="L54" s="628">
        <v>1E-3</v>
      </c>
      <c r="M54" s="203">
        <v>24</v>
      </c>
      <c r="N54" s="627">
        <v>5.0000000000000001E-3</v>
      </c>
      <c r="O54" s="141">
        <v>5</v>
      </c>
      <c r="P54" s="626">
        <v>1E-3</v>
      </c>
      <c r="Q54" s="49">
        <v>0</v>
      </c>
      <c r="R54" s="625">
        <v>0</v>
      </c>
      <c r="S54" s="49">
        <v>97</v>
      </c>
      <c r="T54" s="625">
        <v>1.9E-2</v>
      </c>
      <c r="U54" s="49">
        <v>6</v>
      </c>
      <c r="V54" s="625">
        <v>1E-3</v>
      </c>
      <c r="W54" s="49">
        <v>5</v>
      </c>
      <c r="X54" s="624">
        <v>1E-3</v>
      </c>
      <c r="Y54" s="52">
        <v>0</v>
      </c>
      <c r="Z54" s="623">
        <v>0</v>
      </c>
      <c r="AA54" s="434">
        <v>0</v>
      </c>
      <c r="AB54" s="622">
        <v>0</v>
      </c>
      <c r="AC54" s="621">
        <v>128</v>
      </c>
      <c r="AD54" s="431">
        <v>4984</v>
      </c>
      <c r="AE54" s="620">
        <v>0.97899999999999998</v>
      </c>
      <c r="AF54" s="423">
        <v>8</v>
      </c>
      <c r="AG54" s="619">
        <v>2E-3</v>
      </c>
      <c r="AI54" s="495">
        <v>8</v>
      </c>
      <c r="AJ54" s="630">
        <v>2E-3</v>
      </c>
      <c r="AL54" s="531">
        <f t="shared" si="4"/>
        <v>0</v>
      </c>
      <c r="AM54" s="617">
        <f t="shared" si="5"/>
        <v>0</v>
      </c>
      <c r="AQ54" s="434">
        <v>71</v>
      </c>
      <c r="AR54" s="650">
        <v>1.4E-2</v>
      </c>
      <c r="AT54" s="656">
        <f t="shared" si="6"/>
        <v>-63</v>
      </c>
      <c r="AU54" s="202">
        <f t="shared" si="7"/>
        <v>-1.2E-2</v>
      </c>
    </row>
    <row r="55" spans="1:47" x14ac:dyDescent="0.25">
      <c r="A55" s="36" t="s">
        <v>397</v>
      </c>
      <c r="B55" s="37">
        <v>5600</v>
      </c>
      <c r="C55" s="38">
        <v>10</v>
      </c>
      <c r="D55" s="38">
        <v>0</v>
      </c>
      <c r="E55" s="38">
        <v>7</v>
      </c>
      <c r="F55" s="39">
        <v>4</v>
      </c>
      <c r="G55" s="206">
        <v>4955</v>
      </c>
      <c r="H55" s="629">
        <v>0.88500000000000001</v>
      </c>
      <c r="I55" s="145">
        <v>615</v>
      </c>
      <c r="J55" s="628">
        <v>0.11</v>
      </c>
      <c r="K55" s="203">
        <v>30</v>
      </c>
      <c r="L55" s="628">
        <v>5.0000000000000001E-3</v>
      </c>
      <c r="M55" s="203">
        <v>0</v>
      </c>
      <c r="N55" s="627">
        <v>0</v>
      </c>
      <c r="O55" s="141">
        <v>150</v>
      </c>
      <c r="P55" s="626">
        <v>2.7E-2</v>
      </c>
      <c r="Q55" s="49">
        <v>82</v>
      </c>
      <c r="R55" s="625">
        <v>1.4999999999999999E-2</v>
      </c>
      <c r="S55" s="49">
        <v>106</v>
      </c>
      <c r="T55" s="625">
        <v>1.9E-2</v>
      </c>
      <c r="U55" s="49">
        <v>58</v>
      </c>
      <c r="V55" s="625">
        <v>0.01</v>
      </c>
      <c r="W55" s="49">
        <v>13</v>
      </c>
      <c r="X55" s="624">
        <v>2E-3</v>
      </c>
      <c r="Y55" s="52">
        <v>1</v>
      </c>
      <c r="Z55" s="623">
        <v>0</v>
      </c>
      <c r="AA55" s="434">
        <v>30</v>
      </c>
      <c r="AB55" s="622">
        <v>5.0000000000000001E-3</v>
      </c>
      <c r="AC55" s="621">
        <v>362</v>
      </c>
      <c r="AD55" s="431">
        <v>5420</v>
      </c>
      <c r="AE55" s="620">
        <v>0.96799999999999997</v>
      </c>
      <c r="AF55" s="423">
        <v>180</v>
      </c>
      <c r="AG55" s="619">
        <v>3.2000000000000001E-2</v>
      </c>
      <c r="AI55" s="495">
        <v>184</v>
      </c>
      <c r="AJ55" s="630">
        <v>3.3000000000000002E-2</v>
      </c>
      <c r="AL55" s="531">
        <f t="shared" si="4"/>
        <v>-4</v>
      </c>
      <c r="AM55" s="617">
        <f t="shared" si="5"/>
        <v>-1.0000000000000009E-3</v>
      </c>
      <c r="AQ55" s="434">
        <v>36</v>
      </c>
      <c r="AR55" s="650">
        <v>5.0000000000000001E-3</v>
      </c>
      <c r="AT55" s="656">
        <f t="shared" si="6"/>
        <v>144</v>
      </c>
      <c r="AU55" s="202">
        <f t="shared" si="7"/>
        <v>2.7E-2</v>
      </c>
    </row>
    <row r="56" spans="1:47" x14ac:dyDescent="0.25">
      <c r="A56" s="36" t="s">
        <v>396</v>
      </c>
      <c r="B56" s="37">
        <v>14408</v>
      </c>
      <c r="C56" s="38">
        <v>20</v>
      </c>
      <c r="D56" s="38">
        <v>0</v>
      </c>
      <c r="E56" s="38">
        <v>14</v>
      </c>
      <c r="F56" s="39">
        <v>3</v>
      </c>
      <c r="G56" s="206">
        <v>14027</v>
      </c>
      <c r="H56" s="629">
        <v>0.97399999999999998</v>
      </c>
      <c r="I56" s="145">
        <v>379</v>
      </c>
      <c r="J56" s="628">
        <v>2.5999999999999999E-2</v>
      </c>
      <c r="K56" s="203">
        <v>2</v>
      </c>
      <c r="L56" s="628">
        <v>0</v>
      </c>
      <c r="M56" s="203">
        <v>0</v>
      </c>
      <c r="N56" s="627">
        <v>0</v>
      </c>
      <c r="O56" s="141">
        <v>23</v>
      </c>
      <c r="P56" s="626">
        <v>2E-3</v>
      </c>
      <c r="Q56" s="49">
        <v>3</v>
      </c>
      <c r="R56" s="625">
        <v>0</v>
      </c>
      <c r="S56" s="49">
        <v>4</v>
      </c>
      <c r="T56" s="625">
        <v>0</v>
      </c>
      <c r="U56" s="49">
        <v>3</v>
      </c>
      <c r="V56" s="625">
        <v>0</v>
      </c>
      <c r="W56" s="49">
        <v>2</v>
      </c>
      <c r="X56" s="624">
        <v>0</v>
      </c>
      <c r="Y56" s="52">
        <v>0</v>
      </c>
      <c r="Z56" s="623">
        <v>0</v>
      </c>
      <c r="AA56" s="434">
        <v>0</v>
      </c>
      <c r="AB56" s="622">
        <v>0</v>
      </c>
      <c r="AC56" s="621">
        <v>32</v>
      </c>
      <c r="AD56" s="431">
        <v>14383</v>
      </c>
      <c r="AE56" s="620">
        <v>0.998</v>
      </c>
      <c r="AF56" s="423">
        <v>25</v>
      </c>
      <c r="AG56" s="619">
        <v>2E-3</v>
      </c>
      <c r="AI56" s="495">
        <v>27</v>
      </c>
      <c r="AJ56" s="630">
        <v>2E-3</v>
      </c>
      <c r="AL56" s="531">
        <f t="shared" si="4"/>
        <v>-2</v>
      </c>
      <c r="AM56" s="617">
        <f t="shared" si="5"/>
        <v>0</v>
      </c>
      <c r="AQ56" s="434">
        <v>65</v>
      </c>
      <c r="AR56" s="650">
        <v>1E-3</v>
      </c>
      <c r="AT56" s="656">
        <f t="shared" si="6"/>
        <v>-40</v>
      </c>
      <c r="AU56" s="202">
        <f t="shared" si="7"/>
        <v>1E-3</v>
      </c>
    </row>
    <row r="57" spans="1:47" x14ac:dyDescent="0.25">
      <c r="A57" s="36" t="s">
        <v>395</v>
      </c>
      <c r="B57" s="37">
        <v>25213</v>
      </c>
      <c r="C57" s="38">
        <v>38</v>
      </c>
      <c r="D57" s="38">
        <v>0</v>
      </c>
      <c r="E57" s="38">
        <v>22</v>
      </c>
      <c r="F57" s="39">
        <v>4</v>
      </c>
      <c r="G57" s="206">
        <v>23186</v>
      </c>
      <c r="H57" s="629">
        <v>0.92</v>
      </c>
      <c r="I57" s="145">
        <v>1897</v>
      </c>
      <c r="J57" s="628">
        <v>7.4999999999999997E-2</v>
      </c>
      <c r="K57" s="203">
        <v>130</v>
      </c>
      <c r="L57" s="628">
        <v>5.0000000000000001E-3</v>
      </c>
      <c r="M57" s="203">
        <v>0</v>
      </c>
      <c r="N57" s="627">
        <v>0</v>
      </c>
      <c r="O57" s="141">
        <v>753</v>
      </c>
      <c r="P57" s="626">
        <v>0.03</v>
      </c>
      <c r="Q57" s="49">
        <v>517</v>
      </c>
      <c r="R57" s="625">
        <v>2.1000000000000001E-2</v>
      </c>
      <c r="S57" s="49">
        <v>6707</v>
      </c>
      <c r="T57" s="625">
        <v>0.26600000000000001</v>
      </c>
      <c r="U57" s="49">
        <v>201</v>
      </c>
      <c r="V57" s="625">
        <v>8.0000000000000002E-3</v>
      </c>
      <c r="W57" s="49">
        <v>147</v>
      </c>
      <c r="X57" s="624">
        <v>6.0000000000000001E-3</v>
      </c>
      <c r="Y57" s="52">
        <v>25</v>
      </c>
      <c r="Z57" s="623">
        <v>1E-3</v>
      </c>
      <c r="AA57" s="434">
        <v>49</v>
      </c>
      <c r="AB57" s="622">
        <v>2E-3</v>
      </c>
      <c r="AC57" s="621">
        <v>7905</v>
      </c>
      <c r="AD57" s="431">
        <v>17976</v>
      </c>
      <c r="AE57" s="620">
        <v>0.71299999999999997</v>
      </c>
      <c r="AF57" s="423">
        <v>883</v>
      </c>
      <c r="AG57" s="619">
        <v>3.5000000000000003E-2</v>
      </c>
      <c r="AI57" s="495">
        <v>895</v>
      </c>
      <c r="AJ57" s="630">
        <v>3.5000000000000003E-2</v>
      </c>
      <c r="AL57" s="531">
        <f t="shared" si="4"/>
        <v>-12</v>
      </c>
      <c r="AM57" s="617">
        <f t="shared" si="5"/>
        <v>0</v>
      </c>
      <c r="AQ57" s="434">
        <v>237</v>
      </c>
      <c r="AR57" s="650">
        <v>1.2999999999999999E-2</v>
      </c>
      <c r="AT57" s="656">
        <f t="shared" si="6"/>
        <v>646</v>
      </c>
      <c r="AU57" s="202">
        <f t="shared" si="7"/>
        <v>2.2000000000000006E-2</v>
      </c>
    </row>
    <row r="58" spans="1:47" x14ac:dyDescent="0.25">
      <c r="A58" s="36" t="s">
        <v>394</v>
      </c>
      <c r="B58" s="37">
        <v>4964</v>
      </c>
      <c r="C58" s="38">
        <v>12</v>
      </c>
      <c r="D58" s="38">
        <v>0</v>
      </c>
      <c r="E58" s="38">
        <v>0</v>
      </c>
      <c r="F58" s="39">
        <v>3</v>
      </c>
      <c r="G58" s="206">
        <v>4196</v>
      </c>
      <c r="H58" s="629">
        <v>0.84499999999999997</v>
      </c>
      <c r="I58" s="145">
        <v>749</v>
      </c>
      <c r="J58" s="628">
        <v>0.151</v>
      </c>
      <c r="K58" s="203">
        <v>18</v>
      </c>
      <c r="L58" s="628">
        <v>4.0000000000000001E-3</v>
      </c>
      <c r="M58" s="203">
        <v>1</v>
      </c>
      <c r="N58" s="627">
        <v>0</v>
      </c>
      <c r="O58" s="141">
        <v>168</v>
      </c>
      <c r="P58" s="626">
        <v>3.4000000000000002E-2</v>
      </c>
      <c r="Q58" s="49">
        <v>2</v>
      </c>
      <c r="R58" s="625">
        <v>0</v>
      </c>
      <c r="S58" s="49">
        <v>790</v>
      </c>
      <c r="T58" s="625">
        <v>0.159</v>
      </c>
      <c r="U58" s="49">
        <v>4946</v>
      </c>
      <c r="V58" s="625">
        <v>0.996</v>
      </c>
      <c r="W58" s="49">
        <v>15</v>
      </c>
      <c r="X58" s="624">
        <v>3.0000000000000001E-3</v>
      </c>
      <c r="Y58" s="52">
        <v>1</v>
      </c>
      <c r="Z58" s="623">
        <v>0</v>
      </c>
      <c r="AA58" s="434">
        <v>9</v>
      </c>
      <c r="AB58" s="622">
        <v>2E-3</v>
      </c>
      <c r="AC58" s="621">
        <v>5939</v>
      </c>
      <c r="AD58" s="431">
        <v>0</v>
      </c>
      <c r="AE58" s="620">
        <v>0</v>
      </c>
      <c r="AF58" s="423">
        <v>186</v>
      </c>
      <c r="AG58" s="619">
        <v>3.6999999999999998E-2</v>
      </c>
      <c r="AI58" s="495">
        <v>191</v>
      </c>
      <c r="AJ58" s="630">
        <v>3.7999999999999999E-2</v>
      </c>
      <c r="AL58" s="531">
        <f t="shared" si="4"/>
        <v>-5</v>
      </c>
      <c r="AM58" s="617">
        <f t="shared" si="5"/>
        <v>-1.0000000000000009E-3</v>
      </c>
      <c r="AQ58" s="434">
        <v>105</v>
      </c>
      <c r="AR58" s="650">
        <v>2.1999999999999999E-2</v>
      </c>
      <c r="AT58" s="656">
        <f t="shared" si="6"/>
        <v>81</v>
      </c>
      <c r="AU58" s="202">
        <f t="shared" si="7"/>
        <v>1.4999999999999999E-2</v>
      </c>
    </row>
    <row r="59" spans="1:47" x14ac:dyDescent="0.25">
      <c r="A59" s="36" t="s">
        <v>393</v>
      </c>
      <c r="B59" s="37">
        <v>9879</v>
      </c>
      <c r="C59" s="38">
        <v>22</v>
      </c>
      <c r="D59" s="38">
        <v>0</v>
      </c>
      <c r="E59" s="38">
        <v>11</v>
      </c>
      <c r="F59" s="39">
        <v>3</v>
      </c>
      <c r="G59" s="206">
        <v>9444</v>
      </c>
      <c r="H59" s="629">
        <v>0.95599999999999996</v>
      </c>
      <c r="I59" s="145">
        <v>402</v>
      </c>
      <c r="J59" s="628">
        <v>4.1000000000000002E-2</v>
      </c>
      <c r="K59" s="203">
        <v>27</v>
      </c>
      <c r="L59" s="628">
        <v>3.0000000000000001E-3</v>
      </c>
      <c r="M59" s="203">
        <v>6</v>
      </c>
      <c r="N59" s="627">
        <v>1E-3</v>
      </c>
      <c r="O59" s="141">
        <v>244</v>
      </c>
      <c r="P59" s="626">
        <v>2.5000000000000001E-2</v>
      </c>
      <c r="Q59" s="49">
        <v>107</v>
      </c>
      <c r="R59" s="625">
        <v>1.0999999999999999E-2</v>
      </c>
      <c r="S59" s="49">
        <v>258</v>
      </c>
      <c r="T59" s="625">
        <v>2.5999999999999999E-2</v>
      </c>
      <c r="U59" s="49">
        <v>70</v>
      </c>
      <c r="V59" s="625">
        <v>7.0000000000000001E-3</v>
      </c>
      <c r="W59" s="49">
        <v>8</v>
      </c>
      <c r="X59" s="624">
        <v>1E-3</v>
      </c>
      <c r="Y59" s="52">
        <v>8</v>
      </c>
      <c r="Z59" s="623">
        <v>1E-3</v>
      </c>
      <c r="AA59" s="434">
        <v>25</v>
      </c>
      <c r="AB59" s="622">
        <v>3.0000000000000001E-3</v>
      </c>
      <c r="AC59" s="621">
        <v>628</v>
      </c>
      <c r="AD59" s="431">
        <v>9434</v>
      </c>
      <c r="AE59" s="620">
        <v>0.95499999999999996</v>
      </c>
      <c r="AF59" s="423">
        <v>271</v>
      </c>
      <c r="AG59" s="619">
        <v>2.7E-2</v>
      </c>
      <c r="AI59" s="495">
        <v>373</v>
      </c>
      <c r="AJ59" s="630">
        <v>3.7999999999999999E-2</v>
      </c>
      <c r="AL59" s="531">
        <f t="shared" si="4"/>
        <v>-102</v>
      </c>
      <c r="AM59" s="617">
        <f t="shared" si="5"/>
        <v>-1.0999999999999999E-2</v>
      </c>
      <c r="AQ59" s="434">
        <v>22</v>
      </c>
      <c r="AR59" s="650">
        <v>1E-3</v>
      </c>
      <c r="AT59" s="656">
        <f t="shared" si="6"/>
        <v>249</v>
      </c>
      <c r="AU59" s="202">
        <f t="shared" si="7"/>
        <v>2.5999999999999999E-2</v>
      </c>
    </row>
    <row r="60" spans="1:47" x14ac:dyDescent="0.25">
      <c r="A60" s="36" t="s">
        <v>392</v>
      </c>
      <c r="B60" s="37">
        <v>3584</v>
      </c>
      <c r="C60" s="38">
        <v>10</v>
      </c>
      <c r="D60" s="38">
        <v>0</v>
      </c>
      <c r="E60" s="38">
        <v>8</v>
      </c>
      <c r="F60" s="39">
        <v>3</v>
      </c>
      <c r="G60" s="206">
        <v>1809</v>
      </c>
      <c r="H60" s="629">
        <v>0.505</v>
      </c>
      <c r="I60" s="145">
        <v>1775</v>
      </c>
      <c r="J60" s="628">
        <v>0.495</v>
      </c>
      <c r="K60" s="203">
        <v>0</v>
      </c>
      <c r="L60" s="628">
        <v>0</v>
      </c>
      <c r="M60" s="203">
        <v>0</v>
      </c>
      <c r="N60" s="627">
        <v>0</v>
      </c>
      <c r="O60" s="141">
        <v>48</v>
      </c>
      <c r="P60" s="626">
        <v>1.2999999999999999E-2</v>
      </c>
      <c r="Q60" s="49">
        <v>20</v>
      </c>
      <c r="R60" s="625">
        <v>6.0000000000000001E-3</v>
      </c>
      <c r="S60" s="49">
        <v>45</v>
      </c>
      <c r="T60" s="625">
        <v>1.2999999999999999E-2</v>
      </c>
      <c r="U60" s="49">
        <v>22</v>
      </c>
      <c r="V60" s="625">
        <v>6.0000000000000001E-3</v>
      </c>
      <c r="W60" s="49">
        <v>19</v>
      </c>
      <c r="X60" s="624">
        <v>5.0000000000000001E-3</v>
      </c>
      <c r="Y60" s="52">
        <v>7</v>
      </c>
      <c r="Z60" s="623">
        <v>2E-3</v>
      </c>
      <c r="AA60" s="434">
        <v>18</v>
      </c>
      <c r="AB60" s="622">
        <v>5.0000000000000001E-3</v>
      </c>
      <c r="AC60" s="621">
        <v>174</v>
      </c>
      <c r="AD60" s="431">
        <v>3535</v>
      </c>
      <c r="AE60" s="620">
        <v>0.98599999999999999</v>
      </c>
      <c r="AF60" s="423">
        <v>48</v>
      </c>
      <c r="AG60" s="619">
        <v>1.2999999999999999E-2</v>
      </c>
      <c r="AI60" s="495">
        <v>48</v>
      </c>
      <c r="AJ60" s="630">
        <v>1.2999999999999999E-2</v>
      </c>
      <c r="AL60" s="531">
        <f t="shared" si="4"/>
        <v>0</v>
      </c>
      <c r="AM60" s="617">
        <f t="shared" si="5"/>
        <v>0</v>
      </c>
      <c r="AQ60" s="434">
        <v>12</v>
      </c>
      <c r="AR60" s="650">
        <v>2E-3</v>
      </c>
      <c r="AT60" s="656">
        <f t="shared" si="6"/>
        <v>36</v>
      </c>
      <c r="AU60" s="202">
        <f t="shared" si="7"/>
        <v>1.0999999999999999E-2</v>
      </c>
    </row>
    <row r="61" spans="1:47" x14ac:dyDescent="0.25">
      <c r="A61" s="36" t="s">
        <v>391</v>
      </c>
      <c r="B61" s="37">
        <v>54426</v>
      </c>
      <c r="C61" s="38">
        <v>73</v>
      </c>
      <c r="D61" s="38">
        <v>0</v>
      </c>
      <c r="E61" s="38">
        <v>49</v>
      </c>
      <c r="F61" s="39">
        <v>3</v>
      </c>
      <c r="G61" s="206">
        <v>53945</v>
      </c>
      <c r="H61" s="629">
        <v>0.99099999999999999</v>
      </c>
      <c r="I61" s="145">
        <v>354</v>
      </c>
      <c r="J61" s="628">
        <v>7.0000000000000001E-3</v>
      </c>
      <c r="K61" s="203">
        <v>0</v>
      </c>
      <c r="L61" s="628">
        <v>0</v>
      </c>
      <c r="M61" s="203">
        <v>127</v>
      </c>
      <c r="N61" s="627">
        <v>2E-3</v>
      </c>
      <c r="O61" s="141">
        <v>17</v>
      </c>
      <c r="P61" s="626">
        <v>0</v>
      </c>
      <c r="Q61" s="49">
        <v>5</v>
      </c>
      <c r="R61" s="625">
        <v>0</v>
      </c>
      <c r="S61" s="49">
        <v>14</v>
      </c>
      <c r="T61" s="625">
        <v>0</v>
      </c>
      <c r="U61" s="49">
        <v>139</v>
      </c>
      <c r="V61" s="625">
        <v>3.0000000000000001E-3</v>
      </c>
      <c r="W61" s="49">
        <v>7</v>
      </c>
      <c r="X61" s="624">
        <v>0</v>
      </c>
      <c r="Y61" s="52">
        <v>7</v>
      </c>
      <c r="Z61" s="623">
        <v>0</v>
      </c>
      <c r="AA61" s="434">
        <v>0</v>
      </c>
      <c r="AB61" s="622">
        <v>0</v>
      </c>
      <c r="AC61" s="621">
        <v>267</v>
      </c>
      <c r="AD61" s="431">
        <v>54206</v>
      </c>
      <c r="AE61" s="620">
        <v>0.996</v>
      </c>
      <c r="AF61" s="423">
        <v>17</v>
      </c>
      <c r="AG61" s="619">
        <v>0</v>
      </c>
      <c r="AI61" s="495">
        <v>15</v>
      </c>
      <c r="AJ61" s="630">
        <v>0</v>
      </c>
      <c r="AL61" s="531">
        <f t="shared" si="4"/>
        <v>2</v>
      </c>
      <c r="AM61" s="617">
        <f t="shared" si="5"/>
        <v>0</v>
      </c>
      <c r="AQ61" s="434">
        <v>41</v>
      </c>
      <c r="AR61" s="650">
        <v>8.9999999999999993E-3</v>
      </c>
      <c r="AT61" s="656">
        <f t="shared" si="6"/>
        <v>-24</v>
      </c>
      <c r="AU61" s="202">
        <f t="shared" si="7"/>
        <v>-8.9999999999999993E-3</v>
      </c>
    </row>
    <row r="62" spans="1:47" ht="15.75" thickBot="1" x14ac:dyDescent="0.3">
      <c r="A62" s="36" t="s">
        <v>390</v>
      </c>
      <c r="B62" s="37">
        <v>13750</v>
      </c>
      <c r="C62" s="38">
        <v>26</v>
      </c>
      <c r="D62" s="38">
        <v>0</v>
      </c>
      <c r="E62" s="38">
        <v>11</v>
      </c>
      <c r="F62" s="39">
        <v>3</v>
      </c>
      <c r="G62" s="206">
        <v>11637</v>
      </c>
      <c r="H62" s="629">
        <v>0.84599999999999997</v>
      </c>
      <c r="I62" s="145">
        <v>2083</v>
      </c>
      <c r="J62" s="628">
        <v>0.151</v>
      </c>
      <c r="K62" s="203">
        <v>27</v>
      </c>
      <c r="L62" s="628">
        <v>2E-3</v>
      </c>
      <c r="M62" s="203">
        <v>3</v>
      </c>
      <c r="N62" s="627">
        <v>0</v>
      </c>
      <c r="O62" s="141">
        <v>412</v>
      </c>
      <c r="P62" s="626">
        <v>0.03</v>
      </c>
      <c r="Q62" s="49">
        <v>147</v>
      </c>
      <c r="R62" s="625">
        <v>1.0999999999999999E-2</v>
      </c>
      <c r="S62" s="49">
        <v>113</v>
      </c>
      <c r="T62" s="625">
        <v>8.0000000000000002E-3</v>
      </c>
      <c r="U62" s="49">
        <v>81</v>
      </c>
      <c r="V62" s="625">
        <v>6.0000000000000001E-3</v>
      </c>
      <c r="W62" s="49">
        <v>17</v>
      </c>
      <c r="X62" s="624">
        <v>1E-3</v>
      </c>
      <c r="Y62" s="52">
        <v>9</v>
      </c>
      <c r="Z62" s="623">
        <v>1E-3</v>
      </c>
      <c r="AA62" s="434">
        <v>8</v>
      </c>
      <c r="AB62" s="622">
        <v>1E-3</v>
      </c>
      <c r="AC62" s="621">
        <v>654</v>
      </c>
      <c r="AD62" s="431">
        <v>13308</v>
      </c>
      <c r="AE62" s="620">
        <v>0.96799999999999997</v>
      </c>
      <c r="AF62" s="423">
        <v>439</v>
      </c>
      <c r="AG62" s="619">
        <v>3.2000000000000001E-2</v>
      </c>
      <c r="AI62" s="491">
        <v>430</v>
      </c>
      <c r="AJ62" s="618">
        <v>3.1E-2</v>
      </c>
      <c r="AL62" s="531">
        <f t="shared" si="4"/>
        <v>9</v>
      </c>
      <c r="AM62" s="617">
        <f t="shared" si="5"/>
        <v>1.0000000000000009E-3</v>
      </c>
      <c r="AQ62" s="428">
        <v>71</v>
      </c>
      <c r="AR62" s="648">
        <v>5.0000000000000001E-3</v>
      </c>
      <c r="AT62" s="656">
        <f t="shared" si="6"/>
        <v>368</v>
      </c>
      <c r="AU62" s="202">
        <f t="shared" si="7"/>
        <v>2.7E-2</v>
      </c>
    </row>
    <row r="64" spans="1:47" x14ac:dyDescent="0.25">
      <c r="A64" s="58" t="s">
        <v>92</v>
      </c>
      <c r="B64" s="10"/>
      <c r="C64" s="19"/>
      <c r="D64" s="19"/>
      <c r="E64" s="19"/>
      <c r="F64" s="19"/>
      <c r="G64" s="10"/>
      <c r="H64" s="616"/>
      <c r="I64" s="10"/>
      <c r="J64" s="615"/>
      <c r="K64" s="19"/>
      <c r="L64" s="615"/>
      <c r="M64" s="615"/>
      <c r="N64" s="615"/>
      <c r="O64" s="615"/>
      <c r="P64" s="615" t="s">
        <v>188</v>
      </c>
      <c r="Q64" s="615"/>
      <c r="R64" s="615"/>
      <c r="S64" s="615"/>
      <c r="T64" s="615"/>
      <c r="U64" s="615"/>
      <c r="V64" s="615"/>
      <c r="W64" s="615"/>
      <c r="X64" s="616"/>
      <c r="Y64" s="615"/>
      <c r="Z64" s="615"/>
      <c r="AA64" s="7"/>
      <c r="AB64" s="7"/>
      <c r="AC64" s="7"/>
      <c r="AD64" s="68"/>
      <c r="AE64" s="295"/>
      <c r="AF64" s="7"/>
      <c r="AG64" s="615" t="s">
        <v>188</v>
      </c>
    </row>
    <row r="65" spans="1:33" x14ac:dyDescent="0.25">
      <c r="A65" s="60" t="s">
        <v>93</v>
      </c>
      <c r="B65" s="61">
        <f t="shared" ref="B65:G65" si="8">SUM(B8:B62)</f>
        <v>1174199</v>
      </c>
      <c r="C65" s="62">
        <f t="shared" si="8"/>
        <v>1673</v>
      </c>
      <c r="D65" s="61">
        <f t="shared" si="8"/>
        <v>39</v>
      </c>
      <c r="E65" s="61">
        <f t="shared" si="8"/>
        <v>976</v>
      </c>
      <c r="F65" s="62">
        <f t="shared" si="8"/>
        <v>195</v>
      </c>
      <c r="G65" s="63">
        <f t="shared" si="8"/>
        <v>1104141</v>
      </c>
      <c r="H65" s="613">
        <f xml:space="preserve"> G65 / B65</f>
        <v>0.94033549679398465</v>
      </c>
      <c r="I65" s="63">
        <f>SUM(I8:I62)</f>
        <v>63182</v>
      </c>
      <c r="J65" s="614">
        <f xml:space="preserve"> I65 / B65</f>
        <v>5.3808596328220347E-2</v>
      </c>
      <c r="K65" s="63">
        <f>SUM(K8:K62)</f>
        <v>4646</v>
      </c>
      <c r="L65" s="614">
        <f xml:space="preserve"> K65 / B65</f>
        <v>3.9567398711802685E-3</v>
      </c>
      <c r="M65" s="63">
        <f>SUM(M8:M62)</f>
        <v>2230</v>
      </c>
      <c r="N65" s="613">
        <f xml:space="preserve"> M65 / B65</f>
        <v>1.899167006614722E-3</v>
      </c>
      <c r="O65" s="66">
        <f>SUM(O8:O62)</f>
        <v>27478</v>
      </c>
      <c r="P65" s="612">
        <f xml:space="preserve"> O65 / ($G$65 + $I$65)</f>
        <v>2.3539328874698777E-2</v>
      </c>
      <c r="Q65" s="66">
        <f>SUM(Q8:Q62)</f>
        <v>20713</v>
      </c>
      <c r="R65" s="612">
        <f xml:space="preserve"> Q65 / ($G$65 + $I$65)</f>
        <v>1.7744017722601198E-2</v>
      </c>
      <c r="S65" s="66">
        <f>SUM(S8:S62)</f>
        <v>29492</v>
      </c>
      <c r="T65" s="612">
        <f xml:space="preserve"> S65 /  ($G$65 + $I$65)</f>
        <v>2.5264643976003216E-2</v>
      </c>
      <c r="U65" s="66">
        <f>SUM(U8:U62)</f>
        <v>23807</v>
      </c>
      <c r="V65" s="612">
        <f xml:space="preserve"> U65 /  ($G$65 + $I$65)</f>
        <v>2.039452662202321E-2</v>
      </c>
      <c r="W65" s="66">
        <f>SUM(W8:W62)</f>
        <v>5495</v>
      </c>
      <c r="X65" s="612">
        <f xml:space="preserve"> W65 / ($G$65 + $I$65)</f>
        <v>4.7073517783852454E-3</v>
      </c>
      <c r="Y65" s="66">
        <f>SUM(Y8:Y62)</f>
        <v>6361</v>
      </c>
      <c r="Z65" s="612">
        <f xml:space="preserve"> Y65 /  ($G$65 + $I$65)</f>
        <v>5.4492201387276703E-3</v>
      </c>
      <c r="AA65" s="418">
        <f>SUM(AA8:AA62)</f>
        <v>1133</v>
      </c>
      <c r="AB65" s="611">
        <f xml:space="preserve"> AA65 /  ($G$65 + $I$65)</f>
        <v>9.7059682709926896E-4</v>
      </c>
      <c r="AC65" s="416">
        <f>SUM(AC8:AC62)</f>
        <v>95823</v>
      </c>
      <c r="AD65" s="416">
        <f>SUM(AD8:AD62)</f>
        <v>1097110</v>
      </c>
      <c r="AE65" s="610">
        <f xml:space="preserve"> AD65 /  ($G$65 + $I$65)</f>
        <v>0.93985126653034334</v>
      </c>
      <c r="AF65" s="414">
        <f>SUM(AF8:AF62)</f>
        <v>32124</v>
      </c>
      <c r="AG65" s="609">
        <f xml:space="preserve"> AF65 / $B$65</f>
        <v>2.7358224628023019E-2</v>
      </c>
    </row>
    <row r="66" spans="1:33" x14ac:dyDescent="0.25">
      <c r="A66" s="69" t="s">
        <v>94</v>
      </c>
      <c r="B66" s="61">
        <f t="shared" ref="B66:AG66" si="9">MIN(B8:B62)</f>
        <v>3584</v>
      </c>
      <c r="C66" s="61">
        <f t="shared" si="9"/>
        <v>9</v>
      </c>
      <c r="D66" s="61">
        <f t="shared" si="9"/>
        <v>0</v>
      </c>
      <c r="E66" s="61">
        <f t="shared" si="9"/>
        <v>0</v>
      </c>
      <c r="F66" s="61">
        <f t="shared" si="9"/>
        <v>3</v>
      </c>
      <c r="G66" s="63">
        <f t="shared" si="9"/>
        <v>1809</v>
      </c>
      <c r="H66" s="70">
        <f t="shared" si="9"/>
        <v>0.505</v>
      </c>
      <c r="I66" s="63">
        <f t="shared" si="9"/>
        <v>37</v>
      </c>
      <c r="J66" s="71">
        <f t="shared" si="9"/>
        <v>3.0000000000000001E-3</v>
      </c>
      <c r="K66" s="63">
        <f t="shared" si="9"/>
        <v>0</v>
      </c>
      <c r="L66" s="71">
        <f t="shared" si="9"/>
        <v>0</v>
      </c>
      <c r="M66" s="63">
        <f t="shared" si="9"/>
        <v>0</v>
      </c>
      <c r="N66" s="70">
        <f t="shared" si="9"/>
        <v>0</v>
      </c>
      <c r="O66" s="66">
        <f t="shared" si="9"/>
        <v>5</v>
      </c>
      <c r="P66" s="607">
        <f t="shared" si="9"/>
        <v>0</v>
      </c>
      <c r="Q66" s="66">
        <f t="shared" si="9"/>
        <v>0</v>
      </c>
      <c r="R66" s="607">
        <f t="shared" si="9"/>
        <v>0</v>
      </c>
      <c r="S66" s="66">
        <f t="shared" si="9"/>
        <v>4</v>
      </c>
      <c r="T66" s="607">
        <f t="shared" si="9"/>
        <v>0</v>
      </c>
      <c r="U66" s="66">
        <f t="shared" si="9"/>
        <v>1</v>
      </c>
      <c r="V66" s="607">
        <f t="shared" si="9"/>
        <v>0</v>
      </c>
      <c r="W66" s="66">
        <f t="shared" si="9"/>
        <v>0</v>
      </c>
      <c r="X66" s="608">
        <f t="shared" si="9"/>
        <v>0</v>
      </c>
      <c r="Y66" s="66">
        <f t="shared" si="9"/>
        <v>0</v>
      </c>
      <c r="Z66" s="607">
        <f t="shared" si="9"/>
        <v>0</v>
      </c>
      <c r="AA66" s="418">
        <f t="shared" si="9"/>
        <v>0</v>
      </c>
      <c r="AB66" s="606">
        <f t="shared" si="9"/>
        <v>0</v>
      </c>
      <c r="AC66" s="416">
        <f t="shared" si="9"/>
        <v>32</v>
      </c>
      <c r="AD66" s="416">
        <f t="shared" si="9"/>
        <v>0</v>
      </c>
      <c r="AE66" s="605">
        <f t="shared" si="9"/>
        <v>0</v>
      </c>
      <c r="AF66" s="414">
        <f t="shared" si="9"/>
        <v>8</v>
      </c>
      <c r="AG66" s="604">
        <f t="shared" si="9"/>
        <v>0</v>
      </c>
    </row>
    <row r="67" spans="1:33" x14ac:dyDescent="0.25">
      <c r="A67" s="69" t="s">
        <v>95</v>
      </c>
      <c r="B67" s="61">
        <f t="shared" ref="B67:AG67" si="10">MAX(B8:B62)</f>
        <v>118233</v>
      </c>
      <c r="C67" s="61">
        <f t="shared" si="10"/>
        <v>200</v>
      </c>
      <c r="D67" s="61">
        <f t="shared" si="10"/>
        <v>9</v>
      </c>
      <c r="E67" s="61">
        <f t="shared" si="10"/>
        <v>176</v>
      </c>
      <c r="F67" s="61">
        <f t="shared" si="10"/>
        <v>8</v>
      </c>
      <c r="G67" s="63">
        <f t="shared" si="10"/>
        <v>115344</v>
      </c>
      <c r="H67" s="70">
        <f t="shared" si="10"/>
        <v>0.997</v>
      </c>
      <c r="I67" s="63">
        <f t="shared" si="10"/>
        <v>5890</v>
      </c>
      <c r="J67" s="71">
        <f t="shared" si="10"/>
        <v>0.495</v>
      </c>
      <c r="K67" s="63">
        <f t="shared" si="10"/>
        <v>1297</v>
      </c>
      <c r="L67" s="71">
        <f t="shared" si="10"/>
        <v>7.6999999999999999E-2</v>
      </c>
      <c r="M67" s="63">
        <f t="shared" si="10"/>
        <v>339</v>
      </c>
      <c r="N67" s="71">
        <f t="shared" si="10"/>
        <v>1.2999999999999999E-2</v>
      </c>
      <c r="O67" s="66">
        <f t="shared" si="10"/>
        <v>12650</v>
      </c>
      <c r="P67" s="607">
        <f t="shared" si="10"/>
        <v>0.14000000000000001</v>
      </c>
      <c r="Q67" s="66">
        <f t="shared" si="10"/>
        <v>12646</v>
      </c>
      <c r="R67" s="607">
        <f t="shared" si="10"/>
        <v>0.14000000000000001</v>
      </c>
      <c r="S67" s="66">
        <f t="shared" si="10"/>
        <v>6707</v>
      </c>
      <c r="T67" s="607">
        <f t="shared" si="10"/>
        <v>0.26600000000000001</v>
      </c>
      <c r="U67" s="66">
        <f t="shared" si="10"/>
        <v>6440</v>
      </c>
      <c r="V67" s="607">
        <f t="shared" si="10"/>
        <v>0.996</v>
      </c>
      <c r="W67" s="66">
        <f t="shared" si="10"/>
        <v>1778</v>
      </c>
      <c r="X67" s="608">
        <f t="shared" si="10"/>
        <v>0.17100000000000001</v>
      </c>
      <c r="Y67" s="66">
        <f t="shared" si="10"/>
        <v>5872</v>
      </c>
      <c r="Z67" s="607">
        <f t="shared" si="10"/>
        <v>0.56499999999999995</v>
      </c>
      <c r="AA67" s="418">
        <f t="shared" si="10"/>
        <v>146</v>
      </c>
      <c r="AB67" s="606">
        <f t="shared" si="10"/>
        <v>6.0000000000000001E-3</v>
      </c>
      <c r="AC67" s="416">
        <f t="shared" si="10"/>
        <v>14361</v>
      </c>
      <c r="AD67" s="416">
        <f t="shared" si="10"/>
        <v>114758</v>
      </c>
      <c r="AE67" s="605">
        <f t="shared" si="10"/>
        <v>0.999</v>
      </c>
      <c r="AF67" s="414">
        <f t="shared" si="10"/>
        <v>12661</v>
      </c>
      <c r="AG67" s="604">
        <f t="shared" si="10"/>
        <v>0.16200000000000001</v>
      </c>
    </row>
  </sheetData>
  <autoFilter ref="A7:AU7">
    <sortState ref="A8:AU62">
      <sortCondition ref="A7"/>
    </sortState>
  </autoFilter>
  <mergeCells count="9">
    <mergeCell ref="AL6:AM6"/>
    <mergeCell ref="AQ6:AR6"/>
    <mergeCell ref="AT6:AU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B52" activePane="bottomRight" state="frozen"/>
      <selection pane="topRight" activeCell="B1" sqref="B1"/>
      <selection pane="bottomLeft" activeCell="A8" sqref="A8"/>
      <selection pane="bottomRight" activeCell="G69" sqref="G69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</cols>
  <sheetData>
    <row r="1" spans="1:40" x14ac:dyDescent="0.25">
      <c r="A1" s="258" t="s">
        <v>381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4" t="s">
        <v>380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69">
        <v>45076</v>
      </c>
      <c r="AG5" s="19" t="s">
        <v>88</v>
      </c>
      <c r="AI5" s="7" t="s">
        <v>374</v>
      </c>
      <c r="AL5" s="9" t="s">
        <v>379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I6" s="694" t="s">
        <v>324</v>
      </c>
      <c r="AJ6" s="695"/>
      <c r="AL6" s="668" t="s">
        <v>324</v>
      </c>
      <c r="AM6" s="669"/>
    </row>
    <row r="7" spans="1:40" s="534" customFormat="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602" t="s">
        <v>268</v>
      </c>
      <c r="AJ7" s="601" t="s">
        <v>267</v>
      </c>
      <c r="AK7" s="7"/>
      <c r="AL7" s="536" t="s">
        <v>283</v>
      </c>
      <c r="AM7" s="535" t="s">
        <v>282</v>
      </c>
    </row>
    <row r="8" spans="1:40" x14ac:dyDescent="0.25">
      <c r="A8" s="36" t="s">
        <v>28</v>
      </c>
      <c r="B8" s="37">
        <v>9527</v>
      </c>
      <c r="C8" s="38">
        <v>13</v>
      </c>
      <c r="D8" s="38">
        <v>0</v>
      </c>
      <c r="E8" s="38">
        <v>3</v>
      </c>
      <c r="F8" s="39">
        <v>3</v>
      </c>
      <c r="G8" s="206">
        <v>8995</v>
      </c>
      <c r="H8" s="281">
        <v>0.94399999999999995</v>
      </c>
      <c r="I8" s="145">
        <v>520</v>
      </c>
      <c r="J8" s="204">
        <v>5.5E-2</v>
      </c>
      <c r="K8" s="203">
        <v>12</v>
      </c>
      <c r="L8" s="204">
        <v>1E-3</v>
      </c>
      <c r="M8" s="203">
        <v>0</v>
      </c>
      <c r="N8" s="282">
        <v>0</v>
      </c>
      <c r="O8" s="141">
        <v>81</v>
      </c>
      <c r="P8" s="364">
        <v>8.9999999999999993E-3</v>
      </c>
      <c r="Q8" s="49">
        <v>39</v>
      </c>
      <c r="R8" s="51">
        <v>4.0000000000000001E-3</v>
      </c>
      <c r="S8" s="49">
        <v>508</v>
      </c>
      <c r="T8" s="51">
        <v>5.2999999999999999E-2</v>
      </c>
      <c r="U8" s="49">
        <v>19</v>
      </c>
      <c r="V8" s="51">
        <v>2E-3</v>
      </c>
      <c r="W8" s="49">
        <v>12</v>
      </c>
      <c r="X8" s="53">
        <v>1E-3</v>
      </c>
      <c r="Y8" s="52">
        <v>0</v>
      </c>
      <c r="Z8" s="200">
        <v>0</v>
      </c>
      <c r="AA8" s="434">
        <v>14</v>
      </c>
      <c r="AB8" s="433">
        <v>1E-3</v>
      </c>
      <c r="AC8" s="432">
        <v>655</v>
      </c>
      <c r="AD8" s="431">
        <v>8980</v>
      </c>
      <c r="AE8" s="430">
        <v>0.94299999999999995</v>
      </c>
      <c r="AF8" s="423">
        <v>93</v>
      </c>
      <c r="AG8" s="422">
        <v>0.01</v>
      </c>
      <c r="AI8" s="520">
        <v>131</v>
      </c>
      <c r="AJ8" s="519">
        <v>1.4E-2</v>
      </c>
      <c r="AL8" s="531">
        <f t="shared" ref="AL8:AL39" si="0" xml:space="preserve"> AF8-AI8</f>
        <v>-38</v>
      </c>
      <c r="AM8" s="530">
        <f t="shared" ref="AM8:AM39" si="1" xml:space="preserve"> AG8-AJ8</f>
        <v>-4.0000000000000001E-3</v>
      </c>
    </row>
    <row r="9" spans="1:40" x14ac:dyDescent="0.25">
      <c r="A9" s="36" t="s">
        <v>29</v>
      </c>
      <c r="B9" s="37">
        <v>87247</v>
      </c>
      <c r="C9" s="38">
        <v>80</v>
      </c>
      <c r="D9" s="38">
        <v>0</v>
      </c>
      <c r="E9" s="38">
        <v>74</v>
      </c>
      <c r="F9" s="39">
        <v>6</v>
      </c>
      <c r="G9" s="206">
        <v>86102</v>
      </c>
      <c r="H9" s="281">
        <v>0.98699999999999999</v>
      </c>
      <c r="I9" s="145">
        <v>1052</v>
      </c>
      <c r="J9" s="204">
        <v>1.2E-2</v>
      </c>
      <c r="K9" s="203">
        <v>88</v>
      </c>
      <c r="L9" s="204">
        <v>1E-3</v>
      </c>
      <c r="M9" s="203">
        <v>5</v>
      </c>
      <c r="N9" s="282">
        <v>0</v>
      </c>
      <c r="O9" s="141">
        <v>285</v>
      </c>
      <c r="P9" s="364">
        <v>3.0000000000000001E-3</v>
      </c>
      <c r="Q9" s="49">
        <v>264</v>
      </c>
      <c r="R9" s="51">
        <v>3.0000000000000001E-3</v>
      </c>
      <c r="S9" s="49">
        <v>210</v>
      </c>
      <c r="T9" s="51">
        <v>2E-3</v>
      </c>
      <c r="U9" s="49">
        <v>1670</v>
      </c>
      <c r="V9" s="51">
        <v>1.9E-2</v>
      </c>
      <c r="W9" s="49">
        <v>177</v>
      </c>
      <c r="X9" s="53">
        <v>2E-3</v>
      </c>
      <c r="Y9" s="52">
        <v>153</v>
      </c>
      <c r="Z9" s="200">
        <v>2E-3</v>
      </c>
      <c r="AA9" s="434">
        <v>9</v>
      </c>
      <c r="AB9" s="433">
        <v>0</v>
      </c>
      <c r="AC9" s="432">
        <v>2504</v>
      </c>
      <c r="AD9" s="431">
        <v>85425</v>
      </c>
      <c r="AE9" s="430">
        <v>0.97899999999999998</v>
      </c>
      <c r="AF9" s="423">
        <v>373</v>
      </c>
      <c r="AG9" s="422">
        <v>4.0000000000000001E-3</v>
      </c>
      <c r="AI9" s="495">
        <v>544</v>
      </c>
      <c r="AJ9" s="494">
        <v>6.0000000000000001E-3</v>
      </c>
      <c r="AL9" s="531">
        <f t="shared" si="0"/>
        <v>-171</v>
      </c>
      <c r="AM9" s="530">
        <f t="shared" si="1"/>
        <v>-2E-3</v>
      </c>
    </row>
    <row r="10" spans="1:40" x14ac:dyDescent="0.25">
      <c r="A10" s="36" t="s">
        <v>30</v>
      </c>
      <c r="B10" s="37">
        <v>13953</v>
      </c>
      <c r="C10" s="38">
        <v>26</v>
      </c>
      <c r="D10" s="38">
        <v>0</v>
      </c>
      <c r="E10" s="38">
        <v>5</v>
      </c>
      <c r="F10" s="39">
        <v>3</v>
      </c>
      <c r="G10" s="206">
        <v>13390</v>
      </c>
      <c r="H10" s="281">
        <v>0.96</v>
      </c>
      <c r="I10" s="145">
        <v>482</v>
      </c>
      <c r="J10" s="204">
        <v>3.5000000000000003E-2</v>
      </c>
      <c r="K10" s="203">
        <v>48</v>
      </c>
      <c r="L10" s="204">
        <v>3.0000000000000001E-3</v>
      </c>
      <c r="M10" s="203">
        <v>33</v>
      </c>
      <c r="N10" s="282">
        <v>2E-3</v>
      </c>
      <c r="O10" s="141">
        <v>93</v>
      </c>
      <c r="P10" s="364">
        <v>7.0000000000000001E-3</v>
      </c>
      <c r="Q10" s="49">
        <v>21</v>
      </c>
      <c r="R10" s="51">
        <v>2E-3</v>
      </c>
      <c r="S10" s="49">
        <v>74</v>
      </c>
      <c r="T10" s="51">
        <v>5.0000000000000001E-3</v>
      </c>
      <c r="U10" s="49">
        <v>12112</v>
      </c>
      <c r="V10" s="51">
        <v>0.86799999999999999</v>
      </c>
      <c r="W10" s="49">
        <v>4</v>
      </c>
      <c r="X10" s="53">
        <v>0</v>
      </c>
      <c r="Y10" s="52">
        <v>2</v>
      </c>
      <c r="Z10" s="200">
        <v>0</v>
      </c>
      <c r="AA10" s="434">
        <v>33</v>
      </c>
      <c r="AB10" s="433">
        <v>2E-3</v>
      </c>
      <c r="AC10" s="432">
        <v>12322</v>
      </c>
      <c r="AD10" s="431">
        <v>1793</v>
      </c>
      <c r="AE10" s="430">
        <v>0.129</v>
      </c>
      <c r="AF10" s="423">
        <v>141</v>
      </c>
      <c r="AG10" s="422">
        <v>0.01</v>
      </c>
      <c r="AI10" s="495">
        <v>142</v>
      </c>
      <c r="AJ10" s="494">
        <v>0.01</v>
      </c>
      <c r="AL10" s="531">
        <f t="shared" si="0"/>
        <v>-1</v>
      </c>
      <c r="AM10" s="530">
        <f t="shared" si="1"/>
        <v>0</v>
      </c>
    </row>
    <row r="11" spans="1:40" x14ac:dyDescent="0.25">
      <c r="A11" s="36" t="s">
        <v>31</v>
      </c>
      <c r="B11" s="37">
        <v>8108</v>
      </c>
      <c r="C11" s="38">
        <v>18</v>
      </c>
      <c r="D11" s="38">
        <v>0</v>
      </c>
      <c r="E11" s="38">
        <v>0</v>
      </c>
      <c r="F11" s="39">
        <v>4</v>
      </c>
      <c r="G11" s="206">
        <v>7729</v>
      </c>
      <c r="H11" s="281">
        <v>0.95299999999999996</v>
      </c>
      <c r="I11" s="145">
        <v>352</v>
      </c>
      <c r="J11" s="204">
        <v>4.2999999999999997E-2</v>
      </c>
      <c r="K11" s="203">
        <v>26</v>
      </c>
      <c r="L11" s="204">
        <v>3.0000000000000001E-3</v>
      </c>
      <c r="M11" s="203">
        <v>1</v>
      </c>
      <c r="N11" s="282">
        <v>0</v>
      </c>
      <c r="O11" s="141">
        <v>2263</v>
      </c>
      <c r="P11" s="364">
        <v>0.27900000000000003</v>
      </c>
      <c r="Q11" s="49">
        <v>7</v>
      </c>
      <c r="R11" s="51">
        <v>1E-3</v>
      </c>
      <c r="S11" s="49">
        <v>591</v>
      </c>
      <c r="T11" s="51">
        <v>7.2999999999999995E-2</v>
      </c>
      <c r="U11" s="49">
        <v>41</v>
      </c>
      <c r="V11" s="51">
        <v>5.0000000000000001E-3</v>
      </c>
      <c r="W11" s="49">
        <v>44</v>
      </c>
      <c r="X11" s="53">
        <v>5.0000000000000001E-3</v>
      </c>
      <c r="Y11" s="52">
        <v>9</v>
      </c>
      <c r="Z11" s="200">
        <v>1E-3</v>
      </c>
      <c r="AA11" s="434">
        <v>30</v>
      </c>
      <c r="AB11" s="433">
        <v>4.0000000000000001E-3</v>
      </c>
      <c r="AC11" s="432">
        <v>2987</v>
      </c>
      <c r="AD11" s="431">
        <v>5807</v>
      </c>
      <c r="AE11" s="430">
        <v>0.71599999999999997</v>
      </c>
      <c r="AF11" s="423">
        <v>2289</v>
      </c>
      <c r="AG11" s="422">
        <v>0.28199999999999997</v>
      </c>
      <c r="AI11" s="495">
        <v>2302</v>
      </c>
      <c r="AJ11" s="494">
        <v>0.28399999999999997</v>
      </c>
      <c r="AL11" s="531">
        <f t="shared" si="0"/>
        <v>-13</v>
      </c>
      <c r="AM11" s="530">
        <f t="shared" si="1"/>
        <v>-2.0000000000000018E-3</v>
      </c>
    </row>
    <row r="12" spans="1:40" x14ac:dyDescent="0.25">
      <c r="A12" s="36" t="s">
        <v>299</v>
      </c>
      <c r="B12" s="37">
        <v>14656</v>
      </c>
      <c r="C12" s="38">
        <v>19</v>
      </c>
      <c r="D12" s="38">
        <v>0</v>
      </c>
      <c r="E12" s="38">
        <v>11</v>
      </c>
      <c r="F12" s="39">
        <v>3</v>
      </c>
      <c r="G12" s="206">
        <v>14297</v>
      </c>
      <c r="H12" s="281">
        <v>0.97599999999999998</v>
      </c>
      <c r="I12" s="145">
        <v>205</v>
      </c>
      <c r="J12" s="204">
        <v>1.4E-2</v>
      </c>
      <c r="K12" s="203">
        <v>5</v>
      </c>
      <c r="L12" s="204">
        <v>0</v>
      </c>
      <c r="M12" s="203">
        <v>149</v>
      </c>
      <c r="N12" s="282">
        <v>0.01</v>
      </c>
      <c r="O12" s="141">
        <v>43</v>
      </c>
      <c r="P12" s="364">
        <v>3.0000000000000001E-3</v>
      </c>
      <c r="Q12" s="49">
        <v>20</v>
      </c>
      <c r="R12" s="51">
        <v>1E-3</v>
      </c>
      <c r="S12" s="49">
        <v>117</v>
      </c>
      <c r="T12" s="51">
        <v>8.0000000000000002E-3</v>
      </c>
      <c r="U12" s="49">
        <v>89</v>
      </c>
      <c r="V12" s="51">
        <v>6.0000000000000001E-3</v>
      </c>
      <c r="W12" s="49">
        <v>26</v>
      </c>
      <c r="X12" s="53">
        <v>2E-3</v>
      </c>
      <c r="Y12" s="52">
        <v>26</v>
      </c>
      <c r="Z12" s="200">
        <v>2E-3</v>
      </c>
      <c r="AA12" s="434">
        <v>18</v>
      </c>
      <c r="AB12" s="433">
        <v>1E-3</v>
      </c>
      <c r="AC12" s="432">
        <v>467</v>
      </c>
      <c r="AD12" s="431">
        <v>14481</v>
      </c>
      <c r="AE12" s="430">
        <v>0.98799999999999999</v>
      </c>
      <c r="AF12" s="423">
        <v>48</v>
      </c>
      <c r="AG12" s="422">
        <v>3.0000000000000001E-3</v>
      </c>
      <c r="AI12" s="495">
        <v>71</v>
      </c>
      <c r="AJ12" s="494">
        <v>5.0000000000000001E-3</v>
      </c>
      <c r="AL12" s="531">
        <f t="shared" si="0"/>
        <v>-23</v>
      </c>
      <c r="AM12" s="530">
        <f t="shared" si="1"/>
        <v>-2E-3</v>
      </c>
    </row>
    <row r="13" spans="1:40" x14ac:dyDescent="0.25">
      <c r="A13" s="36" t="s">
        <v>295</v>
      </c>
      <c r="B13" s="37">
        <v>54974</v>
      </c>
      <c r="C13" s="38">
        <v>69</v>
      </c>
      <c r="D13" s="38">
        <v>5</v>
      </c>
      <c r="E13" s="38">
        <v>54</v>
      </c>
      <c r="F13" s="39">
        <v>3</v>
      </c>
      <c r="G13" s="206">
        <v>51269</v>
      </c>
      <c r="H13" s="281">
        <v>0.93300000000000005</v>
      </c>
      <c r="I13" s="145">
        <v>3398</v>
      </c>
      <c r="J13" s="204">
        <v>6.2E-2</v>
      </c>
      <c r="K13" s="203">
        <v>88</v>
      </c>
      <c r="L13" s="204">
        <v>2E-3</v>
      </c>
      <c r="M13" s="203">
        <v>219</v>
      </c>
      <c r="N13" s="282">
        <v>4.0000000000000001E-3</v>
      </c>
      <c r="O13" s="141">
        <v>1061</v>
      </c>
      <c r="P13" s="364">
        <v>1.9E-2</v>
      </c>
      <c r="Q13" s="49">
        <v>697</v>
      </c>
      <c r="R13" s="51">
        <v>1.2999999999999999E-2</v>
      </c>
      <c r="S13" s="49">
        <v>44232</v>
      </c>
      <c r="T13" s="51">
        <v>0.80500000000000005</v>
      </c>
      <c r="U13" s="49">
        <v>344</v>
      </c>
      <c r="V13" s="51">
        <v>6.0000000000000001E-3</v>
      </c>
      <c r="W13" s="49">
        <v>2018</v>
      </c>
      <c r="X13" s="53">
        <v>3.6999999999999998E-2</v>
      </c>
      <c r="Y13" s="52">
        <v>1</v>
      </c>
      <c r="Z13" s="200">
        <v>0</v>
      </c>
      <c r="AA13" s="434">
        <v>27</v>
      </c>
      <c r="AB13" s="433">
        <v>0</v>
      </c>
      <c r="AC13" s="432">
        <v>47768</v>
      </c>
      <c r="AD13" s="431">
        <v>8799</v>
      </c>
      <c r="AE13" s="430">
        <v>0.16</v>
      </c>
      <c r="AF13" s="423">
        <v>1149</v>
      </c>
      <c r="AG13" s="422">
        <v>2.1000000000000001E-2</v>
      </c>
      <c r="AI13" s="495">
        <v>1430</v>
      </c>
      <c r="AJ13" s="494">
        <v>2.5999999999999999E-2</v>
      </c>
      <c r="AL13" s="531">
        <f t="shared" si="0"/>
        <v>-281</v>
      </c>
      <c r="AM13" s="530">
        <f t="shared" si="1"/>
        <v>-4.9999999999999975E-3</v>
      </c>
    </row>
    <row r="14" spans="1:40" x14ac:dyDescent="0.25">
      <c r="A14" s="36" t="s">
        <v>34</v>
      </c>
      <c r="B14" s="37">
        <v>4313</v>
      </c>
      <c r="C14" s="38">
        <v>10</v>
      </c>
      <c r="D14" s="38">
        <v>0</v>
      </c>
      <c r="E14" s="38">
        <v>0</v>
      </c>
      <c r="F14" s="39">
        <v>5</v>
      </c>
      <c r="G14" s="206">
        <v>3759</v>
      </c>
      <c r="H14" s="281">
        <v>0.872</v>
      </c>
      <c r="I14" s="145">
        <v>541</v>
      </c>
      <c r="J14" s="204">
        <v>0.125</v>
      </c>
      <c r="K14" s="203">
        <v>13</v>
      </c>
      <c r="L14" s="204">
        <v>3.0000000000000001E-3</v>
      </c>
      <c r="M14" s="203">
        <v>0</v>
      </c>
      <c r="N14" s="282">
        <v>0</v>
      </c>
      <c r="O14" s="141">
        <v>196</v>
      </c>
      <c r="P14" s="364">
        <v>4.4999999999999998E-2</v>
      </c>
      <c r="Q14" s="49">
        <v>8</v>
      </c>
      <c r="R14" s="51">
        <v>2E-3</v>
      </c>
      <c r="S14" s="49">
        <v>158</v>
      </c>
      <c r="T14" s="51">
        <v>3.6999999999999998E-2</v>
      </c>
      <c r="U14" s="49">
        <v>22</v>
      </c>
      <c r="V14" s="51">
        <v>5.0000000000000001E-3</v>
      </c>
      <c r="W14" s="49">
        <v>25</v>
      </c>
      <c r="X14" s="53">
        <v>6.0000000000000001E-3</v>
      </c>
      <c r="Y14" s="52">
        <v>6</v>
      </c>
      <c r="Z14" s="200">
        <v>1E-3</v>
      </c>
      <c r="AA14" s="434">
        <v>15</v>
      </c>
      <c r="AB14" s="433">
        <v>3.0000000000000001E-3</v>
      </c>
      <c r="AC14" s="432">
        <v>449</v>
      </c>
      <c r="AD14" s="431">
        <v>4098</v>
      </c>
      <c r="AE14" s="430">
        <v>0.95</v>
      </c>
      <c r="AF14" s="423">
        <v>209</v>
      </c>
      <c r="AG14" s="422">
        <v>4.8000000000000001E-2</v>
      </c>
      <c r="AI14" s="495">
        <v>245</v>
      </c>
      <c r="AJ14" s="494">
        <v>5.7000000000000002E-2</v>
      </c>
      <c r="AL14" s="531">
        <f t="shared" si="0"/>
        <v>-36</v>
      </c>
      <c r="AM14" s="530">
        <f t="shared" si="1"/>
        <v>-9.0000000000000011E-3</v>
      </c>
    </row>
    <row r="15" spans="1:40" x14ac:dyDescent="0.25">
      <c r="A15" s="36" t="s">
        <v>35</v>
      </c>
      <c r="B15" s="37">
        <v>5069</v>
      </c>
      <c r="C15" s="38">
        <v>11</v>
      </c>
      <c r="D15" s="38">
        <v>0</v>
      </c>
      <c r="E15" s="38">
        <v>0</v>
      </c>
      <c r="F15" s="39">
        <v>3</v>
      </c>
      <c r="G15" s="206">
        <v>4706</v>
      </c>
      <c r="H15" s="281">
        <v>0.92800000000000005</v>
      </c>
      <c r="I15" s="145">
        <v>360</v>
      </c>
      <c r="J15" s="204">
        <v>7.0999999999999994E-2</v>
      </c>
      <c r="K15" s="203">
        <v>3</v>
      </c>
      <c r="L15" s="204">
        <v>1E-3</v>
      </c>
      <c r="M15" s="203">
        <v>0</v>
      </c>
      <c r="N15" s="282">
        <v>0</v>
      </c>
      <c r="O15" s="141">
        <v>69</v>
      </c>
      <c r="P15" s="364">
        <v>1.4E-2</v>
      </c>
      <c r="Q15" s="49">
        <v>0</v>
      </c>
      <c r="R15" s="51">
        <v>0</v>
      </c>
      <c r="S15" s="49">
        <v>62</v>
      </c>
      <c r="T15" s="51">
        <v>1.2E-2</v>
      </c>
      <c r="U15" s="49">
        <v>44</v>
      </c>
      <c r="V15" s="51">
        <v>8.9999999999999993E-3</v>
      </c>
      <c r="W15" s="49">
        <v>47</v>
      </c>
      <c r="X15" s="53">
        <v>8.9999999999999993E-3</v>
      </c>
      <c r="Y15" s="52">
        <v>4</v>
      </c>
      <c r="Z15" s="200">
        <v>1E-3</v>
      </c>
      <c r="AA15" s="434">
        <v>27</v>
      </c>
      <c r="AB15" s="433">
        <v>5.0000000000000001E-3</v>
      </c>
      <c r="AC15" s="432">
        <v>272</v>
      </c>
      <c r="AD15" s="431">
        <v>4997</v>
      </c>
      <c r="AE15" s="430">
        <v>0.98599999999999999</v>
      </c>
      <c r="AF15" s="423">
        <v>72</v>
      </c>
      <c r="AG15" s="422">
        <v>1.4E-2</v>
      </c>
      <c r="AI15" s="495">
        <v>71</v>
      </c>
      <c r="AJ15" s="494">
        <v>1.4E-2</v>
      </c>
      <c r="AL15" s="531">
        <f t="shared" si="0"/>
        <v>1</v>
      </c>
      <c r="AM15" s="530">
        <f t="shared" si="1"/>
        <v>0</v>
      </c>
    </row>
    <row r="16" spans="1:40" x14ac:dyDescent="0.25">
      <c r="A16" s="36" t="s">
        <v>36</v>
      </c>
      <c r="B16" s="37">
        <v>4357</v>
      </c>
      <c r="C16" s="38">
        <v>12</v>
      </c>
      <c r="D16" s="38">
        <v>0</v>
      </c>
      <c r="E16" s="38">
        <v>0</v>
      </c>
      <c r="F16" s="39">
        <v>4</v>
      </c>
      <c r="G16" s="206">
        <v>3966</v>
      </c>
      <c r="H16" s="281">
        <v>0.91</v>
      </c>
      <c r="I16" s="145">
        <v>358</v>
      </c>
      <c r="J16" s="204">
        <v>8.2000000000000003E-2</v>
      </c>
      <c r="K16" s="203">
        <v>31</v>
      </c>
      <c r="L16" s="204">
        <v>7.0000000000000001E-3</v>
      </c>
      <c r="M16" s="203">
        <v>2</v>
      </c>
      <c r="N16" s="282">
        <v>0</v>
      </c>
      <c r="O16" s="141">
        <v>652</v>
      </c>
      <c r="P16" s="364">
        <v>0.15</v>
      </c>
      <c r="Q16" s="49">
        <v>21</v>
      </c>
      <c r="R16" s="51">
        <v>5.0000000000000001E-3</v>
      </c>
      <c r="S16" s="49">
        <v>340</v>
      </c>
      <c r="T16" s="51">
        <v>7.8E-2</v>
      </c>
      <c r="U16" s="49">
        <v>4326</v>
      </c>
      <c r="V16" s="51">
        <v>0.99299999999999999</v>
      </c>
      <c r="W16" s="49">
        <v>28</v>
      </c>
      <c r="X16" s="53">
        <v>6.0000000000000001E-3</v>
      </c>
      <c r="Y16" s="52">
        <v>6</v>
      </c>
      <c r="Z16" s="200">
        <v>1E-3</v>
      </c>
      <c r="AA16" s="434">
        <v>17</v>
      </c>
      <c r="AB16" s="433">
        <v>4.0000000000000001E-3</v>
      </c>
      <c r="AC16" s="432">
        <v>5380</v>
      </c>
      <c r="AD16" s="431">
        <v>0</v>
      </c>
      <c r="AE16" s="430">
        <v>0</v>
      </c>
      <c r="AF16" s="423">
        <v>683</v>
      </c>
      <c r="AG16" s="422">
        <v>0.157</v>
      </c>
      <c r="AI16" s="495">
        <v>709</v>
      </c>
      <c r="AJ16" s="494">
        <v>0.16300000000000001</v>
      </c>
      <c r="AL16" s="531">
        <f t="shared" si="0"/>
        <v>-26</v>
      </c>
      <c r="AM16" s="530">
        <f t="shared" si="1"/>
        <v>-6.0000000000000053E-3</v>
      </c>
    </row>
    <row r="17" spans="1:39" x14ac:dyDescent="0.25">
      <c r="A17" s="36" t="s">
        <v>37</v>
      </c>
      <c r="B17" s="37">
        <v>25540</v>
      </c>
      <c r="C17" s="38">
        <v>39</v>
      </c>
      <c r="D17" s="38">
        <v>0</v>
      </c>
      <c r="E17" s="38">
        <v>30</v>
      </c>
      <c r="F17" s="39">
        <v>3</v>
      </c>
      <c r="G17" s="206">
        <v>22909</v>
      </c>
      <c r="H17" s="281">
        <v>0.89700000000000002</v>
      </c>
      <c r="I17" s="145">
        <v>2273</v>
      </c>
      <c r="J17" s="204">
        <v>8.8999999999999996E-2</v>
      </c>
      <c r="K17" s="203">
        <v>266</v>
      </c>
      <c r="L17" s="204">
        <v>0.01</v>
      </c>
      <c r="M17" s="203">
        <v>92</v>
      </c>
      <c r="N17" s="282">
        <v>4.0000000000000001E-3</v>
      </c>
      <c r="O17" s="141">
        <v>398</v>
      </c>
      <c r="P17" s="364">
        <v>1.6E-2</v>
      </c>
      <c r="Q17" s="49">
        <v>240</v>
      </c>
      <c r="R17" s="51">
        <v>8.9999999999999993E-3</v>
      </c>
      <c r="S17" s="49">
        <v>2867</v>
      </c>
      <c r="T17" s="51">
        <v>0.112</v>
      </c>
      <c r="U17" s="49">
        <v>6438</v>
      </c>
      <c r="V17" s="51">
        <v>0.252</v>
      </c>
      <c r="W17" s="49">
        <v>1445</v>
      </c>
      <c r="X17" s="53">
        <v>5.7000000000000002E-2</v>
      </c>
      <c r="Y17" s="52">
        <v>11</v>
      </c>
      <c r="Z17" s="200">
        <v>0</v>
      </c>
      <c r="AA17" s="434">
        <v>22</v>
      </c>
      <c r="AB17" s="433">
        <v>1E-3</v>
      </c>
      <c r="AC17" s="432">
        <v>11235</v>
      </c>
      <c r="AD17" s="431">
        <v>18643</v>
      </c>
      <c r="AE17" s="430">
        <v>0.73</v>
      </c>
      <c r="AF17" s="423">
        <v>664</v>
      </c>
      <c r="AG17" s="422">
        <v>2.5999999999999999E-2</v>
      </c>
      <c r="AI17" s="495">
        <v>861</v>
      </c>
      <c r="AJ17" s="494">
        <v>3.4000000000000002E-2</v>
      </c>
      <c r="AL17" s="531">
        <f t="shared" si="0"/>
        <v>-197</v>
      </c>
      <c r="AM17" s="530">
        <f t="shared" si="1"/>
        <v>-8.0000000000000036E-3</v>
      </c>
    </row>
    <row r="18" spans="1:39" x14ac:dyDescent="0.25">
      <c r="A18" s="36" t="s">
        <v>290</v>
      </c>
      <c r="B18" s="37">
        <v>3635</v>
      </c>
      <c r="C18" s="38">
        <v>10</v>
      </c>
      <c r="D18" s="38">
        <v>0</v>
      </c>
      <c r="E18" s="38">
        <v>7</v>
      </c>
      <c r="F18" s="39">
        <v>4</v>
      </c>
      <c r="G18" s="206">
        <v>2767</v>
      </c>
      <c r="H18" s="281">
        <v>0.76100000000000001</v>
      </c>
      <c r="I18" s="145">
        <v>550</v>
      </c>
      <c r="J18" s="204">
        <v>0.151</v>
      </c>
      <c r="K18" s="203">
        <v>271</v>
      </c>
      <c r="L18" s="204">
        <v>7.4999999999999997E-2</v>
      </c>
      <c r="M18" s="203">
        <v>47</v>
      </c>
      <c r="N18" s="282">
        <v>1.2999999999999999E-2</v>
      </c>
      <c r="O18" s="141">
        <v>33</v>
      </c>
      <c r="P18" s="364">
        <v>8.9999999999999993E-3</v>
      </c>
      <c r="Q18" s="49">
        <v>17</v>
      </c>
      <c r="R18" s="51">
        <v>5.0000000000000001E-3</v>
      </c>
      <c r="S18" s="49">
        <v>51</v>
      </c>
      <c r="T18" s="51">
        <v>1.4E-2</v>
      </c>
      <c r="U18" s="49">
        <v>25</v>
      </c>
      <c r="V18" s="51">
        <v>7.0000000000000001E-3</v>
      </c>
      <c r="W18" s="49">
        <v>15</v>
      </c>
      <c r="X18" s="53">
        <v>4.0000000000000001E-3</v>
      </c>
      <c r="Y18" s="52">
        <v>7</v>
      </c>
      <c r="Z18" s="200">
        <v>2E-3</v>
      </c>
      <c r="AA18" s="434">
        <v>9</v>
      </c>
      <c r="AB18" s="433">
        <v>2E-3</v>
      </c>
      <c r="AC18" s="432">
        <v>181</v>
      </c>
      <c r="AD18" s="431">
        <v>3300</v>
      </c>
      <c r="AE18" s="430">
        <v>0.90800000000000003</v>
      </c>
      <c r="AF18" s="423">
        <v>304</v>
      </c>
      <c r="AG18" s="422">
        <v>8.4000000000000005E-2</v>
      </c>
      <c r="AI18" s="495">
        <v>323</v>
      </c>
      <c r="AJ18" s="494">
        <v>8.8999999999999996E-2</v>
      </c>
      <c r="AL18" s="531">
        <f t="shared" si="0"/>
        <v>-19</v>
      </c>
      <c r="AM18" s="530">
        <f t="shared" si="1"/>
        <v>-4.9999999999999906E-3</v>
      </c>
    </row>
    <row r="19" spans="1:39" x14ac:dyDescent="0.25">
      <c r="A19" s="36" t="s">
        <v>39</v>
      </c>
      <c r="B19" s="37">
        <v>7345</v>
      </c>
      <c r="C19" s="38">
        <v>14</v>
      </c>
      <c r="D19" s="38">
        <v>0</v>
      </c>
      <c r="E19" s="38">
        <v>0</v>
      </c>
      <c r="F19" s="39">
        <v>3</v>
      </c>
      <c r="G19" s="206">
        <v>7289</v>
      </c>
      <c r="H19" s="281">
        <v>0.99199999999999999</v>
      </c>
      <c r="I19" s="145">
        <v>50</v>
      </c>
      <c r="J19" s="204">
        <v>7.0000000000000001E-3</v>
      </c>
      <c r="K19" s="203">
        <v>5</v>
      </c>
      <c r="L19" s="204">
        <v>1E-3</v>
      </c>
      <c r="M19" s="203">
        <v>1</v>
      </c>
      <c r="N19" s="282">
        <v>0</v>
      </c>
      <c r="O19" s="141">
        <v>26</v>
      </c>
      <c r="P19" s="364">
        <v>4.0000000000000001E-3</v>
      </c>
      <c r="Q19" s="49">
        <v>0</v>
      </c>
      <c r="R19" s="51">
        <v>0</v>
      </c>
      <c r="S19" s="49">
        <v>17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0">
        <v>0</v>
      </c>
      <c r="AA19" s="434">
        <v>1</v>
      </c>
      <c r="AB19" s="433">
        <v>0</v>
      </c>
      <c r="AC19" s="432">
        <v>45</v>
      </c>
      <c r="AD19" s="431">
        <v>7314</v>
      </c>
      <c r="AE19" s="430">
        <v>0.996</v>
      </c>
      <c r="AF19" s="423">
        <v>31</v>
      </c>
      <c r="AG19" s="422">
        <v>4.0000000000000001E-3</v>
      </c>
      <c r="AI19" s="495">
        <v>36</v>
      </c>
      <c r="AJ19" s="494">
        <v>5.0000000000000001E-3</v>
      </c>
      <c r="AL19" s="531">
        <f t="shared" si="0"/>
        <v>-5</v>
      </c>
      <c r="AM19" s="530">
        <f t="shared" si="1"/>
        <v>-1E-3</v>
      </c>
    </row>
    <row r="20" spans="1:39" x14ac:dyDescent="0.25">
      <c r="A20" s="36" t="s">
        <v>40</v>
      </c>
      <c r="B20" s="37">
        <v>22261</v>
      </c>
      <c r="C20" s="38">
        <v>28</v>
      </c>
      <c r="D20" s="38">
        <v>0</v>
      </c>
      <c r="E20" s="38">
        <v>18</v>
      </c>
      <c r="F20" s="39">
        <v>3</v>
      </c>
      <c r="G20" s="206">
        <v>19808</v>
      </c>
      <c r="H20" s="281">
        <v>0.89</v>
      </c>
      <c r="I20" s="145">
        <v>2114</v>
      </c>
      <c r="J20" s="204">
        <v>9.5000000000000001E-2</v>
      </c>
      <c r="K20" s="203">
        <v>339</v>
      </c>
      <c r="L20" s="204">
        <v>1.4999999999999999E-2</v>
      </c>
      <c r="M20" s="203">
        <v>0</v>
      </c>
      <c r="N20" s="282">
        <v>0</v>
      </c>
      <c r="O20" s="141">
        <v>1435</v>
      </c>
      <c r="P20" s="364">
        <v>6.4000000000000001E-2</v>
      </c>
      <c r="Q20" s="49">
        <v>1188</v>
      </c>
      <c r="R20" s="51">
        <v>5.2999999999999999E-2</v>
      </c>
      <c r="S20" s="49">
        <v>590</v>
      </c>
      <c r="T20" s="51">
        <v>2.7E-2</v>
      </c>
      <c r="U20" s="49">
        <v>627</v>
      </c>
      <c r="V20" s="51">
        <v>2.8000000000000001E-2</v>
      </c>
      <c r="W20" s="49">
        <v>6</v>
      </c>
      <c r="X20" s="53">
        <v>0</v>
      </c>
      <c r="Y20" s="52">
        <v>2</v>
      </c>
      <c r="Z20" s="200">
        <v>0</v>
      </c>
      <c r="AA20" s="434">
        <v>60</v>
      </c>
      <c r="AB20" s="433">
        <v>3.0000000000000001E-3</v>
      </c>
      <c r="AC20" s="432">
        <v>2804</v>
      </c>
      <c r="AD20" s="431">
        <v>20474</v>
      </c>
      <c r="AE20" s="430">
        <v>0.92</v>
      </c>
      <c r="AF20" s="423">
        <v>1774</v>
      </c>
      <c r="AG20" s="422">
        <v>0.08</v>
      </c>
      <c r="AI20" s="495">
        <v>1790</v>
      </c>
      <c r="AJ20" s="494">
        <v>8.1000000000000003E-2</v>
      </c>
      <c r="AL20" s="531">
        <f t="shared" si="0"/>
        <v>-16</v>
      </c>
      <c r="AM20" s="530">
        <f t="shared" si="1"/>
        <v>-1.0000000000000009E-3</v>
      </c>
    </row>
    <row r="21" spans="1:39" x14ac:dyDescent="0.25">
      <c r="A21" s="36" t="s">
        <v>41</v>
      </c>
      <c r="B21" s="37">
        <v>14213</v>
      </c>
      <c r="C21" s="38">
        <v>25</v>
      </c>
      <c r="D21" s="38">
        <v>0</v>
      </c>
      <c r="E21" s="38">
        <v>16</v>
      </c>
      <c r="F21" s="39">
        <v>8</v>
      </c>
      <c r="G21" s="206">
        <v>13662</v>
      </c>
      <c r="H21" s="281">
        <v>0.96099999999999997</v>
      </c>
      <c r="I21" s="145">
        <v>439</v>
      </c>
      <c r="J21" s="204">
        <v>3.1E-2</v>
      </c>
      <c r="K21" s="203">
        <v>104</v>
      </c>
      <c r="L21" s="204">
        <v>7.0000000000000001E-3</v>
      </c>
      <c r="M21" s="203">
        <v>8</v>
      </c>
      <c r="N21" s="282">
        <v>1E-3</v>
      </c>
      <c r="O21" s="141">
        <v>96</v>
      </c>
      <c r="P21" s="364">
        <v>7.0000000000000001E-3</v>
      </c>
      <c r="Q21" s="49">
        <v>56</v>
      </c>
      <c r="R21" s="51">
        <v>4.0000000000000001E-3</v>
      </c>
      <c r="S21" s="49">
        <v>80</v>
      </c>
      <c r="T21" s="51">
        <v>6.0000000000000001E-3</v>
      </c>
      <c r="U21" s="49">
        <v>48</v>
      </c>
      <c r="V21" s="51">
        <v>3.0000000000000001E-3</v>
      </c>
      <c r="W21" s="49">
        <v>32</v>
      </c>
      <c r="X21" s="53">
        <v>2E-3</v>
      </c>
      <c r="Y21" s="52">
        <v>12</v>
      </c>
      <c r="Z21" s="200">
        <v>1E-3</v>
      </c>
      <c r="AA21" s="434">
        <v>22</v>
      </c>
      <c r="AB21" s="433">
        <v>2E-3</v>
      </c>
      <c r="AC21" s="432">
        <v>311</v>
      </c>
      <c r="AD21" s="431">
        <v>13996</v>
      </c>
      <c r="AE21" s="430">
        <v>0.98499999999999999</v>
      </c>
      <c r="AF21" s="423">
        <v>200</v>
      </c>
      <c r="AG21" s="422">
        <v>1.4E-2</v>
      </c>
      <c r="AI21" s="495">
        <v>235</v>
      </c>
      <c r="AJ21" s="494">
        <v>1.6E-2</v>
      </c>
      <c r="AL21" s="531">
        <f t="shared" si="0"/>
        <v>-35</v>
      </c>
      <c r="AM21" s="530">
        <f t="shared" si="1"/>
        <v>-2E-3</v>
      </c>
    </row>
    <row r="22" spans="1:39" x14ac:dyDescent="0.25">
      <c r="A22" s="36" t="s">
        <v>42</v>
      </c>
      <c r="B22" s="37">
        <v>18989</v>
      </c>
      <c r="C22" s="38">
        <v>24</v>
      </c>
      <c r="D22" s="38">
        <v>0</v>
      </c>
      <c r="E22" s="38">
        <v>9</v>
      </c>
      <c r="F22" s="39">
        <v>3</v>
      </c>
      <c r="G22" s="206">
        <v>18704</v>
      </c>
      <c r="H22" s="281">
        <v>0.98499999999999999</v>
      </c>
      <c r="I22" s="145">
        <v>252</v>
      </c>
      <c r="J22" s="204">
        <v>1.2999999999999999E-2</v>
      </c>
      <c r="K22" s="203">
        <v>5</v>
      </c>
      <c r="L22" s="204">
        <v>0</v>
      </c>
      <c r="M22" s="203">
        <v>28</v>
      </c>
      <c r="N22" s="282">
        <v>1E-3</v>
      </c>
      <c r="O22" s="141">
        <v>24</v>
      </c>
      <c r="P22" s="364">
        <v>1E-3</v>
      </c>
      <c r="Q22" s="49">
        <v>5</v>
      </c>
      <c r="R22" s="51">
        <v>0</v>
      </c>
      <c r="S22" s="49">
        <v>270</v>
      </c>
      <c r="T22" s="51">
        <v>1.4E-2</v>
      </c>
      <c r="U22" s="49">
        <v>7</v>
      </c>
      <c r="V22" s="51">
        <v>0</v>
      </c>
      <c r="W22" s="49">
        <v>1</v>
      </c>
      <c r="X22" s="53">
        <v>0</v>
      </c>
      <c r="Y22" s="52">
        <v>1</v>
      </c>
      <c r="Z22" s="200">
        <v>0</v>
      </c>
      <c r="AA22" s="434">
        <v>3</v>
      </c>
      <c r="AB22" s="433">
        <v>0</v>
      </c>
      <c r="AC22" s="432">
        <v>346</v>
      </c>
      <c r="AD22" s="431">
        <v>18698</v>
      </c>
      <c r="AE22" s="430">
        <v>0.98499999999999999</v>
      </c>
      <c r="AF22" s="423">
        <v>29</v>
      </c>
      <c r="AG22" s="422">
        <v>2E-3</v>
      </c>
      <c r="AI22" s="495">
        <v>64</v>
      </c>
      <c r="AJ22" s="494">
        <v>3.0000000000000001E-3</v>
      </c>
      <c r="AL22" s="531">
        <f t="shared" si="0"/>
        <v>-35</v>
      </c>
      <c r="AM22" s="530">
        <f t="shared" si="1"/>
        <v>-1E-3</v>
      </c>
    </row>
    <row r="23" spans="1:39" x14ac:dyDescent="0.25">
      <c r="A23" s="36" t="s">
        <v>43</v>
      </c>
      <c r="B23" s="37">
        <v>8974</v>
      </c>
      <c r="C23" s="38">
        <v>14</v>
      </c>
      <c r="D23" s="38">
        <v>5</v>
      </c>
      <c r="E23" s="38">
        <v>0</v>
      </c>
      <c r="F23" s="39">
        <v>5</v>
      </c>
      <c r="G23" s="206">
        <v>8667</v>
      </c>
      <c r="H23" s="281">
        <v>0.96599999999999997</v>
      </c>
      <c r="I23" s="145">
        <v>288</v>
      </c>
      <c r="J23" s="204">
        <v>3.2000000000000001E-2</v>
      </c>
      <c r="K23" s="203">
        <v>18</v>
      </c>
      <c r="L23" s="204">
        <v>2E-3</v>
      </c>
      <c r="M23" s="203">
        <v>1</v>
      </c>
      <c r="N23" s="282">
        <v>0</v>
      </c>
      <c r="O23" s="141">
        <v>90</v>
      </c>
      <c r="P23" s="364">
        <v>0.01</v>
      </c>
      <c r="Q23" s="49">
        <v>0</v>
      </c>
      <c r="R23" s="51">
        <v>0</v>
      </c>
      <c r="S23" s="49">
        <v>99</v>
      </c>
      <c r="T23" s="51">
        <v>1.0999999999999999E-2</v>
      </c>
      <c r="U23" s="49">
        <v>8956</v>
      </c>
      <c r="V23" s="51">
        <v>0.998</v>
      </c>
      <c r="W23" s="49">
        <v>27</v>
      </c>
      <c r="X23" s="53">
        <v>3.0000000000000001E-3</v>
      </c>
      <c r="Y23" s="52">
        <v>5</v>
      </c>
      <c r="Z23" s="200">
        <v>1E-3</v>
      </c>
      <c r="AA23" s="434">
        <v>18</v>
      </c>
      <c r="AB23" s="433">
        <v>2E-3</v>
      </c>
      <c r="AC23" s="432">
        <v>9202</v>
      </c>
      <c r="AD23" s="431">
        <v>0</v>
      </c>
      <c r="AE23" s="430">
        <v>0</v>
      </c>
      <c r="AF23" s="423">
        <v>108</v>
      </c>
      <c r="AG23" s="422">
        <v>1.2E-2</v>
      </c>
      <c r="AI23" s="495">
        <v>182</v>
      </c>
      <c r="AJ23" s="494">
        <v>0.02</v>
      </c>
      <c r="AL23" s="531">
        <f t="shared" si="0"/>
        <v>-74</v>
      </c>
      <c r="AM23" s="530">
        <f t="shared" si="1"/>
        <v>-8.0000000000000002E-3</v>
      </c>
    </row>
    <row r="24" spans="1:39" x14ac:dyDescent="0.25">
      <c r="A24" s="36" t="s">
        <v>44</v>
      </c>
      <c r="B24" s="37">
        <v>43623</v>
      </c>
      <c r="C24" s="38">
        <v>64</v>
      </c>
      <c r="D24" s="38">
        <v>0</v>
      </c>
      <c r="E24" s="38">
        <v>32</v>
      </c>
      <c r="F24" s="39">
        <v>6</v>
      </c>
      <c r="G24" s="206">
        <v>41150</v>
      </c>
      <c r="H24" s="281">
        <v>0.94299999999999995</v>
      </c>
      <c r="I24" s="145">
        <v>2159</v>
      </c>
      <c r="J24" s="204">
        <v>4.9000000000000002E-2</v>
      </c>
      <c r="K24" s="203">
        <v>85</v>
      </c>
      <c r="L24" s="204">
        <v>2E-3</v>
      </c>
      <c r="M24" s="203">
        <v>229</v>
      </c>
      <c r="N24" s="282">
        <v>5.0000000000000001E-3</v>
      </c>
      <c r="O24" s="141">
        <v>505</v>
      </c>
      <c r="P24" s="364">
        <v>1.2E-2</v>
      </c>
      <c r="Q24" s="49">
        <v>212</v>
      </c>
      <c r="R24" s="51">
        <v>5.0000000000000001E-3</v>
      </c>
      <c r="S24" s="49">
        <v>293</v>
      </c>
      <c r="T24" s="51">
        <v>7.0000000000000001E-3</v>
      </c>
      <c r="U24" s="49">
        <v>248</v>
      </c>
      <c r="V24" s="51">
        <v>6.0000000000000001E-3</v>
      </c>
      <c r="W24" s="49">
        <v>63</v>
      </c>
      <c r="X24" s="53">
        <v>1E-3</v>
      </c>
      <c r="Y24" s="52">
        <v>14</v>
      </c>
      <c r="Z24" s="200">
        <v>0</v>
      </c>
      <c r="AA24" s="434">
        <v>12</v>
      </c>
      <c r="AB24" s="433">
        <v>0</v>
      </c>
      <c r="AC24" s="432">
        <v>1256</v>
      </c>
      <c r="AD24" s="431">
        <v>42973</v>
      </c>
      <c r="AE24" s="430">
        <v>0.98499999999999999</v>
      </c>
      <c r="AF24" s="423">
        <v>590</v>
      </c>
      <c r="AG24" s="422">
        <v>1.4E-2</v>
      </c>
      <c r="AI24" s="495">
        <v>713</v>
      </c>
      <c r="AJ24" s="494">
        <v>1.6E-2</v>
      </c>
      <c r="AL24" s="531">
        <f t="shared" si="0"/>
        <v>-123</v>
      </c>
      <c r="AM24" s="530">
        <f t="shared" si="1"/>
        <v>-2E-3</v>
      </c>
    </row>
    <row r="25" spans="1:39" x14ac:dyDescent="0.25">
      <c r="A25" s="36" t="s">
        <v>45</v>
      </c>
      <c r="B25" s="37">
        <v>18652</v>
      </c>
      <c r="C25" s="38">
        <v>30</v>
      </c>
      <c r="D25" s="38">
        <v>0</v>
      </c>
      <c r="E25" s="38">
        <v>13</v>
      </c>
      <c r="F25" s="39">
        <v>3</v>
      </c>
      <c r="G25" s="206">
        <v>18222</v>
      </c>
      <c r="H25" s="281">
        <v>0.97699999999999998</v>
      </c>
      <c r="I25" s="145">
        <v>350</v>
      </c>
      <c r="J25" s="204">
        <v>1.9E-2</v>
      </c>
      <c r="K25" s="203">
        <v>48</v>
      </c>
      <c r="L25" s="204">
        <v>3.0000000000000001E-3</v>
      </c>
      <c r="M25" s="203">
        <v>32</v>
      </c>
      <c r="N25" s="282">
        <v>2E-3</v>
      </c>
      <c r="O25" s="141">
        <v>188</v>
      </c>
      <c r="P25" s="364">
        <v>0.01</v>
      </c>
      <c r="Q25" s="49">
        <v>82</v>
      </c>
      <c r="R25" s="51">
        <v>4.0000000000000001E-3</v>
      </c>
      <c r="S25" s="49">
        <v>105</v>
      </c>
      <c r="T25" s="51">
        <v>6.0000000000000001E-3</v>
      </c>
      <c r="U25" s="49">
        <v>56</v>
      </c>
      <c r="V25" s="51">
        <v>3.0000000000000001E-3</v>
      </c>
      <c r="W25" s="49">
        <v>30</v>
      </c>
      <c r="X25" s="53">
        <v>2E-3</v>
      </c>
      <c r="Y25" s="52">
        <v>1</v>
      </c>
      <c r="Z25" s="200">
        <v>0</v>
      </c>
      <c r="AA25" s="434">
        <v>39</v>
      </c>
      <c r="AB25" s="433">
        <v>2E-3</v>
      </c>
      <c r="AC25" s="432">
        <v>430</v>
      </c>
      <c r="AD25" s="431">
        <v>18409</v>
      </c>
      <c r="AE25" s="430">
        <v>0.98699999999999999</v>
      </c>
      <c r="AF25" s="423">
        <v>236</v>
      </c>
      <c r="AG25" s="422">
        <v>1.2999999999999999E-2</v>
      </c>
      <c r="AI25" s="495">
        <v>237</v>
      </c>
      <c r="AJ25" s="494">
        <v>1.2999999999999999E-2</v>
      </c>
      <c r="AL25" s="531">
        <f t="shared" si="0"/>
        <v>-1</v>
      </c>
      <c r="AM25" s="530">
        <f t="shared" si="1"/>
        <v>0</v>
      </c>
    </row>
    <row r="26" spans="1:39" x14ac:dyDescent="0.25">
      <c r="A26" s="36" t="s">
        <v>46</v>
      </c>
      <c r="B26" s="37">
        <v>42437</v>
      </c>
      <c r="C26" s="38">
        <v>28</v>
      </c>
      <c r="D26" s="38">
        <v>4</v>
      </c>
      <c r="E26" s="38">
        <v>23</v>
      </c>
      <c r="F26" s="39">
        <v>5</v>
      </c>
      <c r="G26" s="206">
        <v>42237</v>
      </c>
      <c r="H26" s="281">
        <v>0.995</v>
      </c>
      <c r="I26" s="145">
        <v>195</v>
      </c>
      <c r="J26" s="204">
        <v>5.0000000000000001E-3</v>
      </c>
      <c r="K26" s="203">
        <v>5</v>
      </c>
      <c r="L26" s="204">
        <v>0</v>
      </c>
      <c r="M26" s="203">
        <v>0</v>
      </c>
      <c r="N26" s="282">
        <v>0</v>
      </c>
      <c r="O26" s="141">
        <v>36</v>
      </c>
      <c r="P26" s="364">
        <v>1E-3</v>
      </c>
      <c r="Q26" s="49">
        <v>33</v>
      </c>
      <c r="R26" s="51">
        <v>1E-3</v>
      </c>
      <c r="S26" s="49">
        <v>52</v>
      </c>
      <c r="T26" s="51">
        <v>1E-3</v>
      </c>
      <c r="U26" s="49">
        <v>48</v>
      </c>
      <c r="V26" s="51">
        <v>1E-3</v>
      </c>
      <c r="W26" s="49">
        <v>6</v>
      </c>
      <c r="X26" s="53">
        <v>0</v>
      </c>
      <c r="Y26" s="52">
        <v>1</v>
      </c>
      <c r="Z26" s="200">
        <v>0</v>
      </c>
      <c r="AA26" s="434">
        <v>44</v>
      </c>
      <c r="AB26" s="433">
        <v>1E-3</v>
      </c>
      <c r="AC26" s="432">
        <v>187</v>
      </c>
      <c r="AD26" s="431">
        <v>42360</v>
      </c>
      <c r="AE26" s="430">
        <v>0.998</v>
      </c>
      <c r="AF26" s="423">
        <v>41</v>
      </c>
      <c r="AG26" s="422">
        <v>1E-3</v>
      </c>
      <c r="AI26" s="495">
        <v>99</v>
      </c>
      <c r="AJ26" s="494">
        <v>2E-3</v>
      </c>
      <c r="AL26" s="531">
        <f t="shared" si="0"/>
        <v>-58</v>
      </c>
      <c r="AM26" s="530">
        <f t="shared" si="1"/>
        <v>-1E-3</v>
      </c>
    </row>
    <row r="27" spans="1:39" x14ac:dyDescent="0.25">
      <c r="A27" s="36" t="s">
        <v>47</v>
      </c>
      <c r="B27" s="37">
        <v>116623</v>
      </c>
      <c r="C27" s="38">
        <v>192</v>
      </c>
      <c r="D27" s="38">
        <v>1</v>
      </c>
      <c r="E27" s="38">
        <v>168</v>
      </c>
      <c r="F27" s="39">
        <v>4</v>
      </c>
      <c r="G27" s="206">
        <v>113433</v>
      </c>
      <c r="H27" s="281">
        <v>0.97299999999999998</v>
      </c>
      <c r="I27" s="145">
        <v>2903</v>
      </c>
      <c r="J27" s="204">
        <v>2.5000000000000001E-2</v>
      </c>
      <c r="K27" s="203">
        <v>276</v>
      </c>
      <c r="L27" s="204">
        <v>2E-3</v>
      </c>
      <c r="M27" s="203">
        <v>11</v>
      </c>
      <c r="N27" s="282">
        <v>0</v>
      </c>
      <c r="O27" s="141">
        <v>2129</v>
      </c>
      <c r="P27" s="364">
        <v>1.7999999999999999E-2</v>
      </c>
      <c r="Q27" s="49">
        <v>1920</v>
      </c>
      <c r="R27" s="51">
        <v>1.6E-2</v>
      </c>
      <c r="S27" s="49">
        <v>461</v>
      </c>
      <c r="T27" s="51">
        <v>4.0000000000000001E-3</v>
      </c>
      <c r="U27" s="49">
        <v>638</v>
      </c>
      <c r="V27" s="51">
        <v>5.0000000000000001E-3</v>
      </c>
      <c r="W27" s="49">
        <v>274</v>
      </c>
      <c r="X27" s="53">
        <v>2E-3</v>
      </c>
      <c r="Y27" s="52">
        <v>3</v>
      </c>
      <c r="Z27" s="200">
        <v>0</v>
      </c>
      <c r="AA27" s="434">
        <v>123</v>
      </c>
      <c r="AB27" s="433">
        <v>1E-3</v>
      </c>
      <c r="AC27" s="432">
        <v>3667</v>
      </c>
      <c r="AD27" s="431">
        <v>114028</v>
      </c>
      <c r="AE27" s="430">
        <v>0.97799999999999998</v>
      </c>
      <c r="AF27" s="423">
        <v>2405</v>
      </c>
      <c r="AG27" s="422">
        <v>2.1000000000000001E-2</v>
      </c>
      <c r="AI27" s="495">
        <v>2633</v>
      </c>
      <c r="AJ27" s="494">
        <v>2.3E-2</v>
      </c>
      <c r="AL27" s="531">
        <f t="shared" si="0"/>
        <v>-228</v>
      </c>
      <c r="AM27" s="530">
        <f t="shared" si="1"/>
        <v>-1.9999999999999983E-3</v>
      </c>
    </row>
    <row r="28" spans="1:39" x14ac:dyDescent="0.25">
      <c r="A28" s="36" t="s">
        <v>48</v>
      </c>
      <c r="B28" s="37">
        <v>10145</v>
      </c>
      <c r="C28" s="38">
        <v>24</v>
      </c>
      <c r="D28" s="38">
        <v>0</v>
      </c>
      <c r="E28" s="38">
        <v>7</v>
      </c>
      <c r="F28" s="39">
        <v>3</v>
      </c>
      <c r="G28" s="206">
        <v>9689</v>
      </c>
      <c r="H28" s="281">
        <v>0.95499999999999996</v>
      </c>
      <c r="I28" s="145">
        <v>407</v>
      </c>
      <c r="J28" s="204">
        <v>0.04</v>
      </c>
      <c r="K28" s="203">
        <v>7</v>
      </c>
      <c r="L28" s="204">
        <v>1E-3</v>
      </c>
      <c r="M28" s="203">
        <v>42</v>
      </c>
      <c r="N28" s="282">
        <v>4.0000000000000001E-3</v>
      </c>
      <c r="O28" s="141">
        <v>41</v>
      </c>
      <c r="P28" s="364">
        <v>4.0000000000000001E-3</v>
      </c>
      <c r="Q28" s="49">
        <v>16</v>
      </c>
      <c r="R28" s="51">
        <v>2E-3</v>
      </c>
      <c r="S28" s="49">
        <v>35</v>
      </c>
      <c r="T28" s="51">
        <v>3.0000000000000001E-3</v>
      </c>
      <c r="U28" s="49">
        <v>30</v>
      </c>
      <c r="V28" s="51">
        <v>3.0000000000000001E-3</v>
      </c>
      <c r="W28" s="49">
        <v>9</v>
      </c>
      <c r="X28" s="53">
        <v>1E-3</v>
      </c>
      <c r="Y28" s="52">
        <v>13</v>
      </c>
      <c r="Z28" s="200">
        <v>1E-3</v>
      </c>
      <c r="AA28" s="434">
        <v>16</v>
      </c>
      <c r="AB28" s="433">
        <v>2E-3</v>
      </c>
      <c r="AC28" s="432">
        <v>180</v>
      </c>
      <c r="AD28" s="431">
        <v>10074</v>
      </c>
      <c r="AE28" s="430">
        <v>0.99299999999999999</v>
      </c>
      <c r="AF28" s="423">
        <v>48</v>
      </c>
      <c r="AG28" s="422">
        <v>5.0000000000000001E-3</v>
      </c>
      <c r="AI28" s="495">
        <v>90</v>
      </c>
      <c r="AJ28" s="494">
        <v>8.9999999999999993E-3</v>
      </c>
      <c r="AL28" s="531">
        <f t="shared" si="0"/>
        <v>-42</v>
      </c>
      <c r="AM28" s="530">
        <f t="shared" si="1"/>
        <v>-3.9999999999999992E-3</v>
      </c>
    </row>
    <row r="29" spans="1:39" x14ac:dyDescent="0.25">
      <c r="A29" s="36" t="s">
        <v>49</v>
      </c>
      <c r="B29" s="37">
        <v>12088</v>
      </c>
      <c r="C29" s="38">
        <v>14</v>
      </c>
      <c r="D29" s="38">
        <v>0</v>
      </c>
      <c r="E29" s="38">
        <v>0</v>
      </c>
      <c r="F29" s="39">
        <v>3</v>
      </c>
      <c r="G29" s="206">
        <v>10767</v>
      </c>
      <c r="H29" s="281">
        <v>0.89100000000000001</v>
      </c>
      <c r="I29" s="145">
        <v>1285</v>
      </c>
      <c r="J29" s="204">
        <v>0.106</v>
      </c>
      <c r="K29" s="203">
        <v>36</v>
      </c>
      <c r="L29" s="204">
        <v>3.0000000000000001E-3</v>
      </c>
      <c r="M29" s="203">
        <v>0</v>
      </c>
      <c r="N29" s="282">
        <v>0</v>
      </c>
      <c r="O29" s="141">
        <v>314</v>
      </c>
      <c r="P29" s="364">
        <v>2.5999999999999999E-2</v>
      </c>
      <c r="Q29" s="49">
        <v>22</v>
      </c>
      <c r="R29" s="51">
        <v>2E-3</v>
      </c>
      <c r="S29" s="49">
        <v>728</v>
      </c>
      <c r="T29" s="51">
        <v>0.06</v>
      </c>
      <c r="U29" s="49">
        <v>84</v>
      </c>
      <c r="V29" s="51">
        <v>7.0000000000000001E-3</v>
      </c>
      <c r="W29" s="49">
        <v>50</v>
      </c>
      <c r="X29" s="53">
        <v>4.0000000000000001E-3</v>
      </c>
      <c r="Y29" s="52">
        <v>17</v>
      </c>
      <c r="Z29" s="200">
        <v>1E-3</v>
      </c>
      <c r="AA29" s="434">
        <v>44</v>
      </c>
      <c r="AB29" s="433">
        <v>4.0000000000000001E-3</v>
      </c>
      <c r="AC29" s="432">
        <v>1254</v>
      </c>
      <c r="AD29" s="431">
        <v>11254</v>
      </c>
      <c r="AE29" s="430">
        <v>0.93100000000000005</v>
      </c>
      <c r="AF29" s="423">
        <v>350</v>
      </c>
      <c r="AG29" s="422">
        <v>2.9000000000000001E-2</v>
      </c>
      <c r="AI29" s="495">
        <v>500</v>
      </c>
      <c r="AJ29" s="494">
        <v>4.1000000000000002E-2</v>
      </c>
      <c r="AL29" s="531">
        <f t="shared" si="0"/>
        <v>-150</v>
      </c>
      <c r="AM29" s="530">
        <f t="shared" si="1"/>
        <v>-1.2E-2</v>
      </c>
    </row>
    <row r="30" spans="1:39" x14ac:dyDescent="0.25">
      <c r="A30" s="36" t="s">
        <v>50</v>
      </c>
      <c r="B30" s="37">
        <v>22071</v>
      </c>
      <c r="C30" s="38">
        <v>35</v>
      </c>
      <c r="D30" s="38">
        <v>0</v>
      </c>
      <c r="E30" s="38">
        <v>21</v>
      </c>
      <c r="F30" s="39">
        <v>4</v>
      </c>
      <c r="G30" s="206">
        <v>18303</v>
      </c>
      <c r="H30" s="281">
        <v>0.82899999999999996</v>
      </c>
      <c r="I30" s="145">
        <v>3147</v>
      </c>
      <c r="J30" s="204">
        <v>0.14299999999999999</v>
      </c>
      <c r="K30" s="203">
        <v>604</v>
      </c>
      <c r="L30" s="204">
        <v>2.7E-2</v>
      </c>
      <c r="M30" s="203">
        <v>17</v>
      </c>
      <c r="N30" s="282">
        <v>1E-3</v>
      </c>
      <c r="O30" s="141">
        <v>608</v>
      </c>
      <c r="P30" s="364">
        <v>2.8000000000000001E-2</v>
      </c>
      <c r="Q30" s="49">
        <v>335</v>
      </c>
      <c r="R30" s="51">
        <v>1.4999999999999999E-2</v>
      </c>
      <c r="S30" s="49">
        <v>405</v>
      </c>
      <c r="T30" s="51">
        <v>1.7999999999999999E-2</v>
      </c>
      <c r="U30" s="49">
        <v>224</v>
      </c>
      <c r="V30" s="51">
        <v>0.01</v>
      </c>
      <c r="W30" s="49">
        <v>55</v>
      </c>
      <c r="X30" s="53">
        <v>2E-3</v>
      </c>
      <c r="Y30" s="52">
        <v>39</v>
      </c>
      <c r="Z30" s="200">
        <v>2E-3</v>
      </c>
      <c r="AA30" s="434">
        <v>65</v>
      </c>
      <c r="AB30" s="433">
        <v>3.0000000000000001E-3</v>
      </c>
      <c r="AC30" s="432">
        <v>1415</v>
      </c>
      <c r="AD30" s="431">
        <v>20828</v>
      </c>
      <c r="AE30" s="430">
        <v>0.94399999999999995</v>
      </c>
      <c r="AF30" s="423">
        <v>1212</v>
      </c>
      <c r="AG30" s="422">
        <v>5.5E-2</v>
      </c>
      <c r="AI30" s="495">
        <v>1373</v>
      </c>
      <c r="AJ30" s="494">
        <v>6.2E-2</v>
      </c>
      <c r="AL30" s="531">
        <f t="shared" si="0"/>
        <v>-161</v>
      </c>
      <c r="AM30" s="530">
        <f t="shared" si="1"/>
        <v>-6.9999999999999993E-3</v>
      </c>
    </row>
    <row r="31" spans="1:39" x14ac:dyDescent="0.25">
      <c r="A31" s="36" t="s">
        <v>293</v>
      </c>
      <c r="B31" s="37">
        <v>36822</v>
      </c>
      <c r="C31" s="38">
        <v>77</v>
      </c>
      <c r="D31" s="38">
        <v>0</v>
      </c>
      <c r="E31" s="38">
        <v>59</v>
      </c>
      <c r="F31" s="39">
        <v>3</v>
      </c>
      <c r="G31" s="206">
        <v>33534</v>
      </c>
      <c r="H31" s="281">
        <v>0.91100000000000003</v>
      </c>
      <c r="I31" s="145">
        <v>2965</v>
      </c>
      <c r="J31" s="204">
        <v>8.1000000000000003E-2</v>
      </c>
      <c r="K31" s="203">
        <v>66</v>
      </c>
      <c r="L31" s="204">
        <v>2E-3</v>
      </c>
      <c r="M31" s="203">
        <v>257</v>
      </c>
      <c r="N31" s="282">
        <v>7.0000000000000001E-3</v>
      </c>
      <c r="O31" s="141">
        <v>1972</v>
      </c>
      <c r="P31" s="364">
        <v>5.3999999999999999E-2</v>
      </c>
      <c r="Q31" s="49">
        <v>1557</v>
      </c>
      <c r="R31" s="51">
        <v>4.2000000000000003E-2</v>
      </c>
      <c r="S31" s="49">
        <v>452</v>
      </c>
      <c r="T31" s="51">
        <v>1.2E-2</v>
      </c>
      <c r="U31" s="49">
        <v>609</v>
      </c>
      <c r="V31" s="51">
        <v>1.7000000000000001E-2</v>
      </c>
      <c r="W31" s="49">
        <v>260</v>
      </c>
      <c r="X31" s="53">
        <v>7.0000000000000001E-3</v>
      </c>
      <c r="Y31" s="52">
        <v>29</v>
      </c>
      <c r="Z31" s="200">
        <v>1E-3</v>
      </c>
      <c r="AA31" s="434">
        <v>27</v>
      </c>
      <c r="AB31" s="433">
        <v>1E-3</v>
      </c>
      <c r="AC31" s="432">
        <v>3535</v>
      </c>
      <c r="AD31" s="431">
        <v>34630</v>
      </c>
      <c r="AE31" s="430">
        <v>0.94</v>
      </c>
      <c r="AF31" s="423">
        <v>2038</v>
      </c>
      <c r="AG31" s="422">
        <v>5.5E-2</v>
      </c>
      <c r="AI31" s="495">
        <v>1206</v>
      </c>
      <c r="AJ31" s="494">
        <v>3.3000000000000002E-2</v>
      </c>
      <c r="AL31" s="531">
        <f t="shared" si="0"/>
        <v>832</v>
      </c>
      <c r="AM31" s="530">
        <f t="shared" si="1"/>
        <v>2.1999999999999999E-2</v>
      </c>
    </row>
    <row r="32" spans="1:39" x14ac:dyDescent="0.25">
      <c r="A32" s="36" t="s">
        <v>52</v>
      </c>
      <c r="B32" s="37">
        <v>20009</v>
      </c>
      <c r="C32" s="38">
        <v>35</v>
      </c>
      <c r="D32" s="38">
        <v>0</v>
      </c>
      <c r="E32" s="38">
        <v>23</v>
      </c>
      <c r="F32" s="39">
        <v>3</v>
      </c>
      <c r="G32" s="206">
        <v>19593</v>
      </c>
      <c r="H32" s="281">
        <v>0.97899999999999998</v>
      </c>
      <c r="I32" s="145">
        <v>327</v>
      </c>
      <c r="J32" s="204">
        <v>1.6E-2</v>
      </c>
      <c r="K32" s="203">
        <v>4</v>
      </c>
      <c r="L32" s="204">
        <v>0</v>
      </c>
      <c r="M32" s="203">
        <v>85</v>
      </c>
      <c r="N32" s="282">
        <v>4.0000000000000001E-3</v>
      </c>
      <c r="O32" s="141">
        <v>55</v>
      </c>
      <c r="P32" s="364">
        <v>3.0000000000000001E-3</v>
      </c>
      <c r="Q32" s="49">
        <v>30</v>
      </c>
      <c r="R32" s="51">
        <v>1E-3</v>
      </c>
      <c r="S32" s="49">
        <v>142</v>
      </c>
      <c r="T32" s="51">
        <v>7.0000000000000001E-3</v>
      </c>
      <c r="U32" s="49">
        <v>35</v>
      </c>
      <c r="V32" s="51">
        <v>2E-3</v>
      </c>
      <c r="W32" s="49">
        <v>134</v>
      </c>
      <c r="X32" s="53">
        <v>7.0000000000000001E-3</v>
      </c>
      <c r="Y32" s="52">
        <v>7</v>
      </c>
      <c r="Z32" s="200">
        <v>0</v>
      </c>
      <c r="AA32" s="434">
        <v>8</v>
      </c>
      <c r="AB32" s="433">
        <v>0</v>
      </c>
      <c r="AC32" s="432">
        <v>450</v>
      </c>
      <c r="AD32" s="431">
        <v>19781</v>
      </c>
      <c r="AE32" s="430">
        <v>0.98899999999999999</v>
      </c>
      <c r="AF32" s="423">
        <v>59</v>
      </c>
      <c r="AG32" s="422">
        <v>3.0000000000000001E-3</v>
      </c>
      <c r="AI32" s="495">
        <v>101</v>
      </c>
      <c r="AJ32" s="494">
        <v>5.0000000000000001E-3</v>
      </c>
      <c r="AL32" s="531">
        <f t="shared" si="0"/>
        <v>-42</v>
      </c>
      <c r="AM32" s="530">
        <f t="shared" si="1"/>
        <v>-2E-3</v>
      </c>
    </row>
    <row r="33" spans="1:39" x14ac:dyDescent="0.25">
      <c r="A33" s="36" t="s">
        <v>53</v>
      </c>
      <c r="B33" s="37">
        <v>15757</v>
      </c>
      <c r="C33" s="38">
        <v>30</v>
      </c>
      <c r="D33" s="38">
        <v>0</v>
      </c>
      <c r="E33" s="38">
        <v>10</v>
      </c>
      <c r="F33" s="39">
        <v>4</v>
      </c>
      <c r="G33" s="206">
        <v>15284</v>
      </c>
      <c r="H33" s="281">
        <v>0.97</v>
      </c>
      <c r="I33" s="145">
        <v>468</v>
      </c>
      <c r="J33" s="204">
        <v>0.03</v>
      </c>
      <c r="K33" s="203">
        <v>5</v>
      </c>
      <c r="L33" s="204">
        <v>0</v>
      </c>
      <c r="M33" s="203">
        <v>0</v>
      </c>
      <c r="N33" s="282">
        <v>0</v>
      </c>
      <c r="O33" s="141">
        <v>78</v>
      </c>
      <c r="P33" s="364">
        <v>5.0000000000000001E-3</v>
      </c>
      <c r="Q33" s="49">
        <v>31</v>
      </c>
      <c r="R33" s="51">
        <v>2E-3</v>
      </c>
      <c r="S33" s="49">
        <v>170</v>
      </c>
      <c r="T33" s="51">
        <v>1.0999999999999999E-2</v>
      </c>
      <c r="U33" s="49">
        <v>29</v>
      </c>
      <c r="V33" s="51">
        <v>2E-3</v>
      </c>
      <c r="W33" s="49">
        <v>10</v>
      </c>
      <c r="X33" s="53">
        <v>1E-3</v>
      </c>
      <c r="Y33" s="52">
        <v>0</v>
      </c>
      <c r="Z33" s="200">
        <v>0</v>
      </c>
      <c r="AA33" s="434">
        <v>8</v>
      </c>
      <c r="AB33" s="433">
        <v>1E-3</v>
      </c>
      <c r="AC33" s="432">
        <v>313</v>
      </c>
      <c r="AD33" s="431">
        <v>15538</v>
      </c>
      <c r="AE33" s="430">
        <v>0.98599999999999999</v>
      </c>
      <c r="AF33" s="423">
        <v>83</v>
      </c>
      <c r="AG33" s="422">
        <v>5.0000000000000001E-3</v>
      </c>
      <c r="AI33" s="495">
        <v>121</v>
      </c>
      <c r="AJ33" s="494">
        <v>8.0000000000000002E-3</v>
      </c>
      <c r="AL33" s="531">
        <f t="shared" si="0"/>
        <v>-38</v>
      </c>
      <c r="AM33" s="530">
        <f t="shared" si="1"/>
        <v>-3.0000000000000001E-3</v>
      </c>
    </row>
    <row r="34" spans="1:39" x14ac:dyDescent="0.25">
      <c r="A34" s="36" t="s">
        <v>54</v>
      </c>
      <c r="B34" s="37">
        <v>11596</v>
      </c>
      <c r="C34" s="38">
        <v>38</v>
      </c>
      <c r="D34" s="38">
        <v>0</v>
      </c>
      <c r="E34" s="38">
        <v>6</v>
      </c>
      <c r="F34" s="39">
        <v>4</v>
      </c>
      <c r="G34" s="206">
        <v>9048</v>
      </c>
      <c r="H34" s="281">
        <v>0.78</v>
      </c>
      <c r="I34" s="145">
        <v>1980</v>
      </c>
      <c r="J34" s="204">
        <v>0.17100000000000001</v>
      </c>
      <c r="K34" s="203">
        <v>567</v>
      </c>
      <c r="L34" s="204">
        <v>4.9000000000000002E-2</v>
      </c>
      <c r="M34" s="203">
        <v>1</v>
      </c>
      <c r="N34" s="282">
        <v>0</v>
      </c>
      <c r="O34" s="141">
        <v>654</v>
      </c>
      <c r="P34" s="364">
        <v>5.6000000000000001E-2</v>
      </c>
      <c r="Q34" s="49">
        <v>96</v>
      </c>
      <c r="R34" s="51">
        <v>8.0000000000000002E-3</v>
      </c>
      <c r="S34" s="49">
        <v>2941</v>
      </c>
      <c r="T34" s="51">
        <v>0.254</v>
      </c>
      <c r="U34" s="49">
        <v>97</v>
      </c>
      <c r="V34" s="51">
        <v>8.0000000000000002E-3</v>
      </c>
      <c r="W34" s="49">
        <v>34</v>
      </c>
      <c r="X34" s="53">
        <v>3.0000000000000001E-3</v>
      </c>
      <c r="Y34" s="52">
        <v>18</v>
      </c>
      <c r="Z34" s="200">
        <v>2E-3</v>
      </c>
      <c r="AA34" s="434">
        <v>38</v>
      </c>
      <c r="AB34" s="433">
        <v>3.0000000000000001E-3</v>
      </c>
      <c r="AC34" s="432">
        <v>3803</v>
      </c>
      <c r="AD34" s="431">
        <v>7739</v>
      </c>
      <c r="AE34" s="430">
        <v>0.66700000000000004</v>
      </c>
      <c r="AF34" s="423">
        <v>1221</v>
      </c>
      <c r="AG34" s="422">
        <v>0.105</v>
      </c>
      <c r="AI34" s="495">
        <v>1236</v>
      </c>
      <c r="AJ34" s="494">
        <v>0.107</v>
      </c>
      <c r="AL34" s="531">
        <f t="shared" si="0"/>
        <v>-15</v>
      </c>
      <c r="AM34" s="530">
        <f t="shared" si="1"/>
        <v>-2.0000000000000018E-3</v>
      </c>
    </row>
    <row r="35" spans="1:39" x14ac:dyDescent="0.25">
      <c r="A35" s="36" t="s">
        <v>298</v>
      </c>
      <c r="B35" s="37">
        <v>36331</v>
      </c>
      <c r="C35" s="38">
        <v>45</v>
      </c>
      <c r="D35" s="38">
        <v>0</v>
      </c>
      <c r="E35" s="38">
        <v>30</v>
      </c>
      <c r="F35" s="39">
        <v>3</v>
      </c>
      <c r="G35" s="206">
        <v>34217</v>
      </c>
      <c r="H35" s="281">
        <v>0.94199999999999995</v>
      </c>
      <c r="I35" s="145">
        <v>2005</v>
      </c>
      <c r="J35" s="204">
        <v>5.5E-2</v>
      </c>
      <c r="K35" s="203">
        <v>102</v>
      </c>
      <c r="L35" s="204">
        <v>3.0000000000000001E-3</v>
      </c>
      <c r="M35" s="203">
        <v>7</v>
      </c>
      <c r="N35" s="282">
        <v>0</v>
      </c>
      <c r="O35" s="141">
        <v>226</v>
      </c>
      <c r="P35" s="364">
        <v>6.0000000000000001E-3</v>
      </c>
      <c r="Q35" s="49">
        <v>123</v>
      </c>
      <c r="R35" s="51">
        <v>3.0000000000000001E-3</v>
      </c>
      <c r="S35" s="49">
        <v>81</v>
      </c>
      <c r="T35" s="51">
        <v>2E-3</v>
      </c>
      <c r="U35" s="49">
        <v>113</v>
      </c>
      <c r="V35" s="51">
        <v>3.0000000000000001E-3</v>
      </c>
      <c r="W35" s="49">
        <v>40</v>
      </c>
      <c r="X35" s="53">
        <v>1E-3</v>
      </c>
      <c r="Y35" s="52">
        <v>6</v>
      </c>
      <c r="Z35" s="200">
        <v>0</v>
      </c>
      <c r="AA35" s="434">
        <v>58</v>
      </c>
      <c r="AB35" s="433">
        <v>2E-3</v>
      </c>
      <c r="AC35" s="432">
        <v>534</v>
      </c>
      <c r="AD35" s="431">
        <v>35974</v>
      </c>
      <c r="AE35" s="430">
        <v>0.99</v>
      </c>
      <c r="AF35" s="423">
        <v>328</v>
      </c>
      <c r="AG35" s="422">
        <v>8.9999999999999993E-3</v>
      </c>
      <c r="AI35" s="495">
        <v>528</v>
      </c>
      <c r="AJ35" s="494">
        <v>1.4999999999999999E-2</v>
      </c>
      <c r="AL35" s="531">
        <f t="shared" si="0"/>
        <v>-200</v>
      </c>
      <c r="AM35" s="530">
        <f t="shared" si="1"/>
        <v>-6.0000000000000001E-3</v>
      </c>
    </row>
    <row r="36" spans="1:39" x14ac:dyDescent="0.25">
      <c r="A36" s="36" t="s">
        <v>56</v>
      </c>
      <c r="B36" s="37">
        <v>18077</v>
      </c>
      <c r="C36" s="38">
        <v>24</v>
      </c>
      <c r="D36" s="38">
        <v>0</v>
      </c>
      <c r="E36" s="38">
        <v>19</v>
      </c>
      <c r="F36" s="39">
        <v>3</v>
      </c>
      <c r="G36" s="206">
        <v>17270</v>
      </c>
      <c r="H36" s="281">
        <v>0.95499999999999996</v>
      </c>
      <c r="I36" s="145">
        <v>735</v>
      </c>
      <c r="J36" s="204">
        <v>4.1000000000000002E-2</v>
      </c>
      <c r="K36" s="203">
        <v>72</v>
      </c>
      <c r="L36" s="204">
        <v>4.0000000000000001E-3</v>
      </c>
      <c r="M36" s="203">
        <v>0</v>
      </c>
      <c r="N36" s="282">
        <v>0</v>
      </c>
      <c r="O36" s="141">
        <v>90</v>
      </c>
      <c r="P36" s="364">
        <v>5.0000000000000001E-3</v>
      </c>
      <c r="Q36" s="49">
        <v>53</v>
      </c>
      <c r="R36" s="51">
        <v>3.0000000000000001E-3</v>
      </c>
      <c r="S36" s="49">
        <v>49</v>
      </c>
      <c r="T36" s="51">
        <v>3.0000000000000001E-3</v>
      </c>
      <c r="U36" s="49">
        <v>45</v>
      </c>
      <c r="V36" s="51">
        <v>2E-3</v>
      </c>
      <c r="W36" s="49">
        <v>28</v>
      </c>
      <c r="X36" s="53">
        <v>2E-3</v>
      </c>
      <c r="Y36" s="52">
        <v>14</v>
      </c>
      <c r="Z36" s="200">
        <v>1E-3</v>
      </c>
      <c r="AA36" s="434">
        <v>14</v>
      </c>
      <c r="AB36" s="433">
        <v>1E-3</v>
      </c>
      <c r="AC36" s="432">
        <v>240</v>
      </c>
      <c r="AD36" s="431">
        <v>17915</v>
      </c>
      <c r="AE36" s="430">
        <v>0.99099999999999999</v>
      </c>
      <c r="AF36" s="423">
        <v>162</v>
      </c>
      <c r="AG36" s="422">
        <v>8.9999999999999993E-3</v>
      </c>
      <c r="AI36" s="495">
        <v>402</v>
      </c>
      <c r="AJ36" s="494">
        <v>2.1999999999999999E-2</v>
      </c>
      <c r="AL36" s="531">
        <f t="shared" si="0"/>
        <v>-240</v>
      </c>
      <c r="AM36" s="530">
        <f t="shared" si="1"/>
        <v>-1.2999999999999999E-2</v>
      </c>
    </row>
    <row r="37" spans="1:39" x14ac:dyDescent="0.25">
      <c r="A37" s="36" t="s">
        <v>57</v>
      </c>
      <c r="B37" s="37">
        <v>16883</v>
      </c>
      <c r="C37" s="38">
        <v>28</v>
      </c>
      <c r="D37" s="38">
        <v>7</v>
      </c>
      <c r="E37" s="38">
        <v>4</v>
      </c>
      <c r="F37" s="39">
        <v>5</v>
      </c>
      <c r="G37" s="206">
        <v>9442</v>
      </c>
      <c r="H37" s="281">
        <v>0.55900000000000005</v>
      </c>
      <c r="I37" s="145">
        <v>6116</v>
      </c>
      <c r="J37" s="204">
        <v>0.36199999999999999</v>
      </c>
      <c r="K37" s="203">
        <v>1325</v>
      </c>
      <c r="L37" s="204">
        <v>7.8E-2</v>
      </c>
      <c r="M37" s="203">
        <v>0</v>
      </c>
      <c r="N37" s="282">
        <v>0</v>
      </c>
      <c r="O37" s="141">
        <v>1463</v>
      </c>
      <c r="P37" s="364">
        <v>8.6999999999999994E-2</v>
      </c>
      <c r="Q37" s="49">
        <v>268</v>
      </c>
      <c r="R37" s="51">
        <v>1.6E-2</v>
      </c>
      <c r="S37" s="49">
        <v>613</v>
      </c>
      <c r="T37" s="51">
        <v>3.5999999999999997E-2</v>
      </c>
      <c r="U37" s="49">
        <v>191</v>
      </c>
      <c r="V37" s="51">
        <v>1.0999999999999999E-2</v>
      </c>
      <c r="W37" s="49">
        <v>48</v>
      </c>
      <c r="X37" s="53">
        <v>3.0000000000000001E-3</v>
      </c>
      <c r="Y37" s="52">
        <v>18</v>
      </c>
      <c r="Z37" s="200">
        <v>1E-3</v>
      </c>
      <c r="AA37" s="434">
        <v>70</v>
      </c>
      <c r="AB37" s="433">
        <v>4.0000000000000001E-3</v>
      </c>
      <c r="AC37" s="432">
        <v>2471</v>
      </c>
      <c r="AD37" s="431">
        <v>14090</v>
      </c>
      <c r="AE37" s="430">
        <v>0.83499999999999996</v>
      </c>
      <c r="AF37" s="423">
        <v>2788</v>
      </c>
      <c r="AG37" s="422">
        <v>0.16500000000000001</v>
      </c>
      <c r="AI37" s="495">
        <v>3120</v>
      </c>
      <c r="AJ37" s="494">
        <v>0.186</v>
      </c>
      <c r="AL37" s="531">
        <f t="shared" si="0"/>
        <v>-332</v>
      </c>
      <c r="AM37" s="530">
        <f t="shared" si="1"/>
        <v>-2.0999999999999991E-2</v>
      </c>
    </row>
    <row r="38" spans="1:39" x14ac:dyDescent="0.25">
      <c r="A38" s="36" t="s">
        <v>58</v>
      </c>
      <c r="B38" s="37">
        <v>61180</v>
      </c>
      <c r="C38" s="38">
        <v>44</v>
      </c>
      <c r="D38" s="38">
        <v>1</v>
      </c>
      <c r="E38" s="38">
        <v>32</v>
      </c>
      <c r="F38" s="39">
        <v>3</v>
      </c>
      <c r="G38" s="206">
        <v>58766</v>
      </c>
      <c r="H38" s="281">
        <v>0.96099999999999997</v>
      </c>
      <c r="I38" s="145">
        <v>2371</v>
      </c>
      <c r="J38" s="204">
        <v>3.9E-2</v>
      </c>
      <c r="K38" s="203">
        <v>40</v>
      </c>
      <c r="L38" s="204">
        <v>1E-3</v>
      </c>
      <c r="M38" s="203">
        <v>3</v>
      </c>
      <c r="N38" s="282">
        <v>0</v>
      </c>
      <c r="O38" s="141">
        <v>302</v>
      </c>
      <c r="P38" s="364">
        <v>5.0000000000000001E-3</v>
      </c>
      <c r="Q38" s="49">
        <v>251</v>
      </c>
      <c r="R38" s="51">
        <v>4.0000000000000001E-3</v>
      </c>
      <c r="S38" s="49">
        <v>175</v>
      </c>
      <c r="T38" s="51">
        <v>3.0000000000000001E-3</v>
      </c>
      <c r="U38" s="49">
        <v>198</v>
      </c>
      <c r="V38" s="51">
        <v>3.0000000000000001E-3</v>
      </c>
      <c r="W38" s="49">
        <v>80</v>
      </c>
      <c r="X38" s="53">
        <v>1E-3</v>
      </c>
      <c r="Y38" s="52">
        <v>12</v>
      </c>
      <c r="Z38" s="200">
        <v>0</v>
      </c>
      <c r="AA38" s="434">
        <v>18</v>
      </c>
      <c r="AB38" s="433">
        <v>0</v>
      </c>
      <c r="AC38" s="432">
        <v>797</v>
      </c>
      <c r="AD38" s="431">
        <v>60764</v>
      </c>
      <c r="AE38" s="430">
        <v>0.99299999999999999</v>
      </c>
      <c r="AF38" s="423">
        <v>342</v>
      </c>
      <c r="AG38" s="422">
        <v>6.0000000000000001E-3</v>
      </c>
      <c r="AI38" s="495">
        <v>492</v>
      </c>
      <c r="AJ38" s="494">
        <v>8.0000000000000002E-3</v>
      </c>
      <c r="AL38" s="531">
        <f t="shared" si="0"/>
        <v>-150</v>
      </c>
      <c r="AM38" s="530">
        <f t="shared" si="1"/>
        <v>-2E-3</v>
      </c>
    </row>
    <row r="39" spans="1:39" x14ac:dyDescent="0.25">
      <c r="A39" s="36" t="s">
        <v>296</v>
      </c>
      <c r="B39" s="37">
        <v>9188</v>
      </c>
      <c r="C39" s="38">
        <v>11</v>
      </c>
      <c r="D39" s="38">
        <v>0</v>
      </c>
      <c r="E39" s="38">
        <v>2</v>
      </c>
      <c r="F39" s="39">
        <v>3</v>
      </c>
      <c r="G39" s="206">
        <v>8362</v>
      </c>
      <c r="H39" s="281">
        <v>0.91</v>
      </c>
      <c r="I39" s="145">
        <v>738</v>
      </c>
      <c r="J39" s="204">
        <v>0.08</v>
      </c>
      <c r="K39" s="203">
        <v>88</v>
      </c>
      <c r="L39" s="204">
        <v>0.01</v>
      </c>
      <c r="M39" s="203">
        <v>0</v>
      </c>
      <c r="N39" s="282">
        <v>0</v>
      </c>
      <c r="O39" s="141">
        <v>109</v>
      </c>
      <c r="P39" s="364">
        <v>1.2E-2</v>
      </c>
      <c r="Q39" s="49">
        <v>48</v>
      </c>
      <c r="R39" s="51">
        <v>5.0000000000000001E-3</v>
      </c>
      <c r="S39" s="49">
        <v>91</v>
      </c>
      <c r="T39" s="51">
        <v>0.01</v>
      </c>
      <c r="U39" s="49">
        <v>61</v>
      </c>
      <c r="V39" s="51">
        <v>7.0000000000000001E-3</v>
      </c>
      <c r="W39" s="49">
        <v>11</v>
      </c>
      <c r="X39" s="53">
        <v>1E-3</v>
      </c>
      <c r="Y39" s="52">
        <v>11</v>
      </c>
      <c r="Z39" s="200">
        <v>1E-3</v>
      </c>
      <c r="AA39" s="434">
        <v>25</v>
      </c>
      <c r="AB39" s="433">
        <v>3.0000000000000001E-3</v>
      </c>
      <c r="AC39" s="432">
        <v>322</v>
      </c>
      <c r="AD39" s="431">
        <v>8957</v>
      </c>
      <c r="AE39" s="430">
        <v>0.97499999999999998</v>
      </c>
      <c r="AF39" s="423">
        <v>197</v>
      </c>
      <c r="AG39" s="422">
        <v>2.1000000000000001E-2</v>
      </c>
      <c r="AI39" s="495">
        <v>194</v>
      </c>
      <c r="AJ39" s="494">
        <v>2.1000000000000001E-2</v>
      </c>
      <c r="AL39" s="531">
        <f t="shared" si="0"/>
        <v>3</v>
      </c>
      <c r="AM39" s="530">
        <f t="shared" si="1"/>
        <v>0</v>
      </c>
    </row>
    <row r="40" spans="1:39" x14ac:dyDescent="0.25">
      <c r="A40" s="36" t="s">
        <v>292</v>
      </c>
      <c r="B40" s="37">
        <v>13026</v>
      </c>
      <c r="C40" s="38">
        <v>13</v>
      </c>
      <c r="D40" s="38">
        <v>0</v>
      </c>
      <c r="E40" s="38">
        <v>5</v>
      </c>
      <c r="F40" s="39">
        <v>5</v>
      </c>
      <c r="G40" s="206">
        <v>12433</v>
      </c>
      <c r="H40" s="281">
        <v>0.95399999999999996</v>
      </c>
      <c r="I40" s="145">
        <v>558</v>
      </c>
      <c r="J40" s="204">
        <v>4.2999999999999997E-2</v>
      </c>
      <c r="K40" s="203">
        <v>26</v>
      </c>
      <c r="L40" s="204">
        <v>2E-3</v>
      </c>
      <c r="M40" s="203">
        <v>9</v>
      </c>
      <c r="N40" s="282">
        <v>1E-3</v>
      </c>
      <c r="O40" s="141">
        <v>390</v>
      </c>
      <c r="P40" s="364">
        <v>0.03</v>
      </c>
      <c r="Q40" s="49">
        <v>83</v>
      </c>
      <c r="R40" s="51">
        <v>6.0000000000000001E-3</v>
      </c>
      <c r="S40" s="49">
        <v>2676</v>
      </c>
      <c r="T40" s="51">
        <v>0.20499999999999999</v>
      </c>
      <c r="U40" s="49">
        <v>84</v>
      </c>
      <c r="V40" s="51">
        <v>6.0000000000000001E-3</v>
      </c>
      <c r="W40" s="49">
        <v>32</v>
      </c>
      <c r="X40" s="53">
        <v>2E-3</v>
      </c>
      <c r="Y40" s="52">
        <v>32</v>
      </c>
      <c r="Z40" s="200">
        <v>2E-3</v>
      </c>
      <c r="AA40" s="434">
        <v>17</v>
      </c>
      <c r="AB40" s="433">
        <v>1E-3</v>
      </c>
      <c r="AC40" s="432">
        <v>3263</v>
      </c>
      <c r="AD40" s="431">
        <v>10180</v>
      </c>
      <c r="AE40" s="430">
        <v>0.78200000000000003</v>
      </c>
      <c r="AF40" s="423">
        <v>416</v>
      </c>
      <c r="AG40" s="422">
        <v>3.2000000000000001E-2</v>
      </c>
      <c r="AI40" s="495">
        <v>456</v>
      </c>
      <c r="AJ40" s="494">
        <v>3.5000000000000003E-2</v>
      </c>
      <c r="AL40" s="531">
        <f t="shared" ref="AL40:AL62" si="2" xml:space="preserve"> AF40-AI40</f>
        <v>-40</v>
      </c>
      <c r="AM40" s="530">
        <f t="shared" ref="AM40:AM62" si="3" xml:space="preserve"> AG40-AJ40</f>
        <v>-3.0000000000000027E-3</v>
      </c>
    </row>
    <row r="41" spans="1:39" x14ac:dyDescent="0.25">
      <c r="A41" s="36" t="s">
        <v>61</v>
      </c>
      <c r="B41" s="37">
        <v>15444</v>
      </c>
      <c r="C41" s="38">
        <v>28</v>
      </c>
      <c r="D41" s="38">
        <v>2</v>
      </c>
      <c r="E41" s="38">
        <v>7</v>
      </c>
      <c r="F41" s="39">
        <v>3</v>
      </c>
      <c r="G41" s="206">
        <v>9785</v>
      </c>
      <c r="H41" s="281">
        <v>0.63400000000000001</v>
      </c>
      <c r="I41" s="145">
        <v>5583</v>
      </c>
      <c r="J41" s="204">
        <v>0.36099999999999999</v>
      </c>
      <c r="K41" s="203">
        <v>40</v>
      </c>
      <c r="L41" s="204">
        <v>3.0000000000000001E-3</v>
      </c>
      <c r="M41" s="203">
        <v>36</v>
      </c>
      <c r="N41" s="282">
        <v>2E-3</v>
      </c>
      <c r="O41" s="141">
        <v>91</v>
      </c>
      <c r="P41" s="364">
        <v>6.0000000000000001E-3</v>
      </c>
      <c r="Q41" s="49">
        <v>27</v>
      </c>
      <c r="R41" s="51">
        <v>2E-3</v>
      </c>
      <c r="S41" s="49">
        <v>29</v>
      </c>
      <c r="T41" s="51">
        <v>2E-3</v>
      </c>
      <c r="U41" s="49">
        <v>30</v>
      </c>
      <c r="V41" s="51">
        <v>2E-3</v>
      </c>
      <c r="W41" s="49">
        <v>8</v>
      </c>
      <c r="X41" s="53">
        <v>1E-3</v>
      </c>
      <c r="Y41" s="52">
        <v>1</v>
      </c>
      <c r="Z41" s="200">
        <v>0</v>
      </c>
      <c r="AA41" s="434">
        <v>5</v>
      </c>
      <c r="AB41" s="433">
        <v>0</v>
      </c>
      <c r="AC41" s="432">
        <v>220</v>
      </c>
      <c r="AD41" s="431">
        <v>15271</v>
      </c>
      <c r="AE41" s="430">
        <v>0.98899999999999999</v>
      </c>
      <c r="AF41" s="423">
        <v>131</v>
      </c>
      <c r="AG41" s="422">
        <v>8.0000000000000002E-3</v>
      </c>
      <c r="AI41" s="495">
        <v>267</v>
      </c>
      <c r="AJ41" s="494">
        <v>1.7000000000000001E-2</v>
      </c>
      <c r="AL41" s="531">
        <f t="shared" si="2"/>
        <v>-136</v>
      </c>
      <c r="AM41" s="530">
        <f t="shared" si="3"/>
        <v>-9.0000000000000011E-3</v>
      </c>
    </row>
    <row r="42" spans="1:39" x14ac:dyDescent="0.25">
      <c r="A42" s="36" t="s">
        <v>62</v>
      </c>
      <c r="B42" s="37">
        <v>26935</v>
      </c>
      <c r="C42" s="38">
        <v>36</v>
      </c>
      <c r="D42" s="38">
        <v>9</v>
      </c>
      <c r="E42" s="38">
        <v>24</v>
      </c>
      <c r="F42" s="39">
        <v>3</v>
      </c>
      <c r="G42" s="206">
        <v>26494</v>
      </c>
      <c r="H42" s="281">
        <v>0.98399999999999999</v>
      </c>
      <c r="I42" s="145">
        <v>426</v>
      </c>
      <c r="J42" s="204">
        <v>1.6E-2</v>
      </c>
      <c r="K42" s="203">
        <v>1</v>
      </c>
      <c r="L42" s="204">
        <v>0</v>
      </c>
      <c r="M42" s="203">
        <v>14</v>
      </c>
      <c r="N42" s="282">
        <v>1E-3</v>
      </c>
      <c r="O42" s="141">
        <v>2103</v>
      </c>
      <c r="P42" s="364">
        <v>7.8E-2</v>
      </c>
      <c r="Q42" s="49">
        <v>1551</v>
      </c>
      <c r="R42" s="51">
        <v>5.8000000000000003E-2</v>
      </c>
      <c r="S42" s="49">
        <v>167</v>
      </c>
      <c r="T42" s="51">
        <v>6.0000000000000001E-3</v>
      </c>
      <c r="U42" s="49">
        <v>97</v>
      </c>
      <c r="V42" s="51">
        <v>4.0000000000000001E-3</v>
      </c>
      <c r="W42" s="49">
        <v>23</v>
      </c>
      <c r="X42" s="53">
        <v>1E-3</v>
      </c>
      <c r="Y42" s="52">
        <v>0</v>
      </c>
      <c r="Z42" s="200">
        <v>0</v>
      </c>
      <c r="AA42" s="434">
        <v>24</v>
      </c>
      <c r="AB42" s="433">
        <v>1E-3</v>
      </c>
      <c r="AC42" s="432">
        <v>2419</v>
      </c>
      <c r="AD42" s="431">
        <v>24810</v>
      </c>
      <c r="AE42" s="430">
        <v>0.92100000000000004</v>
      </c>
      <c r="AF42" s="423">
        <v>2104</v>
      </c>
      <c r="AG42" s="422">
        <v>7.8E-2</v>
      </c>
      <c r="AI42" s="495">
        <v>2390</v>
      </c>
      <c r="AJ42" s="494">
        <v>8.8999999999999996E-2</v>
      </c>
      <c r="AL42" s="531">
        <f t="shared" si="2"/>
        <v>-286</v>
      </c>
      <c r="AM42" s="530">
        <f t="shared" si="3"/>
        <v>-1.0999999999999996E-2</v>
      </c>
    </row>
    <row r="43" spans="1:39" x14ac:dyDescent="0.25">
      <c r="A43" s="36" t="s">
        <v>63</v>
      </c>
      <c r="B43" s="37">
        <v>4871</v>
      </c>
      <c r="C43" s="38">
        <v>9</v>
      </c>
      <c r="D43" s="38">
        <v>0</v>
      </c>
      <c r="E43" s="38">
        <v>4</v>
      </c>
      <c r="F43" s="39">
        <v>3</v>
      </c>
      <c r="G43" s="206">
        <v>4698</v>
      </c>
      <c r="H43" s="281">
        <v>0.96399999999999997</v>
      </c>
      <c r="I43" s="145">
        <v>153</v>
      </c>
      <c r="J43" s="204">
        <v>3.1E-2</v>
      </c>
      <c r="K43" s="203">
        <v>9</v>
      </c>
      <c r="L43" s="204">
        <v>2E-3</v>
      </c>
      <c r="M43" s="203">
        <v>11</v>
      </c>
      <c r="N43" s="282">
        <v>2E-3</v>
      </c>
      <c r="O43" s="141">
        <v>96</v>
      </c>
      <c r="P43" s="364">
        <v>0.02</v>
      </c>
      <c r="Q43" s="49">
        <v>21</v>
      </c>
      <c r="R43" s="51">
        <v>4.0000000000000001E-3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0">
        <v>0</v>
      </c>
      <c r="AA43" s="434">
        <v>2</v>
      </c>
      <c r="AB43" s="433">
        <v>0</v>
      </c>
      <c r="AC43" s="432">
        <v>128</v>
      </c>
      <c r="AD43" s="431">
        <v>4764</v>
      </c>
      <c r="AE43" s="430">
        <v>0.97799999999999998</v>
      </c>
      <c r="AF43" s="423">
        <v>105</v>
      </c>
      <c r="AG43" s="422">
        <v>2.1999999999999999E-2</v>
      </c>
      <c r="AI43" s="495">
        <v>105</v>
      </c>
      <c r="AJ43" s="494">
        <v>2.1999999999999999E-2</v>
      </c>
      <c r="AL43" s="531">
        <f t="shared" si="2"/>
        <v>0</v>
      </c>
      <c r="AM43" s="530">
        <f t="shared" si="3"/>
        <v>0</v>
      </c>
    </row>
    <row r="44" spans="1:39" x14ac:dyDescent="0.25">
      <c r="A44" s="36" t="s">
        <v>64</v>
      </c>
      <c r="B44" s="37">
        <v>4812</v>
      </c>
      <c r="C44" s="38">
        <v>10</v>
      </c>
      <c r="D44" s="38">
        <v>0</v>
      </c>
      <c r="E44" s="38">
        <v>0</v>
      </c>
      <c r="F44" s="39">
        <v>3</v>
      </c>
      <c r="G44" s="206">
        <v>4653</v>
      </c>
      <c r="H44" s="281">
        <v>0.96699999999999997</v>
      </c>
      <c r="I44" s="145">
        <v>151</v>
      </c>
      <c r="J44" s="204">
        <v>3.1E-2</v>
      </c>
      <c r="K44" s="203">
        <v>8</v>
      </c>
      <c r="L44" s="204">
        <v>2E-3</v>
      </c>
      <c r="M44" s="203">
        <v>0</v>
      </c>
      <c r="N44" s="282">
        <v>0</v>
      </c>
      <c r="O44" s="141">
        <v>35</v>
      </c>
      <c r="P44" s="364">
        <v>7.0000000000000001E-3</v>
      </c>
      <c r="Q44" s="49">
        <v>1</v>
      </c>
      <c r="R44" s="51">
        <v>0</v>
      </c>
      <c r="S44" s="49">
        <v>28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0">
        <v>1E-3</v>
      </c>
      <c r="AA44" s="434">
        <v>11</v>
      </c>
      <c r="AB44" s="433">
        <v>2E-3</v>
      </c>
      <c r="AC44" s="432">
        <v>129</v>
      </c>
      <c r="AD44" s="431">
        <v>4732</v>
      </c>
      <c r="AE44" s="430">
        <v>0.98299999999999998</v>
      </c>
      <c r="AF44" s="423">
        <v>43</v>
      </c>
      <c r="AG44" s="422">
        <v>8.9999999999999993E-3</v>
      </c>
      <c r="AI44" s="495">
        <v>41</v>
      </c>
      <c r="AJ44" s="494">
        <v>8.9999999999999993E-3</v>
      </c>
      <c r="AL44" s="531">
        <f t="shared" si="2"/>
        <v>2</v>
      </c>
      <c r="AM44" s="530">
        <f t="shared" si="3"/>
        <v>0</v>
      </c>
    </row>
    <row r="45" spans="1:39" x14ac:dyDescent="0.25">
      <c r="A45" s="36" t="s">
        <v>65</v>
      </c>
      <c r="B45" s="37">
        <v>5506</v>
      </c>
      <c r="C45" s="38">
        <v>16</v>
      </c>
      <c r="D45" s="38">
        <v>0</v>
      </c>
      <c r="E45" s="38">
        <v>7</v>
      </c>
      <c r="F45" s="39">
        <v>3</v>
      </c>
      <c r="G45" s="206">
        <v>5148</v>
      </c>
      <c r="H45" s="281">
        <v>0.93500000000000005</v>
      </c>
      <c r="I45" s="145">
        <v>325</v>
      </c>
      <c r="J45" s="204">
        <v>5.8999999999999997E-2</v>
      </c>
      <c r="K45" s="203">
        <v>25</v>
      </c>
      <c r="L45" s="204">
        <v>5.0000000000000001E-3</v>
      </c>
      <c r="M45" s="203">
        <v>8</v>
      </c>
      <c r="N45" s="282">
        <v>1E-3</v>
      </c>
      <c r="O45" s="141">
        <v>27</v>
      </c>
      <c r="P45" s="364">
        <v>5.0000000000000001E-3</v>
      </c>
      <c r="Q45" s="49">
        <v>13</v>
      </c>
      <c r="R45" s="51">
        <v>2E-3</v>
      </c>
      <c r="S45" s="49">
        <v>208</v>
      </c>
      <c r="T45" s="51">
        <v>3.7999999999999999E-2</v>
      </c>
      <c r="U45" s="49">
        <v>7</v>
      </c>
      <c r="V45" s="51">
        <v>1E-3</v>
      </c>
      <c r="W45" s="49">
        <v>4</v>
      </c>
      <c r="X45" s="53">
        <v>1E-3</v>
      </c>
      <c r="Y45" s="52">
        <v>4</v>
      </c>
      <c r="Z45" s="200">
        <v>1E-3</v>
      </c>
      <c r="AA45" s="434">
        <v>6</v>
      </c>
      <c r="AB45" s="433">
        <v>1E-3</v>
      </c>
      <c r="AC45" s="432">
        <v>264</v>
      </c>
      <c r="AD45" s="431">
        <v>5249</v>
      </c>
      <c r="AE45" s="430">
        <v>0.95299999999999996</v>
      </c>
      <c r="AF45" s="423">
        <v>52</v>
      </c>
      <c r="AG45" s="422">
        <v>8.9999999999999993E-3</v>
      </c>
      <c r="AI45" s="495">
        <v>68</v>
      </c>
      <c r="AJ45" s="494">
        <v>1.2E-2</v>
      </c>
      <c r="AL45" s="531">
        <f t="shared" si="2"/>
        <v>-16</v>
      </c>
      <c r="AM45" s="530">
        <f t="shared" si="3"/>
        <v>-3.0000000000000009E-3</v>
      </c>
    </row>
    <row r="46" spans="1:39" x14ac:dyDescent="0.25">
      <c r="A46" s="36" t="s">
        <v>66</v>
      </c>
      <c r="B46" s="37">
        <v>19306</v>
      </c>
      <c r="C46" s="38">
        <v>28</v>
      </c>
      <c r="D46" s="38">
        <v>9</v>
      </c>
      <c r="E46" s="38">
        <v>11</v>
      </c>
      <c r="F46" s="39">
        <v>3</v>
      </c>
      <c r="G46" s="206">
        <v>19032</v>
      </c>
      <c r="H46" s="281">
        <v>0.98599999999999999</v>
      </c>
      <c r="I46" s="145">
        <v>196</v>
      </c>
      <c r="J46" s="204">
        <v>0.01</v>
      </c>
      <c r="K46" s="203">
        <v>1</v>
      </c>
      <c r="L46" s="204">
        <v>0</v>
      </c>
      <c r="M46" s="203">
        <v>77</v>
      </c>
      <c r="N46" s="282">
        <v>4.0000000000000001E-3</v>
      </c>
      <c r="O46" s="141">
        <v>15</v>
      </c>
      <c r="P46" s="364">
        <v>1E-3</v>
      </c>
      <c r="Q46" s="49">
        <v>2</v>
      </c>
      <c r="R46" s="51">
        <v>0</v>
      </c>
      <c r="S46" s="49">
        <v>492</v>
      </c>
      <c r="T46" s="51">
        <v>2.5000000000000001E-2</v>
      </c>
      <c r="U46" s="49">
        <v>581</v>
      </c>
      <c r="V46" s="51">
        <v>0.03</v>
      </c>
      <c r="W46" s="49">
        <v>8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1178</v>
      </c>
      <c r="AD46" s="431">
        <v>18176</v>
      </c>
      <c r="AE46" s="430">
        <v>0.94099999999999995</v>
      </c>
      <c r="AF46" s="423">
        <v>16</v>
      </c>
      <c r="AG46" s="422">
        <v>1E-3</v>
      </c>
      <c r="AI46" s="495">
        <v>22</v>
      </c>
      <c r="AJ46" s="494">
        <v>1E-3</v>
      </c>
      <c r="AL46" s="531">
        <f t="shared" si="2"/>
        <v>-6</v>
      </c>
      <c r="AM46" s="530">
        <f t="shared" si="3"/>
        <v>0</v>
      </c>
    </row>
    <row r="47" spans="1:39" x14ac:dyDescent="0.25">
      <c r="A47" s="36" t="s">
        <v>297</v>
      </c>
      <c r="B47" s="37">
        <v>38580</v>
      </c>
      <c r="C47" s="38">
        <v>39</v>
      </c>
      <c r="D47" s="38">
        <v>7</v>
      </c>
      <c r="E47" s="38">
        <v>27</v>
      </c>
      <c r="F47" s="39">
        <v>3</v>
      </c>
      <c r="G47" s="206">
        <v>36251</v>
      </c>
      <c r="H47" s="281">
        <v>0.94</v>
      </c>
      <c r="I47" s="145">
        <v>2179</v>
      </c>
      <c r="J47" s="204">
        <v>5.6000000000000001E-2</v>
      </c>
      <c r="K47" s="203">
        <v>41</v>
      </c>
      <c r="L47" s="204">
        <v>1E-3</v>
      </c>
      <c r="M47" s="203">
        <v>109</v>
      </c>
      <c r="N47" s="282">
        <v>3.0000000000000001E-3</v>
      </c>
      <c r="O47" s="141">
        <v>406</v>
      </c>
      <c r="P47" s="364">
        <v>1.0999999999999999E-2</v>
      </c>
      <c r="Q47" s="49">
        <v>266</v>
      </c>
      <c r="R47" s="51">
        <v>7.0000000000000001E-3</v>
      </c>
      <c r="S47" s="49">
        <v>176</v>
      </c>
      <c r="T47" s="51">
        <v>5.0000000000000001E-3</v>
      </c>
      <c r="U47" s="49">
        <v>199</v>
      </c>
      <c r="V47" s="51">
        <v>5.0000000000000001E-3</v>
      </c>
      <c r="W47" s="49">
        <v>59</v>
      </c>
      <c r="X47" s="53">
        <v>2E-3</v>
      </c>
      <c r="Y47" s="52">
        <v>0</v>
      </c>
      <c r="Z47" s="200">
        <v>0</v>
      </c>
      <c r="AA47" s="434">
        <v>40</v>
      </c>
      <c r="AB47" s="433">
        <v>1E-3</v>
      </c>
      <c r="AC47" s="432">
        <v>984</v>
      </c>
      <c r="AD47" s="431">
        <v>38082</v>
      </c>
      <c r="AE47" s="430">
        <v>0.98699999999999999</v>
      </c>
      <c r="AF47" s="423">
        <v>447</v>
      </c>
      <c r="AG47" s="422">
        <v>1.2E-2</v>
      </c>
      <c r="AI47" s="495">
        <v>557</v>
      </c>
      <c r="AJ47" s="494">
        <v>1.4E-2</v>
      </c>
      <c r="AL47" s="531">
        <f t="shared" si="2"/>
        <v>-110</v>
      </c>
      <c r="AM47" s="530">
        <f t="shared" si="3"/>
        <v>-2E-3</v>
      </c>
    </row>
    <row r="48" spans="1:39" x14ac:dyDescent="0.25">
      <c r="A48" s="36" t="s">
        <v>68</v>
      </c>
      <c r="B48" s="37">
        <v>47126</v>
      </c>
      <c r="C48" s="38">
        <v>60</v>
      </c>
      <c r="D48" s="38">
        <v>0</v>
      </c>
      <c r="E48" s="38">
        <v>44</v>
      </c>
      <c r="F48" s="39">
        <v>3</v>
      </c>
      <c r="G48" s="206">
        <v>45684</v>
      </c>
      <c r="H48" s="281">
        <v>0.96899999999999997</v>
      </c>
      <c r="I48" s="145">
        <v>1241</v>
      </c>
      <c r="J48" s="204">
        <v>2.5999999999999999E-2</v>
      </c>
      <c r="K48" s="203">
        <v>105</v>
      </c>
      <c r="L48" s="204">
        <v>2E-3</v>
      </c>
      <c r="M48" s="203">
        <v>96</v>
      </c>
      <c r="N48" s="282">
        <v>2E-3</v>
      </c>
      <c r="O48" s="141">
        <v>932</v>
      </c>
      <c r="P48" s="364">
        <v>0.02</v>
      </c>
      <c r="Q48" s="49">
        <v>701</v>
      </c>
      <c r="R48" s="51">
        <v>1.4999999999999999E-2</v>
      </c>
      <c r="S48" s="49">
        <v>660</v>
      </c>
      <c r="T48" s="51">
        <v>1.4E-2</v>
      </c>
      <c r="U48" s="49">
        <v>443</v>
      </c>
      <c r="V48" s="51">
        <v>8.9999999999999993E-3</v>
      </c>
      <c r="W48" s="49">
        <v>72</v>
      </c>
      <c r="X48" s="53">
        <v>2E-3</v>
      </c>
      <c r="Y48" s="52">
        <v>5</v>
      </c>
      <c r="Z48" s="200">
        <v>0</v>
      </c>
      <c r="AA48" s="434">
        <v>56</v>
      </c>
      <c r="AB48" s="433">
        <v>1E-3</v>
      </c>
      <c r="AC48" s="432">
        <v>2196</v>
      </c>
      <c r="AD48" s="431">
        <v>45662</v>
      </c>
      <c r="AE48" s="430">
        <v>0.96899999999999997</v>
      </c>
      <c r="AF48" s="423">
        <v>1037</v>
      </c>
      <c r="AG48" s="422">
        <v>2.1999999999999999E-2</v>
      </c>
      <c r="AI48" s="495">
        <v>1297</v>
      </c>
      <c r="AJ48" s="494">
        <v>2.8000000000000001E-2</v>
      </c>
      <c r="AL48" s="531">
        <f t="shared" si="2"/>
        <v>-260</v>
      </c>
      <c r="AM48" s="530">
        <f t="shared" si="3"/>
        <v>-6.0000000000000019E-3</v>
      </c>
    </row>
    <row r="49" spans="1:39" x14ac:dyDescent="0.25">
      <c r="A49" s="36" t="s">
        <v>69</v>
      </c>
      <c r="B49" s="37">
        <v>17010</v>
      </c>
      <c r="C49" s="38">
        <v>27</v>
      </c>
      <c r="D49" s="38">
        <v>0</v>
      </c>
      <c r="E49" s="38">
        <v>16</v>
      </c>
      <c r="F49" s="39">
        <v>3</v>
      </c>
      <c r="G49" s="206">
        <v>15397</v>
      </c>
      <c r="H49" s="281">
        <v>0.90500000000000003</v>
      </c>
      <c r="I49" s="145">
        <v>1569</v>
      </c>
      <c r="J49" s="204">
        <v>9.1999999999999998E-2</v>
      </c>
      <c r="K49" s="203">
        <v>44</v>
      </c>
      <c r="L49" s="204">
        <v>3.0000000000000001E-3</v>
      </c>
      <c r="M49" s="203">
        <v>0</v>
      </c>
      <c r="N49" s="282">
        <v>0</v>
      </c>
      <c r="O49" s="141">
        <v>283</v>
      </c>
      <c r="P49" s="364">
        <v>1.7000000000000001E-2</v>
      </c>
      <c r="Q49" s="49">
        <v>191</v>
      </c>
      <c r="R49" s="51">
        <v>1.0999999999999999E-2</v>
      </c>
      <c r="S49" s="49">
        <v>171</v>
      </c>
      <c r="T49" s="51">
        <v>0.01</v>
      </c>
      <c r="U49" s="49">
        <v>86</v>
      </c>
      <c r="V49" s="51">
        <v>5.0000000000000001E-3</v>
      </c>
      <c r="W49" s="49">
        <v>12</v>
      </c>
      <c r="X49" s="53">
        <v>1E-3</v>
      </c>
      <c r="Y49" s="52">
        <v>2</v>
      </c>
      <c r="Z49" s="200">
        <v>0</v>
      </c>
      <c r="AA49" s="434">
        <v>24</v>
      </c>
      <c r="AB49" s="433">
        <v>1E-3</v>
      </c>
      <c r="AC49" s="432">
        <v>584</v>
      </c>
      <c r="AD49" s="431">
        <v>16620</v>
      </c>
      <c r="AE49" s="430">
        <v>0.97699999999999998</v>
      </c>
      <c r="AF49" s="423">
        <v>327</v>
      </c>
      <c r="AG49" s="422">
        <v>1.9E-2</v>
      </c>
      <c r="AI49" s="495">
        <v>1291</v>
      </c>
      <c r="AJ49" s="494">
        <v>7.5999999999999998E-2</v>
      </c>
      <c r="AL49" s="531">
        <f t="shared" si="2"/>
        <v>-964</v>
      </c>
      <c r="AM49" s="530">
        <f t="shared" si="3"/>
        <v>-5.6999999999999995E-2</v>
      </c>
    </row>
    <row r="50" spans="1:39" x14ac:dyDescent="0.25">
      <c r="A50" s="36" t="s">
        <v>70</v>
      </c>
      <c r="B50" s="37">
        <v>5896</v>
      </c>
      <c r="C50" s="38">
        <v>9</v>
      </c>
      <c r="D50" s="38">
        <v>0</v>
      </c>
      <c r="E50" s="38">
        <v>0</v>
      </c>
      <c r="F50" s="39">
        <v>3</v>
      </c>
      <c r="G50" s="206">
        <v>5124</v>
      </c>
      <c r="H50" s="281">
        <v>0.86899999999999999</v>
      </c>
      <c r="I50" s="145">
        <v>743</v>
      </c>
      <c r="J50" s="204">
        <v>0.126</v>
      </c>
      <c r="K50" s="203">
        <v>29</v>
      </c>
      <c r="L50" s="204">
        <v>5.0000000000000001E-3</v>
      </c>
      <c r="M50" s="203">
        <v>0</v>
      </c>
      <c r="N50" s="282">
        <v>0</v>
      </c>
      <c r="O50" s="141">
        <v>336</v>
      </c>
      <c r="P50" s="364">
        <v>5.7000000000000002E-2</v>
      </c>
      <c r="Q50" s="49">
        <v>3</v>
      </c>
      <c r="R50" s="51">
        <v>1E-3</v>
      </c>
      <c r="S50" s="49">
        <v>161</v>
      </c>
      <c r="T50" s="51">
        <v>2.7E-2</v>
      </c>
      <c r="U50" s="49">
        <v>28</v>
      </c>
      <c r="V50" s="51">
        <v>5.0000000000000001E-3</v>
      </c>
      <c r="W50" s="49">
        <v>30</v>
      </c>
      <c r="X50" s="53">
        <v>5.0000000000000001E-3</v>
      </c>
      <c r="Y50" s="52">
        <v>11</v>
      </c>
      <c r="Z50" s="200">
        <v>2E-3</v>
      </c>
      <c r="AA50" s="434">
        <v>28</v>
      </c>
      <c r="AB50" s="433">
        <v>5.0000000000000001E-3</v>
      </c>
      <c r="AC50" s="432">
        <v>604</v>
      </c>
      <c r="AD50" s="431">
        <v>5488</v>
      </c>
      <c r="AE50" s="430">
        <v>0.93100000000000005</v>
      </c>
      <c r="AF50" s="423">
        <v>365</v>
      </c>
      <c r="AG50" s="422">
        <v>6.2E-2</v>
      </c>
      <c r="AI50" s="495">
        <v>384</v>
      </c>
      <c r="AJ50" s="494">
        <v>6.5000000000000002E-2</v>
      </c>
      <c r="AL50" s="531">
        <f t="shared" si="2"/>
        <v>-19</v>
      </c>
      <c r="AM50" s="530">
        <f t="shared" si="3"/>
        <v>-3.0000000000000027E-3</v>
      </c>
    </row>
    <row r="51" spans="1:39" x14ac:dyDescent="0.25">
      <c r="A51" s="36" t="s">
        <v>71</v>
      </c>
      <c r="B51" s="37">
        <v>8520</v>
      </c>
      <c r="C51" s="38">
        <v>18</v>
      </c>
      <c r="D51" s="38">
        <v>0</v>
      </c>
      <c r="E51" s="38">
        <v>0</v>
      </c>
      <c r="F51" s="39">
        <v>3</v>
      </c>
      <c r="G51" s="206">
        <v>6083</v>
      </c>
      <c r="H51" s="281">
        <v>0.71399999999999997</v>
      </c>
      <c r="I51" s="145">
        <v>2430</v>
      </c>
      <c r="J51" s="204">
        <v>0.28499999999999998</v>
      </c>
      <c r="K51" s="203">
        <v>7</v>
      </c>
      <c r="L51" s="204">
        <v>1E-3</v>
      </c>
      <c r="M51" s="203">
        <v>0</v>
      </c>
      <c r="N51" s="282">
        <v>0</v>
      </c>
      <c r="O51" s="141">
        <v>459</v>
      </c>
      <c r="P51" s="364">
        <v>5.3999999999999999E-2</v>
      </c>
      <c r="Q51" s="49">
        <v>18</v>
      </c>
      <c r="R51" s="51">
        <v>2E-3</v>
      </c>
      <c r="S51" s="49">
        <v>203</v>
      </c>
      <c r="T51" s="51">
        <v>2.4E-2</v>
      </c>
      <c r="U51" s="49">
        <v>40</v>
      </c>
      <c r="V51" s="51">
        <v>5.0000000000000001E-3</v>
      </c>
      <c r="W51" s="49">
        <v>33</v>
      </c>
      <c r="X51" s="53">
        <v>4.0000000000000001E-3</v>
      </c>
      <c r="Y51" s="52">
        <v>0</v>
      </c>
      <c r="Z51" s="200">
        <v>0</v>
      </c>
      <c r="AA51" s="434">
        <v>14</v>
      </c>
      <c r="AB51" s="433">
        <v>2E-3</v>
      </c>
      <c r="AC51" s="432">
        <v>777</v>
      </c>
      <c r="AD51" s="431">
        <v>8041</v>
      </c>
      <c r="AE51" s="430">
        <v>0.94399999999999995</v>
      </c>
      <c r="AF51" s="423">
        <v>466</v>
      </c>
      <c r="AG51" s="422">
        <v>5.5E-2</v>
      </c>
      <c r="AI51" s="495">
        <v>483</v>
      </c>
      <c r="AJ51" s="494">
        <v>5.7000000000000002E-2</v>
      </c>
      <c r="AL51" s="531">
        <f t="shared" si="2"/>
        <v>-17</v>
      </c>
      <c r="AM51" s="530">
        <f t="shared" si="3"/>
        <v>-2.0000000000000018E-3</v>
      </c>
    </row>
    <row r="52" spans="1:39" x14ac:dyDescent="0.25">
      <c r="A52" s="36" t="s">
        <v>72</v>
      </c>
      <c r="B52" s="37">
        <v>8149</v>
      </c>
      <c r="C52" s="38">
        <v>15</v>
      </c>
      <c r="D52" s="38">
        <v>0</v>
      </c>
      <c r="E52" s="38">
        <v>13</v>
      </c>
      <c r="F52" s="39">
        <v>3</v>
      </c>
      <c r="G52" s="206">
        <v>7776</v>
      </c>
      <c r="H52" s="281">
        <v>0.95399999999999996</v>
      </c>
      <c r="I52" s="145">
        <v>346</v>
      </c>
      <c r="J52" s="204">
        <v>4.2000000000000003E-2</v>
      </c>
      <c r="K52" s="203">
        <v>16</v>
      </c>
      <c r="L52" s="204">
        <v>2E-3</v>
      </c>
      <c r="M52" s="203">
        <v>11</v>
      </c>
      <c r="N52" s="282">
        <v>1E-3</v>
      </c>
      <c r="O52" s="141">
        <v>54</v>
      </c>
      <c r="P52" s="364">
        <v>7.0000000000000001E-3</v>
      </c>
      <c r="Q52" s="49">
        <v>47</v>
      </c>
      <c r="R52" s="51">
        <v>6.0000000000000001E-3</v>
      </c>
      <c r="S52" s="49">
        <v>44</v>
      </c>
      <c r="T52" s="51">
        <v>5.0000000000000001E-3</v>
      </c>
      <c r="U52" s="49">
        <v>26</v>
      </c>
      <c r="V52" s="51">
        <v>3.0000000000000001E-3</v>
      </c>
      <c r="W52" s="49">
        <v>18</v>
      </c>
      <c r="X52" s="53">
        <v>2E-3</v>
      </c>
      <c r="Y52" s="52">
        <v>3</v>
      </c>
      <c r="Z52" s="200">
        <v>0</v>
      </c>
      <c r="AA52" s="434">
        <v>18</v>
      </c>
      <c r="AB52" s="433">
        <v>2E-3</v>
      </c>
      <c r="AC52" s="432">
        <v>180</v>
      </c>
      <c r="AD52" s="431">
        <v>8072</v>
      </c>
      <c r="AE52" s="430">
        <v>0.99099999999999999</v>
      </c>
      <c r="AF52" s="423">
        <v>70</v>
      </c>
      <c r="AG52" s="422">
        <v>8.9999999999999993E-3</v>
      </c>
      <c r="AI52" s="495">
        <v>91</v>
      </c>
      <c r="AJ52" s="494">
        <v>1.0999999999999999E-2</v>
      </c>
      <c r="AL52" s="531">
        <f t="shared" si="2"/>
        <v>-21</v>
      </c>
      <c r="AM52" s="530">
        <f t="shared" si="3"/>
        <v>-2E-3</v>
      </c>
    </row>
    <row r="53" spans="1:39" x14ac:dyDescent="0.25">
      <c r="A53" s="36" t="s">
        <v>294</v>
      </c>
      <c r="B53" s="37">
        <v>10191</v>
      </c>
      <c r="C53" s="38">
        <v>17</v>
      </c>
      <c r="D53" s="38">
        <v>0</v>
      </c>
      <c r="E53" s="38">
        <v>8</v>
      </c>
      <c r="F53" s="39">
        <v>3</v>
      </c>
      <c r="G53" s="206">
        <v>9637</v>
      </c>
      <c r="H53" s="281">
        <v>0.94599999999999995</v>
      </c>
      <c r="I53" s="145">
        <v>516</v>
      </c>
      <c r="J53" s="204">
        <v>5.0999999999999997E-2</v>
      </c>
      <c r="K53" s="203">
        <v>15</v>
      </c>
      <c r="L53" s="204">
        <v>1E-3</v>
      </c>
      <c r="M53" s="203">
        <v>23</v>
      </c>
      <c r="N53" s="282">
        <v>2E-3</v>
      </c>
      <c r="O53" s="141">
        <v>73</v>
      </c>
      <c r="P53" s="364">
        <v>7.0000000000000001E-3</v>
      </c>
      <c r="Q53" s="49">
        <v>33</v>
      </c>
      <c r="R53" s="51">
        <v>3.0000000000000001E-3</v>
      </c>
      <c r="S53" s="49">
        <v>194</v>
      </c>
      <c r="T53" s="51">
        <v>1.9E-2</v>
      </c>
      <c r="U53" s="49">
        <v>38</v>
      </c>
      <c r="V53" s="51">
        <v>4.0000000000000001E-3</v>
      </c>
      <c r="W53" s="49">
        <v>1742</v>
      </c>
      <c r="X53" s="53">
        <v>0.17100000000000001</v>
      </c>
      <c r="Y53" s="52">
        <v>5752</v>
      </c>
      <c r="Z53" s="200">
        <v>0.56399999999999995</v>
      </c>
      <c r="AA53" s="434">
        <v>19</v>
      </c>
      <c r="AB53" s="433">
        <v>2E-3</v>
      </c>
      <c r="AC53" s="432">
        <v>7852</v>
      </c>
      <c r="AD53" s="431">
        <v>4315</v>
      </c>
      <c r="AE53" s="430">
        <v>0.42299999999999999</v>
      </c>
      <c r="AF53" s="423">
        <v>88</v>
      </c>
      <c r="AG53" s="422">
        <v>8.9999999999999993E-3</v>
      </c>
      <c r="AI53" s="495">
        <v>191</v>
      </c>
      <c r="AJ53" s="494">
        <v>1.9E-2</v>
      </c>
      <c r="AL53" s="531">
        <f t="shared" si="2"/>
        <v>-103</v>
      </c>
      <c r="AM53" s="530">
        <f t="shared" si="3"/>
        <v>-0.01</v>
      </c>
    </row>
    <row r="54" spans="1:39" x14ac:dyDescent="0.25">
      <c r="A54" s="36" t="s">
        <v>301</v>
      </c>
      <c r="B54" s="37">
        <v>5048</v>
      </c>
      <c r="C54" s="38">
        <v>11</v>
      </c>
      <c r="D54" s="38">
        <v>0</v>
      </c>
      <c r="E54" s="38">
        <v>0</v>
      </c>
      <c r="F54" s="39">
        <v>3</v>
      </c>
      <c r="G54" s="206">
        <v>4745</v>
      </c>
      <c r="H54" s="281">
        <v>0.94</v>
      </c>
      <c r="I54" s="145">
        <v>276</v>
      </c>
      <c r="J54" s="204">
        <v>5.5E-2</v>
      </c>
      <c r="K54" s="203">
        <v>3</v>
      </c>
      <c r="L54" s="204">
        <v>1E-3</v>
      </c>
      <c r="M54" s="203">
        <v>24</v>
      </c>
      <c r="N54" s="282">
        <v>5.0000000000000001E-3</v>
      </c>
      <c r="O54" s="141">
        <v>8</v>
      </c>
      <c r="P54" s="364">
        <v>2E-3</v>
      </c>
      <c r="Q54" s="49">
        <v>0</v>
      </c>
      <c r="R54" s="51">
        <v>0</v>
      </c>
      <c r="S54" s="49">
        <v>100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146</v>
      </c>
      <c r="AD54" s="431">
        <v>4926</v>
      </c>
      <c r="AE54" s="430">
        <v>0.97599999999999998</v>
      </c>
      <c r="AF54" s="423">
        <v>11</v>
      </c>
      <c r="AG54" s="422">
        <v>2E-3</v>
      </c>
      <c r="AI54" s="495">
        <v>12</v>
      </c>
      <c r="AJ54" s="494">
        <v>2E-3</v>
      </c>
      <c r="AL54" s="531">
        <f t="shared" si="2"/>
        <v>-1</v>
      </c>
      <c r="AM54" s="530">
        <f t="shared" si="3"/>
        <v>0</v>
      </c>
    </row>
    <row r="55" spans="1:39" x14ac:dyDescent="0.25">
      <c r="A55" s="36" t="s">
        <v>75</v>
      </c>
      <c r="B55" s="37">
        <v>5540</v>
      </c>
      <c r="C55" s="38">
        <v>10</v>
      </c>
      <c r="D55" s="38">
        <v>0</v>
      </c>
      <c r="E55" s="38">
        <v>7</v>
      </c>
      <c r="F55" s="39">
        <v>4</v>
      </c>
      <c r="G55" s="206">
        <v>4872</v>
      </c>
      <c r="H55" s="281">
        <v>0.879</v>
      </c>
      <c r="I55" s="145">
        <v>635</v>
      </c>
      <c r="J55" s="204">
        <v>0.115</v>
      </c>
      <c r="K55" s="203">
        <v>33</v>
      </c>
      <c r="L55" s="204">
        <v>6.0000000000000001E-3</v>
      </c>
      <c r="M55" s="203">
        <v>0</v>
      </c>
      <c r="N55" s="282">
        <v>0</v>
      </c>
      <c r="O55" s="141">
        <v>162</v>
      </c>
      <c r="P55" s="364">
        <v>2.9000000000000001E-2</v>
      </c>
      <c r="Q55" s="49">
        <v>89</v>
      </c>
      <c r="R55" s="51">
        <v>1.6E-2</v>
      </c>
      <c r="S55" s="49">
        <v>115</v>
      </c>
      <c r="T55" s="51">
        <v>2.1000000000000001E-2</v>
      </c>
      <c r="U55" s="49">
        <v>61</v>
      </c>
      <c r="V55" s="51">
        <v>1.0999999999999999E-2</v>
      </c>
      <c r="W55" s="49">
        <v>17</v>
      </c>
      <c r="X55" s="53">
        <v>3.0000000000000001E-3</v>
      </c>
      <c r="Y55" s="52">
        <v>0</v>
      </c>
      <c r="Z55" s="200">
        <v>0</v>
      </c>
      <c r="AA55" s="434">
        <v>26</v>
      </c>
      <c r="AB55" s="433">
        <v>5.0000000000000001E-3</v>
      </c>
      <c r="AC55" s="432">
        <v>395</v>
      </c>
      <c r="AD55" s="431">
        <v>5343</v>
      </c>
      <c r="AE55" s="430">
        <v>0.96399999999999997</v>
      </c>
      <c r="AF55" s="423">
        <v>195</v>
      </c>
      <c r="AG55" s="422">
        <v>3.5000000000000003E-2</v>
      </c>
      <c r="AI55" s="495">
        <v>206</v>
      </c>
      <c r="AJ55" s="494">
        <v>3.6999999999999998E-2</v>
      </c>
      <c r="AL55" s="531">
        <f t="shared" si="2"/>
        <v>-11</v>
      </c>
      <c r="AM55" s="530">
        <f t="shared" si="3"/>
        <v>-1.9999999999999948E-3</v>
      </c>
    </row>
    <row r="56" spans="1:39" x14ac:dyDescent="0.25">
      <c r="A56" s="36" t="s">
        <v>300</v>
      </c>
      <c r="B56" s="37">
        <v>14125</v>
      </c>
      <c r="C56" s="38">
        <v>20</v>
      </c>
      <c r="D56" s="38">
        <v>0</v>
      </c>
      <c r="E56" s="38">
        <v>14</v>
      </c>
      <c r="F56" s="39">
        <v>3</v>
      </c>
      <c r="G56" s="206">
        <v>13757</v>
      </c>
      <c r="H56" s="281">
        <v>0.97399999999999998</v>
      </c>
      <c r="I56" s="145">
        <v>366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22</v>
      </c>
      <c r="P56" s="364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0">
        <v>0</v>
      </c>
      <c r="AA56" s="434">
        <v>0</v>
      </c>
      <c r="AB56" s="433">
        <v>0</v>
      </c>
      <c r="AC56" s="432">
        <v>32</v>
      </c>
      <c r="AD56" s="431">
        <v>14101</v>
      </c>
      <c r="AE56" s="430">
        <v>0.998</v>
      </c>
      <c r="AF56" s="423">
        <v>24</v>
      </c>
      <c r="AG56" s="422">
        <v>2E-3</v>
      </c>
      <c r="AI56" s="495">
        <v>355</v>
      </c>
      <c r="AJ56" s="494">
        <v>2.5000000000000001E-2</v>
      </c>
      <c r="AL56" s="531">
        <f t="shared" si="2"/>
        <v>-331</v>
      </c>
      <c r="AM56" s="530">
        <f t="shared" si="3"/>
        <v>-2.3E-2</v>
      </c>
    </row>
    <row r="57" spans="1:39" x14ac:dyDescent="0.25">
      <c r="A57" s="36" t="s">
        <v>77</v>
      </c>
      <c r="B57" s="37">
        <v>24841</v>
      </c>
      <c r="C57" s="38">
        <v>38</v>
      </c>
      <c r="D57" s="38">
        <v>0</v>
      </c>
      <c r="E57" s="38">
        <v>22</v>
      </c>
      <c r="F57" s="39">
        <v>4</v>
      </c>
      <c r="G57" s="206">
        <v>22459</v>
      </c>
      <c r="H57" s="281">
        <v>0.90400000000000003</v>
      </c>
      <c r="I57" s="145">
        <v>2237</v>
      </c>
      <c r="J57" s="204">
        <v>0.09</v>
      </c>
      <c r="K57" s="203">
        <v>145</v>
      </c>
      <c r="L57" s="204">
        <v>6.0000000000000001E-3</v>
      </c>
      <c r="M57" s="203">
        <v>0</v>
      </c>
      <c r="N57" s="282">
        <v>0</v>
      </c>
      <c r="O57" s="141">
        <v>864</v>
      </c>
      <c r="P57" s="364">
        <v>3.5000000000000003E-2</v>
      </c>
      <c r="Q57" s="49">
        <v>581</v>
      </c>
      <c r="R57" s="51">
        <v>2.3E-2</v>
      </c>
      <c r="S57" s="49">
        <v>6614</v>
      </c>
      <c r="T57" s="51">
        <v>0.26600000000000001</v>
      </c>
      <c r="U57" s="49">
        <v>206</v>
      </c>
      <c r="V57" s="51">
        <v>8.0000000000000002E-3</v>
      </c>
      <c r="W57" s="49">
        <v>179</v>
      </c>
      <c r="X57" s="53">
        <v>7.0000000000000001E-3</v>
      </c>
      <c r="Y57" s="52">
        <v>20</v>
      </c>
      <c r="Z57" s="200">
        <v>1E-3</v>
      </c>
      <c r="AA57" s="434">
        <v>51</v>
      </c>
      <c r="AB57" s="433">
        <v>2E-3</v>
      </c>
      <c r="AC57" s="432">
        <v>7953</v>
      </c>
      <c r="AD57" s="431">
        <v>17645</v>
      </c>
      <c r="AE57" s="430">
        <v>0.71</v>
      </c>
      <c r="AF57" s="423">
        <v>1009</v>
      </c>
      <c r="AG57" s="422">
        <v>4.1000000000000002E-2</v>
      </c>
      <c r="AI57" s="495">
        <v>980</v>
      </c>
      <c r="AJ57" s="494">
        <v>3.9E-2</v>
      </c>
      <c r="AL57" s="531">
        <f t="shared" si="2"/>
        <v>29</v>
      </c>
      <c r="AM57" s="530">
        <f t="shared" si="3"/>
        <v>2.0000000000000018E-3</v>
      </c>
    </row>
    <row r="58" spans="1:39" x14ac:dyDescent="0.25">
      <c r="A58" s="36" t="s">
        <v>78</v>
      </c>
      <c r="B58" s="37">
        <v>4974</v>
      </c>
      <c r="C58" s="38">
        <v>12</v>
      </c>
      <c r="D58" s="38">
        <v>0</v>
      </c>
      <c r="E58" s="38">
        <v>0</v>
      </c>
      <c r="F58" s="39">
        <v>3</v>
      </c>
      <c r="G58" s="206">
        <v>4200</v>
      </c>
      <c r="H58" s="281">
        <v>0.84399999999999997</v>
      </c>
      <c r="I58" s="145">
        <v>754</v>
      </c>
      <c r="J58" s="204">
        <v>0.152</v>
      </c>
      <c r="K58" s="203">
        <v>19</v>
      </c>
      <c r="L58" s="204">
        <v>4.0000000000000001E-3</v>
      </c>
      <c r="M58" s="203">
        <v>1</v>
      </c>
      <c r="N58" s="282">
        <v>0</v>
      </c>
      <c r="O58" s="141">
        <v>286</v>
      </c>
      <c r="P58" s="364">
        <v>5.7000000000000002E-2</v>
      </c>
      <c r="Q58" s="49">
        <v>3</v>
      </c>
      <c r="R58" s="51">
        <v>1E-3</v>
      </c>
      <c r="S58" s="49">
        <v>803</v>
      </c>
      <c r="T58" s="51">
        <v>0.161</v>
      </c>
      <c r="U58" s="49">
        <v>4955</v>
      </c>
      <c r="V58" s="51">
        <v>0.996</v>
      </c>
      <c r="W58" s="49">
        <v>24</v>
      </c>
      <c r="X58" s="53">
        <v>5.0000000000000001E-3</v>
      </c>
      <c r="Y58" s="52">
        <v>1</v>
      </c>
      <c r="Z58" s="200">
        <v>0</v>
      </c>
      <c r="AA58" s="434">
        <v>9</v>
      </c>
      <c r="AB58" s="433">
        <v>2E-3</v>
      </c>
      <c r="AC58" s="432">
        <v>6093</v>
      </c>
      <c r="AD58" s="431">
        <v>0</v>
      </c>
      <c r="AE58" s="430">
        <v>0</v>
      </c>
      <c r="AF58" s="423">
        <v>305</v>
      </c>
      <c r="AG58" s="422">
        <v>6.0999999999999999E-2</v>
      </c>
      <c r="AI58" s="495">
        <v>327</v>
      </c>
      <c r="AJ58" s="494">
        <v>6.6000000000000003E-2</v>
      </c>
      <c r="AL58" s="531">
        <f t="shared" si="2"/>
        <v>-22</v>
      </c>
      <c r="AM58" s="530">
        <f t="shared" si="3"/>
        <v>-5.0000000000000044E-3</v>
      </c>
    </row>
    <row r="59" spans="1:39" x14ac:dyDescent="0.25">
      <c r="A59" s="36" t="s">
        <v>291</v>
      </c>
      <c r="B59" s="37">
        <v>9807</v>
      </c>
      <c r="C59" s="38">
        <v>21</v>
      </c>
      <c r="D59" s="38">
        <v>0</v>
      </c>
      <c r="E59" s="38">
        <v>10</v>
      </c>
      <c r="F59" s="39">
        <v>3</v>
      </c>
      <c r="G59" s="206">
        <v>9347</v>
      </c>
      <c r="H59" s="281">
        <v>0.95299999999999996</v>
      </c>
      <c r="I59" s="145">
        <v>394</v>
      </c>
      <c r="J59" s="204">
        <v>0.04</v>
      </c>
      <c r="K59" s="203">
        <v>66</v>
      </c>
      <c r="L59" s="204">
        <v>7.0000000000000001E-3</v>
      </c>
      <c r="M59" s="203">
        <v>0</v>
      </c>
      <c r="N59" s="282">
        <v>0</v>
      </c>
      <c r="O59" s="141">
        <v>777</v>
      </c>
      <c r="P59" s="364">
        <v>7.9000000000000001E-2</v>
      </c>
      <c r="Q59" s="49">
        <v>261</v>
      </c>
      <c r="R59" s="51">
        <v>2.7E-2</v>
      </c>
      <c r="S59" s="49">
        <v>285</v>
      </c>
      <c r="T59" s="51">
        <v>2.9000000000000001E-2</v>
      </c>
      <c r="U59" s="49">
        <v>145</v>
      </c>
      <c r="V59" s="51">
        <v>1.4999999999999999E-2</v>
      </c>
      <c r="W59" s="49">
        <v>2</v>
      </c>
      <c r="X59" s="53">
        <v>0</v>
      </c>
      <c r="Y59" s="52">
        <v>2</v>
      </c>
      <c r="Z59" s="200">
        <v>0</v>
      </c>
      <c r="AA59" s="434">
        <v>59</v>
      </c>
      <c r="AB59" s="433">
        <v>6.0000000000000001E-3</v>
      </c>
      <c r="AC59" s="432">
        <v>1279</v>
      </c>
      <c r="AD59" s="431">
        <v>8799</v>
      </c>
      <c r="AE59" s="430">
        <v>0.89700000000000002</v>
      </c>
      <c r="AF59" s="423">
        <v>843</v>
      </c>
      <c r="AG59" s="422">
        <v>8.5999999999999993E-2</v>
      </c>
      <c r="AI59" s="495">
        <v>861</v>
      </c>
      <c r="AJ59" s="494">
        <v>8.7999999999999995E-2</v>
      </c>
      <c r="AL59" s="531">
        <f t="shared" si="2"/>
        <v>-18</v>
      </c>
      <c r="AM59" s="530">
        <f t="shared" si="3"/>
        <v>-2.0000000000000018E-3</v>
      </c>
    </row>
    <row r="60" spans="1:39" x14ac:dyDescent="0.25">
      <c r="A60" s="36" t="s">
        <v>80</v>
      </c>
      <c r="B60" s="37">
        <v>3553</v>
      </c>
      <c r="C60" s="38">
        <v>10</v>
      </c>
      <c r="D60" s="38">
        <v>0</v>
      </c>
      <c r="E60" s="38">
        <v>8</v>
      </c>
      <c r="F60" s="39">
        <v>3</v>
      </c>
      <c r="G60" s="206">
        <v>1783</v>
      </c>
      <c r="H60" s="281">
        <v>0.502</v>
      </c>
      <c r="I60" s="145">
        <v>1770</v>
      </c>
      <c r="J60" s="204">
        <v>0.498</v>
      </c>
      <c r="K60" s="203">
        <v>0</v>
      </c>
      <c r="L60" s="204">
        <v>0</v>
      </c>
      <c r="M60" s="203">
        <v>0</v>
      </c>
      <c r="N60" s="282">
        <v>0</v>
      </c>
      <c r="O60" s="141">
        <v>83</v>
      </c>
      <c r="P60" s="364">
        <v>2.3E-2</v>
      </c>
      <c r="Q60" s="49">
        <v>61</v>
      </c>
      <c r="R60" s="51">
        <v>1.7000000000000001E-2</v>
      </c>
      <c r="S60" s="49">
        <v>58</v>
      </c>
      <c r="T60" s="51">
        <v>1.6E-2</v>
      </c>
      <c r="U60" s="49">
        <v>39</v>
      </c>
      <c r="V60" s="51">
        <v>1.0999999999999999E-2</v>
      </c>
      <c r="W60" s="49">
        <v>15</v>
      </c>
      <c r="X60" s="53">
        <v>4.0000000000000001E-3</v>
      </c>
      <c r="Y60" s="52">
        <v>10</v>
      </c>
      <c r="Z60" s="200">
        <v>3.0000000000000001E-3</v>
      </c>
      <c r="AA60" s="434">
        <v>16</v>
      </c>
      <c r="AB60" s="433">
        <v>5.0000000000000001E-3</v>
      </c>
      <c r="AC60" s="432">
        <v>234</v>
      </c>
      <c r="AD60" s="431">
        <v>3461</v>
      </c>
      <c r="AE60" s="430">
        <v>0.97399999999999998</v>
      </c>
      <c r="AF60" s="423">
        <v>83</v>
      </c>
      <c r="AG60" s="422">
        <v>2.3E-2</v>
      </c>
      <c r="AI60" s="495">
        <v>249</v>
      </c>
      <c r="AJ60" s="494">
        <v>7.0000000000000007E-2</v>
      </c>
      <c r="AL60" s="531">
        <f t="shared" si="2"/>
        <v>-166</v>
      </c>
      <c r="AM60" s="530">
        <f t="shared" si="3"/>
        <v>-4.7000000000000007E-2</v>
      </c>
    </row>
    <row r="61" spans="1:39" x14ac:dyDescent="0.25">
      <c r="A61" s="36" t="s">
        <v>81</v>
      </c>
      <c r="B61" s="37">
        <v>53348</v>
      </c>
      <c r="C61" s="38">
        <v>70</v>
      </c>
      <c r="D61" s="38">
        <v>0</v>
      </c>
      <c r="E61" s="38">
        <v>46</v>
      </c>
      <c r="F61" s="39">
        <v>3</v>
      </c>
      <c r="G61" s="206">
        <v>52839</v>
      </c>
      <c r="H61" s="281">
        <v>0.99</v>
      </c>
      <c r="I61" s="145">
        <v>392</v>
      </c>
      <c r="J61" s="204">
        <v>7.0000000000000001E-3</v>
      </c>
      <c r="K61" s="203">
        <v>0</v>
      </c>
      <c r="L61" s="204">
        <v>0</v>
      </c>
      <c r="M61" s="203">
        <v>117</v>
      </c>
      <c r="N61" s="282">
        <v>2E-3</v>
      </c>
      <c r="O61" s="141">
        <v>39</v>
      </c>
      <c r="P61" s="364">
        <v>1E-3</v>
      </c>
      <c r="Q61" s="49">
        <v>27</v>
      </c>
      <c r="R61" s="51">
        <v>1E-3</v>
      </c>
      <c r="S61" s="49">
        <v>376</v>
      </c>
      <c r="T61" s="51">
        <v>7.0000000000000001E-3</v>
      </c>
      <c r="U61" s="49">
        <v>147</v>
      </c>
      <c r="V61" s="51">
        <v>3.0000000000000001E-3</v>
      </c>
      <c r="W61" s="49">
        <v>11</v>
      </c>
      <c r="X61" s="53">
        <v>0</v>
      </c>
      <c r="Y61" s="52">
        <v>13</v>
      </c>
      <c r="Z61" s="200">
        <v>0</v>
      </c>
      <c r="AA61" s="434">
        <v>2</v>
      </c>
      <c r="AB61" s="433">
        <v>0</v>
      </c>
      <c r="AC61" s="432">
        <v>684</v>
      </c>
      <c r="AD61" s="431">
        <v>52736</v>
      </c>
      <c r="AE61" s="430">
        <v>0.98899999999999999</v>
      </c>
      <c r="AF61" s="423">
        <v>39</v>
      </c>
      <c r="AG61" s="422">
        <v>1E-3</v>
      </c>
      <c r="AI61" s="495">
        <v>65</v>
      </c>
      <c r="AJ61" s="494">
        <v>1E-3</v>
      </c>
      <c r="AL61" s="531">
        <f t="shared" si="2"/>
        <v>-26</v>
      </c>
      <c r="AM61" s="530">
        <f t="shared" si="3"/>
        <v>0</v>
      </c>
    </row>
    <row r="62" spans="1:39" ht="15.75" thickBot="1" x14ac:dyDescent="0.3">
      <c r="A62" s="36" t="s">
        <v>82</v>
      </c>
      <c r="B62" s="37">
        <v>13628</v>
      </c>
      <c r="C62" s="38">
        <v>26</v>
      </c>
      <c r="D62" s="38">
        <v>0</v>
      </c>
      <c r="E62" s="38">
        <v>11</v>
      </c>
      <c r="F62" s="39">
        <v>3</v>
      </c>
      <c r="G62" s="206">
        <v>11332</v>
      </c>
      <c r="H62" s="281">
        <v>0.83199999999999996</v>
      </c>
      <c r="I62" s="145">
        <v>2192</v>
      </c>
      <c r="J62" s="204">
        <v>0.161</v>
      </c>
      <c r="K62" s="203">
        <v>29</v>
      </c>
      <c r="L62" s="204">
        <v>2E-3</v>
      </c>
      <c r="M62" s="203">
        <v>75</v>
      </c>
      <c r="N62" s="282">
        <v>6.0000000000000001E-3</v>
      </c>
      <c r="O62" s="141">
        <v>892</v>
      </c>
      <c r="P62" s="364">
        <v>6.5000000000000002E-2</v>
      </c>
      <c r="Q62" s="49">
        <v>391</v>
      </c>
      <c r="R62" s="51">
        <v>2.9000000000000001E-2</v>
      </c>
      <c r="S62" s="49">
        <v>136</v>
      </c>
      <c r="T62" s="51">
        <v>0.01</v>
      </c>
      <c r="U62" s="49">
        <v>76</v>
      </c>
      <c r="V62" s="51">
        <v>6.0000000000000001E-3</v>
      </c>
      <c r="W62" s="49">
        <v>15</v>
      </c>
      <c r="X62" s="53">
        <v>1E-3</v>
      </c>
      <c r="Y62" s="52">
        <v>4</v>
      </c>
      <c r="Z62" s="200">
        <v>0</v>
      </c>
      <c r="AA62" s="434">
        <v>7</v>
      </c>
      <c r="AB62" s="433">
        <v>1E-3</v>
      </c>
      <c r="AC62" s="432">
        <v>1181</v>
      </c>
      <c r="AD62" s="431">
        <v>12666</v>
      </c>
      <c r="AE62" s="430">
        <v>0.92900000000000005</v>
      </c>
      <c r="AF62" s="423">
        <v>921</v>
      </c>
      <c r="AG62" s="422">
        <v>6.8000000000000005E-2</v>
      </c>
      <c r="AI62" s="491">
        <v>1152</v>
      </c>
      <c r="AJ62" s="490">
        <v>8.5000000000000006E-2</v>
      </c>
      <c r="AL62" s="531">
        <f t="shared" si="2"/>
        <v>-231</v>
      </c>
      <c r="AM62" s="530">
        <f t="shared" si="3"/>
        <v>-1.7000000000000001E-2</v>
      </c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</row>
    <row r="65" spans="1:33" s="7" customFormat="1" ht="12.75" x14ac:dyDescent="0.2">
      <c r="A65" s="60" t="s">
        <v>93</v>
      </c>
      <c r="B65" s="61">
        <f t="shared" ref="B65:G65" si="4">SUM(B8:B62)</f>
        <v>1154879</v>
      </c>
      <c r="C65" s="62">
        <f t="shared" si="4"/>
        <v>1674</v>
      </c>
      <c r="D65" s="61">
        <f t="shared" si="4"/>
        <v>50</v>
      </c>
      <c r="E65" s="61">
        <f t="shared" si="4"/>
        <v>960</v>
      </c>
      <c r="F65" s="62">
        <f t="shared" si="4"/>
        <v>195</v>
      </c>
      <c r="G65" s="63">
        <f t="shared" si="4"/>
        <v>1080865</v>
      </c>
      <c r="H65" s="64">
        <f xml:space="preserve"> G65 / B65</f>
        <v>0.93591190072726238</v>
      </c>
      <c r="I65" s="63">
        <f>SUM(I8:I62)</f>
        <v>66817</v>
      </c>
      <c r="J65" s="65">
        <f xml:space="preserve"> I65 / B65</f>
        <v>5.7856277584058591E-2</v>
      </c>
      <c r="K65" s="63">
        <f>SUM(K8:K62)</f>
        <v>5316</v>
      </c>
      <c r="L65" s="65">
        <f xml:space="preserve"> K65 / B65</f>
        <v>4.6030796299872112E-3</v>
      </c>
      <c r="M65" s="63">
        <f>SUM(M8:M62)</f>
        <v>1881</v>
      </c>
      <c r="N65" s="64">
        <f xml:space="preserve"> M65 / B65</f>
        <v>1.6287420586918629E-3</v>
      </c>
      <c r="O65" s="66">
        <f>SUM(O8:O62)</f>
        <v>24048</v>
      </c>
      <c r="P65" s="67">
        <f xml:space="preserve"> O65 / ($G$65 + $I$65)</f>
        <v>2.0953539395058909E-2</v>
      </c>
      <c r="Q65" s="66">
        <f>SUM(Q8:Q62)</f>
        <v>12033</v>
      </c>
      <c r="R65" s="67">
        <f xml:space="preserve"> Q65 / ($G$65 + $I$65)</f>
        <v>1.048461159101563E-2</v>
      </c>
      <c r="S65" s="66">
        <f>SUM(S8:S62)</f>
        <v>70784</v>
      </c>
      <c r="T65" s="67">
        <f xml:space="preserve"> S65 /  ($G$65 + $I$65)</f>
        <v>6.1675620947265877E-2</v>
      </c>
      <c r="U65" s="66">
        <f>SUM(U8:U62)</f>
        <v>44820</v>
      </c>
      <c r="V65" s="67">
        <f xml:space="preserve"> U65 /  ($G$65 + $I$65)</f>
        <v>3.9052629561150215E-2</v>
      </c>
      <c r="W65" s="66">
        <f>SUM(W8:W62)</f>
        <v>7356</v>
      </c>
      <c r="X65" s="67">
        <f xml:space="preserve"> W65 / ($G$65 + $I$65)</f>
        <v>6.4094409427001555E-3</v>
      </c>
      <c r="Y65" s="66">
        <f>SUM(Y8:Y62)</f>
        <v>6313</v>
      </c>
      <c r="Z65" s="67">
        <f xml:space="preserve"> Y65 /  ($G$65 + $I$65)</f>
        <v>5.5006526198023492E-3</v>
      </c>
      <c r="AA65" s="418">
        <f>SUM(AA8:AA62)</f>
        <v>1368</v>
      </c>
      <c r="AB65" s="421">
        <f xml:space="preserve"> AA65 /  ($G$65 + $I$65)</f>
        <v>1.1919678098985607E-3</v>
      </c>
      <c r="AC65" s="416">
        <f>SUM(AC8:AC62)</f>
        <v>156557</v>
      </c>
      <c r="AD65" s="416">
        <f>SUM(AD8:AD62)</f>
        <v>1021258</v>
      </c>
      <c r="AE65" s="420">
        <f xml:space="preserve"> AD65 /  ($G$65 + $I$65)</f>
        <v>0.88984405087820495</v>
      </c>
      <c r="AF65" s="414">
        <f>SUM(AF8:AF62)</f>
        <v>29364</v>
      </c>
      <c r="AG65" s="419">
        <f xml:space="preserve"> AF65 / $B$65</f>
        <v>2.54260403037894E-2</v>
      </c>
    </row>
    <row r="66" spans="1:33" s="7" customFormat="1" ht="12.75" x14ac:dyDescent="0.2">
      <c r="A66" s="69" t="s">
        <v>94</v>
      </c>
      <c r="B66" s="61">
        <f t="shared" ref="B66:AG66" si="5">MIN(B8:B62)</f>
        <v>3553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1783</v>
      </c>
      <c r="H66" s="70">
        <f t="shared" si="5"/>
        <v>0.502</v>
      </c>
      <c r="I66" s="63">
        <f t="shared" si="5"/>
        <v>50</v>
      </c>
      <c r="J66" s="71">
        <f t="shared" si="5"/>
        <v>5.0000000000000001E-3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8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5</v>
      </c>
      <c r="T66" s="72">
        <f t="shared" si="5"/>
        <v>0</v>
      </c>
      <c r="U66" s="66">
        <f t="shared" si="5"/>
        <v>1</v>
      </c>
      <c r="V66" s="72">
        <f t="shared" si="5"/>
        <v>0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32</v>
      </c>
      <c r="AD66" s="416">
        <f t="shared" si="5"/>
        <v>0</v>
      </c>
      <c r="AE66" s="415">
        <f t="shared" si="5"/>
        <v>0</v>
      </c>
      <c r="AF66" s="414">
        <f t="shared" si="5"/>
        <v>11</v>
      </c>
      <c r="AG66" s="413">
        <f t="shared" si="5"/>
        <v>1E-3</v>
      </c>
    </row>
    <row r="67" spans="1:33" s="7" customFormat="1" ht="12.75" x14ac:dyDescent="0.2">
      <c r="A67" s="69" t="s">
        <v>95</v>
      </c>
      <c r="B67" s="61">
        <f t="shared" ref="B67:AG67" si="6">MAX(B8:B62)</f>
        <v>116623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113433</v>
      </c>
      <c r="H67" s="70">
        <f t="shared" si="6"/>
        <v>0.995</v>
      </c>
      <c r="I67" s="63">
        <f t="shared" si="6"/>
        <v>6116</v>
      </c>
      <c r="J67" s="71">
        <f t="shared" si="6"/>
        <v>0.498</v>
      </c>
      <c r="K67" s="63">
        <f t="shared" si="6"/>
        <v>1325</v>
      </c>
      <c r="L67" s="71">
        <f t="shared" si="6"/>
        <v>7.8E-2</v>
      </c>
      <c r="M67" s="63">
        <f t="shared" si="6"/>
        <v>257</v>
      </c>
      <c r="N67" s="71">
        <f t="shared" si="6"/>
        <v>1.2999999999999999E-2</v>
      </c>
      <c r="O67" s="66">
        <f t="shared" si="6"/>
        <v>2263</v>
      </c>
      <c r="P67" s="72">
        <f t="shared" si="6"/>
        <v>0.27900000000000003</v>
      </c>
      <c r="Q67" s="66">
        <f t="shared" si="6"/>
        <v>1920</v>
      </c>
      <c r="R67" s="72">
        <f t="shared" si="6"/>
        <v>5.8000000000000003E-2</v>
      </c>
      <c r="S67" s="66">
        <f t="shared" si="6"/>
        <v>44232</v>
      </c>
      <c r="T67" s="72">
        <f t="shared" si="6"/>
        <v>0.80500000000000005</v>
      </c>
      <c r="U67" s="66">
        <f t="shared" si="6"/>
        <v>12112</v>
      </c>
      <c r="V67" s="72">
        <f t="shared" si="6"/>
        <v>0.998</v>
      </c>
      <c r="W67" s="66">
        <f t="shared" si="6"/>
        <v>2018</v>
      </c>
      <c r="X67" s="298">
        <f t="shared" si="6"/>
        <v>0.17100000000000001</v>
      </c>
      <c r="Y67" s="66">
        <f t="shared" si="6"/>
        <v>5752</v>
      </c>
      <c r="Z67" s="72">
        <f t="shared" si="6"/>
        <v>0.56399999999999995</v>
      </c>
      <c r="AA67" s="418">
        <f t="shared" si="6"/>
        <v>123</v>
      </c>
      <c r="AB67" s="417">
        <f t="shared" si="6"/>
        <v>6.0000000000000001E-3</v>
      </c>
      <c r="AC67" s="416">
        <f t="shared" si="6"/>
        <v>47768</v>
      </c>
      <c r="AD67" s="416">
        <f t="shared" si="6"/>
        <v>114028</v>
      </c>
      <c r="AE67" s="415">
        <f t="shared" si="6"/>
        <v>0.998</v>
      </c>
      <c r="AF67" s="414">
        <f t="shared" si="6"/>
        <v>2788</v>
      </c>
      <c r="AG67" s="413">
        <f t="shared" si="6"/>
        <v>0.28199999999999997</v>
      </c>
    </row>
    <row r="69" spans="1:33" x14ac:dyDescent="0.25">
      <c r="G69" s="521">
        <f xml:space="preserve"> G65 + I65</f>
        <v>1147682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W3" sqref="W3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</cols>
  <sheetData>
    <row r="1" spans="1:40" x14ac:dyDescent="0.25">
      <c r="A1" s="258" t="s">
        <v>378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4" t="s">
        <v>377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170</v>
      </c>
      <c r="I4" s="19"/>
      <c r="J4" s="59"/>
      <c r="K4" s="19"/>
      <c r="L4" s="59"/>
      <c r="M4" s="19"/>
      <c r="N4" s="59"/>
      <c r="O4" s="19"/>
      <c r="P4" s="6" t="s">
        <v>376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375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374</v>
      </c>
      <c r="AG5" s="19" t="s">
        <v>88</v>
      </c>
      <c r="AI5" s="7" t="s">
        <v>355</v>
      </c>
      <c r="AL5" s="9" t="s">
        <v>373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I6" s="694" t="s">
        <v>324</v>
      </c>
      <c r="AJ6" s="695"/>
      <c r="AL6" s="668" t="s">
        <v>324</v>
      </c>
      <c r="AM6" s="669"/>
    </row>
    <row r="7" spans="1:40" s="534" customFormat="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602" t="s">
        <v>268</v>
      </c>
      <c r="AJ7" s="601" t="s">
        <v>267</v>
      </c>
      <c r="AK7" s="7"/>
      <c r="AL7" s="536" t="s">
        <v>283</v>
      </c>
      <c r="AM7" s="535" t="s">
        <v>282</v>
      </c>
    </row>
    <row r="8" spans="1:40" x14ac:dyDescent="0.25">
      <c r="A8" s="36" t="s">
        <v>28</v>
      </c>
      <c r="B8" s="37">
        <v>9511</v>
      </c>
      <c r="C8" s="38">
        <v>13</v>
      </c>
      <c r="D8" s="38">
        <v>0</v>
      </c>
      <c r="E8" s="38">
        <v>3</v>
      </c>
      <c r="F8" s="39">
        <v>3</v>
      </c>
      <c r="G8" s="206">
        <v>9061</v>
      </c>
      <c r="H8" s="281">
        <v>0.95299999999999996</v>
      </c>
      <c r="I8" s="145">
        <v>438</v>
      </c>
      <c r="J8" s="204">
        <v>4.5999999999999999E-2</v>
      </c>
      <c r="K8" s="203">
        <v>12</v>
      </c>
      <c r="L8" s="204">
        <v>1E-3</v>
      </c>
      <c r="M8" s="203">
        <v>0</v>
      </c>
      <c r="N8" s="282">
        <v>0</v>
      </c>
      <c r="O8" s="141">
        <v>119</v>
      </c>
      <c r="P8" s="364">
        <v>1.2999999999999999E-2</v>
      </c>
      <c r="Q8" s="49">
        <v>51</v>
      </c>
      <c r="R8" s="51">
        <v>5.0000000000000001E-3</v>
      </c>
      <c r="S8" s="49">
        <v>526</v>
      </c>
      <c r="T8" s="51">
        <v>5.5E-2</v>
      </c>
      <c r="U8" s="49">
        <v>55</v>
      </c>
      <c r="V8" s="51">
        <v>6.0000000000000001E-3</v>
      </c>
      <c r="W8" s="49">
        <v>41</v>
      </c>
      <c r="X8" s="53">
        <v>4.0000000000000001E-3</v>
      </c>
      <c r="Y8" s="52">
        <v>21</v>
      </c>
      <c r="Z8" s="200">
        <v>2E-3</v>
      </c>
      <c r="AA8" s="434">
        <v>40</v>
      </c>
      <c r="AB8" s="433">
        <v>4.0000000000000001E-3</v>
      </c>
      <c r="AC8" s="432">
        <v>821</v>
      </c>
      <c r="AD8" s="431">
        <v>8929</v>
      </c>
      <c r="AE8" s="430">
        <v>0.93899999999999995</v>
      </c>
      <c r="AF8" s="423">
        <v>131</v>
      </c>
      <c r="AG8" s="422">
        <v>1.4E-2</v>
      </c>
      <c r="AI8" s="520">
        <v>128</v>
      </c>
      <c r="AJ8" s="519">
        <v>1.2999999999999999E-2</v>
      </c>
      <c r="AL8" s="531">
        <f t="shared" ref="AL8:AL39" si="0" xml:space="preserve"> AF8-AI8</f>
        <v>3</v>
      </c>
      <c r="AM8" s="530">
        <f t="shared" ref="AM8:AM39" si="1" xml:space="preserve"> AG8-AJ8</f>
        <v>1.0000000000000009E-3</v>
      </c>
    </row>
    <row r="9" spans="1:40" x14ac:dyDescent="0.25">
      <c r="A9" s="36" t="s">
        <v>29</v>
      </c>
      <c r="B9" s="37">
        <v>86708</v>
      </c>
      <c r="C9" s="38">
        <v>80</v>
      </c>
      <c r="D9" s="38">
        <v>0</v>
      </c>
      <c r="E9" s="38">
        <v>74</v>
      </c>
      <c r="F9" s="39">
        <v>6</v>
      </c>
      <c r="G9" s="206">
        <v>85657</v>
      </c>
      <c r="H9" s="281">
        <v>0.98799999999999999</v>
      </c>
      <c r="I9" s="145">
        <v>828</v>
      </c>
      <c r="J9" s="204">
        <v>0.01</v>
      </c>
      <c r="K9" s="203">
        <v>218</v>
      </c>
      <c r="L9" s="204">
        <v>3.0000000000000001E-3</v>
      </c>
      <c r="M9" s="203">
        <v>5</v>
      </c>
      <c r="N9" s="282">
        <v>0</v>
      </c>
      <c r="O9" s="141">
        <v>326</v>
      </c>
      <c r="P9" s="364">
        <v>4.0000000000000001E-3</v>
      </c>
      <c r="Q9" s="49">
        <v>261</v>
      </c>
      <c r="R9" s="51">
        <v>3.0000000000000001E-3</v>
      </c>
      <c r="S9" s="49">
        <v>271</v>
      </c>
      <c r="T9" s="51">
        <v>3.0000000000000001E-3</v>
      </c>
      <c r="U9" s="49">
        <v>1715</v>
      </c>
      <c r="V9" s="51">
        <v>0.02</v>
      </c>
      <c r="W9" s="49">
        <v>176</v>
      </c>
      <c r="X9" s="53">
        <v>2E-3</v>
      </c>
      <c r="Y9" s="52">
        <v>155</v>
      </c>
      <c r="Z9" s="200">
        <v>2E-3</v>
      </c>
      <c r="AA9" s="434">
        <v>12</v>
      </c>
      <c r="AB9" s="433">
        <v>0</v>
      </c>
      <c r="AC9" s="432">
        <v>2703</v>
      </c>
      <c r="AD9" s="431">
        <v>84731</v>
      </c>
      <c r="AE9" s="430">
        <v>0.97699999999999998</v>
      </c>
      <c r="AF9" s="423">
        <v>544</v>
      </c>
      <c r="AG9" s="422">
        <v>6.0000000000000001E-3</v>
      </c>
      <c r="AI9" s="495">
        <v>427</v>
      </c>
      <c r="AJ9" s="494">
        <v>5.0000000000000001E-3</v>
      </c>
      <c r="AL9" s="527">
        <f t="shared" si="0"/>
        <v>117</v>
      </c>
      <c r="AM9" s="526">
        <f t="shared" si="1"/>
        <v>1E-3</v>
      </c>
    </row>
    <row r="10" spans="1:40" x14ac:dyDescent="0.25">
      <c r="A10" s="36" t="s">
        <v>30</v>
      </c>
      <c r="B10" s="37">
        <v>13946</v>
      </c>
      <c r="C10" s="38">
        <v>26</v>
      </c>
      <c r="D10" s="38">
        <v>0</v>
      </c>
      <c r="E10" s="38">
        <v>5</v>
      </c>
      <c r="F10" s="39">
        <v>3</v>
      </c>
      <c r="G10" s="206">
        <v>13415</v>
      </c>
      <c r="H10" s="281">
        <v>0.96199999999999997</v>
      </c>
      <c r="I10" s="145">
        <v>449</v>
      </c>
      <c r="J10" s="204">
        <v>3.2000000000000001E-2</v>
      </c>
      <c r="K10" s="203">
        <v>51</v>
      </c>
      <c r="L10" s="204">
        <v>4.0000000000000001E-3</v>
      </c>
      <c r="M10" s="203">
        <v>31</v>
      </c>
      <c r="N10" s="282">
        <v>2E-3</v>
      </c>
      <c r="O10" s="141">
        <v>91</v>
      </c>
      <c r="P10" s="364">
        <v>7.0000000000000001E-3</v>
      </c>
      <c r="Q10" s="49">
        <v>23</v>
      </c>
      <c r="R10" s="51">
        <v>2E-3</v>
      </c>
      <c r="S10" s="49">
        <v>104</v>
      </c>
      <c r="T10" s="51">
        <v>7.0000000000000001E-3</v>
      </c>
      <c r="U10" s="49">
        <v>12096</v>
      </c>
      <c r="V10" s="51">
        <v>0.86699999999999999</v>
      </c>
      <c r="W10" s="49">
        <v>25</v>
      </c>
      <c r="X10" s="53">
        <v>2E-3</v>
      </c>
      <c r="Y10" s="52">
        <v>20</v>
      </c>
      <c r="Z10" s="200">
        <v>1E-3</v>
      </c>
      <c r="AA10" s="434">
        <v>33</v>
      </c>
      <c r="AB10" s="433">
        <v>2E-3</v>
      </c>
      <c r="AC10" s="432">
        <v>12386</v>
      </c>
      <c r="AD10" s="431">
        <v>1799</v>
      </c>
      <c r="AE10" s="430">
        <v>0.129</v>
      </c>
      <c r="AF10" s="423">
        <v>142</v>
      </c>
      <c r="AG10" s="422">
        <v>0.01</v>
      </c>
      <c r="AI10" s="495">
        <v>126</v>
      </c>
      <c r="AJ10" s="494">
        <v>8.9999999999999993E-3</v>
      </c>
      <c r="AL10" s="527">
        <f t="shared" si="0"/>
        <v>16</v>
      </c>
      <c r="AM10" s="526">
        <f t="shared" si="1"/>
        <v>1.0000000000000009E-3</v>
      </c>
    </row>
    <row r="11" spans="1:40" x14ac:dyDescent="0.25">
      <c r="A11" s="36" t="s">
        <v>31</v>
      </c>
      <c r="B11" s="37">
        <v>8097</v>
      </c>
      <c r="C11" s="38">
        <v>18</v>
      </c>
      <c r="D11" s="38">
        <v>0</v>
      </c>
      <c r="E11" s="38">
        <v>0</v>
      </c>
      <c r="F11" s="39">
        <v>4</v>
      </c>
      <c r="G11" s="206">
        <v>7708</v>
      </c>
      <c r="H11" s="281">
        <v>0.95199999999999996</v>
      </c>
      <c r="I11" s="145">
        <v>353</v>
      </c>
      <c r="J11" s="204">
        <v>4.3999999999999997E-2</v>
      </c>
      <c r="K11" s="203">
        <v>35</v>
      </c>
      <c r="L11" s="204">
        <v>4.0000000000000001E-3</v>
      </c>
      <c r="M11" s="203">
        <v>1</v>
      </c>
      <c r="N11" s="282">
        <v>0</v>
      </c>
      <c r="O11" s="141">
        <v>2267</v>
      </c>
      <c r="P11" s="364">
        <v>0.28000000000000003</v>
      </c>
      <c r="Q11" s="49">
        <v>7</v>
      </c>
      <c r="R11" s="51">
        <v>1E-3</v>
      </c>
      <c r="S11" s="49">
        <v>594</v>
      </c>
      <c r="T11" s="51">
        <v>7.2999999999999995E-2</v>
      </c>
      <c r="U11" s="49">
        <v>50</v>
      </c>
      <c r="V11" s="51">
        <v>6.0000000000000001E-3</v>
      </c>
      <c r="W11" s="49">
        <v>53</v>
      </c>
      <c r="X11" s="53">
        <v>7.0000000000000001E-3</v>
      </c>
      <c r="Y11" s="52">
        <v>10</v>
      </c>
      <c r="Z11" s="200">
        <v>1E-3</v>
      </c>
      <c r="AA11" s="434">
        <v>30</v>
      </c>
      <c r="AB11" s="433">
        <v>4.0000000000000001E-3</v>
      </c>
      <c r="AC11" s="432">
        <v>3026</v>
      </c>
      <c r="AD11" s="431">
        <v>5781</v>
      </c>
      <c r="AE11" s="430">
        <v>0.71399999999999997</v>
      </c>
      <c r="AF11" s="423">
        <v>2302</v>
      </c>
      <c r="AG11" s="422">
        <v>0.28399999999999997</v>
      </c>
      <c r="AI11" s="495">
        <v>2398</v>
      </c>
      <c r="AJ11" s="494">
        <v>0.29799999999999999</v>
      </c>
      <c r="AL11" s="527">
        <f t="shared" si="0"/>
        <v>-96</v>
      </c>
      <c r="AM11" s="526">
        <f t="shared" si="1"/>
        <v>-1.4000000000000012E-2</v>
      </c>
    </row>
    <row r="12" spans="1:40" x14ac:dyDescent="0.25">
      <c r="A12" s="36" t="s">
        <v>299</v>
      </c>
      <c r="B12" s="37">
        <v>14641</v>
      </c>
      <c r="C12" s="38">
        <v>19</v>
      </c>
      <c r="D12" s="38">
        <v>0</v>
      </c>
      <c r="E12" s="38">
        <v>11</v>
      </c>
      <c r="F12" s="39">
        <v>3</v>
      </c>
      <c r="G12" s="206">
        <v>14308</v>
      </c>
      <c r="H12" s="281">
        <v>0.97699999999999998</v>
      </c>
      <c r="I12" s="145">
        <v>181</v>
      </c>
      <c r="J12" s="204">
        <v>1.2E-2</v>
      </c>
      <c r="K12" s="203">
        <v>3</v>
      </c>
      <c r="L12" s="204">
        <v>0</v>
      </c>
      <c r="M12" s="203">
        <v>149</v>
      </c>
      <c r="N12" s="282">
        <v>0.01</v>
      </c>
      <c r="O12" s="141">
        <v>68</v>
      </c>
      <c r="P12" s="364">
        <v>5.0000000000000001E-3</v>
      </c>
      <c r="Q12" s="49">
        <v>30</v>
      </c>
      <c r="R12" s="51">
        <v>2E-3</v>
      </c>
      <c r="S12" s="49">
        <v>131</v>
      </c>
      <c r="T12" s="51">
        <v>8.9999999999999993E-3</v>
      </c>
      <c r="U12" s="49">
        <v>101</v>
      </c>
      <c r="V12" s="51">
        <v>7.0000000000000001E-3</v>
      </c>
      <c r="W12" s="49">
        <v>31</v>
      </c>
      <c r="X12" s="53">
        <v>2E-3</v>
      </c>
      <c r="Y12" s="52">
        <v>31</v>
      </c>
      <c r="Z12" s="200">
        <v>2E-3</v>
      </c>
      <c r="AA12" s="434">
        <v>18</v>
      </c>
      <c r="AB12" s="433">
        <v>1E-3</v>
      </c>
      <c r="AC12" s="432">
        <v>538</v>
      </c>
      <c r="AD12" s="431">
        <v>14443</v>
      </c>
      <c r="AE12" s="430">
        <v>0.98599999999999999</v>
      </c>
      <c r="AF12" s="423">
        <v>71</v>
      </c>
      <c r="AG12" s="422">
        <v>5.0000000000000001E-3</v>
      </c>
      <c r="AI12" s="495">
        <v>30</v>
      </c>
      <c r="AJ12" s="494">
        <v>2E-3</v>
      </c>
      <c r="AL12" s="527">
        <f t="shared" si="0"/>
        <v>41</v>
      </c>
      <c r="AM12" s="526">
        <f t="shared" si="1"/>
        <v>3.0000000000000001E-3</v>
      </c>
    </row>
    <row r="13" spans="1:40" x14ac:dyDescent="0.25">
      <c r="A13" s="36" t="s">
        <v>295</v>
      </c>
      <c r="B13" s="37">
        <v>54765</v>
      </c>
      <c r="C13" s="38">
        <v>69</v>
      </c>
      <c r="D13" s="38">
        <v>5</v>
      </c>
      <c r="E13" s="38">
        <v>54</v>
      </c>
      <c r="F13" s="39">
        <v>3</v>
      </c>
      <c r="G13" s="206">
        <v>51457</v>
      </c>
      <c r="H13" s="281">
        <v>0.94</v>
      </c>
      <c r="I13" s="145">
        <v>2986</v>
      </c>
      <c r="J13" s="204">
        <v>5.5E-2</v>
      </c>
      <c r="K13" s="203">
        <v>103</v>
      </c>
      <c r="L13" s="204">
        <v>2E-3</v>
      </c>
      <c r="M13" s="203">
        <v>219</v>
      </c>
      <c r="N13" s="282">
        <v>4.0000000000000001E-3</v>
      </c>
      <c r="O13" s="141">
        <v>1327</v>
      </c>
      <c r="P13" s="364">
        <v>2.4E-2</v>
      </c>
      <c r="Q13" s="49">
        <v>772</v>
      </c>
      <c r="R13" s="51">
        <v>1.4E-2</v>
      </c>
      <c r="S13" s="49">
        <v>44073</v>
      </c>
      <c r="T13" s="51">
        <v>0.80500000000000005</v>
      </c>
      <c r="U13" s="49">
        <v>345</v>
      </c>
      <c r="V13" s="51">
        <v>6.0000000000000001E-3</v>
      </c>
      <c r="W13" s="49">
        <v>2019</v>
      </c>
      <c r="X13" s="53">
        <v>3.6999999999999998E-2</v>
      </c>
      <c r="Y13" s="52">
        <v>9</v>
      </c>
      <c r="Z13" s="200">
        <v>0</v>
      </c>
      <c r="AA13" s="434">
        <v>38</v>
      </c>
      <c r="AB13" s="433">
        <v>1E-3</v>
      </c>
      <c r="AC13" s="432">
        <v>47950</v>
      </c>
      <c r="AD13" s="431">
        <v>8731</v>
      </c>
      <c r="AE13" s="430">
        <v>0.159</v>
      </c>
      <c r="AF13" s="423">
        <v>1430</v>
      </c>
      <c r="AG13" s="422">
        <v>2.5999999999999999E-2</v>
      </c>
      <c r="AI13" s="495">
        <v>1289</v>
      </c>
      <c r="AJ13" s="494">
        <v>2.3E-2</v>
      </c>
      <c r="AL13" s="527">
        <f t="shared" si="0"/>
        <v>141</v>
      </c>
      <c r="AM13" s="526">
        <f t="shared" si="1"/>
        <v>2.9999999999999992E-3</v>
      </c>
    </row>
    <row r="14" spans="1:40" x14ac:dyDescent="0.25">
      <c r="A14" s="36" t="s">
        <v>34</v>
      </c>
      <c r="B14" s="37">
        <v>4304</v>
      </c>
      <c r="C14" s="38">
        <v>10</v>
      </c>
      <c r="D14" s="38">
        <v>0</v>
      </c>
      <c r="E14" s="38">
        <v>0</v>
      </c>
      <c r="F14" s="39">
        <v>5</v>
      </c>
      <c r="G14" s="206">
        <v>3774</v>
      </c>
      <c r="H14" s="281">
        <v>0.877</v>
      </c>
      <c r="I14" s="145">
        <v>514</v>
      </c>
      <c r="J14" s="204">
        <v>0.11899999999999999</v>
      </c>
      <c r="K14" s="203">
        <v>16</v>
      </c>
      <c r="L14" s="204">
        <v>4.0000000000000001E-3</v>
      </c>
      <c r="M14" s="203">
        <v>0</v>
      </c>
      <c r="N14" s="282">
        <v>0</v>
      </c>
      <c r="O14" s="141">
        <v>229</v>
      </c>
      <c r="P14" s="364">
        <v>5.2999999999999999E-2</v>
      </c>
      <c r="Q14" s="49">
        <v>13</v>
      </c>
      <c r="R14" s="51">
        <v>3.0000000000000001E-3</v>
      </c>
      <c r="S14" s="49">
        <v>192</v>
      </c>
      <c r="T14" s="51">
        <v>4.4999999999999998E-2</v>
      </c>
      <c r="U14" s="49">
        <v>57</v>
      </c>
      <c r="V14" s="51">
        <v>1.2999999999999999E-2</v>
      </c>
      <c r="W14" s="49">
        <v>58</v>
      </c>
      <c r="X14" s="53">
        <v>1.2999999999999999E-2</v>
      </c>
      <c r="Y14" s="52">
        <v>12</v>
      </c>
      <c r="Z14" s="200">
        <v>3.0000000000000001E-3</v>
      </c>
      <c r="AA14" s="434">
        <v>24</v>
      </c>
      <c r="AB14" s="433">
        <v>6.0000000000000001E-3</v>
      </c>
      <c r="AC14" s="432">
        <v>626</v>
      </c>
      <c r="AD14" s="431">
        <v>4051</v>
      </c>
      <c r="AE14" s="430">
        <v>0.94099999999999995</v>
      </c>
      <c r="AF14" s="423">
        <v>245</v>
      </c>
      <c r="AG14" s="422">
        <v>5.7000000000000002E-2</v>
      </c>
      <c r="AI14" s="495">
        <v>232</v>
      </c>
      <c r="AJ14" s="494">
        <v>5.3999999999999999E-2</v>
      </c>
      <c r="AL14" s="527">
        <f t="shared" si="0"/>
        <v>13</v>
      </c>
      <c r="AM14" s="526">
        <f t="shared" si="1"/>
        <v>3.0000000000000027E-3</v>
      </c>
    </row>
    <row r="15" spans="1:40" x14ac:dyDescent="0.25">
      <c r="A15" s="36" t="s">
        <v>35</v>
      </c>
      <c r="B15" s="37">
        <v>5066</v>
      </c>
      <c r="C15" s="38">
        <v>11</v>
      </c>
      <c r="D15" s="38">
        <v>0</v>
      </c>
      <c r="E15" s="38">
        <v>0</v>
      </c>
      <c r="F15" s="39">
        <v>3</v>
      </c>
      <c r="G15" s="206">
        <v>4705</v>
      </c>
      <c r="H15" s="281">
        <v>0.92900000000000005</v>
      </c>
      <c r="I15" s="145">
        <v>350</v>
      </c>
      <c r="J15" s="204">
        <v>6.9000000000000006E-2</v>
      </c>
      <c r="K15" s="203">
        <v>11</v>
      </c>
      <c r="L15" s="204">
        <v>2E-3</v>
      </c>
      <c r="M15" s="203">
        <v>0</v>
      </c>
      <c r="N15" s="282">
        <v>0</v>
      </c>
      <c r="O15" s="141">
        <v>60</v>
      </c>
      <c r="P15" s="364">
        <v>1.2E-2</v>
      </c>
      <c r="Q15" s="49">
        <v>0</v>
      </c>
      <c r="R15" s="51">
        <v>0</v>
      </c>
      <c r="S15" s="49">
        <v>53</v>
      </c>
      <c r="T15" s="51">
        <v>0.01</v>
      </c>
      <c r="U15" s="49">
        <v>39</v>
      </c>
      <c r="V15" s="51">
        <v>8.0000000000000002E-3</v>
      </c>
      <c r="W15" s="49">
        <v>43</v>
      </c>
      <c r="X15" s="53">
        <v>8.0000000000000002E-3</v>
      </c>
      <c r="Y15" s="52">
        <v>3</v>
      </c>
      <c r="Z15" s="200">
        <v>1E-3</v>
      </c>
      <c r="AA15" s="434">
        <v>22</v>
      </c>
      <c r="AB15" s="433">
        <v>4.0000000000000001E-3</v>
      </c>
      <c r="AC15" s="432">
        <v>241</v>
      </c>
      <c r="AD15" s="431">
        <v>4995</v>
      </c>
      <c r="AE15" s="430">
        <v>0.98599999999999999</v>
      </c>
      <c r="AF15" s="423">
        <v>71</v>
      </c>
      <c r="AG15" s="422">
        <v>1.4E-2</v>
      </c>
      <c r="AI15" s="495">
        <v>79</v>
      </c>
      <c r="AJ15" s="494">
        <v>1.4999999999999999E-2</v>
      </c>
      <c r="AL15" s="527">
        <f t="shared" si="0"/>
        <v>-8</v>
      </c>
      <c r="AM15" s="526">
        <f t="shared" si="1"/>
        <v>-9.9999999999999915E-4</v>
      </c>
    </row>
    <row r="16" spans="1:40" x14ac:dyDescent="0.25">
      <c r="A16" s="36" t="s">
        <v>36</v>
      </c>
      <c r="B16" s="37">
        <v>4363</v>
      </c>
      <c r="C16" s="38">
        <v>12</v>
      </c>
      <c r="D16" s="38">
        <v>0</v>
      </c>
      <c r="E16" s="38">
        <v>0</v>
      </c>
      <c r="F16" s="39">
        <v>4</v>
      </c>
      <c r="G16" s="206">
        <v>3979</v>
      </c>
      <c r="H16" s="281">
        <v>0.91200000000000003</v>
      </c>
      <c r="I16" s="145">
        <v>351</v>
      </c>
      <c r="J16" s="204">
        <v>0.08</v>
      </c>
      <c r="K16" s="203">
        <v>31</v>
      </c>
      <c r="L16" s="204">
        <v>7.0000000000000001E-3</v>
      </c>
      <c r="M16" s="203">
        <v>2</v>
      </c>
      <c r="N16" s="282">
        <v>0</v>
      </c>
      <c r="O16" s="141">
        <v>678</v>
      </c>
      <c r="P16" s="364">
        <v>0.155</v>
      </c>
      <c r="Q16" s="49">
        <v>23</v>
      </c>
      <c r="R16" s="51">
        <v>5.0000000000000001E-3</v>
      </c>
      <c r="S16" s="49">
        <v>359</v>
      </c>
      <c r="T16" s="51">
        <v>8.2000000000000003E-2</v>
      </c>
      <c r="U16" s="49">
        <v>4332</v>
      </c>
      <c r="V16" s="51">
        <v>0.99299999999999999</v>
      </c>
      <c r="W16" s="49">
        <v>40</v>
      </c>
      <c r="X16" s="53">
        <v>8.9999999999999993E-3</v>
      </c>
      <c r="Y16" s="52">
        <v>9</v>
      </c>
      <c r="Z16" s="200">
        <v>2E-3</v>
      </c>
      <c r="AA16" s="434">
        <v>20</v>
      </c>
      <c r="AB16" s="433">
        <v>5.0000000000000001E-3</v>
      </c>
      <c r="AC16" s="432">
        <v>5462</v>
      </c>
      <c r="AD16" s="431">
        <v>0</v>
      </c>
      <c r="AE16" s="430">
        <v>0</v>
      </c>
      <c r="AF16" s="423">
        <v>709</v>
      </c>
      <c r="AG16" s="422">
        <v>0.16300000000000001</v>
      </c>
      <c r="AI16" s="495">
        <v>703</v>
      </c>
      <c r="AJ16" s="494">
        <v>0.16300000000000001</v>
      </c>
      <c r="AL16" s="527">
        <f t="shared" si="0"/>
        <v>6</v>
      </c>
      <c r="AM16" s="526">
        <f t="shared" si="1"/>
        <v>0</v>
      </c>
    </row>
    <row r="17" spans="1:39" x14ac:dyDescent="0.25">
      <c r="A17" s="36" t="s">
        <v>37</v>
      </c>
      <c r="B17" s="37">
        <v>25500</v>
      </c>
      <c r="C17" s="38">
        <v>39</v>
      </c>
      <c r="D17" s="38">
        <v>0</v>
      </c>
      <c r="E17" s="38">
        <v>30</v>
      </c>
      <c r="F17" s="39">
        <v>3</v>
      </c>
      <c r="G17" s="206">
        <v>21662</v>
      </c>
      <c r="H17" s="281">
        <v>0.84899999999999998</v>
      </c>
      <c r="I17" s="145">
        <v>3418</v>
      </c>
      <c r="J17" s="204">
        <v>0.13400000000000001</v>
      </c>
      <c r="K17" s="203">
        <v>329</v>
      </c>
      <c r="L17" s="204">
        <v>1.2999999999999999E-2</v>
      </c>
      <c r="M17" s="203">
        <v>91</v>
      </c>
      <c r="N17" s="282">
        <v>4.0000000000000001E-3</v>
      </c>
      <c r="O17" s="141">
        <v>532</v>
      </c>
      <c r="P17" s="364">
        <v>2.1000000000000001E-2</v>
      </c>
      <c r="Q17" s="49">
        <v>317</v>
      </c>
      <c r="R17" s="51">
        <v>1.2E-2</v>
      </c>
      <c r="S17" s="49">
        <v>2976</v>
      </c>
      <c r="T17" s="51">
        <v>0.11700000000000001</v>
      </c>
      <c r="U17" s="49">
        <v>6471</v>
      </c>
      <c r="V17" s="51">
        <v>0.254</v>
      </c>
      <c r="W17" s="49">
        <v>1510</v>
      </c>
      <c r="X17" s="53">
        <v>5.8999999999999997E-2</v>
      </c>
      <c r="Y17" s="52">
        <v>46</v>
      </c>
      <c r="Z17" s="200">
        <v>2E-3</v>
      </c>
      <c r="AA17" s="434">
        <v>43</v>
      </c>
      <c r="AB17" s="433">
        <v>2E-3</v>
      </c>
      <c r="AC17" s="432">
        <v>11700</v>
      </c>
      <c r="AD17" s="431">
        <v>18488</v>
      </c>
      <c r="AE17" s="430">
        <v>0.72499999999999998</v>
      </c>
      <c r="AF17" s="423">
        <v>861</v>
      </c>
      <c r="AG17" s="422">
        <v>3.4000000000000002E-2</v>
      </c>
      <c r="AI17" s="495">
        <v>804</v>
      </c>
      <c r="AJ17" s="494">
        <v>3.2000000000000001E-2</v>
      </c>
      <c r="AL17" s="527">
        <f t="shared" si="0"/>
        <v>57</v>
      </c>
      <c r="AM17" s="526">
        <f t="shared" si="1"/>
        <v>2.0000000000000018E-3</v>
      </c>
    </row>
    <row r="18" spans="1:39" x14ac:dyDescent="0.25">
      <c r="A18" s="36" t="s">
        <v>290</v>
      </c>
      <c r="B18" s="37">
        <v>3644</v>
      </c>
      <c r="C18" s="38">
        <v>10</v>
      </c>
      <c r="D18" s="38">
        <v>0</v>
      </c>
      <c r="E18" s="38">
        <v>7</v>
      </c>
      <c r="F18" s="39">
        <v>4</v>
      </c>
      <c r="G18" s="206">
        <v>2791</v>
      </c>
      <c r="H18" s="281">
        <v>0.76600000000000001</v>
      </c>
      <c r="I18" s="145">
        <v>529</v>
      </c>
      <c r="J18" s="204">
        <v>0.14499999999999999</v>
      </c>
      <c r="K18" s="203">
        <v>277</v>
      </c>
      <c r="L18" s="204">
        <v>7.5999999999999998E-2</v>
      </c>
      <c r="M18" s="203">
        <v>47</v>
      </c>
      <c r="N18" s="282">
        <v>1.2999999999999999E-2</v>
      </c>
      <c r="O18" s="141">
        <v>46</v>
      </c>
      <c r="P18" s="364">
        <v>1.2999999999999999E-2</v>
      </c>
      <c r="Q18" s="49">
        <v>15</v>
      </c>
      <c r="R18" s="51">
        <v>4.0000000000000001E-3</v>
      </c>
      <c r="S18" s="49">
        <v>54</v>
      </c>
      <c r="T18" s="51">
        <v>1.4999999999999999E-2</v>
      </c>
      <c r="U18" s="49">
        <v>34</v>
      </c>
      <c r="V18" s="51">
        <v>8.9999999999999993E-3</v>
      </c>
      <c r="W18" s="49">
        <v>19</v>
      </c>
      <c r="X18" s="53">
        <v>5.0000000000000001E-3</v>
      </c>
      <c r="Y18" s="52">
        <v>21</v>
      </c>
      <c r="Z18" s="200">
        <v>6.0000000000000001E-3</v>
      </c>
      <c r="AA18" s="434">
        <v>13</v>
      </c>
      <c r="AB18" s="433">
        <v>4.0000000000000001E-3</v>
      </c>
      <c r="AC18" s="432">
        <v>227</v>
      </c>
      <c r="AD18" s="431">
        <v>3303</v>
      </c>
      <c r="AE18" s="430">
        <v>0.90600000000000003</v>
      </c>
      <c r="AF18" s="423">
        <v>323</v>
      </c>
      <c r="AG18" s="422">
        <v>8.8999999999999996E-2</v>
      </c>
      <c r="AI18" s="495">
        <v>316</v>
      </c>
      <c r="AJ18" s="494">
        <v>8.5999999999999993E-2</v>
      </c>
      <c r="AL18" s="527">
        <f t="shared" si="0"/>
        <v>7</v>
      </c>
      <c r="AM18" s="526">
        <f t="shared" si="1"/>
        <v>3.0000000000000027E-3</v>
      </c>
    </row>
    <row r="19" spans="1:39" x14ac:dyDescent="0.25">
      <c r="A19" s="36" t="s">
        <v>39</v>
      </c>
      <c r="B19" s="37">
        <v>7333</v>
      </c>
      <c r="C19" s="38">
        <v>14</v>
      </c>
      <c r="D19" s="38">
        <v>0</v>
      </c>
      <c r="E19" s="38">
        <v>0</v>
      </c>
      <c r="F19" s="39">
        <v>3</v>
      </c>
      <c r="G19" s="206">
        <v>7279</v>
      </c>
      <c r="H19" s="281">
        <v>0.99299999999999999</v>
      </c>
      <c r="I19" s="145">
        <v>47</v>
      </c>
      <c r="J19" s="204">
        <v>6.0000000000000001E-3</v>
      </c>
      <c r="K19" s="203">
        <v>7</v>
      </c>
      <c r="L19" s="204">
        <v>1E-3</v>
      </c>
      <c r="M19" s="203">
        <v>0</v>
      </c>
      <c r="N19" s="282">
        <v>0</v>
      </c>
      <c r="O19" s="141">
        <v>29</v>
      </c>
      <c r="P19" s="364">
        <v>4.0000000000000001E-3</v>
      </c>
      <c r="Q19" s="49">
        <v>0</v>
      </c>
      <c r="R19" s="51">
        <v>0</v>
      </c>
      <c r="S19" s="49">
        <v>21</v>
      </c>
      <c r="T19" s="51">
        <v>3.0000000000000001E-3</v>
      </c>
      <c r="U19" s="49">
        <v>4</v>
      </c>
      <c r="V19" s="51">
        <v>1E-3</v>
      </c>
      <c r="W19" s="49">
        <v>3</v>
      </c>
      <c r="X19" s="53">
        <v>0</v>
      </c>
      <c r="Y19" s="52">
        <v>1</v>
      </c>
      <c r="Z19" s="200">
        <v>0</v>
      </c>
      <c r="AA19" s="434">
        <v>1</v>
      </c>
      <c r="AB19" s="433">
        <v>0</v>
      </c>
      <c r="AC19" s="432">
        <v>62</v>
      </c>
      <c r="AD19" s="431">
        <v>7297</v>
      </c>
      <c r="AE19" s="430">
        <v>0.995</v>
      </c>
      <c r="AF19" s="423">
        <v>36</v>
      </c>
      <c r="AG19" s="422">
        <v>5.0000000000000001E-3</v>
      </c>
      <c r="AI19" s="495">
        <v>30</v>
      </c>
      <c r="AJ19" s="494">
        <v>4.0000000000000001E-3</v>
      </c>
      <c r="AL19" s="527">
        <f t="shared" si="0"/>
        <v>6</v>
      </c>
      <c r="AM19" s="526">
        <f t="shared" si="1"/>
        <v>1E-3</v>
      </c>
    </row>
    <row r="20" spans="1:39" x14ac:dyDescent="0.25">
      <c r="A20" s="36" t="s">
        <v>40</v>
      </c>
      <c r="B20" s="37">
        <v>22211</v>
      </c>
      <c r="C20" s="38">
        <v>28</v>
      </c>
      <c r="D20" s="38">
        <v>0</v>
      </c>
      <c r="E20" s="38">
        <v>18</v>
      </c>
      <c r="F20" s="39">
        <v>3</v>
      </c>
      <c r="G20" s="206">
        <v>19794</v>
      </c>
      <c r="H20" s="281">
        <v>0.89100000000000001</v>
      </c>
      <c r="I20" s="145">
        <v>2063</v>
      </c>
      <c r="J20" s="204">
        <v>9.2999999999999999E-2</v>
      </c>
      <c r="K20" s="203">
        <v>354</v>
      </c>
      <c r="L20" s="204">
        <v>1.6E-2</v>
      </c>
      <c r="M20" s="203">
        <v>0</v>
      </c>
      <c r="N20" s="282">
        <v>0</v>
      </c>
      <c r="O20" s="141">
        <v>1436</v>
      </c>
      <c r="P20" s="364">
        <v>6.5000000000000002E-2</v>
      </c>
      <c r="Q20" s="49">
        <v>1187</v>
      </c>
      <c r="R20" s="51">
        <v>5.2999999999999999E-2</v>
      </c>
      <c r="S20" s="49">
        <v>595</v>
      </c>
      <c r="T20" s="51">
        <v>2.7E-2</v>
      </c>
      <c r="U20" s="49">
        <v>632</v>
      </c>
      <c r="V20" s="51">
        <v>2.8000000000000001E-2</v>
      </c>
      <c r="W20" s="49">
        <v>17</v>
      </c>
      <c r="X20" s="53">
        <v>1E-3</v>
      </c>
      <c r="Y20" s="52">
        <v>9</v>
      </c>
      <c r="Z20" s="200">
        <v>0</v>
      </c>
      <c r="AA20" s="434">
        <v>60</v>
      </c>
      <c r="AB20" s="433">
        <v>3.0000000000000001E-3</v>
      </c>
      <c r="AC20" s="432">
        <v>2850</v>
      </c>
      <c r="AD20" s="431">
        <v>20408</v>
      </c>
      <c r="AE20" s="430">
        <v>0.91900000000000004</v>
      </c>
      <c r="AF20" s="423">
        <v>1790</v>
      </c>
      <c r="AG20" s="422">
        <v>8.1000000000000003E-2</v>
      </c>
      <c r="AI20" s="495">
        <v>1966</v>
      </c>
      <c r="AJ20" s="494">
        <v>8.8999999999999996E-2</v>
      </c>
      <c r="AL20" s="527">
        <f t="shared" si="0"/>
        <v>-176</v>
      </c>
      <c r="AM20" s="526">
        <f t="shared" si="1"/>
        <v>-7.9999999999999932E-3</v>
      </c>
    </row>
    <row r="21" spans="1:39" x14ac:dyDescent="0.25">
      <c r="A21" s="36" t="s">
        <v>41</v>
      </c>
      <c r="B21" s="37">
        <v>14282</v>
      </c>
      <c r="C21" s="38">
        <v>25</v>
      </c>
      <c r="D21" s="38">
        <v>0</v>
      </c>
      <c r="E21" s="38">
        <v>16</v>
      </c>
      <c r="F21" s="39">
        <v>8</v>
      </c>
      <c r="G21" s="206">
        <v>13710</v>
      </c>
      <c r="H21" s="281">
        <v>0.96</v>
      </c>
      <c r="I21" s="145">
        <v>449</v>
      </c>
      <c r="J21" s="204">
        <v>3.1E-2</v>
      </c>
      <c r="K21" s="203">
        <v>115</v>
      </c>
      <c r="L21" s="204">
        <v>8.0000000000000002E-3</v>
      </c>
      <c r="M21" s="203">
        <v>8</v>
      </c>
      <c r="N21" s="282">
        <v>1E-3</v>
      </c>
      <c r="O21" s="141">
        <v>120</v>
      </c>
      <c r="P21" s="364">
        <v>8.0000000000000002E-3</v>
      </c>
      <c r="Q21" s="49">
        <v>75</v>
      </c>
      <c r="R21" s="51">
        <v>5.0000000000000001E-3</v>
      </c>
      <c r="S21" s="49">
        <v>102</v>
      </c>
      <c r="T21" s="51">
        <v>7.0000000000000001E-3</v>
      </c>
      <c r="U21" s="49">
        <v>61</v>
      </c>
      <c r="V21" s="51">
        <v>4.0000000000000001E-3</v>
      </c>
      <c r="W21" s="49">
        <v>46</v>
      </c>
      <c r="X21" s="53">
        <v>3.0000000000000001E-3</v>
      </c>
      <c r="Y21" s="52">
        <v>17</v>
      </c>
      <c r="Z21" s="200">
        <v>1E-3</v>
      </c>
      <c r="AA21" s="434">
        <v>25</v>
      </c>
      <c r="AB21" s="433">
        <v>2E-3</v>
      </c>
      <c r="AC21" s="432">
        <v>399</v>
      </c>
      <c r="AD21" s="431">
        <v>14033</v>
      </c>
      <c r="AE21" s="430">
        <v>0.98299999999999998</v>
      </c>
      <c r="AF21" s="423">
        <v>235</v>
      </c>
      <c r="AG21" s="422">
        <v>1.6E-2</v>
      </c>
      <c r="AI21" s="495">
        <v>278</v>
      </c>
      <c r="AJ21" s="494">
        <v>0.02</v>
      </c>
      <c r="AL21" s="527">
        <f t="shared" si="0"/>
        <v>-43</v>
      </c>
      <c r="AM21" s="526">
        <f t="shared" si="1"/>
        <v>-4.0000000000000001E-3</v>
      </c>
    </row>
    <row r="22" spans="1:39" x14ac:dyDescent="0.25">
      <c r="A22" s="36" t="s">
        <v>42</v>
      </c>
      <c r="B22" s="37">
        <v>18945</v>
      </c>
      <c r="C22" s="38">
        <v>24</v>
      </c>
      <c r="D22" s="38">
        <v>0</v>
      </c>
      <c r="E22" s="38">
        <v>9</v>
      </c>
      <c r="F22" s="39">
        <v>3</v>
      </c>
      <c r="G22" s="206">
        <v>18673</v>
      </c>
      <c r="H22" s="281">
        <v>0.98599999999999999</v>
      </c>
      <c r="I22" s="145">
        <v>237</v>
      </c>
      <c r="J22" s="204">
        <v>1.2999999999999999E-2</v>
      </c>
      <c r="K22" s="203">
        <v>7</v>
      </c>
      <c r="L22" s="204">
        <v>0</v>
      </c>
      <c r="M22" s="203">
        <v>28</v>
      </c>
      <c r="N22" s="282">
        <v>1E-3</v>
      </c>
      <c r="O22" s="141">
        <v>57</v>
      </c>
      <c r="P22" s="364">
        <v>3.0000000000000001E-3</v>
      </c>
      <c r="Q22" s="49">
        <v>22</v>
      </c>
      <c r="R22" s="51">
        <v>1E-3</v>
      </c>
      <c r="S22" s="49">
        <v>298</v>
      </c>
      <c r="T22" s="51">
        <v>1.6E-2</v>
      </c>
      <c r="U22" s="49">
        <v>35</v>
      </c>
      <c r="V22" s="51">
        <v>2E-3</v>
      </c>
      <c r="W22" s="49">
        <v>22</v>
      </c>
      <c r="X22" s="53">
        <v>1E-3</v>
      </c>
      <c r="Y22" s="52">
        <v>9</v>
      </c>
      <c r="Z22" s="200">
        <v>0</v>
      </c>
      <c r="AA22" s="434">
        <v>4</v>
      </c>
      <c r="AB22" s="433">
        <v>0</v>
      </c>
      <c r="AC22" s="432">
        <v>485</v>
      </c>
      <c r="AD22" s="431">
        <v>18621</v>
      </c>
      <c r="AE22" s="430">
        <v>0.98299999999999998</v>
      </c>
      <c r="AF22" s="423">
        <v>64</v>
      </c>
      <c r="AG22" s="422">
        <v>3.0000000000000001E-3</v>
      </c>
      <c r="AI22" s="495">
        <v>39</v>
      </c>
      <c r="AJ22" s="494">
        <v>2E-3</v>
      </c>
      <c r="AL22" s="527">
        <f t="shared" si="0"/>
        <v>25</v>
      </c>
      <c r="AM22" s="526">
        <f t="shared" si="1"/>
        <v>1E-3</v>
      </c>
    </row>
    <row r="23" spans="1:39" x14ac:dyDescent="0.25">
      <c r="A23" s="36" t="s">
        <v>43</v>
      </c>
      <c r="B23" s="37">
        <v>8946</v>
      </c>
      <c r="C23" s="38">
        <v>14</v>
      </c>
      <c r="D23" s="38">
        <v>5</v>
      </c>
      <c r="E23" s="38">
        <v>0</v>
      </c>
      <c r="F23" s="39">
        <v>5</v>
      </c>
      <c r="G23" s="206">
        <v>8707</v>
      </c>
      <c r="H23" s="281">
        <v>0.97299999999999998</v>
      </c>
      <c r="I23" s="145">
        <v>215</v>
      </c>
      <c r="J23" s="204">
        <v>2.4E-2</v>
      </c>
      <c r="K23" s="203">
        <v>23</v>
      </c>
      <c r="L23" s="204">
        <v>3.0000000000000001E-3</v>
      </c>
      <c r="M23" s="203">
        <v>1</v>
      </c>
      <c r="N23" s="282">
        <v>0</v>
      </c>
      <c r="O23" s="141">
        <v>159</v>
      </c>
      <c r="P23" s="364">
        <v>1.7999999999999999E-2</v>
      </c>
      <c r="Q23" s="49">
        <v>7</v>
      </c>
      <c r="R23" s="51">
        <v>1E-3</v>
      </c>
      <c r="S23" s="49">
        <v>158</v>
      </c>
      <c r="T23" s="51">
        <v>1.7999999999999999E-2</v>
      </c>
      <c r="U23" s="49">
        <v>8923</v>
      </c>
      <c r="V23" s="51">
        <v>0.997</v>
      </c>
      <c r="W23" s="49">
        <v>40</v>
      </c>
      <c r="X23" s="53">
        <v>4.0000000000000001E-3</v>
      </c>
      <c r="Y23" s="52">
        <v>7</v>
      </c>
      <c r="Z23" s="200">
        <v>1E-3</v>
      </c>
      <c r="AA23" s="434">
        <v>25</v>
      </c>
      <c r="AB23" s="433">
        <v>3.0000000000000001E-3</v>
      </c>
      <c r="AC23" s="432">
        <v>9325</v>
      </c>
      <c r="AD23" s="431">
        <v>0</v>
      </c>
      <c r="AE23" s="430">
        <v>0</v>
      </c>
      <c r="AF23" s="423">
        <v>182</v>
      </c>
      <c r="AG23" s="422">
        <v>0.02</v>
      </c>
      <c r="AI23" s="495">
        <v>160</v>
      </c>
      <c r="AJ23" s="494">
        <v>1.7999999999999999E-2</v>
      </c>
      <c r="AL23" s="527">
        <f t="shared" si="0"/>
        <v>22</v>
      </c>
      <c r="AM23" s="526">
        <f t="shared" si="1"/>
        <v>2.0000000000000018E-3</v>
      </c>
    </row>
    <row r="24" spans="1:39" x14ac:dyDescent="0.25">
      <c r="A24" s="36" t="s">
        <v>44</v>
      </c>
      <c r="B24" s="37">
        <v>43533</v>
      </c>
      <c r="C24" s="38">
        <v>64</v>
      </c>
      <c r="D24" s="38">
        <v>0</v>
      </c>
      <c r="E24" s="38">
        <v>32</v>
      </c>
      <c r="F24" s="39">
        <v>6</v>
      </c>
      <c r="G24" s="206">
        <v>41185</v>
      </c>
      <c r="H24" s="281">
        <v>0.94599999999999995</v>
      </c>
      <c r="I24" s="145">
        <v>2043</v>
      </c>
      <c r="J24" s="204">
        <v>4.7E-2</v>
      </c>
      <c r="K24" s="203">
        <v>91</v>
      </c>
      <c r="L24" s="204">
        <v>2E-3</v>
      </c>
      <c r="M24" s="203">
        <v>214</v>
      </c>
      <c r="N24" s="282">
        <v>5.0000000000000001E-3</v>
      </c>
      <c r="O24" s="141">
        <v>622</v>
      </c>
      <c r="P24" s="364">
        <v>1.4E-2</v>
      </c>
      <c r="Q24" s="49">
        <v>250</v>
      </c>
      <c r="R24" s="51">
        <v>6.0000000000000001E-3</v>
      </c>
      <c r="S24" s="49">
        <v>438</v>
      </c>
      <c r="T24" s="51">
        <v>0.01</v>
      </c>
      <c r="U24" s="49">
        <v>400</v>
      </c>
      <c r="V24" s="51">
        <v>8.9999999999999993E-3</v>
      </c>
      <c r="W24" s="49">
        <v>202</v>
      </c>
      <c r="X24" s="53">
        <v>5.0000000000000001E-3</v>
      </c>
      <c r="Y24" s="52">
        <v>102</v>
      </c>
      <c r="Z24" s="200">
        <v>2E-3</v>
      </c>
      <c r="AA24" s="434">
        <v>63</v>
      </c>
      <c r="AB24" s="433">
        <v>1E-3</v>
      </c>
      <c r="AC24" s="432">
        <v>2053</v>
      </c>
      <c r="AD24" s="431">
        <v>42733</v>
      </c>
      <c r="AE24" s="430">
        <v>0.98199999999999998</v>
      </c>
      <c r="AF24" s="423">
        <v>713</v>
      </c>
      <c r="AG24" s="422">
        <v>1.6E-2</v>
      </c>
      <c r="AI24" s="495">
        <v>729</v>
      </c>
      <c r="AJ24" s="494">
        <v>1.7000000000000001E-2</v>
      </c>
      <c r="AL24" s="527">
        <f t="shared" si="0"/>
        <v>-16</v>
      </c>
      <c r="AM24" s="526">
        <f t="shared" si="1"/>
        <v>-1.0000000000000009E-3</v>
      </c>
    </row>
    <row r="25" spans="1:39" x14ac:dyDescent="0.25">
      <c r="A25" s="36" t="s">
        <v>45</v>
      </c>
      <c r="B25" s="37">
        <v>18591</v>
      </c>
      <c r="C25" s="38">
        <v>30</v>
      </c>
      <c r="D25" s="38">
        <v>0</v>
      </c>
      <c r="E25" s="38">
        <v>13</v>
      </c>
      <c r="F25" s="39">
        <v>3</v>
      </c>
      <c r="G25" s="206">
        <v>18166</v>
      </c>
      <c r="H25" s="281">
        <v>0.97699999999999998</v>
      </c>
      <c r="I25" s="145">
        <v>345</v>
      </c>
      <c r="J25" s="204">
        <v>1.9E-2</v>
      </c>
      <c r="K25" s="203">
        <v>48</v>
      </c>
      <c r="L25" s="204">
        <v>3.0000000000000001E-3</v>
      </c>
      <c r="M25" s="203">
        <v>32</v>
      </c>
      <c r="N25" s="282">
        <v>2E-3</v>
      </c>
      <c r="O25" s="141">
        <v>189</v>
      </c>
      <c r="P25" s="364">
        <v>0.01</v>
      </c>
      <c r="Q25" s="49">
        <v>84</v>
      </c>
      <c r="R25" s="51">
        <v>5.0000000000000001E-3</v>
      </c>
      <c r="S25" s="49">
        <v>113</v>
      </c>
      <c r="T25" s="51">
        <v>6.0000000000000001E-3</v>
      </c>
      <c r="U25" s="49">
        <v>59</v>
      </c>
      <c r="V25" s="51">
        <v>3.0000000000000001E-3</v>
      </c>
      <c r="W25" s="49">
        <v>35</v>
      </c>
      <c r="X25" s="53">
        <v>2E-3</v>
      </c>
      <c r="Y25" s="52">
        <v>4</v>
      </c>
      <c r="Z25" s="200">
        <v>0</v>
      </c>
      <c r="AA25" s="434">
        <v>37</v>
      </c>
      <c r="AB25" s="433">
        <v>2E-3</v>
      </c>
      <c r="AC25" s="432">
        <v>453</v>
      </c>
      <c r="AD25" s="431">
        <v>18347</v>
      </c>
      <c r="AE25" s="430">
        <v>0.98699999999999999</v>
      </c>
      <c r="AF25" s="423">
        <v>237</v>
      </c>
      <c r="AG25" s="422">
        <v>1.2999999999999999E-2</v>
      </c>
      <c r="AI25" s="495">
        <v>231</v>
      </c>
      <c r="AJ25" s="494">
        <v>1.2E-2</v>
      </c>
      <c r="AL25" s="527">
        <f t="shared" si="0"/>
        <v>6</v>
      </c>
      <c r="AM25" s="526">
        <f t="shared" si="1"/>
        <v>9.9999999999999915E-4</v>
      </c>
    </row>
    <row r="26" spans="1:39" x14ac:dyDescent="0.25">
      <c r="A26" s="36" t="s">
        <v>46</v>
      </c>
      <c r="B26" s="37">
        <v>42260</v>
      </c>
      <c r="C26" s="38">
        <v>28</v>
      </c>
      <c r="D26" s="38">
        <v>4</v>
      </c>
      <c r="E26" s="38">
        <v>23</v>
      </c>
      <c r="F26" s="39">
        <v>5</v>
      </c>
      <c r="G26" s="206">
        <v>42023</v>
      </c>
      <c r="H26" s="281">
        <v>0.99399999999999999</v>
      </c>
      <c r="I26" s="145">
        <v>225</v>
      </c>
      <c r="J26" s="204">
        <v>5.0000000000000001E-3</v>
      </c>
      <c r="K26" s="203">
        <v>12</v>
      </c>
      <c r="L26" s="204">
        <v>0</v>
      </c>
      <c r="M26" s="203">
        <v>0</v>
      </c>
      <c r="N26" s="282">
        <v>0</v>
      </c>
      <c r="O26" s="141">
        <v>87</v>
      </c>
      <c r="P26" s="364">
        <v>2E-3</v>
      </c>
      <c r="Q26" s="49">
        <v>82</v>
      </c>
      <c r="R26" s="51">
        <v>2E-3</v>
      </c>
      <c r="S26" s="49">
        <v>100</v>
      </c>
      <c r="T26" s="51">
        <v>2E-3</v>
      </c>
      <c r="U26" s="49">
        <v>95</v>
      </c>
      <c r="V26" s="51">
        <v>2E-3</v>
      </c>
      <c r="W26" s="49">
        <v>16</v>
      </c>
      <c r="X26" s="53">
        <v>0</v>
      </c>
      <c r="Y26" s="52">
        <v>6</v>
      </c>
      <c r="Z26" s="200">
        <v>0</v>
      </c>
      <c r="AA26" s="434">
        <v>47</v>
      </c>
      <c r="AB26" s="433">
        <v>1E-3</v>
      </c>
      <c r="AC26" s="432">
        <v>357</v>
      </c>
      <c r="AD26" s="431">
        <v>42125</v>
      </c>
      <c r="AE26" s="430">
        <v>0.997</v>
      </c>
      <c r="AF26" s="423">
        <v>99</v>
      </c>
      <c r="AG26" s="422">
        <v>2E-3</v>
      </c>
      <c r="AI26" s="495">
        <v>39</v>
      </c>
      <c r="AJ26" s="494">
        <v>1E-3</v>
      </c>
      <c r="AL26" s="527">
        <f t="shared" si="0"/>
        <v>60</v>
      </c>
      <c r="AM26" s="526">
        <f t="shared" si="1"/>
        <v>1E-3</v>
      </c>
    </row>
    <row r="27" spans="1:39" x14ac:dyDescent="0.25">
      <c r="A27" s="36" t="s">
        <v>47</v>
      </c>
      <c r="B27" s="37">
        <v>116368</v>
      </c>
      <c r="C27" s="38">
        <v>192</v>
      </c>
      <c r="D27" s="38">
        <v>0</v>
      </c>
      <c r="E27" s="38">
        <v>168</v>
      </c>
      <c r="F27" s="39">
        <v>4</v>
      </c>
      <c r="G27" s="206">
        <v>113389</v>
      </c>
      <c r="H27" s="281">
        <v>0.97399999999999998</v>
      </c>
      <c r="I27" s="145">
        <v>2677</v>
      </c>
      <c r="J27" s="204">
        <v>2.3E-2</v>
      </c>
      <c r="K27" s="203">
        <v>291</v>
      </c>
      <c r="L27" s="204">
        <v>3.0000000000000001E-3</v>
      </c>
      <c r="M27" s="203">
        <v>11</v>
      </c>
      <c r="N27" s="282">
        <v>0</v>
      </c>
      <c r="O27" s="141">
        <v>2342</v>
      </c>
      <c r="P27" s="364">
        <v>0.02</v>
      </c>
      <c r="Q27" s="49">
        <v>2072</v>
      </c>
      <c r="R27" s="51">
        <v>1.7999999999999999E-2</v>
      </c>
      <c r="S27" s="49">
        <v>635</v>
      </c>
      <c r="T27" s="51">
        <v>5.0000000000000001E-3</v>
      </c>
      <c r="U27" s="49">
        <v>807</v>
      </c>
      <c r="V27" s="51">
        <v>7.0000000000000001E-3</v>
      </c>
      <c r="W27" s="49">
        <v>394</v>
      </c>
      <c r="X27" s="53">
        <v>3.0000000000000001E-3</v>
      </c>
      <c r="Y27" s="52">
        <v>23</v>
      </c>
      <c r="Z27" s="200">
        <v>0</v>
      </c>
      <c r="AA27" s="434">
        <v>122</v>
      </c>
      <c r="AB27" s="433">
        <v>1E-3</v>
      </c>
      <c r="AC27" s="432">
        <v>4424</v>
      </c>
      <c r="AD27" s="431">
        <v>113547</v>
      </c>
      <c r="AE27" s="430">
        <v>0.97599999999999998</v>
      </c>
      <c r="AF27" s="423">
        <v>2633</v>
      </c>
      <c r="AG27" s="422">
        <v>2.3E-2</v>
      </c>
      <c r="AI27" s="495">
        <v>2021</v>
      </c>
      <c r="AJ27" s="494">
        <v>1.7000000000000001E-2</v>
      </c>
      <c r="AL27" s="527">
        <f t="shared" si="0"/>
        <v>612</v>
      </c>
      <c r="AM27" s="526">
        <f t="shared" si="1"/>
        <v>5.9999999999999984E-3</v>
      </c>
    </row>
    <row r="28" spans="1:39" x14ac:dyDescent="0.25">
      <c r="A28" s="36" t="s">
        <v>48</v>
      </c>
      <c r="B28" s="37">
        <v>10134</v>
      </c>
      <c r="C28" s="38">
        <v>24</v>
      </c>
      <c r="D28" s="38">
        <v>0</v>
      </c>
      <c r="E28" s="38">
        <v>7</v>
      </c>
      <c r="F28" s="39">
        <v>3</v>
      </c>
      <c r="G28" s="206">
        <v>9694</v>
      </c>
      <c r="H28" s="281">
        <v>0.95699999999999996</v>
      </c>
      <c r="I28" s="145">
        <v>384</v>
      </c>
      <c r="J28" s="204">
        <v>3.7999999999999999E-2</v>
      </c>
      <c r="K28" s="203">
        <v>14</v>
      </c>
      <c r="L28" s="204">
        <v>1E-3</v>
      </c>
      <c r="M28" s="203">
        <v>42</v>
      </c>
      <c r="N28" s="282">
        <v>4.0000000000000001E-3</v>
      </c>
      <c r="O28" s="141">
        <v>76</v>
      </c>
      <c r="P28" s="364">
        <v>7.0000000000000001E-3</v>
      </c>
      <c r="Q28" s="49">
        <v>37</v>
      </c>
      <c r="R28" s="51">
        <v>4.0000000000000001E-3</v>
      </c>
      <c r="S28" s="49">
        <v>60</v>
      </c>
      <c r="T28" s="51">
        <v>6.0000000000000001E-3</v>
      </c>
      <c r="U28" s="49">
        <v>43</v>
      </c>
      <c r="V28" s="51">
        <v>4.0000000000000001E-3</v>
      </c>
      <c r="W28" s="49">
        <v>19</v>
      </c>
      <c r="X28" s="53">
        <v>2E-3</v>
      </c>
      <c r="Y28" s="52">
        <v>15</v>
      </c>
      <c r="Z28" s="200">
        <v>1E-3</v>
      </c>
      <c r="AA28" s="434">
        <v>23</v>
      </c>
      <c r="AB28" s="433">
        <v>2E-3</v>
      </c>
      <c r="AC28" s="432">
        <v>283</v>
      </c>
      <c r="AD28" s="431">
        <v>10014</v>
      </c>
      <c r="AE28" s="430">
        <v>0.98799999999999999</v>
      </c>
      <c r="AF28" s="423">
        <v>90</v>
      </c>
      <c r="AG28" s="422">
        <v>8.9999999999999993E-3</v>
      </c>
      <c r="AI28" s="495">
        <v>66</v>
      </c>
      <c r="AJ28" s="494">
        <v>6.0000000000000001E-3</v>
      </c>
      <c r="AL28" s="527">
        <f t="shared" si="0"/>
        <v>24</v>
      </c>
      <c r="AM28" s="526">
        <f t="shared" si="1"/>
        <v>2.9999999999999992E-3</v>
      </c>
    </row>
    <row r="29" spans="1:39" x14ac:dyDescent="0.25">
      <c r="A29" s="36" t="s">
        <v>49</v>
      </c>
      <c r="B29" s="37">
        <v>12069</v>
      </c>
      <c r="C29" s="38">
        <v>14</v>
      </c>
      <c r="D29" s="38">
        <v>0</v>
      </c>
      <c r="E29" s="38">
        <v>0</v>
      </c>
      <c r="F29" s="39">
        <v>3</v>
      </c>
      <c r="G29" s="206">
        <v>10759</v>
      </c>
      <c r="H29" s="281">
        <v>0.89100000000000001</v>
      </c>
      <c r="I29" s="145">
        <v>1271</v>
      </c>
      <c r="J29" s="204">
        <v>0.105</v>
      </c>
      <c r="K29" s="203">
        <v>39</v>
      </c>
      <c r="L29" s="204">
        <v>3.0000000000000001E-3</v>
      </c>
      <c r="M29" s="203">
        <v>0</v>
      </c>
      <c r="N29" s="282">
        <v>0</v>
      </c>
      <c r="O29" s="141">
        <v>461</v>
      </c>
      <c r="P29" s="364">
        <v>3.7999999999999999E-2</v>
      </c>
      <c r="Q29" s="49">
        <v>31</v>
      </c>
      <c r="R29" s="51">
        <v>3.0000000000000001E-3</v>
      </c>
      <c r="S29" s="49">
        <v>824</v>
      </c>
      <c r="T29" s="51">
        <v>6.8000000000000005E-2</v>
      </c>
      <c r="U29" s="49">
        <v>129</v>
      </c>
      <c r="V29" s="51">
        <v>1.0999999999999999E-2</v>
      </c>
      <c r="W29" s="49">
        <v>77</v>
      </c>
      <c r="X29" s="53">
        <v>6.0000000000000001E-3</v>
      </c>
      <c r="Y29" s="52">
        <v>40</v>
      </c>
      <c r="Z29" s="200">
        <v>3.0000000000000001E-3</v>
      </c>
      <c r="AA29" s="434">
        <v>46</v>
      </c>
      <c r="AB29" s="433">
        <v>4.0000000000000001E-3</v>
      </c>
      <c r="AC29" s="432">
        <v>1606</v>
      </c>
      <c r="AD29" s="431">
        <v>11086</v>
      </c>
      <c r="AE29" s="430">
        <v>0.91900000000000004</v>
      </c>
      <c r="AF29" s="423">
        <v>500</v>
      </c>
      <c r="AG29" s="422">
        <v>4.1000000000000002E-2</v>
      </c>
      <c r="AI29" s="495">
        <v>461</v>
      </c>
      <c r="AJ29" s="494">
        <v>3.7999999999999999E-2</v>
      </c>
      <c r="AL29" s="527">
        <f t="shared" si="0"/>
        <v>39</v>
      </c>
      <c r="AM29" s="526">
        <f t="shared" si="1"/>
        <v>3.0000000000000027E-3</v>
      </c>
    </row>
    <row r="30" spans="1:39" x14ac:dyDescent="0.25">
      <c r="A30" s="36" t="s">
        <v>50</v>
      </c>
      <c r="B30" s="37">
        <v>22042</v>
      </c>
      <c r="C30" s="38">
        <v>35</v>
      </c>
      <c r="D30" s="38">
        <v>0</v>
      </c>
      <c r="E30" s="38">
        <v>21</v>
      </c>
      <c r="F30" s="39">
        <v>4</v>
      </c>
      <c r="G30" s="206">
        <v>18477</v>
      </c>
      <c r="H30" s="281">
        <v>0.83799999999999997</v>
      </c>
      <c r="I30" s="145">
        <v>2836</v>
      </c>
      <c r="J30" s="204">
        <v>0.129</v>
      </c>
      <c r="K30" s="203">
        <v>712</v>
      </c>
      <c r="L30" s="204">
        <v>3.2000000000000001E-2</v>
      </c>
      <c r="M30" s="203">
        <v>17</v>
      </c>
      <c r="N30" s="282">
        <v>1E-3</v>
      </c>
      <c r="O30" s="141">
        <v>661</v>
      </c>
      <c r="P30" s="364">
        <v>0.03</v>
      </c>
      <c r="Q30" s="49">
        <v>352</v>
      </c>
      <c r="R30" s="51">
        <v>1.6E-2</v>
      </c>
      <c r="S30" s="49">
        <v>448</v>
      </c>
      <c r="T30" s="51">
        <v>0.02</v>
      </c>
      <c r="U30" s="49">
        <v>261</v>
      </c>
      <c r="V30" s="51">
        <v>1.2E-2</v>
      </c>
      <c r="W30" s="49">
        <v>64</v>
      </c>
      <c r="X30" s="53">
        <v>3.0000000000000001E-3</v>
      </c>
      <c r="Y30" s="52">
        <v>45</v>
      </c>
      <c r="Z30" s="200">
        <v>2E-3</v>
      </c>
      <c r="AA30" s="434">
        <v>75</v>
      </c>
      <c r="AB30" s="433">
        <v>3.0000000000000001E-3</v>
      </c>
      <c r="AC30" s="432">
        <v>1576</v>
      </c>
      <c r="AD30" s="431">
        <v>20637</v>
      </c>
      <c r="AE30" s="430">
        <v>0.93600000000000005</v>
      </c>
      <c r="AF30" s="423">
        <v>1373</v>
      </c>
      <c r="AG30" s="422">
        <v>6.2E-2</v>
      </c>
      <c r="AI30" s="495">
        <v>1415</v>
      </c>
      <c r="AJ30" s="494">
        <v>6.4000000000000001E-2</v>
      </c>
      <c r="AL30" s="527">
        <f t="shared" si="0"/>
        <v>-42</v>
      </c>
      <c r="AM30" s="526">
        <f t="shared" si="1"/>
        <v>-2.0000000000000018E-3</v>
      </c>
    </row>
    <row r="31" spans="1:39" x14ac:dyDescent="0.25">
      <c r="A31" s="36" t="s">
        <v>293</v>
      </c>
      <c r="B31" s="37">
        <v>36736</v>
      </c>
      <c r="C31" s="38">
        <v>77</v>
      </c>
      <c r="D31" s="38">
        <v>0</v>
      </c>
      <c r="E31" s="38">
        <v>59</v>
      </c>
      <c r="F31" s="39">
        <v>3</v>
      </c>
      <c r="G31" s="206">
        <v>33444</v>
      </c>
      <c r="H31" s="281">
        <v>0.91</v>
      </c>
      <c r="I31" s="145">
        <v>2950</v>
      </c>
      <c r="J31" s="204">
        <v>0.08</v>
      </c>
      <c r="K31" s="203">
        <v>85</v>
      </c>
      <c r="L31" s="204">
        <v>2E-3</v>
      </c>
      <c r="M31" s="203">
        <v>257</v>
      </c>
      <c r="N31" s="282">
        <v>7.0000000000000001E-3</v>
      </c>
      <c r="O31" s="141">
        <v>1121</v>
      </c>
      <c r="P31" s="364">
        <v>3.1E-2</v>
      </c>
      <c r="Q31" s="49">
        <v>696</v>
      </c>
      <c r="R31" s="51">
        <v>1.9E-2</v>
      </c>
      <c r="S31" s="49">
        <v>558</v>
      </c>
      <c r="T31" s="51">
        <v>1.4999999999999999E-2</v>
      </c>
      <c r="U31" s="49">
        <v>729</v>
      </c>
      <c r="V31" s="51">
        <v>0.02</v>
      </c>
      <c r="W31" s="49">
        <v>347</v>
      </c>
      <c r="X31" s="53">
        <v>8.9999999999999993E-3</v>
      </c>
      <c r="Y31" s="52">
        <v>51</v>
      </c>
      <c r="Z31" s="200">
        <v>1E-3</v>
      </c>
      <c r="AA31" s="434">
        <v>26</v>
      </c>
      <c r="AB31" s="433">
        <v>1E-3</v>
      </c>
      <c r="AC31" s="432">
        <v>3151</v>
      </c>
      <c r="AD31" s="431">
        <v>35271</v>
      </c>
      <c r="AE31" s="430">
        <v>0.96</v>
      </c>
      <c r="AF31" s="423">
        <v>1206</v>
      </c>
      <c r="AG31" s="422">
        <v>3.3000000000000002E-2</v>
      </c>
      <c r="AI31" s="495">
        <v>1098</v>
      </c>
      <c r="AJ31" s="494">
        <v>0.03</v>
      </c>
      <c r="AL31" s="527">
        <f t="shared" si="0"/>
        <v>108</v>
      </c>
      <c r="AM31" s="526">
        <f t="shared" si="1"/>
        <v>3.0000000000000027E-3</v>
      </c>
    </row>
    <row r="32" spans="1:39" x14ac:dyDescent="0.25">
      <c r="A32" s="36" t="s">
        <v>52</v>
      </c>
      <c r="B32" s="37">
        <v>19977</v>
      </c>
      <c r="C32" s="38">
        <v>35</v>
      </c>
      <c r="D32" s="38">
        <v>0</v>
      </c>
      <c r="E32" s="38">
        <v>23</v>
      </c>
      <c r="F32" s="39">
        <v>3</v>
      </c>
      <c r="G32" s="206">
        <v>19584</v>
      </c>
      <c r="H32" s="281">
        <v>0.98</v>
      </c>
      <c r="I32" s="145">
        <v>302</v>
      </c>
      <c r="J32" s="204">
        <v>1.4999999999999999E-2</v>
      </c>
      <c r="K32" s="203">
        <v>6</v>
      </c>
      <c r="L32" s="204">
        <v>0</v>
      </c>
      <c r="M32" s="203">
        <v>85</v>
      </c>
      <c r="N32" s="282">
        <v>4.0000000000000001E-3</v>
      </c>
      <c r="O32" s="141">
        <v>95</v>
      </c>
      <c r="P32" s="364">
        <v>5.0000000000000001E-3</v>
      </c>
      <c r="Q32" s="49">
        <v>57</v>
      </c>
      <c r="R32" s="51">
        <v>3.0000000000000001E-3</v>
      </c>
      <c r="S32" s="49">
        <v>171</v>
      </c>
      <c r="T32" s="51">
        <v>8.9999999999999993E-3</v>
      </c>
      <c r="U32" s="49">
        <v>65</v>
      </c>
      <c r="V32" s="51">
        <v>3.0000000000000001E-3</v>
      </c>
      <c r="W32" s="49">
        <v>154</v>
      </c>
      <c r="X32" s="53">
        <v>8.0000000000000002E-3</v>
      </c>
      <c r="Y32" s="52">
        <v>11</v>
      </c>
      <c r="Z32" s="200">
        <v>1E-3</v>
      </c>
      <c r="AA32" s="434">
        <v>20</v>
      </c>
      <c r="AB32" s="433">
        <v>1E-3</v>
      </c>
      <c r="AC32" s="432">
        <v>601</v>
      </c>
      <c r="AD32" s="431">
        <v>19697</v>
      </c>
      <c r="AE32" s="430">
        <v>0.98599999999999999</v>
      </c>
      <c r="AF32" s="423">
        <v>101</v>
      </c>
      <c r="AG32" s="422">
        <v>5.0000000000000001E-3</v>
      </c>
      <c r="AI32" s="495">
        <v>50</v>
      </c>
      <c r="AJ32" s="494">
        <v>3.0000000000000001E-3</v>
      </c>
      <c r="AL32" s="527">
        <f t="shared" si="0"/>
        <v>51</v>
      </c>
      <c r="AM32" s="526">
        <f t="shared" si="1"/>
        <v>2E-3</v>
      </c>
    </row>
    <row r="33" spans="1:39" x14ac:dyDescent="0.25">
      <c r="A33" s="36" t="s">
        <v>53</v>
      </c>
      <c r="B33" s="37">
        <v>15713</v>
      </c>
      <c r="C33" s="38">
        <v>31</v>
      </c>
      <c r="D33" s="38">
        <v>0</v>
      </c>
      <c r="E33" s="38">
        <v>10</v>
      </c>
      <c r="F33" s="39">
        <v>4</v>
      </c>
      <c r="G33" s="206">
        <v>15315</v>
      </c>
      <c r="H33" s="281">
        <v>0.97499999999999998</v>
      </c>
      <c r="I33" s="145">
        <v>392</v>
      </c>
      <c r="J33" s="204">
        <v>2.5000000000000001E-2</v>
      </c>
      <c r="K33" s="203">
        <v>6</v>
      </c>
      <c r="L33" s="204">
        <v>0</v>
      </c>
      <c r="M33" s="203">
        <v>0</v>
      </c>
      <c r="N33" s="282">
        <v>0</v>
      </c>
      <c r="O33" s="141">
        <v>115</v>
      </c>
      <c r="P33" s="364">
        <v>7.0000000000000001E-3</v>
      </c>
      <c r="Q33" s="49">
        <v>43</v>
      </c>
      <c r="R33" s="51">
        <v>3.0000000000000001E-3</v>
      </c>
      <c r="S33" s="49">
        <v>63</v>
      </c>
      <c r="T33" s="51">
        <v>4.0000000000000001E-3</v>
      </c>
      <c r="U33" s="49">
        <v>52</v>
      </c>
      <c r="V33" s="51">
        <v>3.0000000000000001E-3</v>
      </c>
      <c r="W33" s="49">
        <v>23</v>
      </c>
      <c r="X33" s="53">
        <v>1E-3</v>
      </c>
      <c r="Y33" s="52">
        <v>8</v>
      </c>
      <c r="Z33" s="200">
        <v>1E-3</v>
      </c>
      <c r="AA33" s="434">
        <v>16</v>
      </c>
      <c r="AB33" s="433">
        <v>1E-3</v>
      </c>
      <c r="AC33" s="432">
        <v>307</v>
      </c>
      <c r="AD33" s="431">
        <v>15590</v>
      </c>
      <c r="AE33" s="430">
        <v>0.99199999999999999</v>
      </c>
      <c r="AF33" s="423">
        <v>121</v>
      </c>
      <c r="AG33" s="422">
        <v>8.0000000000000002E-3</v>
      </c>
      <c r="AI33" s="495">
        <v>97</v>
      </c>
      <c r="AJ33" s="494">
        <v>6.0000000000000001E-3</v>
      </c>
      <c r="AL33" s="527">
        <f t="shared" si="0"/>
        <v>24</v>
      </c>
      <c r="AM33" s="526">
        <f t="shared" si="1"/>
        <v>2E-3</v>
      </c>
    </row>
    <row r="34" spans="1:39" x14ac:dyDescent="0.25">
      <c r="A34" s="36" t="s">
        <v>54</v>
      </c>
      <c r="B34" s="37">
        <v>11593</v>
      </c>
      <c r="C34" s="38">
        <v>38</v>
      </c>
      <c r="D34" s="38">
        <v>0</v>
      </c>
      <c r="E34" s="38">
        <v>6</v>
      </c>
      <c r="F34" s="39">
        <v>4</v>
      </c>
      <c r="G34" s="206">
        <v>9130</v>
      </c>
      <c r="H34" s="281">
        <v>0.78800000000000003</v>
      </c>
      <c r="I34" s="145">
        <v>1861</v>
      </c>
      <c r="J34" s="204">
        <v>0.161</v>
      </c>
      <c r="K34" s="203">
        <v>601</v>
      </c>
      <c r="L34" s="204">
        <v>5.1999999999999998E-2</v>
      </c>
      <c r="M34" s="203">
        <v>1</v>
      </c>
      <c r="N34" s="282">
        <v>0</v>
      </c>
      <c r="O34" s="141">
        <v>635</v>
      </c>
      <c r="P34" s="364">
        <v>5.5E-2</v>
      </c>
      <c r="Q34" s="49">
        <v>93</v>
      </c>
      <c r="R34" s="51">
        <v>8.0000000000000002E-3</v>
      </c>
      <c r="S34" s="49">
        <v>2934</v>
      </c>
      <c r="T34" s="51">
        <v>0.253</v>
      </c>
      <c r="U34" s="49">
        <v>115</v>
      </c>
      <c r="V34" s="51">
        <v>0.01</v>
      </c>
      <c r="W34" s="49">
        <v>53</v>
      </c>
      <c r="X34" s="53">
        <v>5.0000000000000001E-3</v>
      </c>
      <c r="Y34" s="52">
        <v>24</v>
      </c>
      <c r="Z34" s="200">
        <v>2E-3</v>
      </c>
      <c r="AA34" s="434">
        <v>38</v>
      </c>
      <c r="AB34" s="433">
        <v>3.0000000000000001E-3</v>
      </c>
      <c r="AC34" s="432">
        <v>3837</v>
      </c>
      <c r="AD34" s="431">
        <v>7732</v>
      </c>
      <c r="AE34" s="430">
        <v>0.66700000000000004</v>
      </c>
      <c r="AF34" s="423">
        <v>1236</v>
      </c>
      <c r="AG34" s="422">
        <v>0.107</v>
      </c>
      <c r="AI34" s="495">
        <v>1316</v>
      </c>
      <c r="AJ34" s="494">
        <v>0.112</v>
      </c>
      <c r="AL34" s="527">
        <f t="shared" si="0"/>
        <v>-80</v>
      </c>
      <c r="AM34" s="526">
        <f t="shared" si="1"/>
        <v>-5.0000000000000044E-3</v>
      </c>
    </row>
    <row r="35" spans="1:39" x14ac:dyDescent="0.25">
      <c r="A35" s="36" t="s">
        <v>298</v>
      </c>
      <c r="B35" s="37">
        <v>36250</v>
      </c>
      <c r="C35" s="38">
        <v>45</v>
      </c>
      <c r="D35" s="38">
        <v>0</v>
      </c>
      <c r="E35" s="38">
        <v>30</v>
      </c>
      <c r="F35" s="39">
        <v>3</v>
      </c>
      <c r="G35" s="206">
        <v>34365</v>
      </c>
      <c r="H35" s="281">
        <v>0.94799999999999995</v>
      </c>
      <c r="I35" s="145">
        <v>1755</v>
      </c>
      <c r="J35" s="204">
        <v>4.8000000000000001E-2</v>
      </c>
      <c r="K35" s="203">
        <v>123</v>
      </c>
      <c r="L35" s="204">
        <v>3.0000000000000001E-3</v>
      </c>
      <c r="M35" s="203">
        <v>7</v>
      </c>
      <c r="N35" s="282">
        <v>0</v>
      </c>
      <c r="O35" s="141">
        <v>405</v>
      </c>
      <c r="P35" s="364">
        <v>1.0999999999999999E-2</v>
      </c>
      <c r="Q35" s="49">
        <v>291</v>
      </c>
      <c r="R35" s="51">
        <v>8.0000000000000002E-3</v>
      </c>
      <c r="S35" s="49">
        <v>135</v>
      </c>
      <c r="T35" s="51">
        <v>4.0000000000000001E-3</v>
      </c>
      <c r="U35" s="49">
        <v>187</v>
      </c>
      <c r="V35" s="51">
        <v>5.0000000000000001E-3</v>
      </c>
      <c r="W35" s="49">
        <v>61</v>
      </c>
      <c r="X35" s="53">
        <v>2E-3</v>
      </c>
      <c r="Y35" s="52">
        <v>20</v>
      </c>
      <c r="Z35" s="200">
        <v>1E-3</v>
      </c>
      <c r="AA35" s="434">
        <v>60</v>
      </c>
      <c r="AB35" s="433">
        <v>2E-3</v>
      </c>
      <c r="AC35" s="432">
        <v>890</v>
      </c>
      <c r="AD35" s="431">
        <v>35689</v>
      </c>
      <c r="AE35" s="430">
        <v>0.98499999999999999</v>
      </c>
      <c r="AF35" s="423">
        <v>528</v>
      </c>
      <c r="AG35" s="422">
        <v>1.4999999999999999E-2</v>
      </c>
      <c r="AI35" s="495">
        <v>550</v>
      </c>
      <c r="AJ35" s="494">
        <v>1.4999999999999999E-2</v>
      </c>
      <c r="AL35" s="527">
        <f t="shared" si="0"/>
        <v>-22</v>
      </c>
      <c r="AM35" s="526">
        <f t="shared" si="1"/>
        <v>0</v>
      </c>
    </row>
    <row r="36" spans="1:39" x14ac:dyDescent="0.25">
      <c r="A36" s="36" t="s">
        <v>56</v>
      </c>
      <c r="B36" s="37">
        <v>18050</v>
      </c>
      <c r="C36" s="38">
        <v>24</v>
      </c>
      <c r="D36" s="38">
        <v>0</v>
      </c>
      <c r="E36" s="38">
        <v>19</v>
      </c>
      <c r="F36" s="39">
        <v>3</v>
      </c>
      <c r="G36" s="206">
        <v>17040</v>
      </c>
      <c r="H36" s="281">
        <v>0.94399999999999995</v>
      </c>
      <c r="I36" s="145">
        <v>883</v>
      </c>
      <c r="J36" s="204">
        <v>4.9000000000000002E-2</v>
      </c>
      <c r="K36" s="203">
        <v>127</v>
      </c>
      <c r="L36" s="204">
        <v>7.0000000000000001E-3</v>
      </c>
      <c r="M36" s="203">
        <v>0</v>
      </c>
      <c r="N36" s="282">
        <v>0</v>
      </c>
      <c r="O36" s="141">
        <v>275</v>
      </c>
      <c r="P36" s="364">
        <v>1.4999999999999999E-2</v>
      </c>
      <c r="Q36" s="49">
        <v>158</v>
      </c>
      <c r="R36" s="51">
        <v>8.9999999999999993E-3</v>
      </c>
      <c r="S36" s="49">
        <v>174</v>
      </c>
      <c r="T36" s="51">
        <v>0.01</v>
      </c>
      <c r="U36" s="49">
        <v>173</v>
      </c>
      <c r="V36" s="51">
        <v>0.01</v>
      </c>
      <c r="W36" s="49">
        <v>57</v>
      </c>
      <c r="X36" s="53">
        <v>3.0000000000000001E-3</v>
      </c>
      <c r="Y36" s="52">
        <v>25</v>
      </c>
      <c r="Z36" s="200">
        <v>1E-3</v>
      </c>
      <c r="AA36" s="434">
        <v>16</v>
      </c>
      <c r="AB36" s="433">
        <v>1E-3</v>
      </c>
      <c r="AC36" s="432">
        <v>794</v>
      </c>
      <c r="AD36" s="431">
        <v>17648</v>
      </c>
      <c r="AE36" s="430">
        <v>0.97799999999999998</v>
      </c>
      <c r="AF36" s="423">
        <v>402</v>
      </c>
      <c r="AG36" s="422">
        <v>2.1999999999999999E-2</v>
      </c>
      <c r="AI36" s="495">
        <v>366</v>
      </c>
      <c r="AJ36" s="494">
        <v>2.1000000000000001E-2</v>
      </c>
      <c r="AL36" s="527">
        <f t="shared" si="0"/>
        <v>36</v>
      </c>
      <c r="AM36" s="526">
        <f t="shared" si="1"/>
        <v>9.9999999999999742E-4</v>
      </c>
    </row>
    <row r="37" spans="1:39" x14ac:dyDescent="0.25">
      <c r="A37" s="36" t="s">
        <v>57</v>
      </c>
      <c r="B37" s="37">
        <v>16810</v>
      </c>
      <c r="C37" s="38">
        <v>28</v>
      </c>
      <c r="D37" s="38">
        <v>7</v>
      </c>
      <c r="E37" s="38">
        <v>4</v>
      </c>
      <c r="F37" s="39">
        <v>5</v>
      </c>
      <c r="G37" s="206">
        <v>9509</v>
      </c>
      <c r="H37" s="281">
        <v>0.56599999999999995</v>
      </c>
      <c r="I37" s="145">
        <v>5756</v>
      </c>
      <c r="J37" s="204">
        <v>0.34200000000000003</v>
      </c>
      <c r="K37" s="203">
        <v>1545</v>
      </c>
      <c r="L37" s="204">
        <v>9.1999999999999998E-2</v>
      </c>
      <c r="M37" s="203">
        <v>0</v>
      </c>
      <c r="N37" s="282">
        <v>0</v>
      </c>
      <c r="O37" s="141">
        <v>1575</v>
      </c>
      <c r="P37" s="364">
        <v>9.4E-2</v>
      </c>
      <c r="Q37" s="49">
        <v>373</v>
      </c>
      <c r="R37" s="51">
        <v>2.1999999999999999E-2</v>
      </c>
      <c r="S37" s="49">
        <v>776</v>
      </c>
      <c r="T37" s="51">
        <v>4.5999999999999999E-2</v>
      </c>
      <c r="U37" s="49">
        <v>297</v>
      </c>
      <c r="V37" s="51">
        <v>1.7999999999999999E-2</v>
      </c>
      <c r="W37" s="49">
        <v>142</v>
      </c>
      <c r="X37" s="53">
        <v>8.0000000000000002E-3</v>
      </c>
      <c r="Y37" s="52">
        <v>89</v>
      </c>
      <c r="Z37" s="200">
        <v>5.0000000000000001E-3</v>
      </c>
      <c r="AA37" s="434">
        <v>88</v>
      </c>
      <c r="AB37" s="433">
        <v>5.0000000000000001E-3</v>
      </c>
      <c r="AC37" s="432">
        <v>3157</v>
      </c>
      <c r="AD37" s="431">
        <v>13686</v>
      </c>
      <c r="AE37" s="430">
        <v>0.81399999999999995</v>
      </c>
      <c r="AF37" s="423">
        <v>3120</v>
      </c>
      <c r="AG37" s="422">
        <v>0.186</v>
      </c>
      <c r="AI37" s="495">
        <v>3116</v>
      </c>
      <c r="AJ37" s="494">
        <v>0.188</v>
      </c>
      <c r="AL37" s="527">
        <f t="shared" si="0"/>
        <v>4</v>
      </c>
      <c r="AM37" s="526">
        <f t="shared" si="1"/>
        <v>-2.0000000000000018E-3</v>
      </c>
    </row>
    <row r="38" spans="1:39" x14ac:dyDescent="0.25">
      <c r="A38" s="36" t="s">
        <v>58</v>
      </c>
      <c r="B38" s="37">
        <v>60864</v>
      </c>
      <c r="C38" s="38">
        <v>44</v>
      </c>
      <c r="D38" s="38">
        <v>1</v>
      </c>
      <c r="E38" s="38">
        <v>32</v>
      </c>
      <c r="F38" s="39">
        <v>3</v>
      </c>
      <c r="G38" s="206">
        <v>58584</v>
      </c>
      <c r="H38" s="281">
        <v>0.96299999999999997</v>
      </c>
      <c r="I38" s="145">
        <v>2224</v>
      </c>
      <c r="J38" s="204">
        <v>3.6999999999999998E-2</v>
      </c>
      <c r="K38" s="203">
        <v>53</v>
      </c>
      <c r="L38" s="204">
        <v>1E-3</v>
      </c>
      <c r="M38" s="203">
        <v>3</v>
      </c>
      <c r="N38" s="282">
        <v>0</v>
      </c>
      <c r="O38" s="141">
        <v>439</v>
      </c>
      <c r="P38" s="364">
        <v>7.0000000000000001E-3</v>
      </c>
      <c r="Q38" s="49">
        <v>364</v>
      </c>
      <c r="R38" s="51">
        <v>6.0000000000000001E-3</v>
      </c>
      <c r="S38" s="49">
        <v>246</v>
      </c>
      <c r="T38" s="51">
        <v>4.0000000000000001E-3</v>
      </c>
      <c r="U38" s="49">
        <v>299</v>
      </c>
      <c r="V38" s="51">
        <v>5.0000000000000001E-3</v>
      </c>
      <c r="W38" s="49">
        <v>113</v>
      </c>
      <c r="X38" s="53">
        <v>2E-3</v>
      </c>
      <c r="Y38" s="52">
        <v>13</v>
      </c>
      <c r="Z38" s="200">
        <v>0</v>
      </c>
      <c r="AA38" s="434">
        <v>23</v>
      </c>
      <c r="AB38" s="433">
        <v>0</v>
      </c>
      <c r="AC38" s="432">
        <v>1148</v>
      </c>
      <c r="AD38" s="431">
        <v>60297</v>
      </c>
      <c r="AE38" s="430">
        <v>0.99099999999999999</v>
      </c>
      <c r="AF38" s="423">
        <v>492</v>
      </c>
      <c r="AG38" s="422">
        <v>8.0000000000000002E-3</v>
      </c>
      <c r="AI38" s="495">
        <v>463</v>
      </c>
      <c r="AJ38" s="494">
        <v>7.0000000000000001E-3</v>
      </c>
      <c r="AL38" s="527">
        <f t="shared" si="0"/>
        <v>29</v>
      </c>
      <c r="AM38" s="526">
        <f t="shared" si="1"/>
        <v>1E-3</v>
      </c>
    </row>
    <row r="39" spans="1:39" x14ac:dyDescent="0.25">
      <c r="A39" s="36" t="s">
        <v>296</v>
      </c>
      <c r="B39" s="37">
        <v>9159</v>
      </c>
      <c r="C39" s="38">
        <v>11</v>
      </c>
      <c r="D39" s="38">
        <v>0</v>
      </c>
      <c r="E39" s="38">
        <v>2</v>
      </c>
      <c r="F39" s="39">
        <v>3</v>
      </c>
      <c r="G39" s="206">
        <v>8359</v>
      </c>
      <c r="H39" s="281">
        <v>0.91300000000000003</v>
      </c>
      <c r="I39" s="145">
        <v>711</v>
      </c>
      <c r="J39" s="204">
        <v>7.8E-2</v>
      </c>
      <c r="K39" s="203">
        <v>89</v>
      </c>
      <c r="L39" s="204">
        <v>0.01</v>
      </c>
      <c r="M39" s="203">
        <v>0</v>
      </c>
      <c r="N39" s="282">
        <v>0</v>
      </c>
      <c r="O39" s="141">
        <v>105</v>
      </c>
      <c r="P39" s="364">
        <v>1.0999999999999999E-2</v>
      </c>
      <c r="Q39" s="49">
        <v>43</v>
      </c>
      <c r="R39" s="51">
        <v>5.0000000000000001E-3</v>
      </c>
      <c r="S39" s="49">
        <v>85</v>
      </c>
      <c r="T39" s="51">
        <v>8.9999999999999993E-3</v>
      </c>
      <c r="U39" s="49">
        <v>64</v>
      </c>
      <c r="V39" s="51">
        <v>7.0000000000000001E-3</v>
      </c>
      <c r="W39" s="49">
        <v>20</v>
      </c>
      <c r="X39" s="53">
        <v>2E-3</v>
      </c>
      <c r="Y39" s="52">
        <v>14</v>
      </c>
      <c r="Z39" s="200">
        <v>2E-3</v>
      </c>
      <c r="AA39" s="434">
        <v>25</v>
      </c>
      <c r="AB39" s="433">
        <v>3.0000000000000001E-3</v>
      </c>
      <c r="AC39" s="432">
        <v>323</v>
      </c>
      <c r="AD39" s="431">
        <v>8934</v>
      </c>
      <c r="AE39" s="430">
        <v>0.97499999999999998</v>
      </c>
      <c r="AF39" s="423">
        <v>194</v>
      </c>
      <c r="AG39" s="422">
        <v>2.1000000000000001E-2</v>
      </c>
      <c r="AI39" s="495">
        <v>177</v>
      </c>
      <c r="AJ39" s="494">
        <v>0.02</v>
      </c>
      <c r="AL39" s="527">
        <f t="shared" si="0"/>
        <v>17</v>
      </c>
      <c r="AM39" s="526">
        <f t="shared" si="1"/>
        <v>1.0000000000000009E-3</v>
      </c>
    </row>
    <row r="40" spans="1:39" x14ac:dyDescent="0.25">
      <c r="A40" s="36" t="s">
        <v>292</v>
      </c>
      <c r="B40" s="37">
        <v>12997</v>
      </c>
      <c r="C40" s="38">
        <v>13</v>
      </c>
      <c r="D40" s="38">
        <v>0</v>
      </c>
      <c r="E40" s="38">
        <v>5</v>
      </c>
      <c r="F40" s="39">
        <v>5</v>
      </c>
      <c r="G40" s="206">
        <v>12356</v>
      </c>
      <c r="H40" s="281">
        <v>0.95099999999999996</v>
      </c>
      <c r="I40" s="145">
        <v>597</v>
      </c>
      <c r="J40" s="204">
        <v>4.5999999999999999E-2</v>
      </c>
      <c r="K40" s="203">
        <v>35</v>
      </c>
      <c r="L40" s="204">
        <v>3.0000000000000001E-3</v>
      </c>
      <c r="M40" s="203">
        <v>9</v>
      </c>
      <c r="N40" s="282">
        <v>1E-3</v>
      </c>
      <c r="O40" s="141">
        <v>421</v>
      </c>
      <c r="P40" s="364">
        <v>3.2000000000000001E-2</v>
      </c>
      <c r="Q40" s="49">
        <v>106</v>
      </c>
      <c r="R40" s="51">
        <v>8.0000000000000002E-3</v>
      </c>
      <c r="S40" s="49">
        <v>2702</v>
      </c>
      <c r="T40" s="51">
        <v>0.20799999999999999</v>
      </c>
      <c r="U40" s="49">
        <v>117</v>
      </c>
      <c r="V40" s="51">
        <v>8.9999999999999993E-3</v>
      </c>
      <c r="W40" s="49">
        <v>65</v>
      </c>
      <c r="X40" s="53">
        <v>5.0000000000000001E-3</v>
      </c>
      <c r="Y40" s="52">
        <v>34</v>
      </c>
      <c r="Z40" s="200">
        <v>3.0000000000000001E-3</v>
      </c>
      <c r="AA40" s="434">
        <v>17</v>
      </c>
      <c r="AB40" s="433">
        <v>1E-3</v>
      </c>
      <c r="AC40" s="432">
        <v>3429</v>
      </c>
      <c r="AD40" s="431">
        <v>10129</v>
      </c>
      <c r="AE40" s="430">
        <v>0.77900000000000003</v>
      </c>
      <c r="AF40" s="423">
        <v>456</v>
      </c>
      <c r="AG40" s="422">
        <v>3.5000000000000003E-2</v>
      </c>
      <c r="AI40" s="495">
        <v>400</v>
      </c>
      <c r="AJ40" s="494">
        <v>3.1E-2</v>
      </c>
      <c r="AL40" s="527">
        <f t="shared" ref="AL40:AL62" si="2" xml:space="preserve"> AF40-AI40</f>
        <v>56</v>
      </c>
      <c r="AM40" s="526">
        <f t="shared" ref="AM40:AM62" si="3" xml:space="preserve"> AG40-AJ40</f>
        <v>4.0000000000000036E-3</v>
      </c>
    </row>
    <row r="41" spans="1:39" x14ac:dyDescent="0.25">
      <c r="A41" s="36" t="s">
        <v>61</v>
      </c>
      <c r="B41" s="37">
        <v>15417</v>
      </c>
      <c r="C41" s="38">
        <v>28</v>
      </c>
      <c r="D41" s="38">
        <v>2</v>
      </c>
      <c r="E41" s="38">
        <v>7</v>
      </c>
      <c r="F41" s="39">
        <v>3</v>
      </c>
      <c r="G41" s="206">
        <v>9837</v>
      </c>
      <c r="H41" s="281">
        <v>0.63800000000000001</v>
      </c>
      <c r="I41" s="145">
        <v>5487</v>
      </c>
      <c r="J41" s="204">
        <v>0.35599999999999998</v>
      </c>
      <c r="K41" s="203">
        <v>93</v>
      </c>
      <c r="L41" s="204">
        <v>6.0000000000000001E-3</v>
      </c>
      <c r="M41" s="203">
        <v>0</v>
      </c>
      <c r="N41" s="282">
        <v>0</v>
      </c>
      <c r="O41" s="141">
        <v>174</v>
      </c>
      <c r="P41" s="364">
        <v>1.0999999999999999E-2</v>
      </c>
      <c r="Q41" s="49">
        <v>34</v>
      </c>
      <c r="R41" s="51">
        <v>2E-3</v>
      </c>
      <c r="S41" s="49">
        <v>83</v>
      </c>
      <c r="T41" s="51">
        <v>5.0000000000000001E-3</v>
      </c>
      <c r="U41" s="49">
        <v>47</v>
      </c>
      <c r="V41" s="51">
        <v>3.0000000000000001E-3</v>
      </c>
      <c r="W41" s="49">
        <v>30</v>
      </c>
      <c r="X41" s="53">
        <v>2E-3</v>
      </c>
      <c r="Y41" s="52">
        <v>7</v>
      </c>
      <c r="Z41" s="200">
        <v>0</v>
      </c>
      <c r="AA41" s="434">
        <v>5</v>
      </c>
      <c r="AB41" s="433">
        <v>0</v>
      </c>
      <c r="AC41" s="432">
        <v>378</v>
      </c>
      <c r="AD41" s="431">
        <v>15148</v>
      </c>
      <c r="AE41" s="430">
        <v>0.98299999999999998</v>
      </c>
      <c r="AF41" s="423">
        <v>267</v>
      </c>
      <c r="AG41" s="422">
        <v>1.7000000000000001E-2</v>
      </c>
      <c r="AI41" s="495">
        <v>227</v>
      </c>
      <c r="AJ41" s="494">
        <v>1.4999999999999999E-2</v>
      </c>
      <c r="AL41" s="527">
        <f t="shared" si="2"/>
        <v>40</v>
      </c>
      <c r="AM41" s="526">
        <f t="shared" si="3"/>
        <v>2.0000000000000018E-3</v>
      </c>
    </row>
    <row r="42" spans="1:39" x14ac:dyDescent="0.25">
      <c r="A42" s="36" t="s">
        <v>62</v>
      </c>
      <c r="B42" s="37">
        <v>26879</v>
      </c>
      <c r="C42" s="38">
        <v>36</v>
      </c>
      <c r="D42" s="38">
        <v>6</v>
      </c>
      <c r="E42" s="38">
        <v>24</v>
      </c>
      <c r="F42" s="39">
        <v>3</v>
      </c>
      <c r="G42" s="206">
        <v>26475</v>
      </c>
      <c r="H42" s="281">
        <v>0.98499999999999999</v>
      </c>
      <c r="I42" s="145">
        <v>387</v>
      </c>
      <c r="J42" s="204">
        <v>1.4E-2</v>
      </c>
      <c r="K42" s="203">
        <v>3</v>
      </c>
      <c r="L42" s="204">
        <v>0</v>
      </c>
      <c r="M42" s="203">
        <v>14</v>
      </c>
      <c r="N42" s="282">
        <v>1E-3</v>
      </c>
      <c r="O42" s="141">
        <v>2387</v>
      </c>
      <c r="P42" s="364">
        <v>8.8999999999999996E-2</v>
      </c>
      <c r="Q42" s="49">
        <v>1809</v>
      </c>
      <c r="R42" s="51">
        <v>6.7000000000000004E-2</v>
      </c>
      <c r="S42" s="49">
        <v>230</v>
      </c>
      <c r="T42" s="51">
        <v>8.9999999999999993E-3</v>
      </c>
      <c r="U42" s="49">
        <v>134</v>
      </c>
      <c r="V42" s="51">
        <v>5.0000000000000001E-3</v>
      </c>
      <c r="W42" s="49">
        <v>26</v>
      </c>
      <c r="X42" s="53">
        <v>1E-3</v>
      </c>
      <c r="Y42" s="52">
        <v>0</v>
      </c>
      <c r="Z42" s="200">
        <v>0</v>
      </c>
      <c r="AA42" s="434">
        <v>26</v>
      </c>
      <c r="AB42" s="433">
        <v>1E-3</v>
      </c>
      <c r="AC42" s="432">
        <v>2812</v>
      </c>
      <c r="AD42" s="431">
        <v>24468</v>
      </c>
      <c r="AE42" s="430">
        <v>0.91</v>
      </c>
      <c r="AF42" s="423">
        <v>2390</v>
      </c>
      <c r="AG42" s="422">
        <v>8.8999999999999996E-2</v>
      </c>
      <c r="AI42" s="495">
        <v>2375</v>
      </c>
      <c r="AJ42" s="494">
        <v>8.7999999999999995E-2</v>
      </c>
      <c r="AL42" s="527">
        <f t="shared" si="2"/>
        <v>15</v>
      </c>
      <c r="AM42" s="526">
        <f t="shared" si="3"/>
        <v>1.0000000000000009E-3</v>
      </c>
    </row>
    <row r="43" spans="1:39" x14ac:dyDescent="0.25">
      <c r="A43" s="36" t="s">
        <v>63</v>
      </c>
      <c r="B43" s="37">
        <v>4856</v>
      </c>
      <c r="C43" s="38">
        <v>9</v>
      </c>
      <c r="D43" s="38">
        <v>0</v>
      </c>
      <c r="E43" s="38">
        <v>4</v>
      </c>
      <c r="F43" s="39">
        <v>3</v>
      </c>
      <c r="G43" s="206">
        <v>4679</v>
      </c>
      <c r="H43" s="281">
        <v>0.96399999999999997</v>
      </c>
      <c r="I43" s="145">
        <v>155</v>
      </c>
      <c r="J43" s="204">
        <v>3.2000000000000001E-2</v>
      </c>
      <c r="K43" s="203">
        <v>11</v>
      </c>
      <c r="L43" s="204">
        <v>2E-3</v>
      </c>
      <c r="M43" s="203">
        <v>11</v>
      </c>
      <c r="N43" s="282">
        <v>2E-3</v>
      </c>
      <c r="O43" s="141">
        <v>94</v>
      </c>
      <c r="P43" s="364">
        <v>1.9E-2</v>
      </c>
      <c r="Q43" s="49">
        <v>22</v>
      </c>
      <c r="R43" s="51">
        <v>5.0000000000000001E-3</v>
      </c>
      <c r="S43" s="49">
        <v>23</v>
      </c>
      <c r="T43" s="51">
        <v>5.0000000000000001E-3</v>
      </c>
      <c r="U43" s="49">
        <v>3</v>
      </c>
      <c r="V43" s="51">
        <v>1E-3</v>
      </c>
      <c r="W43" s="49">
        <v>0</v>
      </c>
      <c r="X43" s="53">
        <v>0</v>
      </c>
      <c r="Y43" s="52">
        <v>0</v>
      </c>
      <c r="Z43" s="200">
        <v>0</v>
      </c>
      <c r="AA43" s="434">
        <v>1</v>
      </c>
      <c r="AB43" s="433">
        <v>0</v>
      </c>
      <c r="AC43" s="432">
        <v>122</v>
      </c>
      <c r="AD43" s="431">
        <v>4749</v>
      </c>
      <c r="AE43" s="430">
        <v>0.97799999999999998</v>
      </c>
      <c r="AF43" s="423">
        <v>105</v>
      </c>
      <c r="AG43" s="422">
        <v>2.1999999999999999E-2</v>
      </c>
      <c r="AI43" s="495">
        <v>104</v>
      </c>
      <c r="AJ43" s="494">
        <v>2.1000000000000001E-2</v>
      </c>
      <c r="AL43" s="527">
        <f t="shared" si="2"/>
        <v>1</v>
      </c>
      <c r="AM43" s="526">
        <f t="shared" si="3"/>
        <v>9.9999999999999742E-4</v>
      </c>
    </row>
    <row r="44" spans="1:39" x14ac:dyDescent="0.25">
      <c r="A44" s="36" t="s">
        <v>64</v>
      </c>
      <c r="B44" s="37">
        <v>4815</v>
      </c>
      <c r="C44" s="38">
        <v>10</v>
      </c>
      <c r="D44" s="38">
        <v>0</v>
      </c>
      <c r="E44" s="38">
        <v>0</v>
      </c>
      <c r="F44" s="39">
        <v>3</v>
      </c>
      <c r="G44" s="206">
        <v>4665</v>
      </c>
      <c r="H44" s="281">
        <v>0.96899999999999997</v>
      </c>
      <c r="I44" s="145">
        <v>141</v>
      </c>
      <c r="J44" s="204">
        <v>2.9000000000000001E-2</v>
      </c>
      <c r="K44" s="203">
        <v>9</v>
      </c>
      <c r="L44" s="204">
        <v>2E-3</v>
      </c>
      <c r="M44" s="203">
        <v>0</v>
      </c>
      <c r="N44" s="282">
        <v>0</v>
      </c>
      <c r="O44" s="141">
        <v>32</v>
      </c>
      <c r="P44" s="364">
        <v>7.0000000000000001E-3</v>
      </c>
      <c r="Q44" s="49">
        <v>1</v>
      </c>
      <c r="R44" s="51">
        <v>0</v>
      </c>
      <c r="S44" s="49">
        <v>28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0">
        <v>1E-3</v>
      </c>
      <c r="AA44" s="434">
        <v>11</v>
      </c>
      <c r="AB44" s="433">
        <v>2E-3</v>
      </c>
      <c r="AC44" s="432">
        <v>127</v>
      </c>
      <c r="AD44" s="431">
        <v>4737</v>
      </c>
      <c r="AE44" s="430">
        <v>0.98399999999999999</v>
      </c>
      <c r="AF44" s="423">
        <v>41</v>
      </c>
      <c r="AG44" s="422">
        <v>8.9999999999999993E-3</v>
      </c>
      <c r="AI44" s="495">
        <v>45</v>
      </c>
      <c r="AJ44" s="494">
        <v>8.9999999999999993E-3</v>
      </c>
      <c r="AL44" s="527">
        <f t="shared" si="2"/>
        <v>-4</v>
      </c>
      <c r="AM44" s="526">
        <f t="shared" si="3"/>
        <v>0</v>
      </c>
    </row>
    <row r="45" spans="1:39" x14ac:dyDescent="0.25">
      <c r="A45" s="36" t="s">
        <v>65</v>
      </c>
      <c r="B45" s="37">
        <v>5483</v>
      </c>
      <c r="C45" s="38">
        <v>16</v>
      </c>
      <c r="D45" s="38">
        <v>0</v>
      </c>
      <c r="E45" s="38">
        <v>7</v>
      </c>
      <c r="F45" s="39">
        <v>3</v>
      </c>
      <c r="G45" s="206">
        <v>5141</v>
      </c>
      <c r="H45" s="281">
        <v>0.93799999999999994</v>
      </c>
      <c r="I45" s="145">
        <v>304</v>
      </c>
      <c r="J45" s="204">
        <v>5.5E-2</v>
      </c>
      <c r="K45" s="203">
        <v>29</v>
      </c>
      <c r="L45" s="204">
        <v>5.0000000000000001E-3</v>
      </c>
      <c r="M45" s="203">
        <v>9</v>
      </c>
      <c r="N45" s="282">
        <v>2E-3</v>
      </c>
      <c r="O45" s="141">
        <v>39</v>
      </c>
      <c r="P45" s="364">
        <v>7.0000000000000001E-3</v>
      </c>
      <c r="Q45" s="49">
        <v>14</v>
      </c>
      <c r="R45" s="51">
        <v>3.0000000000000001E-3</v>
      </c>
      <c r="S45" s="49">
        <v>217</v>
      </c>
      <c r="T45" s="51">
        <v>0.04</v>
      </c>
      <c r="U45" s="49">
        <v>16</v>
      </c>
      <c r="V45" s="51">
        <v>3.0000000000000001E-3</v>
      </c>
      <c r="W45" s="49">
        <v>14</v>
      </c>
      <c r="X45" s="53">
        <v>3.0000000000000001E-3</v>
      </c>
      <c r="Y45" s="52">
        <v>7</v>
      </c>
      <c r="Z45" s="200">
        <v>1E-3</v>
      </c>
      <c r="AA45" s="434">
        <v>9</v>
      </c>
      <c r="AB45" s="433">
        <v>2E-3</v>
      </c>
      <c r="AC45" s="432">
        <v>320</v>
      </c>
      <c r="AD45" s="431">
        <v>5212</v>
      </c>
      <c r="AE45" s="430">
        <v>0.95099999999999996</v>
      </c>
      <c r="AF45" s="423">
        <v>68</v>
      </c>
      <c r="AG45" s="422">
        <v>1.2E-2</v>
      </c>
      <c r="AI45" s="495">
        <v>74</v>
      </c>
      <c r="AJ45" s="494">
        <v>1.4E-2</v>
      </c>
      <c r="AL45" s="527">
        <f t="shared" si="2"/>
        <v>-6</v>
      </c>
      <c r="AM45" s="526">
        <f t="shared" si="3"/>
        <v>-2E-3</v>
      </c>
    </row>
    <row r="46" spans="1:39" x14ac:dyDescent="0.25">
      <c r="A46" s="36" t="s">
        <v>66</v>
      </c>
      <c r="B46" s="37">
        <v>19281</v>
      </c>
      <c r="C46" s="38">
        <v>28</v>
      </c>
      <c r="D46" s="38">
        <v>9</v>
      </c>
      <c r="E46" s="38">
        <v>11</v>
      </c>
      <c r="F46" s="39">
        <v>3</v>
      </c>
      <c r="G46" s="206">
        <v>19011</v>
      </c>
      <c r="H46" s="281">
        <v>0.98599999999999999</v>
      </c>
      <c r="I46" s="145">
        <v>192</v>
      </c>
      <c r="J46" s="204">
        <v>0.01</v>
      </c>
      <c r="K46" s="203">
        <v>1</v>
      </c>
      <c r="L46" s="204">
        <v>0</v>
      </c>
      <c r="M46" s="203">
        <v>77</v>
      </c>
      <c r="N46" s="282">
        <v>4.0000000000000001E-3</v>
      </c>
      <c r="O46" s="141">
        <v>21</v>
      </c>
      <c r="P46" s="364">
        <v>1E-3</v>
      </c>
      <c r="Q46" s="49">
        <v>6</v>
      </c>
      <c r="R46" s="51">
        <v>0</v>
      </c>
      <c r="S46" s="49">
        <v>493</v>
      </c>
      <c r="T46" s="51">
        <v>2.5999999999999999E-2</v>
      </c>
      <c r="U46" s="49">
        <v>586</v>
      </c>
      <c r="V46" s="51">
        <v>0.03</v>
      </c>
      <c r="W46" s="49">
        <v>7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1189</v>
      </c>
      <c r="AD46" s="431">
        <v>18145</v>
      </c>
      <c r="AE46" s="430">
        <v>0.94099999999999995</v>
      </c>
      <c r="AF46" s="423">
        <v>22</v>
      </c>
      <c r="AG46" s="422">
        <v>1E-3</v>
      </c>
      <c r="AI46" s="495">
        <v>42</v>
      </c>
      <c r="AJ46" s="494">
        <v>2E-3</v>
      </c>
      <c r="AL46" s="527">
        <f t="shared" si="2"/>
        <v>-20</v>
      </c>
      <c r="AM46" s="526">
        <f t="shared" si="3"/>
        <v>-1E-3</v>
      </c>
    </row>
    <row r="47" spans="1:39" x14ac:dyDescent="0.25">
      <c r="A47" s="36" t="s">
        <v>297</v>
      </c>
      <c r="B47" s="37">
        <v>38468</v>
      </c>
      <c r="C47" s="38">
        <v>39</v>
      </c>
      <c r="D47" s="38">
        <v>7</v>
      </c>
      <c r="E47" s="38">
        <v>27</v>
      </c>
      <c r="F47" s="39">
        <v>3</v>
      </c>
      <c r="G47" s="206">
        <v>36435</v>
      </c>
      <c r="H47" s="281">
        <v>0.94699999999999995</v>
      </c>
      <c r="I47" s="145">
        <v>1879</v>
      </c>
      <c r="J47" s="204">
        <v>4.9000000000000002E-2</v>
      </c>
      <c r="K47" s="203">
        <v>45</v>
      </c>
      <c r="L47" s="204">
        <v>1E-3</v>
      </c>
      <c r="M47" s="203">
        <v>109</v>
      </c>
      <c r="N47" s="282">
        <v>3.0000000000000001E-3</v>
      </c>
      <c r="O47" s="141">
        <v>512</v>
      </c>
      <c r="P47" s="364">
        <v>1.2999999999999999E-2</v>
      </c>
      <c r="Q47" s="49">
        <v>324</v>
      </c>
      <c r="R47" s="51">
        <v>8.0000000000000002E-3</v>
      </c>
      <c r="S47" s="49">
        <v>284</v>
      </c>
      <c r="T47" s="51">
        <v>7.0000000000000001E-3</v>
      </c>
      <c r="U47" s="49">
        <v>270</v>
      </c>
      <c r="V47" s="51">
        <v>7.0000000000000001E-3</v>
      </c>
      <c r="W47" s="49">
        <v>57</v>
      </c>
      <c r="X47" s="53">
        <v>1E-3</v>
      </c>
      <c r="Y47" s="52">
        <v>0</v>
      </c>
      <c r="Z47" s="200">
        <v>0</v>
      </c>
      <c r="AA47" s="434">
        <v>36</v>
      </c>
      <c r="AB47" s="433">
        <v>1E-3</v>
      </c>
      <c r="AC47" s="432">
        <v>1291</v>
      </c>
      <c r="AD47" s="431">
        <v>37846</v>
      </c>
      <c r="AE47" s="430">
        <v>0.98399999999999999</v>
      </c>
      <c r="AF47" s="423">
        <v>557</v>
      </c>
      <c r="AG47" s="422">
        <v>1.4E-2</v>
      </c>
      <c r="AI47" s="495">
        <v>562</v>
      </c>
      <c r="AJ47" s="494">
        <v>1.4E-2</v>
      </c>
      <c r="AL47" s="527">
        <f t="shared" si="2"/>
        <v>-5</v>
      </c>
      <c r="AM47" s="526">
        <f t="shared" si="3"/>
        <v>0</v>
      </c>
    </row>
    <row r="48" spans="1:39" x14ac:dyDescent="0.25">
      <c r="A48" s="36" t="s">
        <v>68</v>
      </c>
      <c r="B48" s="37">
        <v>47054</v>
      </c>
      <c r="C48" s="38">
        <v>60</v>
      </c>
      <c r="D48" s="38">
        <v>0</v>
      </c>
      <c r="E48" s="38">
        <v>44</v>
      </c>
      <c r="F48" s="39">
        <v>3</v>
      </c>
      <c r="G48" s="206">
        <v>45657</v>
      </c>
      <c r="H48" s="281">
        <v>0.97</v>
      </c>
      <c r="I48" s="145">
        <v>1153</v>
      </c>
      <c r="J48" s="204">
        <v>2.5000000000000001E-2</v>
      </c>
      <c r="K48" s="203">
        <v>149</v>
      </c>
      <c r="L48" s="204">
        <v>3.0000000000000001E-3</v>
      </c>
      <c r="M48" s="203">
        <v>95</v>
      </c>
      <c r="N48" s="282">
        <v>2E-3</v>
      </c>
      <c r="O48" s="141">
        <v>1148</v>
      </c>
      <c r="P48" s="364">
        <v>2.4E-2</v>
      </c>
      <c r="Q48" s="49">
        <v>826</v>
      </c>
      <c r="R48" s="51">
        <v>1.7999999999999999E-2</v>
      </c>
      <c r="S48" s="49">
        <v>695</v>
      </c>
      <c r="T48" s="51">
        <v>1.4999999999999999E-2</v>
      </c>
      <c r="U48" s="49">
        <v>561</v>
      </c>
      <c r="V48" s="51">
        <v>1.2E-2</v>
      </c>
      <c r="W48" s="49">
        <v>72</v>
      </c>
      <c r="X48" s="53">
        <v>2E-3</v>
      </c>
      <c r="Y48" s="52">
        <v>6</v>
      </c>
      <c r="Z48" s="200">
        <v>0</v>
      </c>
      <c r="AA48" s="434">
        <v>60</v>
      </c>
      <c r="AB48" s="433">
        <v>1E-3</v>
      </c>
      <c r="AC48" s="432">
        <v>2643</v>
      </c>
      <c r="AD48" s="431">
        <v>45261</v>
      </c>
      <c r="AE48" s="430">
        <v>0.96199999999999997</v>
      </c>
      <c r="AF48" s="423">
        <v>1297</v>
      </c>
      <c r="AG48" s="422">
        <v>2.8000000000000001E-2</v>
      </c>
      <c r="AI48" s="495">
        <v>1345</v>
      </c>
      <c r="AJ48" s="494">
        <v>2.8000000000000001E-2</v>
      </c>
      <c r="AL48" s="527">
        <f t="shared" si="2"/>
        <v>-48</v>
      </c>
      <c r="AM48" s="526">
        <f t="shared" si="3"/>
        <v>0</v>
      </c>
    </row>
    <row r="49" spans="1:39" x14ac:dyDescent="0.25">
      <c r="A49" s="36" t="s">
        <v>69</v>
      </c>
      <c r="B49" s="37">
        <v>16983</v>
      </c>
      <c r="C49" s="38">
        <v>27</v>
      </c>
      <c r="D49" s="38">
        <v>0</v>
      </c>
      <c r="E49" s="38">
        <v>16</v>
      </c>
      <c r="F49" s="39">
        <v>3</v>
      </c>
      <c r="G49" s="206">
        <v>16121</v>
      </c>
      <c r="H49" s="281">
        <v>0.94899999999999995</v>
      </c>
      <c r="I49" s="145">
        <v>826</v>
      </c>
      <c r="J49" s="204">
        <v>4.9000000000000002E-2</v>
      </c>
      <c r="K49" s="203">
        <v>36</v>
      </c>
      <c r="L49" s="204">
        <v>2E-3</v>
      </c>
      <c r="M49" s="203">
        <v>0</v>
      </c>
      <c r="N49" s="282">
        <v>0</v>
      </c>
      <c r="O49" s="141">
        <v>1255</v>
      </c>
      <c r="P49" s="364">
        <v>7.3999999999999996E-2</v>
      </c>
      <c r="Q49" s="49">
        <v>1086</v>
      </c>
      <c r="R49" s="51">
        <v>6.4000000000000001E-2</v>
      </c>
      <c r="S49" s="49">
        <v>635</v>
      </c>
      <c r="T49" s="51">
        <v>3.6999999999999998E-2</v>
      </c>
      <c r="U49" s="49">
        <v>662</v>
      </c>
      <c r="V49" s="51">
        <v>3.9E-2</v>
      </c>
      <c r="W49" s="49">
        <v>27</v>
      </c>
      <c r="X49" s="53">
        <v>2E-3</v>
      </c>
      <c r="Y49" s="52">
        <v>5</v>
      </c>
      <c r="Z49" s="200">
        <v>0</v>
      </c>
      <c r="AA49" s="434">
        <v>27</v>
      </c>
      <c r="AB49" s="433">
        <v>2E-3</v>
      </c>
      <c r="AC49" s="432">
        <v>2627</v>
      </c>
      <c r="AD49" s="431">
        <v>15637</v>
      </c>
      <c r="AE49" s="430">
        <v>0.92100000000000004</v>
      </c>
      <c r="AF49" s="423">
        <v>1291</v>
      </c>
      <c r="AG49" s="422">
        <v>7.5999999999999998E-2</v>
      </c>
      <c r="AI49" s="495">
        <v>562</v>
      </c>
      <c r="AJ49" s="494">
        <v>3.3000000000000002E-2</v>
      </c>
      <c r="AL49" s="527">
        <f t="shared" si="2"/>
        <v>729</v>
      </c>
      <c r="AM49" s="526">
        <f t="shared" si="3"/>
        <v>4.2999999999999997E-2</v>
      </c>
    </row>
    <row r="50" spans="1:39" x14ac:dyDescent="0.25">
      <c r="A50" s="36" t="s">
        <v>70</v>
      </c>
      <c r="B50" s="37">
        <v>5883</v>
      </c>
      <c r="C50" s="38">
        <v>9</v>
      </c>
      <c r="D50" s="38">
        <v>0</v>
      </c>
      <c r="E50" s="38">
        <v>0</v>
      </c>
      <c r="F50" s="39">
        <v>3</v>
      </c>
      <c r="G50" s="206">
        <v>5126</v>
      </c>
      <c r="H50" s="281">
        <v>0.871</v>
      </c>
      <c r="I50" s="145">
        <v>720</v>
      </c>
      <c r="J50" s="204">
        <v>0.122</v>
      </c>
      <c r="K50" s="203">
        <v>37</v>
      </c>
      <c r="L50" s="204">
        <v>6.0000000000000001E-3</v>
      </c>
      <c r="M50" s="203">
        <v>0</v>
      </c>
      <c r="N50" s="282">
        <v>0</v>
      </c>
      <c r="O50" s="141">
        <v>347</v>
      </c>
      <c r="P50" s="364">
        <v>5.8999999999999997E-2</v>
      </c>
      <c r="Q50" s="49">
        <v>7</v>
      </c>
      <c r="R50" s="51">
        <v>1E-3</v>
      </c>
      <c r="S50" s="49">
        <v>174</v>
      </c>
      <c r="T50" s="51">
        <v>0.03</v>
      </c>
      <c r="U50" s="49">
        <v>32</v>
      </c>
      <c r="V50" s="51">
        <v>5.0000000000000001E-3</v>
      </c>
      <c r="W50" s="49">
        <v>35</v>
      </c>
      <c r="X50" s="53">
        <v>6.0000000000000001E-3</v>
      </c>
      <c r="Y50" s="52">
        <v>14</v>
      </c>
      <c r="Z50" s="200">
        <v>2E-3</v>
      </c>
      <c r="AA50" s="434">
        <v>30</v>
      </c>
      <c r="AB50" s="433">
        <v>5.0000000000000001E-3</v>
      </c>
      <c r="AC50" s="432">
        <v>647</v>
      </c>
      <c r="AD50" s="431">
        <v>5457</v>
      </c>
      <c r="AE50" s="430">
        <v>0.92800000000000005</v>
      </c>
      <c r="AF50" s="423">
        <v>384</v>
      </c>
      <c r="AG50" s="422">
        <v>6.5000000000000002E-2</v>
      </c>
      <c r="AI50" s="495">
        <v>384</v>
      </c>
      <c r="AJ50" s="494">
        <v>6.6000000000000003E-2</v>
      </c>
      <c r="AL50" s="527">
        <f t="shared" si="2"/>
        <v>0</v>
      </c>
      <c r="AM50" s="526">
        <f t="shared" si="3"/>
        <v>-1.0000000000000009E-3</v>
      </c>
    </row>
    <row r="51" spans="1:39" x14ac:dyDescent="0.25">
      <c r="A51" s="36" t="s">
        <v>71</v>
      </c>
      <c r="B51" s="37">
        <v>8493</v>
      </c>
      <c r="C51" s="38">
        <v>18</v>
      </c>
      <c r="D51" s="38">
        <v>0</v>
      </c>
      <c r="E51" s="38">
        <v>0</v>
      </c>
      <c r="F51" s="39">
        <v>3</v>
      </c>
      <c r="G51" s="206">
        <v>6137</v>
      </c>
      <c r="H51" s="281">
        <v>0.72299999999999998</v>
      </c>
      <c r="I51" s="145">
        <v>2346</v>
      </c>
      <c r="J51" s="204">
        <v>0.27600000000000002</v>
      </c>
      <c r="K51" s="203">
        <v>10</v>
      </c>
      <c r="L51" s="204">
        <v>1E-3</v>
      </c>
      <c r="M51" s="203">
        <v>0</v>
      </c>
      <c r="N51" s="282">
        <v>0</v>
      </c>
      <c r="O51" s="141">
        <v>473</v>
      </c>
      <c r="P51" s="364">
        <v>5.6000000000000001E-2</v>
      </c>
      <c r="Q51" s="49">
        <v>12</v>
      </c>
      <c r="R51" s="51">
        <v>1E-3</v>
      </c>
      <c r="S51" s="49">
        <v>209</v>
      </c>
      <c r="T51" s="51">
        <v>2.5000000000000001E-2</v>
      </c>
      <c r="U51" s="49">
        <v>40</v>
      </c>
      <c r="V51" s="51">
        <v>5.0000000000000001E-3</v>
      </c>
      <c r="W51" s="49">
        <v>38</v>
      </c>
      <c r="X51" s="53">
        <v>4.0000000000000001E-3</v>
      </c>
      <c r="Y51" s="52">
        <v>0</v>
      </c>
      <c r="Z51" s="200">
        <v>0</v>
      </c>
      <c r="AA51" s="434">
        <v>10</v>
      </c>
      <c r="AB51" s="433">
        <v>1E-3</v>
      </c>
      <c r="AC51" s="432">
        <v>800</v>
      </c>
      <c r="AD51" s="431">
        <v>7998</v>
      </c>
      <c r="AE51" s="430">
        <v>0.94199999999999995</v>
      </c>
      <c r="AF51" s="423">
        <v>483</v>
      </c>
      <c r="AG51" s="422">
        <v>5.7000000000000002E-2</v>
      </c>
      <c r="AI51" s="495">
        <v>485</v>
      </c>
      <c r="AJ51" s="494">
        <v>5.6000000000000001E-2</v>
      </c>
      <c r="AL51" s="527">
        <f t="shared" si="2"/>
        <v>-2</v>
      </c>
      <c r="AM51" s="526">
        <f t="shared" si="3"/>
        <v>1.0000000000000009E-3</v>
      </c>
    </row>
    <row r="52" spans="1:39" x14ac:dyDescent="0.25">
      <c r="A52" s="36" t="s">
        <v>72</v>
      </c>
      <c r="B52" s="37">
        <v>8144</v>
      </c>
      <c r="C52" s="38">
        <v>15</v>
      </c>
      <c r="D52" s="38">
        <v>0</v>
      </c>
      <c r="E52" s="38">
        <v>13</v>
      </c>
      <c r="F52" s="39">
        <v>3</v>
      </c>
      <c r="G52" s="206">
        <v>7761</v>
      </c>
      <c r="H52" s="281">
        <v>0.95299999999999996</v>
      </c>
      <c r="I52" s="145">
        <v>352</v>
      </c>
      <c r="J52" s="204">
        <v>4.2999999999999997E-2</v>
      </c>
      <c r="K52" s="203">
        <v>20</v>
      </c>
      <c r="L52" s="204">
        <v>2E-3</v>
      </c>
      <c r="M52" s="203">
        <v>11</v>
      </c>
      <c r="N52" s="282">
        <v>1E-3</v>
      </c>
      <c r="O52" s="141">
        <v>71</v>
      </c>
      <c r="P52" s="364">
        <v>8.9999999999999993E-3</v>
      </c>
      <c r="Q52" s="49">
        <v>65</v>
      </c>
      <c r="R52" s="51">
        <v>8.0000000000000002E-3</v>
      </c>
      <c r="S52" s="49">
        <v>56</v>
      </c>
      <c r="T52" s="51">
        <v>7.0000000000000001E-3</v>
      </c>
      <c r="U52" s="49">
        <v>31</v>
      </c>
      <c r="V52" s="51">
        <v>4.0000000000000001E-3</v>
      </c>
      <c r="W52" s="49">
        <v>18</v>
      </c>
      <c r="X52" s="53">
        <v>2E-3</v>
      </c>
      <c r="Y52" s="52">
        <v>3</v>
      </c>
      <c r="Z52" s="200">
        <v>0</v>
      </c>
      <c r="AA52" s="434">
        <v>18</v>
      </c>
      <c r="AB52" s="433">
        <v>2E-3</v>
      </c>
      <c r="AC52" s="432">
        <v>216</v>
      </c>
      <c r="AD52" s="431">
        <v>8046</v>
      </c>
      <c r="AE52" s="430">
        <v>0.98799999999999999</v>
      </c>
      <c r="AF52" s="423">
        <v>91</v>
      </c>
      <c r="AG52" s="422">
        <v>1.0999999999999999E-2</v>
      </c>
      <c r="AI52" s="495">
        <v>65</v>
      </c>
      <c r="AJ52" s="494">
        <v>8.0000000000000002E-3</v>
      </c>
      <c r="AL52" s="527">
        <f t="shared" si="2"/>
        <v>26</v>
      </c>
      <c r="AM52" s="526">
        <f t="shared" si="3"/>
        <v>2.9999999999999992E-3</v>
      </c>
    </row>
    <row r="53" spans="1:39" x14ac:dyDescent="0.25">
      <c r="A53" s="36" t="s">
        <v>294</v>
      </c>
      <c r="B53" s="37">
        <v>10145</v>
      </c>
      <c r="C53" s="38">
        <v>17</v>
      </c>
      <c r="D53" s="38">
        <v>0</v>
      </c>
      <c r="E53" s="38">
        <v>8</v>
      </c>
      <c r="F53" s="39">
        <v>3</v>
      </c>
      <c r="G53" s="206">
        <v>9583</v>
      </c>
      <c r="H53" s="281">
        <v>0.94499999999999995</v>
      </c>
      <c r="I53" s="145">
        <v>518</v>
      </c>
      <c r="J53" s="204">
        <v>5.0999999999999997E-2</v>
      </c>
      <c r="K53" s="203">
        <v>21</v>
      </c>
      <c r="L53" s="204">
        <v>2E-3</v>
      </c>
      <c r="M53" s="203">
        <v>23</v>
      </c>
      <c r="N53" s="282">
        <v>2E-3</v>
      </c>
      <c r="O53" s="141">
        <v>170</v>
      </c>
      <c r="P53" s="364">
        <v>1.7000000000000001E-2</v>
      </c>
      <c r="Q53" s="49">
        <v>70</v>
      </c>
      <c r="R53" s="51">
        <v>7.0000000000000001E-3</v>
      </c>
      <c r="S53" s="49">
        <v>242</v>
      </c>
      <c r="T53" s="51">
        <v>2.4E-2</v>
      </c>
      <c r="U53" s="49">
        <v>71</v>
      </c>
      <c r="V53" s="51">
        <v>7.0000000000000001E-3</v>
      </c>
      <c r="W53" s="49">
        <v>1735</v>
      </c>
      <c r="X53" s="53">
        <v>0.17100000000000001</v>
      </c>
      <c r="Y53" s="52">
        <v>5726</v>
      </c>
      <c r="Z53" s="200">
        <v>0.56399999999999995</v>
      </c>
      <c r="AA53" s="434">
        <v>24</v>
      </c>
      <c r="AB53" s="433">
        <v>2E-3</v>
      </c>
      <c r="AC53" s="432">
        <v>8030</v>
      </c>
      <c r="AD53" s="431">
        <v>4279</v>
      </c>
      <c r="AE53" s="430">
        <v>0.42199999999999999</v>
      </c>
      <c r="AF53" s="423">
        <v>191</v>
      </c>
      <c r="AG53" s="422">
        <v>1.9E-2</v>
      </c>
      <c r="AI53" s="495">
        <v>220</v>
      </c>
      <c r="AJ53" s="494">
        <v>2.1999999999999999E-2</v>
      </c>
      <c r="AL53" s="527">
        <f t="shared" si="2"/>
        <v>-29</v>
      </c>
      <c r="AM53" s="526">
        <f t="shared" si="3"/>
        <v>-2.9999999999999992E-3</v>
      </c>
    </row>
    <row r="54" spans="1:39" x14ac:dyDescent="0.25">
      <c r="A54" s="36" t="s">
        <v>301</v>
      </c>
      <c r="B54" s="37">
        <v>5031</v>
      </c>
      <c r="C54" s="38">
        <v>11</v>
      </c>
      <c r="D54" s="38">
        <v>0</v>
      </c>
      <c r="E54" s="38">
        <v>0</v>
      </c>
      <c r="F54" s="39">
        <v>3</v>
      </c>
      <c r="G54" s="206">
        <v>4732</v>
      </c>
      <c r="H54" s="281">
        <v>0.94099999999999995</v>
      </c>
      <c r="I54" s="145">
        <v>269</v>
      </c>
      <c r="J54" s="204">
        <v>5.2999999999999999E-2</v>
      </c>
      <c r="K54" s="203">
        <v>6</v>
      </c>
      <c r="L54" s="204">
        <v>1E-3</v>
      </c>
      <c r="M54" s="203">
        <v>24</v>
      </c>
      <c r="N54" s="282">
        <v>5.0000000000000001E-3</v>
      </c>
      <c r="O54" s="141">
        <v>6</v>
      </c>
      <c r="P54" s="364">
        <v>1E-3</v>
      </c>
      <c r="Q54" s="49">
        <v>0</v>
      </c>
      <c r="R54" s="51">
        <v>0</v>
      </c>
      <c r="S54" s="49">
        <v>98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142</v>
      </c>
      <c r="AD54" s="431">
        <v>4908</v>
      </c>
      <c r="AE54" s="430">
        <v>0.97599999999999998</v>
      </c>
      <c r="AF54" s="423">
        <v>12</v>
      </c>
      <c r="AG54" s="422">
        <v>2E-3</v>
      </c>
      <c r="AI54" s="495">
        <v>11</v>
      </c>
      <c r="AJ54" s="494">
        <v>2E-3</v>
      </c>
      <c r="AL54" s="527">
        <f t="shared" si="2"/>
        <v>1</v>
      </c>
      <c r="AM54" s="526">
        <f t="shared" si="3"/>
        <v>0</v>
      </c>
    </row>
    <row r="55" spans="1:39" x14ac:dyDescent="0.25">
      <c r="A55" s="36" t="s">
        <v>75</v>
      </c>
      <c r="B55" s="37">
        <v>5539</v>
      </c>
      <c r="C55" s="38">
        <v>10</v>
      </c>
      <c r="D55" s="38">
        <v>0</v>
      </c>
      <c r="E55" s="38">
        <v>7</v>
      </c>
      <c r="F55" s="39">
        <v>4</v>
      </c>
      <c r="G55" s="206">
        <v>4879</v>
      </c>
      <c r="H55" s="281">
        <v>0.88100000000000001</v>
      </c>
      <c r="I55" s="145">
        <v>626</v>
      </c>
      <c r="J55" s="204">
        <v>0.113</v>
      </c>
      <c r="K55" s="203">
        <v>34</v>
      </c>
      <c r="L55" s="204">
        <v>6.0000000000000001E-3</v>
      </c>
      <c r="M55" s="203">
        <v>0</v>
      </c>
      <c r="N55" s="282">
        <v>0</v>
      </c>
      <c r="O55" s="141">
        <v>172</v>
      </c>
      <c r="P55" s="364">
        <v>3.1E-2</v>
      </c>
      <c r="Q55" s="49">
        <v>85</v>
      </c>
      <c r="R55" s="51">
        <v>1.4999999999999999E-2</v>
      </c>
      <c r="S55" s="49">
        <v>126</v>
      </c>
      <c r="T55" s="51">
        <v>2.3E-2</v>
      </c>
      <c r="U55" s="49">
        <v>72</v>
      </c>
      <c r="V55" s="51">
        <v>1.2999999999999999E-2</v>
      </c>
      <c r="W55" s="49">
        <v>19</v>
      </c>
      <c r="X55" s="53">
        <v>3.0000000000000001E-3</v>
      </c>
      <c r="Y55" s="52">
        <v>5</v>
      </c>
      <c r="Z55" s="200">
        <v>1E-3</v>
      </c>
      <c r="AA55" s="434">
        <v>31</v>
      </c>
      <c r="AB55" s="433">
        <v>6.0000000000000001E-3</v>
      </c>
      <c r="AC55" s="432">
        <v>439</v>
      </c>
      <c r="AD55" s="431">
        <v>5333</v>
      </c>
      <c r="AE55" s="430">
        <v>0.96299999999999997</v>
      </c>
      <c r="AF55" s="423">
        <v>206</v>
      </c>
      <c r="AG55" s="422">
        <v>3.6999999999999998E-2</v>
      </c>
      <c r="AI55" s="495">
        <v>204</v>
      </c>
      <c r="AJ55" s="494">
        <v>3.6999999999999998E-2</v>
      </c>
      <c r="AL55" s="527">
        <f t="shared" si="2"/>
        <v>2</v>
      </c>
      <c r="AM55" s="526">
        <f t="shared" si="3"/>
        <v>0</v>
      </c>
    </row>
    <row r="56" spans="1:39" x14ac:dyDescent="0.25">
      <c r="A56" s="36" t="s">
        <v>300</v>
      </c>
      <c r="B56" s="37">
        <v>14086</v>
      </c>
      <c r="C56" s="38">
        <v>20</v>
      </c>
      <c r="D56" s="38">
        <v>0</v>
      </c>
      <c r="E56" s="38">
        <v>14</v>
      </c>
      <c r="F56" s="39">
        <v>3</v>
      </c>
      <c r="G56" s="206">
        <v>14038</v>
      </c>
      <c r="H56" s="281">
        <v>0.997</v>
      </c>
      <c r="I56" s="145">
        <v>46</v>
      </c>
      <c r="J56" s="204">
        <v>3.0000000000000001E-3</v>
      </c>
      <c r="K56" s="203">
        <v>2</v>
      </c>
      <c r="L56" s="204">
        <v>0</v>
      </c>
      <c r="M56" s="203">
        <v>0</v>
      </c>
      <c r="N56" s="282">
        <v>0</v>
      </c>
      <c r="O56" s="141">
        <v>353</v>
      </c>
      <c r="P56" s="364">
        <v>2.5000000000000001E-2</v>
      </c>
      <c r="Q56" s="49">
        <v>161</v>
      </c>
      <c r="R56" s="51">
        <v>1.0999999999999999E-2</v>
      </c>
      <c r="S56" s="49">
        <v>231</v>
      </c>
      <c r="T56" s="51">
        <v>1.6E-2</v>
      </c>
      <c r="U56" s="49">
        <v>41</v>
      </c>
      <c r="V56" s="51">
        <v>3.0000000000000001E-3</v>
      </c>
      <c r="W56" s="49">
        <v>2</v>
      </c>
      <c r="X56" s="53">
        <v>0</v>
      </c>
      <c r="Y56" s="52">
        <v>0</v>
      </c>
      <c r="Z56" s="200">
        <v>0</v>
      </c>
      <c r="AA56" s="434">
        <v>6</v>
      </c>
      <c r="AB56" s="433">
        <v>0</v>
      </c>
      <c r="AC56" s="432">
        <v>633</v>
      </c>
      <c r="AD56" s="431">
        <v>13731</v>
      </c>
      <c r="AE56" s="430">
        <v>0.97499999999999998</v>
      </c>
      <c r="AF56" s="423">
        <v>355</v>
      </c>
      <c r="AG56" s="422">
        <v>2.5000000000000001E-2</v>
      </c>
      <c r="AI56" s="495">
        <v>35</v>
      </c>
      <c r="AJ56" s="494">
        <v>2E-3</v>
      </c>
      <c r="AL56" s="527">
        <f t="shared" si="2"/>
        <v>320</v>
      </c>
      <c r="AM56" s="526">
        <f t="shared" si="3"/>
        <v>2.3E-2</v>
      </c>
    </row>
    <row r="57" spans="1:39" x14ac:dyDescent="0.25">
      <c r="A57" s="36" t="s">
        <v>77</v>
      </c>
      <c r="B57" s="37">
        <v>24812</v>
      </c>
      <c r="C57" s="38">
        <v>38</v>
      </c>
      <c r="D57" s="38">
        <v>0</v>
      </c>
      <c r="E57" s="38">
        <v>22</v>
      </c>
      <c r="F57" s="39">
        <v>4</v>
      </c>
      <c r="G57" s="206">
        <v>22937</v>
      </c>
      <c r="H57" s="281">
        <v>0.92400000000000004</v>
      </c>
      <c r="I57" s="145">
        <v>1715</v>
      </c>
      <c r="J57" s="204">
        <v>6.9000000000000006E-2</v>
      </c>
      <c r="K57" s="203">
        <v>160</v>
      </c>
      <c r="L57" s="204">
        <v>6.0000000000000001E-3</v>
      </c>
      <c r="M57" s="203">
        <v>0</v>
      </c>
      <c r="N57" s="282">
        <v>0</v>
      </c>
      <c r="O57" s="141">
        <v>820</v>
      </c>
      <c r="P57" s="364">
        <v>3.3000000000000002E-2</v>
      </c>
      <c r="Q57" s="49">
        <v>564</v>
      </c>
      <c r="R57" s="51">
        <v>2.3E-2</v>
      </c>
      <c r="S57" s="49">
        <v>6640</v>
      </c>
      <c r="T57" s="51">
        <v>0.26800000000000002</v>
      </c>
      <c r="U57" s="49">
        <v>267</v>
      </c>
      <c r="V57" s="51">
        <v>1.0999999999999999E-2</v>
      </c>
      <c r="W57" s="49">
        <v>151</v>
      </c>
      <c r="X57" s="53">
        <v>6.0000000000000001E-3</v>
      </c>
      <c r="Y57" s="52">
        <v>19</v>
      </c>
      <c r="Z57" s="200">
        <v>1E-3</v>
      </c>
      <c r="AA57" s="434">
        <v>117</v>
      </c>
      <c r="AB57" s="433">
        <v>5.0000000000000001E-3</v>
      </c>
      <c r="AC57" s="432">
        <v>8050</v>
      </c>
      <c r="AD57" s="431">
        <v>17620</v>
      </c>
      <c r="AE57" s="430">
        <v>0.71</v>
      </c>
      <c r="AF57" s="423">
        <v>980</v>
      </c>
      <c r="AG57" s="422">
        <v>3.9E-2</v>
      </c>
      <c r="AI57" s="495">
        <v>1048</v>
      </c>
      <c r="AJ57" s="494">
        <v>4.2000000000000003E-2</v>
      </c>
      <c r="AL57" s="527">
        <f t="shared" si="2"/>
        <v>-68</v>
      </c>
      <c r="AM57" s="526">
        <f t="shared" si="3"/>
        <v>-3.0000000000000027E-3</v>
      </c>
    </row>
    <row r="58" spans="1:39" x14ac:dyDescent="0.25">
      <c r="A58" s="36" t="s">
        <v>78</v>
      </c>
      <c r="B58" s="37">
        <v>4984</v>
      </c>
      <c r="C58" s="38">
        <v>12</v>
      </c>
      <c r="D58" s="38">
        <v>0</v>
      </c>
      <c r="E58" s="38">
        <v>0</v>
      </c>
      <c r="F58" s="39">
        <v>3</v>
      </c>
      <c r="G58" s="206">
        <v>4228</v>
      </c>
      <c r="H58" s="281">
        <v>0.84799999999999998</v>
      </c>
      <c r="I58" s="145">
        <v>723</v>
      </c>
      <c r="J58" s="204">
        <v>0.14499999999999999</v>
      </c>
      <c r="K58" s="203">
        <v>32</v>
      </c>
      <c r="L58" s="204">
        <v>6.0000000000000001E-3</v>
      </c>
      <c r="M58" s="203">
        <v>1</v>
      </c>
      <c r="N58" s="282">
        <v>0</v>
      </c>
      <c r="O58" s="141">
        <v>295</v>
      </c>
      <c r="P58" s="364">
        <v>5.8999999999999997E-2</v>
      </c>
      <c r="Q58" s="49">
        <v>22</v>
      </c>
      <c r="R58" s="51">
        <v>4.0000000000000001E-3</v>
      </c>
      <c r="S58" s="49">
        <v>815</v>
      </c>
      <c r="T58" s="51">
        <v>0.16400000000000001</v>
      </c>
      <c r="U58" s="49">
        <v>4952</v>
      </c>
      <c r="V58" s="51">
        <v>0.99399999999999999</v>
      </c>
      <c r="W58" s="49">
        <v>30</v>
      </c>
      <c r="X58" s="53">
        <v>6.0000000000000001E-3</v>
      </c>
      <c r="Y58" s="52">
        <v>7</v>
      </c>
      <c r="Z58" s="200">
        <v>1E-3</v>
      </c>
      <c r="AA58" s="434">
        <v>9</v>
      </c>
      <c r="AB58" s="433">
        <v>2E-3</v>
      </c>
      <c r="AC58" s="432">
        <v>6144</v>
      </c>
      <c r="AD58" s="431">
        <v>0</v>
      </c>
      <c r="AE58" s="430">
        <v>0</v>
      </c>
      <c r="AF58" s="423">
        <v>327</v>
      </c>
      <c r="AG58" s="422">
        <v>6.6000000000000003E-2</v>
      </c>
      <c r="AI58" s="495">
        <v>300</v>
      </c>
      <c r="AJ58" s="494">
        <v>0.06</v>
      </c>
      <c r="AL58" s="527">
        <f t="shared" si="2"/>
        <v>27</v>
      </c>
      <c r="AM58" s="526">
        <f t="shared" si="3"/>
        <v>6.0000000000000053E-3</v>
      </c>
    </row>
    <row r="59" spans="1:39" x14ac:dyDescent="0.25">
      <c r="A59" s="36" t="s">
        <v>291</v>
      </c>
      <c r="B59" s="37">
        <v>9800</v>
      </c>
      <c r="C59" s="38">
        <v>21</v>
      </c>
      <c r="D59" s="38">
        <v>0</v>
      </c>
      <c r="E59" s="38">
        <v>10</v>
      </c>
      <c r="F59" s="39">
        <v>3</v>
      </c>
      <c r="G59" s="206">
        <v>9339</v>
      </c>
      <c r="H59" s="281">
        <v>0.95299999999999996</v>
      </c>
      <c r="I59" s="145">
        <v>389</v>
      </c>
      <c r="J59" s="204">
        <v>0.04</v>
      </c>
      <c r="K59" s="203">
        <v>72</v>
      </c>
      <c r="L59" s="204">
        <v>7.0000000000000001E-3</v>
      </c>
      <c r="M59" s="203">
        <v>0</v>
      </c>
      <c r="N59" s="282">
        <v>0</v>
      </c>
      <c r="O59" s="141">
        <v>789</v>
      </c>
      <c r="P59" s="364">
        <v>8.1000000000000003E-2</v>
      </c>
      <c r="Q59" s="49">
        <v>273</v>
      </c>
      <c r="R59" s="51">
        <v>2.8000000000000001E-2</v>
      </c>
      <c r="S59" s="49">
        <v>289</v>
      </c>
      <c r="T59" s="51">
        <v>2.9000000000000001E-2</v>
      </c>
      <c r="U59" s="49">
        <v>161</v>
      </c>
      <c r="V59" s="51">
        <v>1.6E-2</v>
      </c>
      <c r="W59" s="49">
        <v>17</v>
      </c>
      <c r="X59" s="53">
        <v>2E-3</v>
      </c>
      <c r="Y59" s="52">
        <v>12</v>
      </c>
      <c r="Z59" s="200">
        <v>1E-3</v>
      </c>
      <c r="AA59" s="434">
        <v>58</v>
      </c>
      <c r="AB59" s="433">
        <v>6.0000000000000001E-3</v>
      </c>
      <c r="AC59" s="432">
        <v>1352</v>
      </c>
      <c r="AD59" s="431">
        <v>8772</v>
      </c>
      <c r="AE59" s="430">
        <v>0.89500000000000002</v>
      </c>
      <c r="AF59" s="423">
        <v>861</v>
      </c>
      <c r="AG59" s="422">
        <v>8.7999999999999995E-2</v>
      </c>
      <c r="AI59" s="495">
        <v>854</v>
      </c>
      <c r="AJ59" s="494">
        <v>8.7999999999999995E-2</v>
      </c>
      <c r="AL59" s="527">
        <f t="shared" si="2"/>
        <v>7</v>
      </c>
      <c r="AM59" s="526">
        <f t="shared" si="3"/>
        <v>0</v>
      </c>
    </row>
    <row r="60" spans="1:39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8</v>
      </c>
      <c r="F60" s="39">
        <v>3</v>
      </c>
      <c r="G60" s="206">
        <v>1800</v>
      </c>
      <c r="H60" s="281">
        <v>0.50600000000000001</v>
      </c>
      <c r="I60" s="145">
        <v>1758</v>
      </c>
      <c r="J60" s="204">
        <v>0.49399999999999999</v>
      </c>
      <c r="K60" s="203">
        <v>0</v>
      </c>
      <c r="L60" s="204">
        <v>0</v>
      </c>
      <c r="M60" s="203">
        <v>0</v>
      </c>
      <c r="N60" s="282">
        <v>0</v>
      </c>
      <c r="O60" s="141">
        <v>249</v>
      </c>
      <c r="P60" s="364">
        <v>7.0000000000000007E-2</v>
      </c>
      <c r="Q60" s="49">
        <v>180</v>
      </c>
      <c r="R60" s="51">
        <v>5.0999999999999997E-2</v>
      </c>
      <c r="S60" s="49">
        <v>189</v>
      </c>
      <c r="T60" s="51">
        <v>5.2999999999999999E-2</v>
      </c>
      <c r="U60" s="49">
        <v>129</v>
      </c>
      <c r="V60" s="51">
        <v>3.5999999999999997E-2</v>
      </c>
      <c r="W60" s="49">
        <v>55</v>
      </c>
      <c r="X60" s="53">
        <v>1.4999999999999999E-2</v>
      </c>
      <c r="Y60" s="52">
        <v>60</v>
      </c>
      <c r="Z60" s="200">
        <v>1.7000000000000001E-2</v>
      </c>
      <c r="AA60" s="434">
        <v>19</v>
      </c>
      <c r="AB60" s="433">
        <v>5.0000000000000001E-3</v>
      </c>
      <c r="AC60" s="432">
        <v>770</v>
      </c>
      <c r="AD60" s="431">
        <v>3302</v>
      </c>
      <c r="AE60" s="430">
        <v>0.92800000000000005</v>
      </c>
      <c r="AF60" s="423">
        <v>249</v>
      </c>
      <c r="AG60" s="422">
        <v>7.0000000000000007E-2</v>
      </c>
      <c r="AI60" s="495">
        <v>255</v>
      </c>
      <c r="AJ60" s="494">
        <v>7.0999999999999994E-2</v>
      </c>
      <c r="AL60" s="527">
        <f t="shared" si="2"/>
        <v>-6</v>
      </c>
      <c r="AM60" s="526">
        <f t="shared" si="3"/>
        <v>-9.9999999999998701E-4</v>
      </c>
    </row>
    <row r="61" spans="1:39" x14ac:dyDescent="0.25">
      <c r="A61" s="36" t="s">
        <v>81</v>
      </c>
      <c r="B61" s="37">
        <v>53200</v>
      </c>
      <c r="C61" s="38">
        <v>70</v>
      </c>
      <c r="D61" s="38">
        <v>0</v>
      </c>
      <c r="E61" s="38">
        <v>46</v>
      </c>
      <c r="F61" s="39">
        <v>3</v>
      </c>
      <c r="G61" s="206">
        <v>52739</v>
      </c>
      <c r="H61" s="281">
        <v>0.99099999999999999</v>
      </c>
      <c r="I61" s="145">
        <v>351</v>
      </c>
      <c r="J61" s="204">
        <v>7.0000000000000001E-3</v>
      </c>
      <c r="K61" s="203">
        <v>1</v>
      </c>
      <c r="L61" s="204">
        <v>0</v>
      </c>
      <c r="M61" s="203">
        <v>109</v>
      </c>
      <c r="N61" s="282">
        <v>2E-3</v>
      </c>
      <c r="O61" s="141">
        <v>64</v>
      </c>
      <c r="P61" s="364">
        <v>1E-3</v>
      </c>
      <c r="Q61" s="49">
        <v>42</v>
      </c>
      <c r="R61" s="51">
        <v>1E-3</v>
      </c>
      <c r="S61" s="49">
        <v>398</v>
      </c>
      <c r="T61" s="51">
        <v>7.0000000000000001E-3</v>
      </c>
      <c r="U61" s="49">
        <v>170</v>
      </c>
      <c r="V61" s="51">
        <v>3.0000000000000001E-3</v>
      </c>
      <c r="W61" s="49">
        <v>22</v>
      </c>
      <c r="X61" s="53">
        <v>0</v>
      </c>
      <c r="Y61" s="52">
        <v>25</v>
      </c>
      <c r="Z61" s="200">
        <v>0</v>
      </c>
      <c r="AA61" s="434">
        <v>2</v>
      </c>
      <c r="AB61" s="433">
        <v>0</v>
      </c>
      <c r="AC61" s="432">
        <v>776</v>
      </c>
      <c r="AD61" s="431">
        <v>52567</v>
      </c>
      <c r="AE61" s="430">
        <v>0.98799999999999999</v>
      </c>
      <c r="AF61" s="423">
        <v>65</v>
      </c>
      <c r="AG61" s="422">
        <v>1E-3</v>
      </c>
      <c r="AI61" s="495">
        <v>138</v>
      </c>
      <c r="AJ61" s="494">
        <v>3.0000000000000001E-3</v>
      </c>
      <c r="AL61" s="527">
        <f t="shared" si="2"/>
        <v>-73</v>
      </c>
      <c r="AM61" s="526">
        <f t="shared" si="3"/>
        <v>-2E-3</v>
      </c>
    </row>
    <row r="62" spans="1:39" ht="15.75" thickBot="1" x14ac:dyDescent="0.3">
      <c r="A62" s="36" t="s">
        <v>82</v>
      </c>
      <c r="B62" s="37">
        <v>13611</v>
      </c>
      <c r="C62" s="38">
        <v>26</v>
      </c>
      <c r="D62" s="38">
        <v>0</v>
      </c>
      <c r="E62" s="38">
        <v>11</v>
      </c>
      <c r="F62" s="39">
        <v>3</v>
      </c>
      <c r="G62" s="206">
        <v>11330</v>
      </c>
      <c r="H62" s="281">
        <v>0.83199999999999996</v>
      </c>
      <c r="I62" s="145">
        <v>2091</v>
      </c>
      <c r="J62" s="204">
        <v>0.154</v>
      </c>
      <c r="K62" s="203">
        <v>167</v>
      </c>
      <c r="L62" s="204">
        <v>1.2E-2</v>
      </c>
      <c r="M62" s="203">
        <v>23</v>
      </c>
      <c r="N62" s="282">
        <v>2E-3</v>
      </c>
      <c r="O62" s="141">
        <v>985</v>
      </c>
      <c r="P62" s="364">
        <v>7.1999999999999995E-2</v>
      </c>
      <c r="Q62" s="49">
        <v>464</v>
      </c>
      <c r="R62" s="51">
        <v>3.4000000000000002E-2</v>
      </c>
      <c r="S62" s="49">
        <v>135</v>
      </c>
      <c r="T62" s="51">
        <v>0.01</v>
      </c>
      <c r="U62" s="49">
        <v>72</v>
      </c>
      <c r="V62" s="51">
        <v>5.0000000000000001E-3</v>
      </c>
      <c r="W62" s="49">
        <v>13</v>
      </c>
      <c r="X62" s="53">
        <v>1E-3</v>
      </c>
      <c r="Y62" s="52">
        <v>5</v>
      </c>
      <c r="Z62" s="200">
        <v>0</v>
      </c>
      <c r="AA62" s="434">
        <v>7</v>
      </c>
      <c r="AB62" s="433">
        <v>1E-3</v>
      </c>
      <c r="AC62" s="432">
        <v>1248</v>
      </c>
      <c r="AD62" s="431">
        <v>12440</v>
      </c>
      <c r="AE62" s="430">
        <v>0.91400000000000003</v>
      </c>
      <c r="AF62" s="423">
        <v>1152</v>
      </c>
      <c r="AG62" s="422">
        <v>8.5000000000000006E-2</v>
      </c>
      <c r="AI62" s="491">
        <v>1090</v>
      </c>
      <c r="AJ62" s="490">
        <v>7.9000000000000001E-2</v>
      </c>
      <c r="AL62" s="523">
        <f t="shared" si="2"/>
        <v>62</v>
      </c>
      <c r="AM62" s="522">
        <f t="shared" si="3"/>
        <v>6.0000000000000053E-3</v>
      </c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</row>
    <row r="65" spans="1:33" s="7" customFormat="1" ht="12.75" x14ac:dyDescent="0.2">
      <c r="A65" s="60" t="s">
        <v>93</v>
      </c>
      <c r="B65" s="61">
        <f t="shared" ref="B65:G65" si="4">SUM(B8:B62)</f>
        <v>1151930</v>
      </c>
      <c r="C65" s="62">
        <f t="shared" si="4"/>
        <v>1675</v>
      </c>
      <c r="D65" s="61">
        <f t="shared" si="4"/>
        <v>46</v>
      </c>
      <c r="E65" s="61">
        <f t="shared" si="4"/>
        <v>960</v>
      </c>
      <c r="F65" s="62">
        <f t="shared" si="4"/>
        <v>195</v>
      </c>
      <c r="G65" s="63">
        <f t="shared" si="4"/>
        <v>1080709</v>
      </c>
      <c r="H65" s="64">
        <f xml:space="preserve"> G65 / B65</f>
        <v>0.93817245839590946</v>
      </c>
      <c r="I65" s="63">
        <f>SUM(I8:I62)</f>
        <v>63048</v>
      </c>
      <c r="J65" s="65">
        <f xml:space="preserve"> I65 / B65</f>
        <v>5.4732492425755036E-2</v>
      </c>
      <c r="K65" s="63">
        <f>SUM(K8:K62)</f>
        <v>6407</v>
      </c>
      <c r="L65" s="65">
        <f xml:space="preserve"> K65 / B65</f>
        <v>5.5619699113661422E-3</v>
      </c>
      <c r="M65" s="63">
        <f>SUM(M8:M62)</f>
        <v>1766</v>
      </c>
      <c r="N65" s="64">
        <f xml:space="preserve"> M65 / B65</f>
        <v>1.5330792669693471E-3</v>
      </c>
      <c r="O65" s="66">
        <f>SUM(O8:O62)</f>
        <v>27624</v>
      </c>
      <c r="P65" s="67">
        <f xml:space="preserve"> O65 / ($G$65 + $I$65)</f>
        <v>2.4151983332123868E-2</v>
      </c>
      <c r="Q65" s="66">
        <f>SUM(Q8:Q62)</f>
        <v>14002</v>
      </c>
      <c r="R65" s="67">
        <f xml:space="preserve"> Q65 / ($G$65 + $I$65)</f>
        <v>1.2242110867955344E-2</v>
      </c>
      <c r="S65" s="66">
        <f>SUM(S8:S62)</f>
        <v>73259</v>
      </c>
      <c r="T65" s="67">
        <f xml:space="preserve"> S65 /  ($G$65 + $I$65)</f>
        <v>6.4051192692154021E-2</v>
      </c>
      <c r="U65" s="66">
        <f>SUM(U8:U62)</f>
        <v>47210</v>
      </c>
      <c r="V65" s="67">
        <f xml:space="preserve"> U65 /  ($G$65 + $I$65)</f>
        <v>4.1276250112567615E-2</v>
      </c>
      <c r="W65" s="66">
        <f>SUM(W8:W62)</f>
        <v>8363</v>
      </c>
      <c r="X65" s="67">
        <f xml:space="preserve"> W65 / ($G$65 + $I$65)</f>
        <v>7.3118678180767414E-3</v>
      </c>
      <c r="Y65" s="66">
        <f>SUM(Y8:Y62)</f>
        <v>6809</v>
      </c>
      <c r="Z65" s="67">
        <f xml:space="preserve"> Y65 /  ($G$65 + $I$65)</f>
        <v>5.953187608906437E-3</v>
      </c>
      <c r="AA65" s="418">
        <f>SUM(AA8:AA62)</f>
        <v>1656</v>
      </c>
      <c r="AB65" s="421">
        <f xml:space="preserve"> AA65 /  ($G$65 + $I$65)</f>
        <v>1.447859991239398E-3</v>
      </c>
      <c r="AC65" s="416">
        <f>SUM(AC8:AC62)</f>
        <v>167946</v>
      </c>
      <c r="AD65" s="416">
        <f>SUM(AD8:AD62)</f>
        <v>1014428</v>
      </c>
      <c r="AE65" s="420">
        <f xml:space="preserve"> AD65 /  ($G$65 + $I$65)</f>
        <v>0.88692615651751205</v>
      </c>
      <c r="AF65" s="414">
        <f>SUM(AF8:AF62)</f>
        <v>34031</v>
      </c>
      <c r="AG65" s="419">
        <f xml:space="preserve"> AF65 / $B$65</f>
        <v>2.9542593733994253E-2</v>
      </c>
    </row>
    <row r="66" spans="1:33" s="7" customFormat="1" ht="12.75" x14ac:dyDescent="0.2">
      <c r="A66" s="69" t="s">
        <v>94</v>
      </c>
      <c r="B66" s="61">
        <f t="shared" ref="B66:AG66" si="5">MIN(B8:B62)</f>
        <v>3558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1800</v>
      </c>
      <c r="H66" s="70">
        <f t="shared" si="5"/>
        <v>0.50600000000000001</v>
      </c>
      <c r="I66" s="63">
        <f t="shared" si="5"/>
        <v>46</v>
      </c>
      <c r="J66" s="71">
        <f t="shared" si="5"/>
        <v>3.0000000000000001E-3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6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21</v>
      </c>
      <c r="T66" s="72">
        <f t="shared" si="5"/>
        <v>2E-3</v>
      </c>
      <c r="U66" s="66">
        <f t="shared" si="5"/>
        <v>3</v>
      </c>
      <c r="V66" s="72">
        <f t="shared" si="5"/>
        <v>1E-3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62</v>
      </c>
      <c r="AD66" s="416">
        <f t="shared" si="5"/>
        <v>0</v>
      </c>
      <c r="AE66" s="415">
        <f t="shared" si="5"/>
        <v>0</v>
      </c>
      <c r="AF66" s="414">
        <f t="shared" si="5"/>
        <v>12</v>
      </c>
      <c r="AG66" s="413">
        <f t="shared" si="5"/>
        <v>1E-3</v>
      </c>
    </row>
    <row r="67" spans="1:33" s="7" customFormat="1" ht="12.75" x14ac:dyDescent="0.2">
      <c r="A67" s="69" t="s">
        <v>95</v>
      </c>
      <c r="B67" s="61">
        <f t="shared" ref="B67:AG67" si="6">MAX(B8:B62)</f>
        <v>116368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113389</v>
      </c>
      <c r="H67" s="70">
        <f t="shared" si="6"/>
        <v>0.997</v>
      </c>
      <c r="I67" s="63">
        <f t="shared" si="6"/>
        <v>5756</v>
      </c>
      <c r="J67" s="71">
        <f t="shared" si="6"/>
        <v>0.49399999999999999</v>
      </c>
      <c r="K67" s="63">
        <f t="shared" si="6"/>
        <v>1545</v>
      </c>
      <c r="L67" s="71">
        <f t="shared" si="6"/>
        <v>9.1999999999999998E-2</v>
      </c>
      <c r="M67" s="63">
        <f t="shared" si="6"/>
        <v>257</v>
      </c>
      <c r="N67" s="71">
        <f t="shared" si="6"/>
        <v>1.2999999999999999E-2</v>
      </c>
      <c r="O67" s="66">
        <f t="shared" si="6"/>
        <v>2387</v>
      </c>
      <c r="P67" s="72">
        <f t="shared" si="6"/>
        <v>0.28000000000000003</v>
      </c>
      <c r="Q67" s="66">
        <f t="shared" si="6"/>
        <v>2072</v>
      </c>
      <c r="R67" s="72">
        <f t="shared" si="6"/>
        <v>6.7000000000000004E-2</v>
      </c>
      <c r="S67" s="66">
        <f t="shared" si="6"/>
        <v>44073</v>
      </c>
      <c r="T67" s="72">
        <f t="shared" si="6"/>
        <v>0.80500000000000005</v>
      </c>
      <c r="U67" s="66">
        <f t="shared" si="6"/>
        <v>12096</v>
      </c>
      <c r="V67" s="72">
        <f t="shared" si="6"/>
        <v>0.997</v>
      </c>
      <c r="W67" s="66">
        <f t="shared" si="6"/>
        <v>2019</v>
      </c>
      <c r="X67" s="298">
        <f t="shared" si="6"/>
        <v>0.17100000000000001</v>
      </c>
      <c r="Y67" s="66">
        <f t="shared" si="6"/>
        <v>5726</v>
      </c>
      <c r="Z67" s="72">
        <f t="shared" si="6"/>
        <v>0.56399999999999995</v>
      </c>
      <c r="AA67" s="418">
        <f t="shared" si="6"/>
        <v>122</v>
      </c>
      <c r="AB67" s="417">
        <f t="shared" si="6"/>
        <v>6.0000000000000001E-3</v>
      </c>
      <c r="AC67" s="416">
        <f t="shared" si="6"/>
        <v>47950</v>
      </c>
      <c r="AD67" s="416">
        <f t="shared" si="6"/>
        <v>113547</v>
      </c>
      <c r="AE67" s="415">
        <f t="shared" si="6"/>
        <v>0.997</v>
      </c>
      <c r="AF67" s="414">
        <f t="shared" si="6"/>
        <v>3120</v>
      </c>
      <c r="AG67" s="413">
        <f t="shared" si="6"/>
        <v>0.28399999999999997</v>
      </c>
    </row>
    <row r="69" spans="1:33" x14ac:dyDescent="0.25">
      <c r="G69" s="521">
        <f xml:space="preserve"> G65 + I65</f>
        <v>1143757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  <pageSetup orientation="portrait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Q51" activePane="bottomRight" state="frozen"/>
      <selection pane="topRight" activeCell="B1" sqref="B1"/>
      <selection pane="bottomLeft" activeCell="A8" sqref="A8"/>
      <selection pane="bottomRight" activeCell="G69" sqref="G69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  <col min="34" max="34" width="8.7109375" customWidth="1"/>
  </cols>
  <sheetData>
    <row r="1" spans="1:40" x14ac:dyDescent="0.25">
      <c r="A1" s="258" t="s">
        <v>372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4" t="s">
        <v>333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348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345</v>
      </c>
      <c r="AG5" s="19" t="s">
        <v>88</v>
      </c>
      <c r="AI5" s="7" t="s">
        <v>332</v>
      </c>
      <c r="AL5" s="9" t="s">
        <v>346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I6" s="694" t="s">
        <v>324</v>
      </c>
      <c r="AJ6" s="695"/>
      <c r="AL6" s="668" t="s">
        <v>324</v>
      </c>
      <c r="AM6" s="669"/>
    </row>
    <row r="7" spans="1:40" s="534" customFormat="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501" t="s">
        <v>268</v>
      </c>
      <c r="AJ7" s="500" t="s">
        <v>267</v>
      </c>
      <c r="AK7" s="7"/>
      <c r="AL7" s="536" t="s">
        <v>283</v>
      </c>
      <c r="AM7" s="535" t="s">
        <v>282</v>
      </c>
    </row>
    <row r="8" spans="1:40" s="7" customFormat="1" ht="12.75" x14ac:dyDescent="0.2">
      <c r="A8" s="36" t="s">
        <v>31</v>
      </c>
      <c r="B8" s="37">
        <v>8051</v>
      </c>
      <c r="C8" s="38">
        <v>18</v>
      </c>
      <c r="D8" s="38">
        <v>0</v>
      </c>
      <c r="E8" s="38">
        <v>0</v>
      </c>
      <c r="F8" s="39">
        <v>4</v>
      </c>
      <c r="G8" s="206">
        <v>6604</v>
      </c>
      <c r="H8" s="281">
        <v>0.82</v>
      </c>
      <c r="I8" s="145">
        <v>1251</v>
      </c>
      <c r="J8" s="204">
        <v>0.155</v>
      </c>
      <c r="K8" s="203">
        <v>195</v>
      </c>
      <c r="L8" s="204">
        <v>2.4E-2</v>
      </c>
      <c r="M8" s="203">
        <v>1</v>
      </c>
      <c r="N8" s="282">
        <v>0</v>
      </c>
      <c r="O8" s="141">
        <v>2203</v>
      </c>
      <c r="P8" s="364">
        <v>0.27400000000000002</v>
      </c>
      <c r="Q8" s="49">
        <v>4</v>
      </c>
      <c r="R8" s="51">
        <v>0</v>
      </c>
      <c r="S8" s="49">
        <v>598</v>
      </c>
      <c r="T8" s="51">
        <v>7.3999999999999996E-2</v>
      </c>
      <c r="U8" s="49">
        <v>57</v>
      </c>
      <c r="V8" s="51">
        <v>7.0000000000000001E-3</v>
      </c>
      <c r="W8" s="49">
        <v>57</v>
      </c>
      <c r="X8" s="53">
        <v>7.0000000000000001E-3</v>
      </c>
      <c r="Y8" s="52">
        <v>9</v>
      </c>
      <c r="Z8" s="200">
        <v>1E-3</v>
      </c>
      <c r="AA8" s="434">
        <v>22</v>
      </c>
      <c r="AB8" s="433">
        <v>3.0000000000000001E-3</v>
      </c>
      <c r="AC8" s="432">
        <v>2985</v>
      </c>
      <c r="AD8" s="431">
        <v>5638</v>
      </c>
      <c r="AE8" s="430">
        <v>0.7</v>
      </c>
      <c r="AF8" s="423">
        <v>2398</v>
      </c>
      <c r="AG8" s="422">
        <v>0.29799999999999999</v>
      </c>
      <c r="AI8" s="533">
        <v>2400</v>
      </c>
      <c r="AJ8" s="532">
        <v>0.29799999999999999</v>
      </c>
      <c r="AL8" s="531">
        <f t="shared" ref="AL8:AL39" si="0" xml:space="preserve"> AF8-AI8</f>
        <v>-2</v>
      </c>
      <c r="AM8" s="530">
        <f t="shared" ref="AM8:AM39" si="1" xml:space="preserve"> AG8-AJ8</f>
        <v>0</v>
      </c>
    </row>
    <row r="9" spans="1:40" s="7" customFormat="1" ht="12.75" x14ac:dyDescent="0.2">
      <c r="A9" s="36" t="s">
        <v>57</v>
      </c>
      <c r="B9" s="37">
        <v>16582</v>
      </c>
      <c r="C9" s="38">
        <v>28</v>
      </c>
      <c r="D9" s="38">
        <v>7</v>
      </c>
      <c r="E9" s="38">
        <v>4</v>
      </c>
      <c r="F9" s="39">
        <v>5</v>
      </c>
      <c r="G9" s="206">
        <v>9246</v>
      </c>
      <c r="H9" s="281">
        <v>0.55800000000000005</v>
      </c>
      <c r="I9" s="145">
        <v>5465</v>
      </c>
      <c r="J9" s="204">
        <v>0.33</v>
      </c>
      <c r="K9" s="203">
        <v>1871</v>
      </c>
      <c r="L9" s="204">
        <v>0.113</v>
      </c>
      <c r="M9" s="203">
        <v>0</v>
      </c>
      <c r="N9" s="282">
        <v>0</v>
      </c>
      <c r="O9" s="141">
        <v>1245</v>
      </c>
      <c r="P9" s="364">
        <v>7.4999999999999997E-2</v>
      </c>
      <c r="Q9" s="49">
        <v>300</v>
      </c>
      <c r="R9" s="51">
        <v>1.7999999999999999E-2</v>
      </c>
      <c r="S9" s="49">
        <v>547</v>
      </c>
      <c r="T9" s="51">
        <v>3.3000000000000002E-2</v>
      </c>
      <c r="U9" s="49">
        <v>197</v>
      </c>
      <c r="V9" s="51">
        <v>1.2E-2</v>
      </c>
      <c r="W9" s="49">
        <v>96</v>
      </c>
      <c r="X9" s="53">
        <v>6.0000000000000001E-3</v>
      </c>
      <c r="Y9" s="52">
        <v>50</v>
      </c>
      <c r="Z9" s="200">
        <v>3.0000000000000001E-3</v>
      </c>
      <c r="AA9" s="434">
        <v>81</v>
      </c>
      <c r="AB9" s="433">
        <v>5.0000000000000001E-3</v>
      </c>
      <c r="AC9" s="432">
        <v>2359</v>
      </c>
      <c r="AD9" s="431">
        <v>13460</v>
      </c>
      <c r="AE9" s="430">
        <v>0.81200000000000006</v>
      </c>
      <c r="AF9" s="423">
        <v>3116</v>
      </c>
      <c r="AG9" s="422">
        <v>0.188</v>
      </c>
      <c r="AI9" s="529">
        <v>3179</v>
      </c>
      <c r="AJ9" s="528">
        <v>0.191</v>
      </c>
      <c r="AL9" s="527">
        <f t="shared" si="0"/>
        <v>-63</v>
      </c>
      <c r="AM9" s="526">
        <f t="shared" si="1"/>
        <v>-3.0000000000000027E-3</v>
      </c>
    </row>
    <row r="10" spans="1:40" s="7" customFormat="1" ht="12.75" x14ac:dyDescent="0.2">
      <c r="A10" s="36" t="s">
        <v>36</v>
      </c>
      <c r="B10" s="37">
        <v>4316</v>
      </c>
      <c r="C10" s="38">
        <v>12</v>
      </c>
      <c r="D10" s="38">
        <v>0</v>
      </c>
      <c r="E10" s="38">
        <v>0</v>
      </c>
      <c r="F10" s="39">
        <v>4</v>
      </c>
      <c r="G10" s="206">
        <v>3937</v>
      </c>
      <c r="H10" s="281">
        <v>0.91200000000000003</v>
      </c>
      <c r="I10" s="145">
        <v>342</v>
      </c>
      <c r="J10" s="204">
        <v>7.9000000000000001E-2</v>
      </c>
      <c r="K10" s="203">
        <v>37</v>
      </c>
      <c r="L10" s="204">
        <v>8.9999999999999993E-3</v>
      </c>
      <c r="M10" s="203">
        <v>0</v>
      </c>
      <c r="N10" s="282">
        <v>0</v>
      </c>
      <c r="O10" s="141">
        <v>666</v>
      </c>
      <c r="P10" s="364">
        <v>0.154</v>
      </c>
      <c r="Q10" s="49">
        <v>26</v>
      </c>
      <c r="R10" s="51">
        <v>6.0000000000000001E-3</v>
      </c>
      <c r="S10" s="49">
        <v>350</v>
      </c>
      <c r="T10" s="51">
        <v>8.1000000000000003E-2</v>
      </c>
      <c r="U10" s="49">
        <v>4279</v>
      </c>
      <c r="V10" s="51">
        <v>0.99099999999999999</v>
      </c>
      <c r="W10" s="49">
        <v>32</v>
      </c>
      <c r="X10" s="53">
        <v>7.0000000000000001E-3</v>
      </c>
      <c r="Y10" s="52">
        <v>1</v>
      </c>
      <c r="Z10" s="200">
        <v>0</v>
      </c>
      <c r="AA10" s="434">
        <v>21</v>
      </c>
      <c r="AB10" s="433">
        <v>5.0000000000000001E-3</v>
      </c>
      <c r="AC10" s="432">
        <v>5370</v>
      </c>
      <c r="AD10" s="431">
        <v>0</v>
      </c>
      <c r="AE10" s="430">
        <v>0</v>
      </c>
      <c r="AF10" s="423">
        <v>703</v>
      </c>
      <c r="AG10" s="422">
        <v>0.16300000000000001</v>
      </c>
      <c r="AI10" s="529">
        <v>716</v>
      </c>
      <c r="AJ10" s="528">
        <v>0.16700000000000001</v>
      </c>
      <c r="AL10" s="527">
        <f t="shared" si="0"/>
        <v>-13</v>
      </c>
      <c r="AM10" s="526">
        <f t="shared" si="1"/>
        <v>-4.0000000000000036E-3</v>
      </c>
    </row>
    <row r="11" spans="1:40" s="7" customFormat="1" ht="12.75" x14ac:dyDescent="0.2">
      <c r="A11" s="36" t="s">
        <v>54</v>
      </c>
      <c r="B11" s="37">
        <v>11736</v>
      </c>
      <c r="C11" s="38">
        <v>38</v>
      </c>
      <c r="D11" s="38">
        <v>0</v>
      </c>
      <c r="E11" s="38">
        <v>6</v>
      </c>
      <c r="F11" s="39">
        <v>4</v>
      </c>
      <c r="G11" s="206">
        <v>9118</v>
      </c>
      <c r="H11" s="281">
        <v>0.77700000000000002</v>
      </c>
      <c r="I11" s="145">
        <v>1956</v>
      </c>
      <c r="J11" s="204">
        <v>0.16700000000000001</v>
      </c>
      <c r="K11" s="203">
        <v>661</v>
      </c>
      <c r="L11" s="204">
        <v>5.6000000000000001E-2</v>
      </c>
      <c r="M11" s="203">
        <v>1</v>
      </c>
      <c r="N11" s="282">
        <v>0</v>
      </c>
      <c r="O11" s="141">
        <v>655</v>
      </c>
      <c r="P11" s="364">
        <v>5.6000000000000001E-2</v>
      </c>
      <c r="Q11" s="49">
        <v>84</v>
      </c>
      <c r="R11" s="51">
        <v>7.0000000000000001E-3</v>
      </c>
      <c r="S11" s="49">
        <v>2965</v>
      </c>
      <c r="T11" s="51">
        <v>0.253</v>
      </c>
      <c r="U11" s="49">
        <v>106</v>
      </c>
      <c r="V11" s="51">
        <v>8.9999999999999993E-3</v>
      </c>
      <c r="W11" s="49">
        <v>39</v>
      </c>
      <c r="X11" s="53">
        <v>3.0000000000000001E-3</v>
      </c>
      <c r="Y11" s="52">
        <v>17</v>
      </c>
      <c r="Z11" s="200">
        <v>1E-3</v>
      </c>
      <c r="AA11" s="434">
        <v>36</v>
      </c>
      <c r="AB11" s="433">
        <v>3.0000000000000001E-3</v>
      </c>
      <c r="AC11" s="432">
        <v>3855</v>
      </c>
      <c r="AD11" s="431">
        <v>7768</v>
      </c>
      <c r="AE11" s="430">
        <v>0.66200000000000003</v>
      </c>
      <c r="AF11" s="423">
        <v>1316</v>
      </c>
      <c r="AG11" s="422">
        <v>0.112</v>
      </c>
      <c r="AI11" s="529">
        <v>1353</v>
      </c>
      <c r="AJ11" s="528">
        <v>0.11600000000000001</v>
      </c>
      <c r="AL11" s="527">
        <f t="shared" si="0"/>
        <v>-37</v>
      </c>
      <c r="AM11" s="526">
        <f t="shared" si="1"/>
        <v>-4.0000000000000036E-3</v>
      </c>
    </row>
    <row r="12" spans="1:40" s="7" customFormat="1" ht="12.75" x14ac:dyDescent="0.2">
      <c r="A12" s="36" t="s">
        <v>40</v>
      </c>
      <c r="B12" s="37">
        <v>22116</v>
      </c>
      <c r="C12" s="38">
        <v>28</v>
      </c>
      <c r="D12" s="38">
        <v>0</v>
      </c>
      <c r="E12" s="38">
        <v>18</v>
      </c>
      <c r="F12" s="39">
        <v>3</v>
      </c>
      <c r="G12" s="206">
        <v>19425</v>
      </c>
      <c r="H12" s="281">
        <v>0.878</v>
      </c>
      <c r="I12" s="145">
        <v>2086</v>
      </c>
      <c r="J12" s="204">
        <v>9.4E-2</v>
      </c>
      <c r="K12" s="203">
        <v>605</v>
      </c>
      <c r="L12" s="204">
        <v>2.7E-2</v>
      </c>
      <c r="M12" s="203">
        <v>0</v>
      </c>
      <c r="N12" s="282">
        <v>0</v>
      </c>
      <c r="O12" s="141">
        <v>1361</v>
      </c>
      <c r="P12" s="364">
        <v>6.2E-2</v>
      </c>
      <c r="Q12" s="49">
        <v>1109</v>
      </c>
      <c r="R12" s="51">
        <v>0.05</v>
      </c>
      <c r="S12" s="49">
        <v>559</v>
      </c>
      <c r="T12" s="51">
        <v>2.5000000000000001E-2</v>
      </c>
      <c r="U12" s="49">
        <v>597</v>
      </c>
      <c r="V12" s="51">
        <v>2.7E-2</v>
      </c>
      <c r="W12" s="49">
        <v>9</v>
      </c>
      <c r="X12" s="53">
        <v>0</v>
      </c>
      <c r="Y12" s="52">
        <v>2</v>
      </c>
      <c r="Z12" s="200">
        <v>0</v>
      </c>
      <c r="AA12" s="434">
        <v>68</v>
      </c>
      <c r="AB12" s="433">
        <v>3.0000000000000001E-3</v>
      </c>
      <c r="AC12" s="432">
        <v>2698</v>
      </c>
      <c r="AD12" s="431">
        <v>20138</v>
      </c>
      <c r="AE12" s="430">
        <v>0.91100000000000003</v>
      </c>
      <c r="AF12" s="423">
        <v>1966</v>
      </c>
      <c r="AG12" s="422">
        <v>8.8999999999999996E-2</v>
      </c>
      <c r="AI12" s="529">
        <v>1987</v>
      </c>
      <c r="AJ12" s="528">
        <v>0.09</v>
      </c>
      <c r="AL12" s="527">
        <f t="shared" si="0"/>
        <v>-21</v>
      </c>
      <c r="AM12" s="526">
        <f t="shared" si="1"/>
        <v>-1.0000000000000009E-3</v>
      </c>
    </row>
    <row r="13" spans="1:40" s="7" customFormat="1" ht="12.75" x14ac:dyDescent="0.2">
      <c r="A13" s="36" t="s">
        <v>62</v>
      </c>
      <c r="B13" s="37">
        <v>27061</v>
      </c>
      <c r="C13" s="38">
        <v>36</v>
      </c>
      <c r="D13" s="38">
        <v>6</v>
      </c>
      <c r="E13" s="38">
        <v>24</v>
      </c>
      <c r="F13" s="39">
        <v>3</v>
      </c>
      <c r="G13" s="206">
        <v>26655</v>
      </c>
      <c r="H13" s="281">
        <v>0.98499999999999999</v>
      </c>
      <c r="I13" s="145">
        <v>387</v>
      </c>
      <c r="J13" s="204">
        <v>1.4E-2</v>
      </c>
      <c r="K13" s="203">
        <v>5</v>
      </c>
      <c r="L13" s="204">
        <v>0</v>
      </c>
      <c r="M13" s="203">
        <v>14</v>
      </c>
      <c r="N13" s="282">
        <v>1E-3</v>
      </c>
      <c r="O13" s="141">
        <v>2370</v>
      </c>
      <c r="P13" s="364">
        <v>8.7999999999999995E-2</v>
      </c>
      <c r="Q13" s="49">
        <v>1780</v>
      </c>
      <c r="R13" s="51">
        <v>6.6000000000000003E-2</v>
      </c>
      <c r="S13" s="49">
        <v>215</v>
      </c>
      <c r="T13" s="51">
        <v>8.0000000000000002E-3</v>
      </c>
      <c r="U13" s="49">
        <v>103</v>
      </c>
      <c r="V13" s="51">
        <v>4.0000000000000001E-3</v>
      </c>
      <c r="W13" s="49">
        <v>22</v>
      </c>
      <c r="X13" s="53">
        <v>1E-3</v>
      </c>
      <c r="Y13" s="52">
        <v>1</v>
      </c>
      <c r="Z13" s="200">
        <v>0</v>
      </c>
      <c r="AA13" s="434">
        <v>18</v>
      </c>
      <c r="AB13" s="433">
        <v>1E-3</v>
      </c>
      <c r="AC13" s="432">
        <v>2734</v>
      </c>
      <c r="AD13" s="431">
        <v>24669</v>
      </c>
      <c r="AE13" s="430">
        <v>0.91200000000000003</v>
      </c>
      <c r="AF13" s="423">
        <v>2375</v>
      </c>
      <c r="AG13" s="422">
        <v>8.7999999999999995E-2</v>
      </c>
      <c r="AI13" s="529">
        <v>2364</v>
      </c>
      <c r="AJ13" s="528">
        <v>8.7999999999999995E-2</v>
      </c>
      <c r="AL13" s="527">
        <f t="shared" si="0"/>
        <v>11</v>
      </c>
      <c r="AM13" s="526">
        <f t="shared" si="1"/>
        <v>0</v>
      </c>
    </row>
    <row r="14" spans="1:40" s="7" customFormat="1" ht="12.75" x14ac:dyDescent="0.2">
      <c r="A14" s="36" t="s">
        <v>291</v>
      </c>
      <c r="B14" s="37">
        <v>9752</v>
      </c>
      <c r="C14" s="38">
        <v>21</v>
      </c>
      <c r="D14" s="38">
        <v>0</v>
      </c>
      <c r="E14" s="38">
        <v>10</v>
      </c>
      <c r="F14" s="39">
        <v>3</v>
      </c>
      <c r="G14" s="206">
        <v>9289</v>
      </c>
      <c r="H14" s="281">
        <v>0.95299999999999996</v>
      </c>
      <c r="I14" s="145">
        <v>376</v>
      </c>
      <c r="J14" s="204">
        <v>3.9E-2</v>
      </c>
      <c r="K14" s="203">
        <v>87</v>
      </c>
      <c r="L14" s="204">
        <v>8.9999999999999993E-3</v>
      </c>
      <c r="M14" s="203">
        <v>0</v>
      </c>
      <c r="N14" s="282">
        <v>0</v>
      </c>
      <c r="O14" s="141">
        <v>767</v>
      </c>
      <c r="P14" s="364">
        <v>7.9000000000000001E-2</v>
      </c>
      <c r="Q14" s="49">
        <v>249</v>
      </c>
      <c r="R14" s="51">
        <v>2.5999999999999999E-2</v>
      </c>
      <c r="S14" s="49">
        <v>265</v>
      </c>
      <c r="T14" s="51">
        <v>2.7E-2</v>
      </c>
      <c r="U14" s="49">
        <v>129</v>
      </c>
      <c r="V14" s="51">
        <v>1.2999999999999999E-2</v>
      </c>
      <c r="W14" s="49">
        <v>3</v>
      </c>
      <c r="X14" s="53">
        <v>0</v>
      </c>
      <c r="Y14" s="52">
        <v>2</v>
      </c>
      <c r="Z14" s="200">
        <v>0</v>
      </c>
      <c r="AA14" s="434">
        <v>45</v>
      </c>
      <c r="AB14" s="433">
        <v>5.0000000000000001E-3</v>
      </c>
      <c r="AC14" s="432">
        <v>1224</v>
      </c>
      <c r="AD14" s="431">
        <v>8731</v>
      </c>
      <c r="AE14" s="430">
        <v>0.89500000000000002</v>
      </c>
      <c r="AF14" s="423">
        <v>854</v>
      </c>
      <c r="AG14" s="422">
        <v>8.7999999999999995E-2</v>
      </c>
      <c r="AI14" s="529">
        <v>846</v>
      </c>
      <c r="AJ14" s="528">
        <v>8.6999999999999994E-2</v>
      </c>
      <c r="AL14" s="527">
        <f t="shared" si="0"/>
        <v>8</v>
      </c>
      <c r="AM14" s="526">
        <f t="shared" si="1"/>
        <v>1.0000000000000009E-3</v>
      </c>
    </row>
    <row r="15" spans="1:40" s="7" customFormat="1" ht="12.75" x14ac:dyDescent="0.2">
      <c r="A15" s="36" t="s">
        <v>290</v>
      </c>
      <c r="B15" s="37">
        <v>3691</v>
      </c>
      <c r="C15" s="38">
        <v>10</v>
      </c>
      <c r="D15" s="38">
        <v>0</v>
      </c>
      <c r="E15" s="38">
        <v>7</v>
      </c>
      <c r="F15" s="39">
        <v>4</v>
      </c>
      <c r="G15" s="206">
        <v>2801</v>
      </c>
      <c r="H15" s="281">
        <v>0.75900000000000001</v>
      </c>
      <c r="I15" s="145">
        <v>551</v>
      </c>
      <c r="J15" s="204">
        <v>0.14899999999999999</v>
      </c>
      <c r="K15" s="203">
        <v>292</v>
      </c>
      <c r="L15" s="204">
        <v>7.9000000000000001E-2</v>
      </c>
      <c r="M15" s="203">
        <v>47</v>
      </c>
      <c r="N15" s="282">
        <v>1.2999999999999999E-2</v>
      </c>
      <c r="O15" s="141">
        <v>24</v>
      </c>
      <c r="P15" s="364">
        <v>7.0000000000000001E-3</v>
      </c>
      <c r="Q15" s="49">
        <v>6</v>
      </c>
      <c r="R15" s="51">
        <v>2E-3</v>
      </c>
      <c r="S15" s="49">
        <v>53</v>
      </c>
      <c r="T15" s="51">
        <v>1.4E-2</v>
      </c>
      <c r="U15" s="49">
        <v>42</v>
      </c>
      <c r="V15" s="51">
        <v>1.0999999999999999E-2</v>
      </c>
      <c r="W15" s="49">
        <v>18</v>
      </c>
      <c r="X15" s="53">
        <v>5.0000000000000001E-3</v>
      </c>
      <c r="Y15" s="52">
        <v>10</v>
      </c>
      <c r="Z15" s="200">
        <v>3.0000000000000001E-3</v>
      </c>
      <c r="AA15" s="434">
        <v>11</v>
      </c>
      <c r="AB15" s="433">
        <v>3.0000000000000001E-3</v>
      </c>
      <c r="AC15" s="432">
        <v>220</v>
      </c>
      <c r="AD15" s="431">
        <v>3326</v>
      </c>
      <c r="AE15" s="430">
        <v>0.90100000000000002</v>
      </c>
      <c r="AF15" s="423">
        <v>316</v>
      </c>
      <c r="AG15" s="422">
        <v>8.5999999999999993E-2</v>
      </c>
      <c r="AI15" s="529">
        <v>311</v>
      </c>
      <c r="AJ15" s="528">
        <v>8.4000000000000005E-2</v>
      </c>
      <c r="AL15" s="527">
        <f t="shared" si="0"/>
        <v>5</v>
      </c>
      <c r="AM15" s="526">
        <f t="shared" si="1"/>
        <v>1.9999999999999879E-3</v>
      </c>
    </row>
    <row r="16" spans="1:40" s="7" customFormat="1" ht="12.75" x14ac:dyDescent="0.2">
      <c r="A16" s="36" t="s">
        <v>82</v>
      </c>
      <c r="B16" s="37">
        <v>13729</v>
      </c>
      <c r="C16" s="38">
        <v>26</v>
      </c>
      <c r="D16" s="38">
        <v>0</v>
      </c>
      <c r="E16" s="38">
        <v>11</v>
      </c>
      <c r="F16" s="39">
        <v>3</v>
      </c>
      <c r="G16" s="206">
        <v>11383</v>
      </c>
      <c r="H16" s="281">
        <v>0.82899999999999996</v>
      </c>
      <c r="I16" s="145">
        <v>2141</v>
      </c>
      <c r="J16" s="204">
        <v>0.156</v>
      </c>
      <c r="K16" s="203">
        <v>182</v>
      </c>
      <c r="L16" s="204">
        <v>1.2999999999999999E-2</v>
      </c>
      <c r="M16" s="203">
        <v>23</v>
      </c>
      <c r="N16" s="282">
        <v>2E-3</v>
      </c>
      <c r="O16" s="141">
        <v>908</v>
      </c>
      <c r="P16" s="364">
        <v>6.6000000000000003E-2</v>
      </c>
      <c r="Q16" s="49">
        <v>413</v>
      </c>
      <c r="R16" s="51">
        <v>0.03</v>
      </c>
      <c r="S16" s="49">
        <v>120</v>
      </c>
      <c r="T16" s="51">
        <v>8.9999999999999993E-3</v>
      </c>
      <c r="U16" s="49">
        <v>60</v>
      </c>
      <c r="V16" s="51">
        <v>4.0000000000000001E-3</v>
      </c>
      <c r="W16" s="49">
        <v>7</v>
      </c>
      <c r="X16" s="53">
        <v>1E-3</v>
      </c>
      <c r="Y16" s="52">
        <v>2</v>
      </c>
      <c r="Z16" s="200">
        <v>0</v>
      </c>
      <c r="AA16" s="434">
        <v>8</v>
      </c>
      <c r="AB16" s="433">
        <v>1E-3</v>
      </c>
      <c r="AC16" s="432">
        <v>1135</v>
      </c>
      <c r="AD16" s="431">
        <v>12615</v>
      </c>
      <c r="AE16" s="430">
        <v>0.91900000000000004</v>
      </c>
      <c r="AF16" s="423">
        <v>1090</v>
      </c>
      <c r="AG16" s="422">
        <v>7.9000000000000001E-2</v>
      </c>
      <c r="AI16" s="529">
        <v>1171</v>
      </c>
      <c r="AJ16" s="528">
        <v>8.5000000000000006E-2</v>
      </c>
      <c r="AL16" s="527">
        <f t="shared" si="0"/>
        <v>-81</v>
      </c>
      <c r="AM16" s="526">
        <f t="shared" si="1"/>
        <v>-6.0000000000000053E-3</v>
      </c>
    </row>
    <row r="17" spans="1:39" s="7" customFormat="1" ht="12.75" x14ac:dyDescent="0.2">
      <c r="A17" s="36" t="s">
        <v>80</v>
      </c>
      <c r="B17" s="37">
        <v>3612</v>
      </c>
      <c r="C17" s="38">
        <v>10</v>
      </c>
      <c r="D17" s="38">
        <v>0</v>
      </c>
      <c r="E17" s="38">
        <v>8</v>
      </c>
      <c r="F17" s="39">
        <v>3</v>
      </c>
      <c r="G17" s="206">
        <v>1800</v>
      </c>
      <c r="H17" s="281">
        <v>0.498</v>
      </c>
      <c r="I17" s="145">
        <v>1811</v>
      </c>
      <c r="J17" s="204">
        <v>0.501</v>
      </c>
      <c r="K17" s="203">
        <v>1</v>
      </c>
      <c r="L17" s="204">
        <v>0</v>
      </c>
      <c r="M17" s="203">
        <v>0</v>
      </c>
      <c r="N17" s="282">
        <v>0</v>
      </c>
      <c r="O17" s="141">
        <v>254</v>
      </c>
      <c r="P17" s="364">
        <v>7.0000000000000007E-2</v>
      </c>
      <c r="Q17" s="49">
        <v>188</v>
      </c>
      <c r="R17" s="51">
        <v>5.1999999999999998E-2</v>
      </c>
      <c r="S17" s="49">
        <v>199</v>
      </c>
      <c r="T17" s="51">
        <v>5.5E-2</v>
      </c>
      <c r="U17" s="49">
        <v>99</v>
      </c>
      <c r="V17" s="51">
        <v>2.7E-2</v>
      </c>
      <c r="W17" s="49">
        <v>24</v>
      </c>
      <c r="X17" s="53">
        <v>7.0000000000000001E-3</v>
      </c>
      <c r="Y17" s="52">
        <v>23</v>
      </c>
      <c r="Z17" s="200">
        <v>6.0000000000000001E-3</v>
      </c>
      <c r="AA17" s="434">
        <v>19</v>
      </c>
      <c r="AB17" s="433">
        <v>5.0000000000000001E-3</v>
      </c>
      <c r="AC17" s="432">
        <v>650</v>
      </c>
      <c r="AD17" s="431">
        <v>3352</v>
      </c>
      <c r="AE17" s="430">
        <v>0.92800000000000005</v>
      </c>
      <c r="AF17" s="423">
        <v>255</v>
      </c>
      <c r="AG17" s="422">
        <v>7.0999999999999994E-2</v>
      </c>
      <c r="AI17" s="529">
        <v>249</v>
      </c>
      <c r="AJ17" s="528">
        <v>6.9000000000000006E-2</v>
      </c>
      <c r="AL17" s="527">
        <f t="shared" si="0"/>
        <v>6</v>
      </c>
      <c r="AM17" s="526">
        <f t="shared" si="1"/>
        <v>1.9999999999999879E-3</v>
      </c>
    </row>
    <row r="18" spans="1:39" s="7" customFormat="1" ht="12.75" x14ac:dyDescent="0.2">
      <c r="A18" s="36" t="s">
        <v>70</v>
      </c>
      <c r="B18" s="37">
        <v>5846</v>
      </c>
      <c r="C18" s="38">
        <v>9</v>
      </c>
      <c r="D18" s="38">
        <v>0</v>
      </c>
      <c r="E18" s="38">
        <v>0</v>
      </c>
      <c r="F18" s="39">
        <v>3</v>
      </c>
      <c r="G18" s="206">
        <v>5068</v>
      </c>
      <c r="H18" s="281">
        <v>0.86699999999999999</v>
      </c>
      <c r="I18" s="145">
        <v>737</v>
      </c>
      <c r="J18" s="204">
        <v>0.126</v>
      </c>
      <c r="K18" s="203">
        <v>41</v>
      </c>
      <c r="L18" s="204">
        <v>7.0000000000000001E-3</v>
      </c>
      <c r="M18" s="203">
        <v>0</v>
      </c>
      <c r="N18" s="282">
        <v>0</v>
      </c>
      <c r="O18" s="141">
        <v>343</v>
      </c>
      <c r="P18" s="364">
        <v>5.8999999999999997E-2</v>
      </c>
      <c r="Q18" s="49">
        <v>11</v>
      </c>
      <c r="R18" s="51">
        <v>2E-3</v>
      </c>
      <c r="S18" s="49">
        <v>174</v>
      </c>
      <c r="T18" s="51">
        <v>0.03</v>
      </c>
      <c r="U18" s="49">
        <v>32</v>
      </c>
      <c r="V18" s="51">
        <v>5.0000000000000001E-3</v>
      </c>
      <c r="W18" s="49">
        <v>38</v>
      </c>
      <c r="X18" s="53">
        <v>7.0000000000000001E-3</v>
      </c>
      <c r="Y18" s="52">
        <v>15</v>
      </c>
      <c r="Z18" s="200">
        <v>3.0000000000000001E-3</v>
      </c>
      <c r="AA18" s="434">
        <v>28</v>
      </c>
      <c r="AB18" s="433">
        <v>5.0000000000000001E-3</v>
      </c>
      <c r="AC18" s="432">
        <v>654</v>
      </c>
      <c r="AD18" s="431">
        <v>5419</v>
      </c>
      <c r="AE18" s="430">
        <v>0.92700000000000005</v>
      </c>
      <c r="AF18" s="423">
        <v>384</v>
      </c>
      <c r="AG18" s="422">
        <v>6.6000000000000003E-2</v>
      </c>
      <c r="AI18" s="529">
        <v>386</v>
      </c>
      <c r="AJ18" s="528">
        <v>6.6000000000000003E-2</v>
      </c>
      <c r="AL18" s="527">
        <f t="shared" si="0"/>
        <v>-2</v>
      </c>
      <c r="AM18" s="526">
        <f t="shared" si="1"/>
        <v>0</v>
      </c>
    </row>
    <row r="19" spans="1:39" s="7" customFormat="1" ht="12.75" x14ac:dyDescent="0.2">
      <c r="A19" s="36" t="s">
        <v>50</v>
      </c>
      <c r="B19" s="37">
        <v>22271</v>
      </c>
      <c r="C19" s="38">
        <v>35</v>
      </c>
      <c r="D19" s="38">
        <v>0</v>
      </c>
      <c r="E19" s="38">
        <v>21</v>
      </c>
      <c r="F19" s="39">
        <v>4</v>
      </c>
      <c r="G19" s="206">
        <v>18600</v>
      </c>
      <c r="H19" s="281">
        <v>0.83499999999999996</v>
      </c>
      <c r="I19" s="145">
        <v>2869</v>
      </c>
      <c r="J19" s="204">
        <v>0.129</v>
      </c>
      <c r="K19" s="203">
        <v>785</v>
      </c>
      <c r="L19" s="204">
        <v>3.5000000000000003E-2</v>
      </c>
      <c r="M19" s="203">
        <v>17</v>
      </c>
      <c r="N19" s="282">
        <v>1E-3</v>
      </c>
      <c r="O19" s="141">
        <v>630</v>
      </c>
      <c r="P19" s="364">
        <v>2.8000000000000001E-2</v>
      </c>
      <c r="Q19" s="49">
        <v>329</v>
      </c>
      <c r="R19" s="51">
        <v>1.4999999999999999E-2</v>
      </c>
      <c r="S19" s="49">
        <v>430</v>
      </c>
      <c r="T19" s="51">
        <v>1.9E-2</v>
      </c>
      <c r="U19" s="49">
        <v>232</v>
      </c>
      <c r="V19" s="51">
        <v>0.01</v>
      </c>
      <c r="W19" s="49">
        <v>42</v>
      </c>
      <c r="X19" s="53">
        <v>2E-3</v>
      </c>
      <c r="Y19" s="52">
        <v>26</v>
      </c>
      <c r="Z19" s="200">
        <v>1E-3</v>
      </c>
      <c r="AA19" s="434">
        <v>73</v>
      </c>
      <c r="AB19" s="433">
        <v>3.0000000000000001E-3</v>
      </c>
      <c r="AC19" s="432">
        <v>1444</v>
      </c>
      <c r="AD19" s="431">
        <v>20818</v>
      </c>
      <c r="AE19" s="430">
        <v>0.93500000000000005</v>
      </c>
      <c r="AF19" s="423">
        <v>1415</v>
      </c>
      <c r="AG19" s="422">
        <v>6.4000000000000001E-2</v>
      </c>
      <c r="AI19" s="529">
        <v>1430</v>
      </c>
      <c r="AJ19" s="528">
        <v>6.4000000000000001E-2</v>
      </c>
      <c r="AL19" s="527">
        <f t="shared" si="0"/>
        <v>-15</v>
      </c>
      <c r="AM19" s="526">
        <f t="shared" si="1"/>
        <v>0</v>
      </c>
    </row>
    <row r="20" spans="1:39" s="7" customFormat="1" ht="12.75" x14ac:dyDescent="0.2">
      <c r="A20" s="36" t="s">
        <v>78</v>
      </c>
      <c r="B20" s="37">
        <v>4990</v>
      </c>
      <c r="C20" s="38">
        <v>12</v>
      </c>
      <c r="D20" s="38">
        <v>0</v>
      </c>
      <c r="E20" s="38">
        <v>0</v>
      </c>
      <c r="F20" s="39">
        <v>3</v>
      </c>
      <c r="G20" s="206">
        <v>4303</v>
      </c>
      <c r="H20" s="281">
        <v>0.86199999999999999</v>
      </c>
      <c r="I20" s="145">
        <v>657</v>
      </c>
      <c r="J20" s="204">
        <v>0.13200000000000001</v>
      </c>
      <c r="K20" s="203">
        <v>29</v>
      </c>
      <c r="L20" s="204">
        <v>6.0000000000000001E-3</v>
      </c>
      <c r="M20" s="203">
        <v>1</v>
      </c>
      <c r="N20" s="282">
        <v>0</v>
      </c>
      <c r="O20" s="141">
        <v>271</v>
      </c>
      <c r="P20" s="364">
        <v>5.3999999999999999E-2</v>
      </c>
      <c r="Q20" s="49">
        <v>3</v>
      </c>
      <c r="R20" s="51">
        <v>1E-3</v>
      </c>
      <c r="S20" s="49">
        <v>804</v>
      </c>
      <c r="T20" s="51">
        <v>0.161</v>
      </c>
      <c r="U20" s="49">
        <v>4961</v>
      </c>
      <c r="V20" s="51">
        <v>0.99399999999999999</v>
      </c>
      <c r="W20" s="49">
        <v>22</v>
      </c>
      <c r="X20" s="53">
        <v>4.0000000000000001E-3</v>
      </c>
      <c r="Y20" s="52">
        <v>3</v>
      </c>
      <c r="Z20" s="200">
        <v>1E-3</v>
      </c>
      <c r="AA20" s="434">
        <v>9</v>
      </c>
      <c r="AB20" s="433">
        <v>2E-3</v>
      </c>
      <c r="AC20" s="432">
        <v>6085</v>
      </c>
      <c r="AD20" s="431">
        <v>0</v>
      </c>
      <c r="AE20" s="430">
        <v>0</v>
      </c>
      <c r="AF20" s="423">
        <v>300</v>
      </c>
      <c r="AG20" s="422">
        <v>0.06</v>
      </c>
      <c r="AI20" s="529">
        <v>297</v>
      </c>
      <c r="AJ20" s="528">
        <v>0.06</v>
      </c>
      <c r="AL20" s="527">
        <f t="shared" si="0"/>
        <v>3</v>
      </c>
      <c r="AM20" s="526">
        <f t="shared" si="1"/>
        <v>0</v>
      </c>
    </row>
    <row r="21" spans="1:39" s="7" customFormat="1" ht="12.75" x14ac:dyDescent="0.2">
      <c r="A21" s="36" t="s">
        <v>71</v>
      </c>
      <c r="B21" s="37">
        <v>8587</v>
      </c>
      <c r="C21" s="38">
        <v>18</v>
      </c>
      <c r="D21" s="38">
        <v>0</v>
      </c>
      <c r="E21" s="38">
        <v>0</v>
      </c>
      <c r="F21" s="39">
        <v>3</v>
      </c>
      <c r="G21" s="206">
        <v>6126</v>
      </c>
      <c r="H21" s="281">
        <v>0.71299999999999997</v>
      </c>
      <c r="I21" s="145">
        <v>2455</v>
      </c>
      <c r="J21" s="204">
        <v>0.28599999999999998</v>
      </c>
      <c r="K21" s="203">
        <v>6</v>
      </c>
      <c r="L21" s="204">
        <v>1E-3</v>
      </c>
      <c r="M21" s="203">
        <v>0</v>
      </c>
      <c r="N21" s="282">
        <v>0</v>
      </c>
      <c r="O21" s="141">
        <v>479</v>
      </c>
      <c r="P21" s="364">
        <v>5.6000000000000001E-2</v>
      </c>
      <c r="Q21" s="49">
        <v>8</v>
      </c>
      <c r="R21" s="51">
        <v>1E-3</v>
      </c>
      <c r="S21" s="49">
        <v>216</v>
      </c>
      <c r="T21" s="51">
        <v>2.5000000000000001E-2</v>
      </c>
      <c r="U21" s="49">
        <v>36</v>
      </c>
      <c r="V21" s="51">
        <v>4.0000000000000001E-3</v>
      </c>
      <c r="W21" s="49">
        <v>33</v>
      </c>
      <c r="X21" s="53">
        <v>4.0000000000000001E-3</v>
      </c>
      <c r="Y21" s="52">
        <v>0</v>
      </c>
      <c r="Z21" s="200">
        <v>0</v>
      </c>
      <c r="AA21" s="434">
        <v>11</v>
      </c>
      <c r="AB21" s="433">
        <v>1E-3</v>
      </c>
      <c r="AC21" s="432">
        <v>800</v>
      </c>
      <c r="AD21" s="431">
        <v>8089</v>
      </c>
      <c r="AE21" s="430">
        <v>0.94199999999999995</v>
      </c>
      <c r="AF21" s="423">
        <v>485</v>
      </c>
      <c r="AG21" s="422">
        <v>5.6000000000000001E-2</v>
      </c>
      <c r="AI21" s="529">
        <v>487</v>
      </c>
      <c r="AJ21" s="528">
        <v>5.7000000000000002E-2</v>
      </c>
      <c r="AL21" s="527">
        <f t="shared" si="0"/>
        <v>-2</v>
      </c>
      <c r="AM21" s="526">
        <f t="shared" si="1"/>
        <v>-1.0000000000000009E-3</v>
      </c>
    </row>
    <row r="22" spans="1:39" s="7" customFormat="1" ht="12.75" x14ac:dyDescent="0.2">
      <c r="A22" s="36" t="s">
        <v>34</v>
      </c>
      <c r="B22" s="37">
        <v>4270</v>
      </c>
      <c r="C22" s="38">
        <v>10</v>
      </c>
      <c r="D22" s="38">
        <v>0</v>
      </c>
      <c r="E22" s="38">
        <v>0</v>
      </c>
      <c r="F22" s="39">
        <v>5</v>
      </c>
      <c r="G22" s="206">
        <v>3724</v>
      </c>
      <c r="H22" s="281">
        <v>0.872</v>
      </c>
      <c r="I22" s="145">
        <v>533</v>
      </c>
      <c r="J22" s="204">
        <v>0.125</v>
      </c>
      <c r="K22" s="203">
        <v>13</v>
      </c>
      <c r="L22" s="204">
        <v>3.0000000000000001E-3</v>
      </c>
      <c r="M22" s="203">
        <v>0</v>
      </c>
      <c r="N22" s="282">
        <v>0</v>
      </c>
      <c r="O22" s="141">
        <v>219</v>
      </c>
      <c r="P22" s="364">
        <v>5.0999999999999997E-2</v>
      </c>
      <c r="Q22" s="49">
        <v>11</v>
      </c>
      <c r="R22" s="51">
        <v>3.0000000000000001E-3</v>
      </c>
      <c r="S22" s="49">
        <v>180</v>
      </c>
      <c r="T22" s="51">
        <v>4.2000000000000003E-2</v>
      </c>
      <c r="U22" s="49">
        <v>42</v>
      </c>
      <c r="V22" s="51">
        <v>0.01</v>
      </c>
      <c r="W22" s="49">
        <v>44</v>
      </c>
      <c r="X22" s="53">
        <v>0.01</v>
      </c>
      <c r="Y22" s="52">
        <v>10</v>
      </c>
      <c r="Z22" s="200">
        <v>2E-3</v>
      </c>
      <c r="AA22" s="434">
        <v>20</v>
      </c>
      <c r="AB22" s="433">
        <v>5.0000000000000001E-3</v>
      </c>
      <c r="AC22" s="432">
        <v>559</v>
      </c>
      <c r="AD22" s="431">
        <v>4033</v>
      </c>
      <c r="AE22" s="430">
        <v>0.94399999999999995</v>
      </c>
      <c r="AF22" s="423">
        <v>232</v>
      </c>
      <c r="AG22" s="422">
        <v>5.3999999999999999E-2</v>
      </c>
      <c r="AI22" s="529">
        <v>230</v>
      </c>
      <c r="AJ22" s="528">
        <v>5.3999999999999999E-2</v>
      </c>
      <c r="AL22" s="527">
        <f t="shared" si="0"/>
        <v>2</v>
      </c>
      <c r="AM22" s="526">
        <f t="shared" si="1"/>
        <v>0</v>
      </c>
    </row>
    <row r="23" spans="1:39" s="7" customFormat="1" ht="12.75" x14ac:dyDescent="0.2">
      <c r="A23" s="36" t="s">
        <v>77</v>
      </c>
      <c r="B23" s="37">
        <v>24971</v>
      </c>
      <c r="C23" s="38">
        <v>38</v>
      </c>
      <c r="D23" s="38">
        <v>0</v>
      </c>
      <c r="E23" s="38">
        <v>22</v>
      </c>
      <c r="F23" s="39">
        <v>4</v>
      </c>
      <c r="G23" s="206">
        <v>22997</v>
      </c>
      <c r="H23" s="281">
        <v>0.92100000000000004</v>
      </c>
      <c r="I23" s="145">
        <v>1781</v>
      </c>
      <c r="J23" s="204">
        <v>7.0999999999999994E-2</v>
      </c>
      <c r="K23" s="203">
        <v>193</v>
      </c>
      <c r="L23" s="204">
        <v>8.0000000000000002E-3</v>
      </c>
      <c r="M23" s="203">
        <v>0</v>
      </c>
      <c r="N23" s="282">
        <v>0</v>
      </c>
      <c r="O23" s="141">
        <v>855</v>
      </c>
      <c r="P23" s="364">
        <v>3.4000000000000002E-2</v>
      </c>
      <c r="Q23" s="49">
        <v>576</v>
      </c>
      <c r="R23" s="51">
        <v>2.3E-2</v>
      </c>
      <c r="S23" s="49">
        <v>6725</v>
      </c>
      <c r="T23" s="51">
        <v>0.26900000000000002</v>
      </c>
      <c r="U23" s="49">
        <v>258</v>
      </c>
      <c r="V23" s="51">
        <v>0.01</v>
      </c>
      <c r="W23" s="49">
        <v>165</v>
      </c>
      <c r="X23" s="53">
        <v>7.0000000000000001E-3</v>
      </c>
      <c r="Y23" s="52">
        <v>13</v>
      </c>
      <c r="Z23" s="200">
        <v>1E-3</v>
      </c>
      <c r="AA23" s="434">
        <v>118</v>
      </c>
      <c r="AB23" s="433">
        <v>5.0000000000000001E-3</v>
      </c>
      <c r="AC23" s="432">
        <v>8182</v>
      </c>
      <c r="AD23" s="431">
        <v>17655</v>
      </c>
      <c r="AE23" s="430">
        <v>0.70699999999999996</v>
      </c>
      <c r="AF23" s="423">
        <v>1048</v>
      </c>
      <c r="AG23" s="422">
        <v>4.2000000000000003E-2</v>
      </c>
      <c r="AI23" s="529">
        <v>1044</v>
      </c>
      <c r="AJ23" s="528">
        <v>4.2000000000000003E-2</v>
      </c>
      <c r="AL23" s="527">
        <f t="shared" si="0"/>
        <v>4</v>
      </c>
      <c r="AM23" s="526">
        <f t="shared" si="1"/>
        <v>0</v>
      </c>
    </row>
    <row r="24" spans="1:39" s="7" customFormat="1" ht="12.75" x14ac:dyDescent="0.2">
      <c r="A24" s="36" t="s">
        <v>49</v>
      </c>
      <c r="B24" s="37">
        <v>11997</v>
      </c>
      <c r="C24" s="38">
        <v>14</v>
      </c>
      <c r="D24" s="38">
        <v>0</v>
      </c>
      <c r="E24" s="38">
        <v>0</v>
      </c>
      <c r="F24" s="39">
        <v>3</v>
      </c>
      <c r="G24" s="206">
        <v>10697</v>
      </c>
      <c r="H24" s="281">
        <v>0.89200000000000002</v>
      </c>
      <c r="I24" s="145">
        <v>1259</v>
      </c>
      <c r="J24" s="204">
        <v>0.105</v>
      </c>
      <c r="K24" s="203">
        <v>41</v>
      </c>
      <c r="L24" s="204">
        <v>3.0000000000000001E-3</v>
      </c>
      <c r="M24" s="203">
        <v>0</v>
      </c>
      <c r="N24" s="282">
        <v>0</v>
      </c>
      <c r="O24" s="141">
        <v>420</v>
      </c>
      <c r="P24" s="364">
        <v>3.5000000000000003E-2</v>
      </c>
      <c r="Q24" s="49">
        <v>28</v>
      </c>
      <c r="R24" s="51">
        <v>2E-3</v>
      </c>
      <c r="S24" s="49">
        <v>789</v>
      </c>
      <c r="T24" s="51">
        <v>6.6000000000000003E-2</v>
      </c>
      <c r="U24" s="49">
        <v>88</v>
      </c>
      <c r="V24" s="51">
        <v>7.0000000000000001E-3</v>
      </c>
      <c r="W24" s="49">
        <v>38</v>
      </c>
      <c r="X24" s="53">
        <v>3.0000000000000001E-3</v>
      </c>
      <c r="Y24" s="52">
        <v>1</v>
      </c>
      <c r="Z24" s="200">
        <v>0</v>
      </c>
      <c r="AA24" s="434">
        <v>41</v>
      </c>
      <c r="AB24" s="433">
        <v>3.0000000000000001E-3</v>
      </c>
      <c r="AC24" s="432">
        <v>1404</v>
      </c>
      <c r="AD24" s="431">
        <v>11054</v>
      </c>
      <c r="AE24" s="430">
        <v>0.92100000000000004</v>
      </c>
      <c r="AF24" s="423">
        <v>461</v>
      </c>
      <c r="AG24" s="422">
        <v>3.7999999999999999E-2</v>
      </c>
      <c r="AI24" s="529">
        <v>454</v>
      </c>
      <c r="AJ24" s="528">
        <v>3.7999999999999999E-2</v>
      </c>
      <c r="AL24" s="527">
        <f t="shared" si="0"/>
        <v>7</v>
      </c>
      <c r="AM24" s="526">
        <f t="shared" si="1"/>
        <v>0</v>
      </c>
    </row>
    <row r="25" spans="1:39" s="7" customFormat="1" ht="12.75" x14ac:dyDescent="0.2">
      <c r="A25" s="36" t="s">
        <v>75</v>
      </c>
      <c r="B25" s="37">
        <v>5463</v>
      </c>
      <c r="C25" s="38">
        <v>10</v>
      </c>
      <c r="D25" s="38">
        <v>0</v>
      </c>
      <c r="E25" s="38">
        <v>7</v>
      </c>
      <c r="F25" s="39">
        <v>4</v>
      </c>
      <c r="G25" s="206">
        <v>4792</v>
      </c>
      <c r="H25" s="281">
        <v>0.877</v>
      </c>
      <c r="I25" s="145">
        <v>618</v>
      </c>
      <c r="J25" s="204">
        <v>0.113</v>
      </c>
      <c r="K25" s="203">
        <v>53</v>
      </c>
      <c r="L25" s="204">
        <v>0.01</v>
      </c>
      <c r="M25" s="203">
        <v>0</v>
      </c>
      <c r="N25" s="282">
        <v>0</v>
      </c>
      <c r="O25" s="141">
        <v>151</v>
      </c>
      <c r="P25" s="364">
        <v>2.8000000000000001E-2</v>
      </c>
      <c r="Q25" s="49">
        <v>73</v>
      </c>
      <c r="R25" s="51">
        <v>1.2999999999999999E-2</v>
      </c>
      <c r="S25" s="49">
        <v>113</v>
      </c>
      <c r="T25" s="51">
        <v>2.1000000000000001E-2</v>
      </c>
      <c r="U25" s="49">
        <v>55</v>
      </c>
      <c r="V25" s="51">
        <v>0.01</v>
      </c>
      <c r="W25" s="49">
        <v>18</v>
      </c>
      <c r="X25" s="53">
        <v>3.0000000000000001E-3</v>
      </c>
      <c r="Y25" s="52">
        <v>0</v>
      </c>
      <c r="Z25" s="200">
        <v>0</v>
      </c>
      <c r="AA25" s="434">
        <v>30</v>
      </c>
      <c r="AB25" s="433">
        <v>5.0000000000000001E-3</v>
      </c>
      <c r="AC25" s="432">
        <v>384</v>
      </c>
      <c r="AD25" s="431">
        <v>5257</v>
      </c>
      <c r="AE25" s="430">
        <v>0.96199999999999997</v>
      </c>
      <c r="AF25" s="423">
        <v>204</v>
      </c>
      <c r="AG25" s="422">
        <v>3.6999999999999998E-2</v>
      </c>
      <c r="AI25" s="529">
        <v>212</v>
      </c>
      <c r="AJ25" s="528">
        <v>3.9E-2</v>
      </c>
      <c r="AL25" s="527">
        <f t="shared" si="0"/>
        <v>-8</v>
      </c>
      <c r="AM25" s="526">
        <f t="shared" si="1"/>
        <v>-2.0000000000000018E-3</v>
      </c>
    </row>
    <row r="26" spans="1:39" s="7" customFormat="1" ht="12.75" x14ac:dyDescent="0.2">
      <c r="A26" s="36" t="s">
        <v>69</v>
      </c>
      <c r="B26" s="37">
        <v>17144</v>
      </c>
      <c r="C26" s="38">
        <v>27</v>
      </c>
      <c r="D26" s="38">
        <v>0</v>
      </c>
      <c r="E26" s="38">
        <v>16</v>
      </c>
      <c r="F26" s="39">
        <v>3</v>
      </c>
      <c r="G26" s="206">
        <v>15102</v>
      </c>
      <c r="H26" s="281">
        <v>0.88100000000000001</v>
      </c>
      <c r="I26" s="145">
        <v>1916</v>
      </c>
      <c r="J26" s="204">
        <v>0.112</v>
      </c>
      <c r="K26" s="203">
        <v>126</v>
      </c>
      <c r="L26" s="204">
        <v>7.0000000000000001E-3</v>
      </c>
      <c r="M26" s="203">
        <v>0</v>
      </c>
      <c r="N26" s="282">
        <v>0</v>
      </c>
      <c r="O26" s="141">
        <v>436</v>
      </c>
      <c r="P26" s="364">
        <v>2.5000000000000001E-2</v>
      </c>
      <c r="Q26" s="49">
        <v>248</v>
      </c>
      <c r="R26" s="51">
        <v>1.4E-2</v>
      </c>
      <c r="S26" s="49">
        <v>236</v>
      </c>
      <c r="T26" s="51">
        <v>1.4E-2</v>
      </c>
      <c r="U26" s="49">
        <v>180</v>
      </c>
      <c r="V26" s="51">
        <v>0.01</v>
      </c>
      <c r="W26" s="49">
        <v>18</v>
      </c>
      <c r="X26" s="53">
        <v>1E-3</v>
      </c>
      <c r="Y26" s="52">
        <v>4</v>
      </c>
      <c r="Z26" s="200">
        <v>0</v>
      </c>
      <c r="AA26" s="434">
        <v>26</v>
      </c>
      <c r="AB26" s="433">
        <v>2E-3</v>
      </c>
      <c r="AC26" s="432">
        <v>914</v>
      </c>
      <c r="AD26" s="431">
        <v>16523</v>
      </c>
      <c r="AE26" s="430">
        <v>0.96399999999999997</v>
      </c>
      <c r="AF26" s="423">
        <v>562</v>
      </c>
      <c r="AG26" s="422">
        <v>3.3000000000000002E-2</v>
      </c>
      <c r="AI26" s="529">
        <v>578</v>
      </c>
      <c r="AJ26" s="528">
        <v>3.4000000000000002E-2</v>
      </c>
      <c r="AL26" s="527">
        <f t="shared" si="0"/>
        <v>-16</v>
      </c>
      <c r="AM26" s="526">
        <f t="shared" si="1"/>
        <v>-1.0000000000000009E-3</v>
      </c>
    </row>
    <row r="27" spans="1:39" s="7" customFormat="1" ht="12.75" x14ac:dyDescent="0.2">
      <c r="A27" s="36" t="s">
        <v>37</v>
      </c>
      <c r="B27" s="37">
        <v>25311</v>
      </c>
      <c r="C27" s="38">
        <v>39</v>
      </c>
      <c r="D27" s="38">
        <v>0</v>
      </c>
      <c r="E27" s="38">
        <v>30</v>
      </c>
      <c r="F27" s="39">
        <v>3</v>
      </c>
      <c r="G27" s="206">
        <v>22561</v>
      </c>
      <c r="H27" s="281">
        <v>0.89100000000000001</v>
      </c>
      <c r="I27" s="145">
        <v>2274</v>
      </c>
      <c r="J27" s="204">
        <v>0.09</v>
      </c>
      <c r="K27" s="203">
        <v>384</v>
      </c>
      <c r="L27" s="204">
        <v>1.4999999999999999E-2</v>
      </c>
      <c r="M27" s="203">
        <v>92</v>
      </c>
      <c r="N27" s="282">
        <v>4.0000000000000001E-3</v>
      </c>
      <c r="O27" s="141">
        <v>420</v>
      </c>
      <c r="P27" s="364">
        <v>1.7000000000000001E-2</v>
      </c>
      <c r="Q27" s="49">
        <v>276</v>
      </c>
      <c r="R27" s="51">
        <v>1.0999999999999999E-2</v>
      </c>
      <c r="S27" s="49">
        <v>2856</v>
      </c>
      <c r="T27" s="51">
        <v>0.113</v>
      </c>
      <c r="U27" s="49">
        <v>6367</v>
      </c>
      <c r="V27" s="51">
        <v>0.252</v>
      </c>
      <c r="W27" s="49">
        <v>1437</v>
      </c>
      <c r="X27" s="53">
        <v>5.7000000000000002E-2</v>
      </c>
      <c r="Y27" s="52">
        <v>8</v>
      </c>
      <c r="Z27" s="200">
        <v>0</v>
      </c>
      <c r="AA27" s="434">
        <v>34</v>
      </c>
      <c r="AB27" s="433">
        <v>1E-3</v>
      </c>
      <c r="AC27" s="432">
        <v>11193</v>
      </c>
      <c r="AD27" s="431">
        <v>18359</v>
      </c>
      <c r="AE27" s="430">
        <v>0.72499999999999998</v>
      </c>
      <c r="AF27" s="423">
        <v>804</v>
      </c>
      <c r="AG27" s="422">
        <v>3.2000000000000001E-2</v>
      </c>
      <c r="AI27" s="529">
        <v>806</v>
      </c>
      <c r="AJ27" s="528">
        <v>3.2000000000000001E-2</v>
      </c>
      <c r="AL27" s="527">
        <f t="shared" si="0"/>
        <v>-2</v>
      </c>
      <c r="AM27" s="526">
        <f t="shared" si="1"/>
        <v>0</v>
      </c>
    </row>
    <row r="28" spans="1:39" s="7" customFormat="1" ht="12.75" x14ac:dyDescent="0.2">
      <c r="A28" s="36" t="s">
        <v>292</v>
      </c>
      <c r="B28" s="37">
        <v>12842</v>
      </c>
      <c r="C28" s="38">
        <v>13</v>
      </c>
      <c r="D28" s="38">
        <v>0</v>
      </c>
      <c r="E28" s="38">
        <v>5</v>
      </c>
      <c r="F28" s="39">
        <v>5</v>
      </c>
      <c r="G28" s="206">
        <v>12305</v>
      </c>
      <c r="H28" s="281">
        <v>0.95799999999999996</v>
      </c>
      <c r="I28" s="145">
        <v>497</v>
      </c>
      <c r="J28" s="204">
        <v>3.9E-2</v>
      </c>
      <c r="K28" s="203">
        <v>31</v>
      </c>
      <c r="L28" s="204">
        <v>2E-3</v>
      </c>
      <c r="M28" s="203">
        <v>9</v>
      </c>
      <c r="N28" s="282">
        <v>1E-3</v>
      </c>
      <c r="O28" s="141">
        <v>369</v>
      </c>
      <c r="P28" s="364">
        <v>2.9000000000000001E-2</v>
      </c>
      <c r="Q28" s="49">
        <v>65</v>
      </c>
      <c r="R28" s="51">
        <v>5.0000000000000001E-3</v>
      </c>
      <c r="S28" s="49">
        <v>2619</v>
      </c>
      <c r="T28" s="51">
        <v>0.20399999999999999</v>
      </c>
      <c r="U28" s="49">
        <v>71</v>
      </c>
      <c r="V28" s="51">
        <v>6.0000000000000001E-3</v>
      </c>
      <c r="W28" s="49">
        <v>35</v>
      </c>
      <c r="X28" s="53">
        <v>3.0000000000000001E-3</v>
      </c>
      <c r="Y28" s="52">
        <v>35</v>
      </c>
      <c r="Z28" s="200">
        <v>3.0000000000000001E-3</v>
      </c>
      <c r="AA28" s="434">
        <v>14</v>
      </c>
      <c r="AB28" s="433">
        <v>1E-3</v>
      </c>
      <c r="AC28" s="432">
        <v>3182</v>
      </c>
      <c r="AD28" s="431">
        <v>10068</v>
      </c>
      <c r="AE28" s="430">
        <v>0.78400000000000003</v>
      </c>
      <c r="AF28" s="423">
        <v>400</v>
      </c>
      <c r="AG28" s="422">
        <v>3.1E-2</v>
      </c>
      <c r="AI28" s="529">
        <v>404</v>
      </c>
      <c r="AJ28" s="528">
        <v>3.2000000000000001E-2</v>
      </c>
      <c r="AL28" s="527">
        <f t="shared" si="0"/>
        <v>-4</v>
      </c>
      <c r="AM28" s="526">
        <f t="shared" si="1"/>
        <v>-1.0000000000000009E-3</v>
      </c>
    </row>
    <row r="29" spans="1:39" s="7" customFormat="1" ht="12.75" x14ac:dyDescent="0.2">
      <c r="A29" s="36" t="s">
        <v>293</v>
      </c>
      <c r="B29" s="37">
        <v>36476</v>
      </c>
      <c r="C29" s="38">
        <v>77</v>
      </c>
      <c r="D29" s="38">
        <v>0</v>
      </c>
      <c r="E29" s="38">
        <v>59</v>
      </c>
      <c r="F29" s="39">
        <v>3</v>
      </c>
      <c r="G29" s="206">
        <v>33045</v>
      </c>
      <c r="H29" s="281">
        <v>0.90600000000000003</v>
      </c>
      <c r="I29" s="145">
        <v>2879</v>
      </c>
      <c r="J29" s="204">
        <v>7.9000000000000001E-2</v>
      </c>
      <c r="K29" s="203">
        <v>296</v>
      </c>
      <c r="L29" s="204">
        <v>8.0000000000000002E-3</v>
      </c>
      <c r="M29" s="203">
        <v>256</v>
      </c>
      <c r="N29" s="282">
        <v>7.0000000000000001E-3</v>
      </c>
      <c r="O29" s="141">
        <v>802</v>
      </c>
      <c r="P29" s="364">
        <v>2.1999999999999999E-2</v>
      </c>
      <c r="Q29" s="49">
        <v>511</v>
      </c>
      <c r="R29" s="51">
        <v>1.4E-2</v>
      </c>
      <c r="S29" s="49">
        <v>509</v>
      </c>
      <c r="T29" s="51">
        <v>1.4E-2</v>
      </c>
      <c r="U29" s="49">
        <v>652</v>
      </c>
      <c r="V29" s="51">
        <v>1.7999999999999999E-2</v>
      </c>
      <c r="W29" s="49">
        <v>339</v>
      </c>
      <c r="X29" s="53">
        <v>8.9999999999999993E-3</v>
      </c>
      <c r="Y29" s="52">
        <v>76</v>
      </c>
      <c r="Z29" s="200">
        <v>2E-3</v>
      </c>
      <c r="AA29" s="434">
        <v>15</v>
      </c>
      <c r="AB29" s="433">
        <v>0</v>
      </c>
      <c r="AC29" s="432">
        <v>2793</v>
      </c>
      <c r="AD29" s="431">
        <v>35060</v>
      </c>
      <c r="AE29" s="430">
        <v>0.96099999999999997</v>
      </c>
      <c r="AF29" s="423">
        <v>1098</v>
      </c>
      <c r="AG29" s="422">
        <v>0.03</v>
      </c>
      <c r="AI29" s="529">
        <v>1220</v>
      </c>
      <c r="AJ29" s="528">
        <v>3.4000000000000002E-2</v>
      </c>
      <c r="AL29" s="527">
        <f t="shared" si="0"/>
        <v>-122</v>
      </c>
      <c r="AM29" s="526">
        <f t="shared" si="1"/>
        <v>-4.0000000000000036E-3</v>
      </c>
    </row>
    <row r="30" spans="1:39" s="7" customFormat="1" ht="12.75" x14ac:dyDescent="0.2">
      <c r="A30" s="36" t="s">
        <v>68</v>
      </c>
      <c r="B30" s="37">
        <v>47293</v>
      </c>
      <c r="C30" s="38">
        <v>60</v>
      </c>
      <c r="D30" s="38">
        <v>0</v>
      </c>
      <c r="E30" s="38">
        <v>44</v>
      </c>
      <c r="F30" s="39">
        <v>3</v>
      </c>
      <c r="G30" s="206">
        <v>45790</v>
      </c>
      <c r="H30" s="281">
        <v>0.96799999999999997</v>
      </c>
      <c r="I30" s="145">
        <v>1228</v>
      </c>
      <c r="J30" s="204">
        <v>2.5999999999999999E-2</v>
      </c>
      <c r="K30" s="203">
        <v>173</v>
      </c>
      <c r="L30" s="204">
        <v>4.0000000000000001E-3</v>
      </c>
      <c r="M30" s="203">
        <v>102</v>
      </c>
      <c r="N30" s="282">
        <v>2E-3</v>
      </c>
      <c r="O30" s="141">
        <v>1172</v>
      </c>
      <c r="P30" s="364">
        <v>2.5000000000000001E-2</v>
      </c>
      <c r="Q30" s="49">
        <v>827</v>
      </c>
      <c r="R30" s="51">
        <v>1.7000000000000001E-2</v>
      </c>
      <c r="S30" s="49">
        <v>694</v>
      </c>
      <c r="T30" s="51">
        <v>1.4999999999999999E-2</v>
      </c>
      <c r="U30" s="49">
        <v>501</v>
      </c>
      <c r="V30" s="51">
        <v>1.0999999999999999E-2</v>
      </c>
      <c r="W30" s="49">
        <v>79</v>
      </c>
      <c r="X30" s="53">
        <v>2E-3</v>
      </c>
      <c r="Y30" s="52">
        <v>12</v>
      </c>
      <c r="Z30" s="200">
        <v>0</v>
      </c>
      <c r="AA30" s="434">
        <v>57</v>
      </c>
      <c r="AB30" s="433">
        <v>1E-3</v>
      </c>
      <c r="AC30" s="432">
        <v>2549</v>
      </c>
      <c r="AD30" s="431">
        <v>45530</v>
      </c>
      <c r="AE30" s="430">
        <v>0.96299999999999997</v>
      </c>
      <c r="AF30" s="423">
        <v>1345</v>
      </c>
      <c r="AG30" s="422">
        <v>2.8000000000000001E-2</v>
      </c>
      <c r="AI30" s="529">
        <v>1413</v>
      </c>
      <c r="AJ30" s="528">
        <v>0.03</v>
      </c>
      <c r="AL30" s="527">
        <f t="shared" si="0"/>
        <v>-68</v>
      </c>
      <c r="AM30" s="526">
        <f t="shared" si="1"/>
        <v>-1.9999999999999983E-3</v>
      </c>
    </row>
    <row r="31" spans="1:39" s="7" customFormat="1" ht="12.75" x14ac:dyDescent="0.2">
      <c r="A31" s="36" t="s">
        <v>295</v>
      </c>
      <c r="B31" s="37">
        <v>55667</v>
      </c>
      <c r="C31" s="38">
        <v>69</v>
      </c>
      <c r="D31" s="38">
        <v>5</v>
      </c>
      <c r="E31" s="38">
        <v>54</v>
      </c>
      <c r="F31" s="39">
        <v>3</v>
      </c>
      <c r="G31" s="206">
        <v>52462</v>
      </c>
      <c r="H31" s="281">
        <v>0.94199999999999995</v>
      </c>
      <c r="I31" s="145">
        <v>2843</v>
      </c>
      <c r="J31" s="204">
        <v>5.0999999999999997E-2</v>
      </c>
      <c r="K31" s="203">
        <v>135</v>
      </c>
      <c r="L31" s="204">
        <v>2E-3</v>
      </c>
      <c r="M31" s="203">
        <v>227</v>
      </c>
      <c r="N31" s="282">
        <v>4.0000000000000001E-3</v>
      </c>
      <c r="O31" s="141">
        <v>1154</v>
      </c>
      <c r="P31" s="364">
        <v>2.1000000000000001E-2</v>
      </c>
      <c r="Q31" s="49">
        <v>659</v>
      </c>
      <c r="R31" s="51">
        <v>1.2E-2</v>
      </c>
      <c r="S31" s="49">
        <v>44757</v>
      </c>
      <c r="T31" s="51">
        <v>0.80400000000000005</v>
      </c>
      <c r="U31" s="49">
        <v>280</v>
      </c>
      <c r="V31" s="51">
        <v>5.0000000000000001E-3</v>
      </c>
      <c r="W31" s="49">
        <v>1940</v>
      </c>
      <c r="X31" s="53">
        <v>3.5000000000000003E-2</v>
      </c>
      <c r="Y31" s="52">
        <v>0</v>
      </c>
      <c r="Z31" s="200">
        <v>0</v>
      </c>
      <c r="AA31" s="434">
        <v>32</v>
      </c>
      <c r="AB31" s="433">
        <v>1E-3</v>
      </c>
      <c r="AC31" s="432">
        <v>48238</v>
      </c>
      <c r="AD31" s="431">
        <v>8892</v>
      </c>
      <c r="AE31" s="430">
        <v>0.16</v>
      </c>
      <c r="AF31" s="423">
        <v>1289</v>
      </c>
      <c r="AG31" s="422">
        <v>2.3E-2</v>
      </c>
      <c r="AI31" s="529">
        <v>1242</v>
      </c>
      <c r="AJ31" s="528">
        <v>2.1999999999999999E-2</v>
      </c>
      <c r="AL31" s="527">
        <f t="shared" si="0"/>
        <v>47</v>
      </c>
      <c r="AM31" s="526">
        <f t="shared" si="1"/>
        <v>1.0000000000000009E-3</v>
      </c>
    </row>
    <row r="32" spans="1:39" s="7" customFormat="1" ht="12.75" x14ac:dyDescent="0.2">
      <c r="A32" s="36" t="s">
        <v>294</v>
      </c>
      <c r="B32" s="37">
        <v>10076</v>
      </c>
      <c r="C32" s="38">
        <v>17</v>
      </c>
      <c r="D32" s="38">
        <v>0</v>
      </c>
      <c r="E32" s="38">
        <v>8</v>
      </c>
      <c r="F32" s="39">
        <v>3</v>
      </c>
      <c r="G32" s="206">
        <v>9515</v>
      </c>
      <c r="H32" s="281">
        <v>0.94399999999999995</v>
      </c>
      <c r="I32" s="145">
        <v>481</v>
      </c>
      <c r="J32" s="204">
        <v>4.8000000000000001E-2</v>
      </c>
      <c r="K32" s="203">
        <v>60</v>
      </c>
      <c r="L32" s="204">
        <v>6.0000000000000001E-3</v>
      </c>
      <c r="M32" s="203">
        <v>20</v>
      </c>
      <c r="N32" s="282">
        <v>2E-3</v>
      </c>
      <c r="O32" s="141">
        <v>160</v>
      </c>
      <c r="P32" s="364">
        <v>1.6E-2</v>
      </c>
      <c r="Q32" s="49">
        <v>66</v>
      </c>
      <c r="R32" s="51">
        <v>7.0000000000000001E-3</v>
      </c>
      <c r="S32" s="49">
        <v>232</v>
      </c>
      <c r="T32" s="51">
        <v>2.3E-2</v>
      </c>
      <c r="U32" s="49">
        <v>64</v>
      </c>
      <c r="V32" s="51">
        <v>6.0000000000000001E-3</v>
      </c>
      <c r="W32" s="49">
        <v>1688</v>
      </c>
      <c r="X32" s="53">
        <v>0.16800000000000001</v>
      </c>
      <c r="Y32" s="52">
        <v>5678</v>
      </c>
      <c r="Z32" s="200">
        <v>0.56399999999999995</v>
      </c>
      <c r="AA32" s="434">
        <v>23</v>
      </c>
      <c r="AB32" s="433">
        <v>2E-3</v>
      </c>
      <c r="AC32" s="432">
        <v>7901</v>
      </c>
      <c r="AD32" s="431">
        <v>4230</v>
      </c>
      <c r="AE32" s="430">
        <v>0.42</v>
      </c>
      <c r="AF32" s="423">
        <v>220</v>
      </c>
      <c r="AG32" s="422">
        <v>2.1999999999999999E-2</v>
      </c>
      <c r="AI32" s="529">
        <v>226</v>
      </c>
      <c r="AJ32" s="528">
        <v>2.3E-2</v>
      </c>
      <c r="AL32" s="527">
        <f t="shared" si="0"/>
        <v>-6</v>
      </c>
      <c r="AM32" s="526">
        <f t="shared" si="1"/>
        <v>-1.0000000000000009E-3</v>
      </c>
    </row>
    <row r="33" spans="1:39" s="7" customFormat="1" ht="12.75" x14ac:dyDescent="0.2">
      <c r="A33" s="36" t="s">
        <v>56</v>
      </c>
      <c r="B33" s="37">
        <v>17822</v>
      </c>
      <c r="C33" s="38">
        <v>24</v>
      </c>
      <c r="D33" s="38">
        <v>0</v>
      </c>
      <c r="E33" s="38">
        <v>19</v>
      </c>
      <c r="F33" s="39">
        <v>3</v>
      </c>
      <c r="G33" s="206">
        <v>16905</v>
      </c>
      <c r="H33" s="281">
        <v>0.94899999999999995</v>
      </c>
      <c r="I33" s="145">
        <v>738</v>
      </c>
      <c r="J33" s="204">
        <v>4.1000000000000002E-2</v>
      </c>
      <c r="K33" s="203">
        <v>179</v>
      </c>
      <c r="L33" s="204">
        <v>0.01</v>
      </c>
      <c r="M33" s="203">
        <v>0</v>
      </c>
      <c r="N33" s="282">
        <v>0</v>
      </c>
      <c r="O33" s="141">
        <v>187</v>
      </c>
      <c r="P33" s="364">
        <v>0.01</v>
      </c>
      <c r="Q33" s="49">
        <v>142</v>
      </c>
      <c r="R33" s="51">
        <v>8.0000000000000002E-3</v>
      </c>
      <c r="S33" s="49">
        <v>116</v>
      </c>
      <c r="T33" s="51">
        <v>7.0000000000000001E-3</v>
      </c>
      <c r="U33" s="49">
        <v>61</v>
      </c>
      <c r="V33" s="51">
        <v>3.0000000000000001E-3</v>
      </c>
      <c r="W33" s="49">
        <v>39</v>
      </c>
      <c r="X33" s="53">
        <v>2E-3</v>
      </c>
      <c r="Y33" s="52">
        <v>23</v>
      </c>
      <c r="Z33" s="200">
        <v>1E-3</v>
      </c>
      <c r="AA33" s="434">
        <v>19</v>
      </c>
      <c r="AB33" s="433">
        <v>1E-3</v>
      </c>
      <c r="AC33" s="432">
        <v>449</v>
      </c>
      <c r="AD33" s="431">
        <v>17456</v>
      </c>
      <c r="AE33" s="430">
        <v>0.97899999999999998</v>
      </c>
      <c r="AF33" s="423">
        <v>366</v>
      </c>
      <c r="AG33" s="422">
        <v>2.1000000000000001E-2</v>
      </c>
      <c r="AI33" s="529">
        <v>375</v>
      </c>
      <c r="AJ33" s="528">
        <v>2.1000000000000001E-2</v>
      </c>
      <c r="AL33" s="527">
        <f t="shared" si="0"/>
        <v>-9</v>
      </c>
      <c r="AM33" s="526">
        <f t="shared" si="1"/>
        <v>0</v>
      </c>
    </row>
    <row r="34" spans="1:39" s="7" customFormat="1" ht="12.75" x14ac:dyDescent="0.2">
      <c r="A34" s="36" t="s">
        <v>63</v>
      </c>
      <c r="B34" s="37">
        <v>4925</v>
      </c>
      <c r="C34" s="38">
        <v>9</v>
      </c>
      <c r="D34" s="38">
        <v>0</v>
      </c>
      <c r="E34" s="38">
        <v>4</v>
      </c>
      <c r="F34" s="39">
        <v>3</v>
      </c>
      <c r="G34" s="206">
        <v>4687</v>
      </c>
      <c r="H34" s="281">
        <v>0.95199999999999996</v>
      </c>
      <c r="I34" s="145">
        <v>215</v>
      </c>
      <c r="J34" s="204">
        <v>4.3999999999999997E-2</v>
      </c>
      <c r="K34" s="203">
        <v>11</v>
      </c>
      <c r="L34" s="204">
        <v>2E-3</v>
      </c>
      <c r="M34" s="203">
        <v>12</v>
      </c>
      <c r="N34" s="282">
        <v>2E-3</v>
      </c>
      <c r="O34" s="141">
        <v>93</v>
      </c>
      <c r="P34" s="364">
        <v>1.9E-2</v>
      </c>
      <c r="Q34" s="49">
        <v>22</v>
      </c>
      <c r="R34" s="51">
        <v>4.0000000000000001E-3</v>
      </c>
      <c r="S34" s="49">
        <v>26</v>
      </c>
      <c r="T34" s="51">
        <v>5.0000000000000001E-3</v>
      </c>
      <c r="U34" s="49">
        <v>6</v>
      </c>
      <c r="V34" s="51">
        <v>1E-3</v>
      </c>
      <c r="W34" s="49">
        <v>3</v>
      </c>
      <c r="X34" s="53">
        <v>1E-3</v>
      </c>
      <c r="Y34" s="52">
        <v>3</v>
      </c>
      <c r="Z34" s="200">
        <v>1E-3</v>
      </c>
      <c r="AA34" s="434">
        <v>2</v>
      </c>
      <c r="AB34" s="433">
        <v>0</v>
      </c>
      <c r="AC34" s="432">
        <v>137</v>
      </c>
      <c r="AD34" s="431">
        <v>4818</v>
      </c>
      <c r="AE34" s="430">
        <v>0.97799999999999998</v>
      </c>
      <c r="AF34" s="423">
        <v>104</v>
      </c>
      <c r="AG34" s="422">
        <v>2.1000000000000001E-2</v>
      </c>
      <c r="AI34" s="529">
        <v>107</v>
      </c>
      <c r="AJ34" s="528">
        <v>2.1999999999999999E-2</v>
      </c>
      <c r="AL34" s="527">
        <f t="shared" si="0"/>
        <v>-3</v>
      </c>
      <c r="AM34" s="526">
        <f t="shared" si="1"/>
        <v>-9.9999999999999742E-4</v>
      </c>
    </row>
    <row r="35" spans="1:39" s="7" customFormat="1" ht="12.75" x14ac:dyDescent="0.2">
      <c r="A35" s="36" t="s">
        <v>41</v>
      </c>
      <c r="B35" s="37">
        <v>14176</v>
      </c>
      <c r="C35" s="38">
        <v>25</v>
      </c>
      <c r="D35" s="38">
        <v>0</v>
      </c>
      <c r="E35" s="38">
        <v>16</v>
      </c>
      <c r="F35" s="39">
        <v>8</v>
      </c>
      <c r="G35" s="206">
        <v>13570</v>
      </c>
      <c r="H35" s="281">
        <v>0.95699999999999996</v>
      </c>
      <c r="I35" s="145">
        <v>463</v>
      </c>
      <c r="J35" s="204">
        <v>3.3000000000000002E-2</v>
      </c>
      <c r="K35" s="203">
        <v>135</v>
      </c>
      <c r="L35" s="204">
        <v>0.01</v>
      </c>
      <c r="M35" s="203">
        <v>8</v>
      </c>
      <c r="N35" s="282">
        <v>1E-3</v>
      </c>
      <c r="O35" s="141">
        <v>143</v>
      </c>
      <c r="P35" s="364">
        <v>0.01</v>
      </c>
      <c r="Q35" s="49">
        <v>97</v>
      </c>
      <c r="R35" s="51">
        <v>7.0000000000000001E-3</v>
      </c>
      <c r="S35" s="49">
        <v>104</v>
      </c>
      <c r="T35" s="51">
        <v>7.0000000000000001E-3</v>
      </c>
      <c r="U35" s="49">
        <v>55</v>
      </c>
      <c r="V35" s="51">
        <v>4.0000000000000001E-3</v>
      </c>
      <c r="W35" s="49">
        <v>36</v>
      </c>
      <c r="X35" s="53">
        <v>3.0000000000000001E-3</v>
      </c>
      <c r="Y35" s="52">
        <v>10</v>
      </c>
      <c r="Z35" s="200">
        <v>1E-3</v>
      </c>
      <c r="AA35" s="434">
        <v>26</v>
      </c>
      <c r="AB35" s="433">
        <v>2E-3</v>
      </c>
      <c r="AC35" s="432">
        <v>391</v>
      </c>
      <c r="AD35" s="431">
        <v>13883</v>
      </c>
      <c r="AE35" s="430">
        <v>0.97899999999999998</v>
      </c>
      <c r="AF35" s="423">
        <v>278</v>
      </c>
      <c r="AG35" s="422">
        <v>0.02</v>
      </c>
      <c r="AI35" s="529">
        <v>285</v>
      </c>
      <c r="AJ35" s="528">
        <v>0.02</v>
      </c>
      <c r="AL35" s="527">
        <f t="shared" si="0"/>
        <v>-7</v>
      </c>
      <c r="AM35" s="526">
        <f t="shared" si="1"/>
        <v>0</v>
      </c>
    </row>
    <row r="36" spans="1:39" s="7" customFormat="1" ht="12.75" x14ac:dyDescent="0.2">
      <c r="A36" s="36" t="s">
        <v>296</v>
      </c>
      <c r="B36" s="37">
        <v>9005</v>
      </c>
      <c r="C36" s="38">
        <v>11</v>
      </c>
      <c r="D36" s="38">
        <v>0</v>
      </c>
      <c r="E36" s="38">
        <v>2</v>
      </c>
      <c r="F36" s="39">
        <v>3</v>
      </c>
      <c r="G36" s="206">
        <v>8218</v>
      </c>
      <c r="H36" s="281">
        <v>0.91300000000000003</v>
      </c>
      <c r="I36" s="145">
        <v>698</v>
      </c>
      <c r="J36" s="204">
        <v>7.8E-2</v>
      </c>
      <c r="K36" s="203">
        <v>89</v>
      </c>
      <c r="L36" s="204">
        <v>0.01</v>
      </c>
      <c r="M36" s="203">
        <v>0</v>
      </c>
      <c r="N36" s="282">
        <v>0</v>
      </c>
      <c r="O36" s="141">
        <v>88</v>
      </c>
      <c r="P36" s="364">
        <v>0.01</v>
      </c>
      <c r="Q36" s="49">
        <v>42</v>
      </c>
      <c r="R36" s="51">
        <v>5.0000000000000001E-3</v>
      </c>
      <c r="S36" s="49">
        <v>65</v>
      </c>
      <c r="T36" s="51">
        <v>7.0000000000000001E-3</v>
      </c>
      <c r="U36" s="49">
        <v>35</v>
      </c>
      <c r="V36" s="51">
        <v>4.0000000000000001E-3</v>
      </c>
      <c r="W36" s="49">
        <v>14</v>
      </c>
      <c r="X36" s="53">
        <v>2E-3</v>
      </c>
      <c r="Y36" s="52">
        <v>14</v>
      </c>
      <c r="Z36" s="200">
        <v>2E-3</v>
      </c>
      <c r="AA36" s="434">
        <v>22</v>
      </c>
      <c r="AB36" s="433">
        <v>2E-3</v>
      </c>
      <c r="AC36" s="432">
        <v>248</v>
      </c>
      <c r="AD36" s="431">
        <v>8815</v>
      </c>
      <c r="AE36" s="430">
        <v>0.97899999999999998</v>
      </c>
      <c r="AF36" s="423">
        <v>177</v>
      </c>
      <c r="AG36" s="422">
        <v>0.02</v>
      </c>
      <c r="AI36" s="529">
        <v>173</v>
      </c>
      <c r="AJ36" s="528">
        <v>1.9E-2</v>
      </c>
      <c r="AL36" s="527">
        <f t="shared" si="0"/>
        <v>4</v>
      </c>
      <c r="AM36" s="526">
        <f t="shared" si="1"/>
        <v>1.0000000000000009E-3</v>
      </c>
    </row>
    <row r="37" spans="1:39" s="7" customFormat="1" ht="12.75" x14ac:dyDescent="0.2">
      <c r="A37" s="36" t="s">
        <v>43</v>
      </c>
      <c r="B37" s="37">
        <v>8813</v>
      </c>
      <c r="C37" s="38">
        <v>14</v>
      </c>
      <c r="D37" s="38">
        <v>5</v>
      </c>
      <c r="E37" s="38">
        <v>0</v>
      </c>
      <c r="F37" s="39">
        <v>5</v>
      </c>
      <c r="G37" s="206">
        <v>8558</v>
      </c>
      <c r="H37" s="281">
        <v>0.97099999999999997</v>
      </c>
      <c r="I37" s="145">
        <v>237</v>
      </c>
      <c r="J37" s="204">
        <v>2.7E-2</v>
      </c>
      <c r="K37" s="203">
        <v>17</v>
      </c>
      <c r="L37" s="204">
        <v>2E-3</v>
      </c>
      <c r="M37" s="203">
        <v>1</v>
      </c>
      <c r="N37" s="282">
        <v>0</v>
      </c>
      <c r="O37" s="141">
        <v>143</v>
      </c>
      <c r="P37" s="364">
        <v>1.6E-2</v>
      </c>
      <c r="Q37" s="49">
        <v>6</v>
      </c>
      <c r="R37" s="51">
        <v>1E-3</v>
      </c>
      <c r="S37" s="49">
        <v>146</v>
      </c>
      <c r="T37" s="51">
        <v>1.7000000000000001E-2</v>
      </c>
      <c r="U37" s="49">
        <v>8796</v>
      </c>
      <c r="V37" s="51">
        <v>0.998</v>
      </c>
      <c r="W37" s="49">
        <v>31</v>
      </c>
      <c r="X37" s="53">
        <v>4.0000000000000001E-3</v>
      </c>
      <c r="Y37" s="52">
        <v>4</v>
      </c>
      <c r="Z37" s="200">
        <v>0</v>
      </c>
      <c r="AA37" s="434">
        <v>23</v>
      </c>
      <c r="AB37" s="433">
        <v>3.0000000000000001E-3</v>
      </c>
      <c r="AC37" s="432">
        <v>9149</v>
      </c>
      <c r="AD37" s="431">
        <v>0</v>
      </c>
      <c r="AE37" s="430">
        <v>0</v>
      </c>
      <c r="AF37" s="423">
        <v>160</v>
      </c>
      <c r="AG37" s="422">
        <v>1.7999999999999999E-2</v>
      </c>
      <c r="AI37" s="529">
        <v>160</v>
      </c>
      <c r="AJ37" s="528">
        <v>1.7999999999999999E-2</v>
      </c>
      <c r="AL37" s="527">
        <f t="shared" si="0"/>
        <v>0</v>
      </c>
      <c r="AM37" s="526">
        <f t="shared" si="1"/>
        <v>0</v>
      </c>
    </row>
    <row r="38" spans="1:39" s="7" customFormat="1" ht="12.75" x14ac:dyDescent="0.2">
      <c r="A38" s="36" t="s">
        <v>44</v>
      </c>
      <c r="B38" s="37">
        <v>44080</v>
      </c>
      <c r="C38" s="38">
        <v>64</v>
      </c>
      <c r="D38" s="38">
        <v>0</v>
      </c>
      <c r="E38" s="38">
        <v>32</v>
      </c>
      <c r="F38" s="39">
        <v>6</v>
      </c>
      <c r="G38" s="206">
        <v>41699</v>
      </c>
      <c r="H38" s="281">
        <v>0.94599999999999995</v>
      </c>
      <c r="I38" s="145">
        <v>2146</v>
      </c>
      <c r="J38" s="204">
        <v>4.9000000000000002E-2</v>
      </c>
      <c r="K38" s="203">
        <v>213</v>
      </c>
      <c r="L38" s="204">
        <v>5.0000000000000001E-3</v>
      </c>
      <c r="M38" s="203">
        <v>22</v>
      </c>
      <c r="N38" s="282">
        <v>0</v>
      </c>
      <c r="O38" s="141">
        <v>516</v>
      </c>
      <c r="P38" s="364">
        <v>1.2E-2</v>
      </c>
      <c r="Q38" s="49">
        <v>196</v>
      </c>
      <c r="R38" s="51">
        <v>4.0000000000000001E-3</v>
      </c>
      <c r="S38" s="49">
        <v>324</v>
      </c>
      <c r="T38" s="51">
        <v>7.0000000000000001E-3</v>
      </c>
      <c r="U38" s="49">
        <v>250</v>
      </c>
      <c r="V38" s="51">
        <v>6.0000000000000001E-3</v>
      </c>
      <c r="W38" s="49">
        <v>82</v>
      </c>
      <c r="X38" s="53">
        <v>2E-3</v>
      </c>
      <c r="Y38" s="52">
        <v>17</v>
      </c>
      <c r="Z38" s="200">
        <v>0</v>
      </c>
      <c r="AA38" s="434">
        <v>84</v>
      </c>
      <c r="AB38" s="433">
        <v>2E-3</v>
      </c>
      <c r="AC38" s="432">
        <v>1315</v>
      </c>
      <c r="AD38" s="431">
        <v>43331</v>
      </c>
      <c r="AE38" s="430">
        <v>0.98299999999999998</v>
      </c>
      <c r="AF38" s="423">
        <v>729</v>
      </c>
      <c r="AG38" s="422">
        <v>1.7000000000000001E-2</v>
      </c>
      <c r="AI38" s="529">
        <v>722</v>
      </c>
      <c r="AJ38" s="528">
        <v>1.6E-2</v>
      </c>
      <c r="AL38" s="527">
        <f t="shared" si="0"/>
        <v>7</v>
      </c>
      <c r="AM38" s="526">
        <f t="shared" si="1"/>
        <v>1.0000000000000009E-3</v>
      </c>
    </row>
    <row r="39" spans="1:39" s="7" customFormat="1" ht="12.75" x14ac:dyDescent="0.2">
      <c r="A39" s="36" t="s">
        <v>47</v>
      </c>
      <c r="B39" s="37">
        <v>118296</v>
      </c>
      <c r="C39" s="38">
        <v>192</v>
      </c>
      <c r="D39" s="38">
        <v>0</v>
      </c>
      <c r="E39" s="38">
        <v>168</v>
      </c>
      <c r="F39" s="39">
        <v>4</v>
      </c>
      <c r="G39" s="206">
        <v>115245</v>
      </c>
      <c r="H39" s="281">
        <v>0.97399999999999998</v>
      </c>
      <c r="I39" s="145">
        <v>2697</v>
      </c>
      <c r="J39" s="204">
        <v>2.3E-2</v>
      </c>
      <c r="K39" s="203">
        <v>344</v>
      </c>
      <c r="L39" s="204">
        <v>3.0000000000000001E-3</v>
      </c>
      <c r="M39" s="203">
        <v>10</v>
      </c>
      <c r="N39" s="282">
        <v>0</v>
      </c>
      <c r="O39" s="141">
        <v>1677</v>
      </c>
      <c r="P39" s="364">
        <v>1.4E-2</v>
      </c>
      <c r="Q39" s="49">
        <v>1419</v>
      </c>
      <c r="R39" s="51">
        <v>1.2E-2</v>
      </c>
      <c r="S39" s="49">
        <v>605</v>
      </c>
      <c r="T39" s="51">
        <v>5.0000000000000001E-3</v>
      </c>
      <c r="U39" s="49">
        <v>767</v>
      </c>
      <c r="V39" s="51">
        <v>6.0000000000000001E-3</v>
      </c>
      <c r="W39" s="49">
        <v>378</v>
      </c>
      <c r="X39" s="53">
        <v>3.0000000000000001E-3</v>
      </c>
      <c r="Y39" s="52">
        <v>5</v>
      </c>
      <c r="Z39" s="200">
        <v>0</v>
      </c>
      <c r="AA39" s="434">
        <v>115</v>
      </c>
      <c r="AB39" s="433">
        <v>1E-3</v>
      </c>
      <c r="AC39" s="432">
        <v>3629</v>
      </c>
      <c r="AD39" s="431">
        <v>116082</v>
      </c>
      <c r="AE39" s="430">
        <v>0.98099999999999998</v>
      </c>
      <c r="AF39" s="423">
        <v>2021</v>
      </c>
      <c r="AG39" s="422">
        <v>1.7000000000000001E-2</v>
      </c>
      <c r="AI39" s="529">
        <v>2026</v>
      </c>
      <c r="AJ39" s="528">
        <v>1.7000000000000001E-2</v>
      </c>
      <c r="AL39" s="527">
        <f t="shared" si="0"/>
        <v>-5</v>
      </c>
      <c r="AM39" s="526">
        <f t="shared" si="1"/>
        <v>0</v>
      </c>
    </row>
    <row r="40" spans="1:39" s="7" customFormat="1" ht="12.75" x14ac:dyDescent="0.2">
      <c r="A40" s="36" t="s">
        <v>35</v>
      </c>
      <c r="B40" s="37">
        <v>5123</v>
      </c>
      <c r="C40" s="38">
        <v>11</v>
      </c>
      <c r="D40" s="38">
        <v>0</v>
      </c>
      <c r="E40" s="38">
        <v>0</v>
      </c>
      <c r="F40" s="39">
        <v>3</v>
      </c>
      <c r="G40" s="206">
        <v>4772</v>
      </c>
      <c r="H40" s="281">
        <v>0.93100000000000005</v>
      </c>
      <c r="I40" s="145">
        <v>339</v>
      </c>
      <c r="J40" s="204">
        <v>6.6000000000000003E-2</v>
      </c>
      <c r="K40" s="203">
        <v>12</v>
      </c>
      <c r="L40" s="204">
        <v>2E-3</v>
      </c>
      <c r="M40" s="203">
        <v>0</v>
      </c>
      <c r="N40" s="282">
        <v>0</v>
      </c>
      <c r="O40" s="141">
        <v>67</v>
      </c>
      <c r="P40" s="364">
        <v>1.2999999999999999E-2</v>
      </c>
      <c r="Q40" s="49">
        <v>0</v>
      </c>
      <c r="R40" s="51">
        <v>0</v>
      </c>
      <c r="S40" s="49">
        <v>60</v>
      </c>
      <c r="T40" s="51">
        <v>1.2E-2</v>
      </c>
      <c r="U40" s="49">
        <v>42</v>
      </c>
      <c r="V40" s="51">
        <v>8.0000000000000002E-3</v>
      </c>
      <c r="W40" s="49">
        <v>44</v>
      </c>
      <c r="X40" s="53">
        <v>8.9999999999999993E-3</v>
      </c>
      <c r="Y40" s="52">
        <v>1</v>
      </c>
      <c r="Z40" s="200">
        <v>0</v>
      </c>
      <c r="AA40" s="434">
        <v>27</v>
      </c>
      <c r="AB40" s="433">
        <v>5.0000000000000001E-3</v>
      </c>
      <c r="AC40" s="432">
        <v>261</v>
      </c>
      <c r="AD40" s="431">
        <v>5044</v>
      </c>
      <c r="AE40" s="430">
        <v>0.98499999999999999</v>
      </c>
      <c r="AF40" s="423">
        <v>79</v>
      </c>
      <c r="AG40" s="422">
        <v>1.4999999999999999E-2</v>
      </c>
      <c r="AI40" s="529">
        <v>85</v>
      </c>
      <c r="AJ40" s="528">
        <v>1.7000000000000001E-2</v>
      </c>
      <c r="AL40" s="527">
        <f t="shared" ref="AL40:AL62" si="2" xml:space="preserve"> AF40-AI40</f>
        <v>-6</v>
      </c>
      <c r="AM40" s="526">
        <f t="shared" ref="AM40:AM62" si="3" xml:space="preserve"> AG40-AJ40</f>
        <v>-2.0000000000000018E-3</v>
      </c>
    </row>
    <row r="41" spans="1:39" s="7" customFormat="1" ht="12.75" x14ac:dyDescent="0.2">
      <c r="A41" s="36" t="s">
        <v>298</v>
      </c>
      <c r="B41" s="37">
        <v>36459</v>
      </c>
      <c r="C41" s="38">
        <v>45</v>
      </c>
      <c r="D41" s="38">
        <v>0</v>
      </c>
      <c r="E41" s="38">
        <v>30</v>
      </c>
      <c r="F41" s="39">
        <v>3</v>
      </c>
      <c r="G41" s="206">
        <v>34504</v>
      </c>
      <c r="H41" s="281">
        <v>0.94599999999999995</v>
      </c>
      <c r="I41" s="145">
        <v>1800</v>
      </c>
      <c r="J41" s="204">
        <v>4.9000000000000002E-2</v>
      </c>
      <c r="K41" s="203">
        <v>150</v>
      </c>
      <c r="L41" s="204">
        <v>4.0000000000000001E-3</v>
      </c>
      <c r="M41" s="203">
        <v>5</v>
      </c>
      <c r="N41" s="282">
        <v>0</v>
      </c>
      <c r="O41" s="141">
        <v>400</v>
      </c>
      <c r="P41" s="364">
        <v>1.0999999999999999E-2</v>
      </c>
      <c r="Q41" s="49">
        <v>310</v>
      </c>
      <c r="R41" s="51">
        <v>8.9999999999999993E-3</v>
      </c>
      <c r="S41" s="49">
        <v>115</v>
      </c>
      <c r="T41" s="51">
        <v>3.0000000000000001E-3</v>
      </c>
      <c r="U41" s="49">
        <v>167</v>
      </c>
      <c r="V41" s="51">
        <v>5.0000000000000001E-3</v>
      </c>
      <c r="W41" s="49">
        <v>47</v>
      </c>
      <c r="X41" s="53">
        <v>1E-3</v>
      </c>
      <c r="Y41" s="52">
        <v>10</v>
      </c>
      <c r="Z41" s="200">
        <v>0</v>
      </c>
      <c r="AA41" s="434">
        <v>59</v>
      </c>
      <c r="AB41" s="433">
        <v>2E-3</v>
      </c>
      <c r="AC41" s="432">
        <v>819</v>
      </c>
      <c r="AD41" s="431">
        <v>35876</v>
      </c>
      <c r="AE41" s="430">
        <v>0.98399999999999999</v>
      </c>
      <c r="AF41" s="423">
        <v>550</v>
      </c>
      <c r="AG41" s="422">
        <v>1.4999999999999999E-2</v>
      </c>
      <c r="AI41" s="529">
        <v>550</v>
      </c>
      <c r="AJ41" s="528">
        <v>1.4999999999999999E-2</v>
      </c>
      <c r="AL41" s="527">
        <f t="shared" si="2"/>
        <v>0</v>
      </c>
      <c r="AM41" s="526">
        <f t="shared" si="3"/>
        <v>0</v>
      </c>
    </row>
    <row r="42" spans="1:39" s="7" customFormat="1" ht="12.75" x14ac:dyDescent="0.2">
      <c r="A42" s="36" t="s">
        <v>61</v>
      </c>
      <c r="B42" s="37">
        <v>15643</v>
      </c>
      <c r="C42" s="38">
        <v>28</v>
      </c>
      <c r="D42" s="38">
        <v>2</v>
      </c>
      <c r="E42" s="38">
        <v>7</v>
      </c>
      <c r="F42" s="39">
        <v>3</v>
      </c>
      <c r="G42" s="206">
        <v>9924</v>
      </c>
      <c r="H42" s="281">
        <v>0.63400000000000001</v>
      </c>
      <c r="I42" s="145">
        <v>5623</v>
      </c>
      <c r="J42" s="204">
        <v>0.35899999999999999</v>
      </c>
      <c r="K42" s="203">
        <v>96</v>
      </c>
      <c r="L42" s="204">
        <v>6.0000000000000001E-3</v>
      </c>
      <c r="M42" s="203">
        <v>0</v>
      </c>
      <c r="N42" s="282">
        <v>0</v>
      </c>
      <c r="O42" s="141">
        <v>131</v>
      </c>
      <c r="P42" s="364">
        <v>8.0000000000000002E-3</v>
      </c>
      <c r="Q42" s="49">
        <v>29</v>
      </c>
      <c r="R42" s="51">
        <v>2E-3</v>
      </c>
      <c r="S42" s="49">
        <v>81</v>
      </c>
      <c r="T42" s="51">
        <v>5.0000000000000001E-3</v>
      </c>
      <c r="U42" s="49">
        <v>42</v>
      </c>
      <c r="V42" s="51">
        <v>3.0000000000000001E-3</v>
      </c>
      <c r="W42" s="49">
        <v>25</v>
      </c>
      <c r="X42" s="53">
        <v>2E-3</v>
      </c>
      <c r="Y42" s="52">
        <v>4</v>
      </c>
      <c r="Z42" s="200">
        <v>0</v>
      </c>
      <c r="AA42" s="434">
        <v>4</v>
      </c>
      <c r="AB42" s="433">
        <v>0</v>
      </c>
      <c r="AC42" s="432">
        <v>317</v>
      </c>
      <c r="AD42" s="431">
        <v>15414</v>
      </c>
      <c r="AE42" s="430">
        <v>0.98499999999999999</v>
      </c>
      <c r="AF42" s="423">
        <v>227</v>
      </c>
      <c r="AG42" s="422">
        <v>1.4999999999999999E-2</v>
      </c>
      <c r="AI42" s="529">
        <v>218</v>
      </c>
      <c r="AJ42" s="528">
        <v>1.4E-2</v>
      </c>
      <c r="AL42" s="527">
        <f t="shared" si="2"/>
        <v>9</v>
      </c>
      <c r="AM42" s="526">
        <f t="shared" si="3"/>
        <v>9.9999999999999915E-4</v>
      </c>
    </row>
    <row r="43" spans="1:39" s="7" customFormat="1" ht="12.75" x14ac:dyDescent="0.2">
      <c r="A43" s="36" t="s">
        <v>65</v>
      </c>
      <c r="B43" s="37">
        <v>5480</v>
      </c>
      <c r="C43" s="38">
        <v>16</v>
      </c>
      <c r="D43" s="38">
        <v>0</v>
      </c>
      <c r="E43" s="38">
        <v>7</v>
      </c>
      <c r="F43" s="39">
        <v>3</v>
      </c>
      <c r="G43" s="206">
        <v>5118</v>
      </c>
      <c r="H43" s="281">
        <v>0.93400000000000005</v>
      </c>
      <c r="I43" s="145">
        <v>320</v>
      </c>
      <c r="J43" s="204">
        <v>5.8000000000000003E-2</v>
      </c>
      <c r="K43" s="203">
        <v>31</v>
      </c>
      <c r="L43" s="204">
        <v>6.0000000000000001E-3</v>
      </c>
      <c r="M43" s="203">
        <v>11</v>
      </c>
      <c r="N43" s="282">
        <v>2E-3</v>
      </c>
      <c r="O43" s="141">
        <v>43</v>
      </c>
      <c r="P43" s="364">
        <v>8.0000000000000002E-3</v>
      </c>
      <c r="Q43" s="49">
        <v>24</v>
      </c>
      <c r="R43" s="51">
        <v>4.0000000000000001E-3</v>
      </c>
      <c r="S43" s="49">
        <v>221</v>
      </c>
      <c r="T43" s="51">
        <v>0.04</v>
      </c>
      <c r="U43" s="49">
        <v>16</v>
      </c>
      <c r="V43" s="51">
        <v>3.0000000000000001E-3</v>
      </c>
      <c r="W43" s="49">
        <v>9</v>
      </c>
      <c r="X43" s="53">
        <v>2E-3</v>
      </c>
      <c r="Y43" s="52">
        <v>4</v>
      </c>
      <c r="Z43" s="200">
        <v>1E-3</v>
      </c>
      <c r="AA43" s="434">
        <v>10</v>
      </c>
      <c r="AB43" s="433">
        <v>2E-3</v>
      </c>
      <c r="AC43" s="432">
        <v>315</v>
      </c>
      <c r="AD43" s="431">
        <v>5193</v>
      </c>
      <c r="AE43" s="430">
        <v>0.94799999999999995</v>
      </c>
      <c r="AF43" s="423">
        <v>74</v>
      </c>
      <c r="AG43" s="422">
        <v>1.4E-2</v>
      </c>
      <c r="AI43" s="529">
        <v>70</v>
      </c>
      <c r="AJ43" s="528">
        <v>1.2999999999999999E-2</v>
      </c>
      <c r="AL43" s="527">
        <f t="shared" si="2"/>
        <v>4</v>
      </c>
      <c r="AM43" s="526">
        <f t="shared" si="3"/>
        <v>1.0000000000000009E-3</v>
      </c>
    </row>
    <row r="44" spans="1:39" s="7" customFormat="1" ht="12.75" x14ac:dyDescent="0.2">
      <c r="A44" s="36" t="s">
        <v>297</v>
      </c>
      <c r="B44" s="37">
        <v>38918</v>
      </c>
      <c r="C44" s="38">
        <v>39</v>
      </c>
      <c r="D44" s="38">
        <v>7</v>
      </c>
      <c r="E44" s="38">
        <v>27</v>
      </c>
      <c r="F44" s="39">
        <v>3</v>
      </c>
      <c r="G44" s="206">
        <v>36804</v>
      </c>
      <c r="H44" s="281">
        <v>0.94599999999999995</v>
      </c>
      <c r="I44" s="145">
        <v>1924</v>
      </c>
      <c r="J44" s="204">
        <v>4.9000000000000002E-2</v>
      </c>
      <c r="K44" s="203">
        <v>75</v>
      </c>
      <c r="L44" s="204">
        <v>2E-3</v>
      </c>
      <c r="M44" s="203">
        <v>115</v>
      </c>
      <c r="N44" s="282">
        <v>3.0000000000000001E-3</v>
      </c>
      <c r="O44" s="141">
        <v>487</v>
      </c>
      <c r="P44" s="364">
        <v>1.2999999999999999E-2</v>
      </c>
      <c r="Q44" s="49">
        <v>301</v>
      </c>
      <c r="R44" s="51">
        <v>8.0000000000000002E-3</v>
      </c>
      <c r="S44" s="49">
        <v>244</v>
      </c>
      <c r="T44" s="51">
        <v>6.0000000000000001E-3</v>
      </c>
      <c r="U44" s="49">
        <v>241</v>
      </c>
      <c r="V44" s="51">
        <v>6.0000000000000001E-3</v>
      </c>
      <c r="W44" s="49">
        <v>62</v>
      </c>
      <c r="X44" s="53">
        <v>2E-3</v>
      </c>
      <c r="Y44" s="52">
        <v>2</v>
      </c>
      <c r="Z44" s="200">
        <v>0</v>
      </c>
      <c r="AA44" s="434">
        <v>49</v>
      </c>
      <c r="AB44" s="433">
        <v>1E-3</v>
      </c>
      <c r="AC44" s="432">
        <v>1190</v>
      </c>
      <c r="AD44" s="431">
        <v>38296</v>
      </c>
      <c r="AE44" s="430">
        <v>0.98399999999999999</v>
      </c>
      <c r="AF44" s="423">
        <v>562</v>
      </c>
      <c r="AG44" s="422">
        <v>1.4E-2</v>
      </c>
      <c r="AI44" s="529">
        <v>557</v>
      </c>
      <c r="AJ44" s="528">
        <v>1.4E-2</v>
      </c>
      <c r="AL44" s="527">
        <f t="shared" si="2"/>
        <v>5</v>
      </c>
      <c r="AM44" s="526">
        <f t="shared" si="3"/>
        <v>0</v>
      </c>
    </row>
    <row r="45" spans="1:39" s="7" customFormat="1" ht="12.75" x14ac:dyDescent="0.2">
      <c r="A45" s="36" t="s">
        <v>28</v>
      </c>
      <c r="B45" s="37">
        <v>9568</v>
      </c>
      <c r="C45" s="38">
        <v>13</v>
      </c>
      <c r="D45" s="38">
        <v>0</v>
      </c>
      <c r="E45" s="38">
        <v>3</v>
      </c>
      <c r="F45" s="39">
        <v>3</v>
      </c>
      <c r="G45" s="206">
        <v>9079</v>
      </c>
      <c r="H45" s="281">
        <v>0.94899999999999995</v>
      </c>
      <c r="I45" s="145">
        <v>449</v>
      </c>
      <c r="J45" s="204">
        <v>4.7E-2</v>
      </c>
      <c r="K45" s="203">
        <v>40</v>
      </c>
      <c r="L45" s="204">
        <v>4.0000000000000001E-3</v>
      </c>
      <c r="M45" s="203">
        <v>0</v>
      </c>
      <c r="N45" s="282">
        <v>0</v>
      </c>
      <c r="O45" s="141">
        <v>88</v>
      </c>
      <c r="P45" s="364">
        <v>8.9999999999999993E-3</v>
      </c>
      <c r="Q45" s="49">
        <v>30</v>
      </c>
      <c r="R45" s="51">
        <v>3.0000000000000001E-3</v>
      </c>
      <c r="S45" s="49">
        <v>530</v>
      </c>
      <c r="T45" s="51">
        <v>5.5E-2</v>
      </c>
      <c r="U45" s="49">
        <v>50</v>
      </c>
      <c r="V45" s="51">
        <v>5.0000000000000001E-3</v>
      </c>
      <c r="W45" s="49">
        <v>31</v>
      </c>
      <c r="X45" s="53">
        <v>3.0000000000000001E-3</v>
      </c>
      <c r="Y45" s="52">
        <v>20</v>
      </c>
      <c r="Z45" s="200">
        <v>2E-3</v>
      </c>
      <c r="AA45" s="434">
        <v>18</v>
      </c>
      <c r="AB45" s="433">
        <v>2E-3</v>
      </c>
      <c r="AC45" s="432">
        <v>774</v>
      </c>
      <c r="AD45" s="431">
        <v>8968</v>
      </c>
      <c r="AE45" s="430">
        <v>0.93700000000000006</v>
      </c>
      <c r="AF45" s="423">
        <v>128</v>
      </c>
      <c r="AG45" s="422">
        <v>1.2999999999999999E-2</v>
      </c>
      <c r="AI45" s="529">
        <v>125</v>
      </c>
      <c r="AJ45" s="528">
        <v>1.2999999999999999E-2</v>
      </c>
      <c r="AL45" s="527">
        <f t="shared" si="2"/>
        <v>3</v>
      </c>
      <c r="AM45" s="526">
        <f t="shared" si="3"/>
        <v>0</v>
      </c>
    </row>
    <row r="46" spans="1:39" s="7" customFormat="1" ht="12.75" x14ac:dyDescent="0.2">
      <c r="A46" s="36" t="s">
        <v>45</v>
      </c>
      <c r="B46" s="37">
        <v>18714</v>
      </c>
      <c r="C46" s="38">
        <v>30</v>
      </c>
      <c r="D46" s="38">
        <v>0</v>
      </c>
      <c r="E46" s="38">
        <v>13</v>
      </c>
      <c r="F46" s="39">
        <v>3</v>
      </c>
      <c r="G46" s="206">
        <v>18250</v>
      </c>
      <c r="H46" s="281">
        <v>0.97499999999999998</v>
      </c>
      <c r="I46" s="145">
        <v>359</v>
      </c>
      <c r="J46" s="204">
        <v>1.9E-2</v>
      </c>
      <c r="K46" s="203">
        <v>72</v>
      </c>
      <c r="L46" s="204">
        <v>4.0000000000000001E-3</v>
      </c>
      <c r="M46" s="203">
        <v>33</v>
      </c>
      <c r="N46" s="282">
        <v>2E-3</v>
      </c>
      <c r="O46" s="141">
        <v>159</v>
      </c>
      <c r="P46" s="364">
        <v>8.0000000000000002E-3</v>
      </c>
      <c r="Q46" s="49">
        <v>68</v>
      </c>
      <c r="R46" s="51">
        <v>4.0000000000000001E-3</v>
      </c>
      <c r="S46" s="49">
        <v>88</v>
      </c>
      <c r="T46" s="51">
        <v>5.0000000000000001E-3</v>
      </c>
      <c r="U46" s="49">
        <v>45</v>
      </c>
      <c r="V46" s="51">
        <v>2E-3</v>
      </c>
      <c r="W46" s="49">
        <v>30</v>
      </c>
      <c r="X46" s="53">
        <v>2E-3</v>
      </c>
      <c r="Y46" s="52">
        <v>2</v>
      </c>
      <c r="Z46" s="200">
        <v>0</v>
      </c>
      <c r="AA46" s="434">
        <v>31</v>
      </c>
      <c r="AB46" s="433">
        <v>2E-3</v>
      </c>
      <c r="AC46" s="432">
        <v>366</v>
      </c>
      <c r="AD46" s="431">
        <v>18476</v>
      </c>
      <c r="AE46" s="430">
        <v>0.98699999999999999</v>
      </c>
      <c r="AF46" s="423">
        <v>231</v>
      </c>
      <c r="AG46" s="422">
        <v>1.2E-2</v>
      </c>
      <c r="AI46" s="529">
        <v>236</v>
      </c>
      <c r="AJ46" s="528">
        <v>1.2999999999999999E-2</v>
      </c>
      <c r="AL46" s="527">
        <f t="shared" si="2"/>
        <v>-5</v>
      </c>
      <c r="AM46" s="526">
        <f t="shared" si="3"/>
        <v>-9.9999999999999915E-4</v>
      </c>
    </row>
    <row r="47" spans="1:39" s="7" customFormat="1" ht="12.75" x14ac:dyDescent="0.2">
      <c r="A47" s="36" t="s">
        <v>30</v>
      </c>
      <c r="B47" s="37">
        <v>14130</v>
      </c>
      <c r="C47" s="38">
        <v>26</v>
      </c>
      <c r="D47" s="38">
        <v>0</v>
      </c>
      <c r="E47" s="38">
        <v>5</v>
      </c>
      <c r="F47" s="39">
        <v>3</v>
      </c>
      <c r="G47" s="206">
        <v>13592</v>
      </c>
      <c r="H47" s="281">
        <v>0.96199999999999997</v>
      </c>
      <c r="I47" s="145">
        <v>451</v>
      </c>
      <c r="J47" s="204">
        <v>3.2000000000000001E-2</v>
      </c>
      <c r="K47" s="203">
        <v>55</v>
      </c>
      <c r="L47" s="204">
        <v>4.0000000000000001E-3</v>
      </c>
      <c r="M47" s="203">
        <v>32</v>
      </c>
      <c r="N47" s="282">
        <v>2E-3</v>
      </c>
      <c r="O47" s="141">
        <v>71</v>
      </c>
      <c r="P47" s="364">
        <v>5.0000000000000001E-3</v>
      </c>
      <c r="Q47" s="49">
        <v>13</v>
      </c>
      <c r="R47" s="51">
        <v>1E-3</v>
      </c>
      <c r="S47" s="49">
        <v>92</v>
      </c>
      <c r="T47" s="51">
        <v>7.0000000000000001E-3</v>
      </c>
      <c r="U47" s="49">
        <v>12255</v>
      </c>
      <c r="V47" s="51">
        <v>0.86699999999999999</v>
      </c>
      <c r="W47" s="49">
        <v>19</v>
      </c>
      <c r="X47" s="53">
        <v>1E-3</v>
      </c>
      <c r="Y47" s="52">
        <v>16</v>
      </c>
      <c r="Z47" s="200">
        <v>1E-3</v>
      </c>
      <c r="AA47" s="434">
        <v>32</v>
      </c>
      <c r="AB47" s="433">
        <v>2E-3</v>
      </c>
      <c r="AC47" s="432">
        <v>12499</v>
      </c>
      <c r="AD47" s="431">
        <v>1820</v>
      </c>
      <c r="AE47" s="430">
        <v>0.129</v>
      </c>
      <c r="AF47" s="423">
        <v>126</v>
      </c>
      <c r="AG47" s="422">
        <v>8.9999999999999993E-3</v>
      </c>
      <c r="AI47" s="529">
        <v>177</v>
      </c>
      <c r="AJ47" s="528">
        <v>1.2999999999999999E-2</v>
      </c>
      <c r="AL47" s="527">
        <f t="shared" si="2"/>
        <v>-51</v>
      </c>
      <c r="AM47" s="526">
        <f t="shared" si="3"/>
        <v>-4.0000000000000001E-3</v>
      </c>
    </row>
    <row r="48" spans="1:39" s="7" customFormat="1" ht="12.75" x14ac:dyDescent="0.2">
      <c r="A48" s="36" t="s">
        <v>64</v>
      </c>
      <c r="B48" s="37">
        <v>4773</v>
      </c>
      <c r="C48" s="38">
        <v>10</v>
      </c>
      <c r="D48" s="38">
        <v>0</v>
      </c>
      <c r="E48" s="38">
        <v>0</v>
      </c>
      <c r="F48" s="39">
        <v>3</v>
      </c>
      <c r="G48" s="206">
        <v>4614</v>
      </c>
      <c r="H48" s="281">
        <v>0.96699999999999997</v>
      </c>
      <c r="I48" s="145">
        <v>151</v>
      </c>
      <c r="J48" s="204">
        <v>3.2000000000000001E-2</v>
      </c>
      <c r="K48" s="203">
        <v>8</v>
      </c>
      <c r="L48" s="204">
        <v>2E-3</v>
      </c>
      <c r="M48" s="203">
        <v>0</v>
      </c>
      <c r="N48" s="282">
        <v>0</v>
      </c>
      <c r="O48" s="141">
        <v>37</v>
      </c>
      <c r="P48" s="364">
        <v>8.0000000000000002E-3</v>
      </c>
      <c r="Q48" s="49">
        <v>2</v>
      </c>
      <c r="R48" s="51">
        <v>0</v>
      </c>
      <c r="S48" s="49">
        <v>36</v>
      </c>
      <c r="T48" s="51">
        <v>8.0000000000000002E-3</v>
      </c>
      <c r="U48" s="49">
        <v>44</v>
      </c>
      <c r="V48" s="51">
        <v>8.9999999999999993E-3</v>
      </c>
      <c r="W48" s="49">
        <v>6</v>
      </c>
      <c r="X48" s="53">
        <v>1E-3</v>
      </c>
      <c r="Y48" s="52">
        <v>4</v>
      </c>
      <c r="Z48" s="200">
        <v>1E-3</v>
      </c>
      <c r="AA48" s="434">
        <v>12</v>
      </c>
      <c r="AB48" s="433">
        <v>3.0000000000000001E-3</v>
      </c>
      <c r="AC48" s="432">
        <v>144</v>
      </c>
      <c r="AD48" s="431">
        <v>4690</v>
      </c>
      <c r="AE48" s="430">
        <v>0.98299999999999998</v>
      </c>
      <c r="AF48" s="423">
        <v>45</v>
      </c>
      <c r="AG48" s="422">
        <v>8.9999999999999993E-3</v>
      </c>
      <c r="AI48" s="529">
        <v>50</v>
      </c>
      <c r="AJ48" s="528">
        <v>1.0999999999999999E-2</v>
      </c>
      <c r="AL48" s="527">
        <f t="shared" si="2"/>
        <v>-5</v>
      </c>
      <c r="AM48" s="526">
        <f t="shared" si="3"/>
        <v>-2E-3</v>
      </c>
    </row>
    <row r="49" spans="1:39" s="7" customFormat="1" ht="12.75" x14ac:dyDescent="0.2">
      <c r="A49" s="36" t="s">
        <v>72</v>
      </c>
      <c r="B49" s="37">
        <v>8082</v>
      </c>
      <c r="C49" s="38">
        <v>15</v>
      </c>
      <c r="D49" s="38">
        <v>0</v>
      </c>
      <c r="E49" s="38">
        <v>13</v>
      </c>
      <c r="F49" s="39">
        <v>3</v>
      </c>
      <c r="G49" s="206">
        <v>7708</v>
      </c>
      <c r="H49" s="281">
        <v>0.95399999999999996</v>
      </c>
      <c r="I49" s="145">
        <v>346</v>
      </c>
      <c r="J49" s="204">
        <v>4.2999999999999997E-2</v>
      </c>
      <c r="K49" s="203">
        <v>16</v>
      </c>
      <c r="L49" s="204">
        <v>2E-3</v>
      </c>
      <c r="M49" s="203">
        <v>12</v>
      </c>
      <c r="N49" s="282">
        <v>1E-3</v>
      </c>
      <c r="O49" s="141">
        <v>49</v>
      </c>
      <c r="P49" s="364">
        <v>6.0000000000000001E-3</v>
      </c>
      <c r="Q49" s="49">
        <v>44</v>
      </c>
      <c r="R49" s="51">
        <v>5.0000000000000001E-3</v>
      </c>
      <c r="S49" s="49">
        <v>38</v>
      </c>
      <c r="T49" s="51">
        <v>5.0000000000000001E-3</v>
      </c>
      <c r="U49" s="49">
        <v>26</v>
      </c>
      <c r="V49" s="51">
        <v>3.0000000000000001E-3</v>
      </c>
      <c r="W49" s="49">
        <v>15</v>
      </c>
      <c r="X49" s="53">
        <v>2E-3</v>
      </c>
      <c r="Y49" s="52">
        <v>3</v>
      </c>
      <c r="Z49" s="200">
        <v>0</v>
      </c>
      <c r="AA49" s="434">
        <v>17</v>
      </c>
      <c r="AB49" s="433">
        <v>2E-3</v>
      </c>
      <c r="AC49" s="432">
        <v>165</v>
      </c>
      <c r="AD49" s="431">
        <v>8008</v>
      </c>
      <c r="AE49" s="430">
        <v>0.99099999999999999</v>
      </c>
      <c r="AF49" s="423">
        <v>65</v>
      </c>
      <c r="AG49" s="422">
        <v>8.0000000000000002E-3</v>
      </c>
      <c r="AI49" s="529">
        <v>74</v>
      </c>
      <c r="AJ49" s="528">
        <v>8.9999999999999993E-3</v>
      </c>
      <c r="AL49" s="527">
        <f t="shared" si="2"/>
        <v>-9</v>
      </c>
      <c r="AM49" s="526">
        <f t="shared" si="3"/>
        <v>-9.9999999999999915E-4</v>
      </c>
    </row>
    <row r="50" spans="1:39" s="7" customFormat="1" ht="12.75" x14ac:dyDescent="0.2">
      <c r="A50" s="36" t="s">
        <v>58</v>
      </c>
      <c r="B50" s="37">
        <v>62072</v>
      </c>
      <c r="C50" s="38">
        <v>44</v>
      </c>
      <c r="D50" s="38">
        <v>1</v>
      </c>
      <c r="E50" s="38">
        <v>32</v>
      </c>
      <c r="F50" s="39">
        <v>3</v>
      </c>
      <c r="G50" s="206">
        <v>59851</v>
      </c>
      <c r="H50" s="281">
        <v>0.96399999999999997</v>
      </c>
      <c r="I50" s="145">
        <v>2163</v>
      </c>
      <c r="J50" s="204">
        <v>3.5000000000000003E-2</v>
      </c>
      <c r="K50" s="203">
        <v>56</v>
      </c>
      <c r="L50" s="204">
        <v>1E-3</v>
      </c>
      <c r="M50" s="203">
        <v>2</v>
      </c>
      <c r="N50" s="282">
        <v>0</v>
      </c>
      <c r="O50" s="141">
        <v>407</v>
      </c>
      <c r="P50" s="364">
        <v>7.0000000000000001E-3</v>
      </c>
      <c r="Q50" s="49">
        <v>337</v>
      </c>
      <c r="R50" s="51">
        <v>5.0000000000000001E-3</v>
      </c>
      <c r="S50" s="49">
        <v>237</v>
      </c>
      <c r="T50" s="51">
        <v>4.0000000000000001E-3</v>
      </c>
      <c r="U50" s="49">
        <v>311</v>
      </c>
      <c r="V50" s="51">
        <v>5.0000000000000001E-3</v>
      </c>
      <c r="W50" s="49">
        <v>96</v>
      </c>
      <c r="X50" s="53">
        <v>2E-3</v>
      </c>
      <c r="Y50" s="52">
        <v>13</v>
      </c>
      <c r="Z50" s="200">
        <v>0</v>
      </c>
      <c r="AA50" s="434">
        <v>23</v>
      </c>
      <c r="AB50" s="433">
        <v>0</v>
      </c>
      <c r="AC50" s="432">
        <v>1095</v>
      </c>
      <c r="AD50" s="431">
        <v>61541</v>
      </c>
      <c r="AE50" s="430">
        <v>0.99099999999999999</v>
      </c>
      <c r="AF50" s="423">
        <v>463</v>
      </c>
      <c r="AG50" s="422">
        <v>7.0000000000000001E-3</v>
      </c>
      <c r="AI50" s="529">
        <v>443</v>
      </c>
      <c r="AJ50" s="528">
        <v>7.0000000000000001E-3</v>
      </c>
      <c r="AL50" s="527">
        <f t="shared" si="2"/>
        <v>20</v>
      </c>
      <c r="AM50" s="526">
        <f t="shared" si="3"/>
        <v>0</v>
      </c>
    </row>
    <row r="51" spans="1:39" s="7" customFormat="1" ht="12.75" x14ac:dyDescent="0.2">
      <c r="A51" s="36" t="s">
        <v>48</v>
      </c>
      <c r="B51" s="37">
        <v>10266</v>
      </c>
      <c r="C51" s="38">
        <v>24</v>
      </c>
      <c r="D51" s="38">
        <v>0</v>
      </c>
      <c r="E51" s="38">
        <v>7</v>
      </c>
      <c r="F51" s="39">
        <v>3</v>
      </c>
      <c r="G51" s="206">
        <v>9727</v>
      </c>
      <c r="H51" s="281">
        <v>0.94699999999999995</v>
      </c>
      <c r="I51" s="145">
        <v>474</v>
      </c>
      <c r="J51" s="204">
        <v>4.5999999999999999E-2</v>
      </c>
      <c r="K51" s="203">
        <v>25</v>
      </c>
      <c r="L51" s="204">
        <v>2E-3</v>
      </c>
      <c r="M51" s="203">
        <v>40</v>
      </c>
      <c r="N51" s="282">
        <v>4.0000000000000001E-3</v>
      </c>
      <c r="O51" s="141">
        <v>41</v>
      </c>
      <c r="P51" s="364">
        <v>4.0000000000000001E-3</v>
      </c>
      <c r="Q51" s="49">
        <v>17</v>
      </c>
      <c r="R51" s="51">
        <v>2E-3</v>
      </c>
      <c r="S51" s="49">
        <v>42</v>
      </c>
      <c r="T51" s="51">
        <v>4.0000000000000001E-3</v>
      </c>
      <c r="U51" s="49">
        <v>35</v>
      </c>
      <c r="V51" s="51">
        <v>3.0000000000000001E-3</v>
      </c>
      <c r="W51" s="49">
        <v>10</v>
      </c>
      <c r="X51" s="53">
        <v>1E-3</v>
      </c>
      <c r="Y51" s="52">
        <v>14</v>
      </c>
      <c r="Z51" s="200">
        <v>1E-3</v>
      </c>
      <c r="AA51" s="434">
        <v>12</v>
      </c>
      <c r="AB51" s="433">
        <v>1E-3</v>
      </c>
      <c r="AC51" s="432">
        <v>203</v>
      </c>
      <c r="AD51" s="431">
        <v>10166</v>
      </c>
      <c r="AE51" s="430">
        <v>0.99</v>
      </c>
      <c r="AF51" s="423">
        <v>66</v>
      </c>
      <c r="AG51" s="422">
        <v>6.0000000000000001E-3</v>
      </c>
      <c r="AI51" s="529">
        <v>78</v>
      </c>
      <c r="AJ51" s="528">
        <v>8.0000000000000002E-3</v>
      </c>
      <c r="AL51" s="527">
        <f t="shared" si="2"/>
        <v>-12</v>
      </c>
      <c r="AM51" s="526">
        <f t="shared" si="3"/>
        <v>-2E-3</v>
      </c>
    </row>
    <row r="52" spans="1:39" s="7" customFormat="1" ht="12.75" x14ac:dyDescent="0.2">
      <c r="A52" s="36" t="s">
        <v>53</v>
      </c>
      <c r="B52" s="37">
        <v>16006</v>
      </c>
      <c r="C52" s="38">
        <v>31</v>
      </c>
      <c r="D52" s="38">
        <v>0</v>
      </c>
      <c r="E52" s="38">
        <v>10</v>
      </c>
      <c r="F52" s="39">
        <v>4</v>
      </c>
      <c r="G52" s="206">
        <v>15583</v>
      </c>
      <c r="H52" s="281">
        <v>0.97399999999999998</v>
      </c>
      <c r="I52" s="145">
        <v>417</v>
      </c>
      <c r="J52" s="204">
        <v>2.5999999999999999E-2</v>
      </c>
      <c r="K52" s="203">
        <v>6</v>
      </c>
      <c r="L52" s="204">
        <v>0</v>
      </c>
      <c r="M52" s="203">
        <v>0</v>
      </c>
      <c r="N52" s="282">
        <v>0</v>
      </c>
      <c r="O52" s="141">
        <v>91</v>
      </c>
      <c r="P52" s="364">
        <v>6.0000000000000001E-3</v>
      </c>
      <c r="Q52" s="49">
        <v>32</v>
      </c>
      <c r="R52" s="51">
        <v>2E-3</v>
      </c>
      <c r="S52" s="49">
        <v>41</v>
      </c>
      <c r="T52" s="51">
        <v>3.0000000000000001E-3</v>
      </c>
      <c r="U52" s="49">
        <v>31</v>
      </c>
      <c r="V52" s="51">
        <v>2E-3</v>
      </c>
      <c r="W52" s="49">
        <v>11</v>
      </c>
      <c r="X52" s="53">
        <v>1E-3</v>
      </c>
      <c r="Y52" s="52">
        <v>2</v>
      </c>
      <c r="Z52" s="200">
        <v>0</v>
      </c>
      <c r="AA52" s="434">
        <v>7</v>
      </c>
      <c r="AB52" s="433">
        <v>0</v>
      </c>
      <c r="AC52" s="432">
        <v>208</v>
      </c>
      <c r="AD52" s="431">
        <v>15907</v>
      </c>
      <c r="AE52" s="430">
        <v>0.99399999999999999</v>
      </c>
      <c r="AF52" s="423">
        <v>97</v>
      </c>
      <c r="AG52" s="422">
        <v>6.0000000000000001E-3</v>
      </c>
      <c r="AI52" s="529">
        <v>97</v>
      </c>
      <c r="AJ52" s="528">
        <v>6.0000000000000001E-3</v>
      </c>
      <c r="AL52" s="527">
        <f t="shared" si="2"/>
        <v>0</v>
      </c>
      <c r="AM52" s="526">
        <f t="shared" si="3"/>
        <v>0</v>
      </c>
    </row>
    <row r="53" spans="1:39" s="7" customFormat="1" ht="12.75" x14ac:dyDescent="0.2">
      <c r="A53" s="36" t="s">
        <v>29</v>
      </c>
      <c r="B53" s="37">
        <v>84763</v>
      </c>
      <c r="C53" s="38">
        <v>80</v>
      </c>
      <c r="D53" s="38">
        <v>0</v>
      </c>
      <c r="E53" s="38">
        <v>74</v>
      </c>
      <c r="F53" s="39">
        <v>6</v>
      </c>
      <c r="G53" s="206">
        <v>84040</v>
      </c>
      <c r="H53" s="281">
        <v>0.99099999999999999</v>
      </c>
      <c r="I53" s="145">
        <v>666</v>
      </c>
      <c r="J53" s="204">
        <v>8.0000000000000002E-3</v>
      </c>
      <c r="K53" s="203">
        <v>52</v>
      </c>
      <c r="L53" s="204">
        <v>1E-3</v>
      </c>
      <c r="M53" s="203">
        <v>5</v>
      </c>
      <c r="N53" s="282">
        <v>0</v>
      </c>
      <c r="O53" s="141">
        <v>375</v>
      </c>
      <c r="P53" s="364">
        <v>4.0000000000000001E-3</v>
      </c>
      <c r="Q53" s="49">
        <v>360</v>
      </c>
      <c r="R53" s="51">
        <v>4.0000000000000001E-3</v>
      </c>
      <c r="S53" s="49">
        <v>214</v>
      </c>
      <c r="T53" s="51">
        <v>3.0000000000000001E-3</v>
      </c>
      <c r="U53" s="49">
        <v>1620</v>
      </c>
      <c r="V53" s="51">
        <v>1.9E-2</v>
      </c>
      <c r="W53" s="49">
        <v>291</v>
      </c>
      <c r="X53" s="53">
        <v>3.0000000000000001E-3</v>
      </c>
      <c r="Y53" s="52">
        <v>184</v>
      </c>
      <c r="Z53" s="200">
        <v>2E-3</v>
      </c>
      <c r="AA53" s="434">
        <v>9</v>
      </c>
      <c r="AB53" s="433">
        <v>0</v>
      </c>
      <c r="AC53" s="432">
        <v>2693</v>
      </c>
      <c r="AD53" s="431">
        <v>82966</v>
      </c>
      <c r="AE53" s="430">
        <v>0.97899999999999998</v>
      </c>
      <c r="AF53" s="423">
        <v>427</v>
      </c>
      <c r="AG53" s="422">
        <v>5.0000000000000001E-3</v>
      </c>
      <c r="AI53" s="529">
        <v>271</v>
      </c>
      <c r="AJ53" s="528">
        <v>3.0000000000000001E-3</v>
      </c>
      <c r="AL53" s="527">
        <f t="shared" si="2"/>
        <v>156</v>
      </c>
      <c r="AM53" s="526">
        <f t="shared" si="3"/>
        <v>2E-3</v>
      </c>
    </row>
    <row r="54" spans="1:39" s="7" customFormat="1" ht="12.75" x14ac:dyDescent="0.2">
      <c r="A54" s="36" t="s">
        <v>39</v>
      </c>
      <c r="B54" s="37">
        <v>7346</v>
      </c>
      <c r="C54" s="38">
        <v>14</v>
      </c>
      <c r="D54" s="38">
        <v>0</v>
      </c>
      <c r="E54" s="38">
        <v>0</v>
      </c>
      <c r="F54" s="39">
        <v>3</v>
      </c>
      <c r="G54" s="206">
        <v>7300</v>
      </c>
      <c r="H54" s="281">
        <v>0.99399999999999999</v>
      </c>
      <c r="I54" s="145">
        <v>42</v>
      </c>
      <c r="J54" s="204">
        <v>6.0000000000000001E-3</v>
      </c>
      <c r="K54" s="203">
        <v>4</v>
      </c>
      <c r="L54" s="204">
        <v>1E-3</v>
      </c>
      <c r="M54" s="203">
        <v>0</v>
      </c>
      <c r="N54" s="282">
        <v>0</v>
      </c>
      <c r="O54" s="141">
        <v>26</v>
      </c>
      <c r="P54" s="364">
        <v>4.0000000000000001E-3</v>
      </c>
      <c r="Q54" s="49">
        <v>0</v>
      </c>
      <c r="R54" s="51">
        <v>0</v>
      </c>
      <c r="S54" s="49">
        <v>18</v>
      </c>
      <c r="T54" s="51">
        <v>2E-3</v>
      </c>
      <c r="U54" s="49">
        <v>1</v>
      </c>
      <c r="V54" s="51">
        <v>0</v>
      </c>
      <c r="W54" s="49">
        <v>1</v>
      </c>
      <c r="X54" s="53">
        <v>0</v>
      </c>
      <c r="Y54" s="52">
        <v>1</v>
      </c>
      <c r="Z54" s="200">
        <v>0</v>
      </c>
      <c r="AA54" s="434">
        <v>0</v>
      </c>
      <c r="AB54" s="433">
        <v>0</v>
      </c>
      <c r="AC54" s="432">
        <v>47</v>
      </c>
      <c r="AD54" s="431">
        <v>7316</v>
      </c>
      <c r="AE54" s="430">
        <v>0.996</v>
      </c>
      <c r="AF54" s="423">
        <v>30</v>
      </c>
      <c r="AG54" s="422">
        <v>4.0000000000000001E-3</v>
      </c>
      <c r="AI54" s="529">
        <v>31</v>
      </c>
      <c r="AJ54" s="528">
        <v>4.0000000000000001E-3</v>
      </c>
      <c r="AL54" s="527">
        <f t="shared" si="2"/>
        <v>-1</v>
      </c>
      <c r="AM54" s="526">
        <f t="shared" si="3"/>
        <v>0</v>
      </c>
    </row>
    <row r="55" spans="1:39" s="7" customFormat="1" ht="12.75" x14ac:dyDescent="0.2">
      <c r="A55" s="36" t="s">
        <v>52</v>
      </c>
      <c r="B55" s="37">
        <v>19832</v>
      </c>
      <c r="C55" s="38">
        <v>35</v>
      </c>
      <c r="D55" s="38">
        <v>0</v>
      </c>
      <c r="E55" s="38">
        <v>23</v>
      </c>
      <c r="F55" s="39">
        <v>3</v>
      </c>
      <c r="G55" s="206">
        <v>19390</v>
      </c>
      <c r="H55" s="281">
        <v>0.97799999999999998</v>
      </c>
      <c r="I55" s="145">
        <v>346</v>
      </c>
      <c r="J55" s="204">
        <v>1.7000000000000001E-2</v>
      </c>
      <c r="K55" s="203">
        <v>10</v>
      </c>
      <c r="L55" s="204">
        <v>1E-3</v>
      </c>
      <c r="M55" s="203">
        <v>86</v>
      </c>
      <c r="N55" s="282">
        <v>4.0000000000000001E-3</v>
      </c>
      <c r="O55" s="141">
        <v>40</v>
      </c>
      <c r="P55" s="364">
        <v>2E-3</v>
      </c>
      <c r="Q55" s="49">
        <v>24</v>
      </c>
      <c r="R55" s="51">
        <v>1E-3</v>
      </c>
      <c r="S55" s="49">
        <v>155</v>
      </c>
      <c r="T55" s="51">
        <v>8.0000000000000002E-3</v>
      </c>
      <c r="U55" s="49">
        <v>48</v>
      </c>
      <c r="V55" s="51">
        <v>2E-3</v>
      </c>
      <c r="W55" s="49">
        <v>144</v>
      </c>
      <c r="X55" s="53">
        <v>7.0000000000000001E-3</v>
      </c>
      <c r="Y55" s="52">
        <v>5</v>
      </c>
      <c r="Z55" s="200">
        <v>0</v>
      </c>
      <c r="AA55" s="434">
        <v>19</v>
      </c>
      <c r="AB55" s="433">
        <v>1E-3</v>
      </c>
      <c r="AC55" s="432">
        <v>502</v>
      </c>
      <c r="AD55" s="431">
        <v>19594</v>
      </c>
      <c r="AE55" s="430">
        <v>0.98799999999999999</v>
      </c>
      <c r="AF55" s="423">
        <v>50</v>
      </c>
      <c r="AG55" s="422">
        <v>3.0000000000000001E-3</v>
      </c>
      <c r="AI55" s="529">
        <v>22</v>
      </c>
      <c r="AJ55" s="528">
        <v>1E-3</v>
      </c>
      <c r="AL55" s="527">
        <f t="shared" si="2"/>
        <v>28</v>
      </c>
      <c r="AM55" s="526">
        <f t="shared" si="3"/>
        <v>2E-3</v>
      </c>
    </row>
    <row r="56" spans="1:39" s="7" customFormat="1" ht="12.75" x14ac:dyDescent="0.2">
      <c r="A56" s="36" t="s">
        <v>81</v>
      </c>
      <c r="B56" s="37">
        <v>53893</v>
      </c>
      <c r="C56" s="38">
        <v>70</v>
      </c>
      <c r="D56" s="38">
        <v>0</v>
      </c>
      <c r="E56" s="38">
        <v>46</v>
      </c>
      <c r="F56" s="39">
        <v>3</v>
      </c>
      <c r="G56" s="206">
        <v>53506</v>
      </c>
      <c r="H56" s="281">
        <v>0.99299999999999999</v>
      </c>
      <c r="I56" s="145">
        <v>359</v>
      </c>
      <c r="J56" s="204">
        <v>7.0000000000000001E-3</v>
      </c>
      <c r="K56" s="203">
        <v>4</v>
      </c>
      <c r="L56" s="204">
        <v>0</v>
      </c>
      <c r="M56" s="203">
        <v>24</v>
      </c>
      <c r="N56" s="282">
        <v>0</v>
      </c>
      <c r="O56" s="141">
        <v>134</v>
      </c>
      <c r="P56" s="364">
        <v>2E-3</v>
      </c>
      <c r="Q56" s="49">
        <v>110</v>
      </c>
      <c r="R56" s="51">
        <v>2E-3</v>
      </c>
      <c r="S56" s="49">
        <v>392</v>
      </c>
      <c r="T56" s="51">
        <v>7.0000000000000001E-3</v>
      </c>
      <c r="U56" s="49">
        <v>172</v>
      </c>
      <c r="V56" s="51">
        <v>3.0000000000000001E-3</v>
      </c>
      <c r="W56" s="49">
        <v>7</v>
      </c>
      <c r="X56" s="53">
        <v>0</v>
      </c>
      <c r="Y56" s="52">
        <v>7</v>
      </c>
      <c r="Z56" s="200">
        <v>0</v>
      </c>
      <c r="AA56" s="434">
        <v>8</v>
      </c>
      <c r="AB56" s="433">
        <v>0</v>
      </c>
      <c r="AC56" s="432">
        <v>743</v>
      </c>
      <c r="AD56" s="431">
        <v>53240</v>
      </c>
      <c r="AE56" s="430">
        <v>0.98799999999999999</v>
      </c>
      <c r="AF56" s="423">
        <v>138</v>
      </c>
      <c r="AG56" s="422">
        <v>3.0000000000000001E-3</v>
      </c>
      <c r="AI56" s="529">
        <v>146</v>
      </c>
      <c r="AJ56" s="528">
        <v>3.0000000000000001E-3</v>
      </c>
      <c r="AL56" s="527">
        <f t="shared" si="2"/>
        <v>-8</v>
      </c>
      <c r="AM56" s="526">
        <f t="shared" si="3"/>
        <v>0</v>
      </c>
    </row>
    <row r="57" spans="1:39" s="7" customFormat="1" ht="12.75" x14ac:dyDescent="0.2">
      <c r="A57" s="36" t="s">
        <v>299</v>
      </c>
      <c r="B57" s="37">
        <v>14573</v>
      </c>
      <c r="C57" s="38">
        <v>19</v>
      </c>
      <c r="D57" s="38">
        <v>0</v>
      </c>
      <c r="E57" s="38">
        <v>11</v>
      </c>
      <c r="F57" s="39">
        <v>3</v>
      </c>
      <c r="G57" s="206">
        <v>14236</v>
      </c>
      <c r="H57" s="281">
        <v>0.97699999999999998</v>
      </c>
      <c r="I57" s="145">
        <v>188</v>
      </c>
      <c r="J57" s="204">
        <v>1.2999999999999999E-2</v>
      </c>
      <c r="K57" s="203">
        <v>0</v>
      </c>
      <c r="L57" s="204">
        <v>0</v>
      </c>
      <c r="M57" s="203">
        <v>149</v>
      </c>
      <c r="N57" s="282">
        <v>0.01</v>
      </c>
      <c r="O57" s="141">
        <v>30</v>
      </c>
      <c r="P57" s="364">
        <v>2E-3</v>
      </c>
      <c r="Q57" s="49">
        <v>21</v>
      </c>
      <c r="R57" s="51">
        <v>1E-3</v>
      </c>
      <c r="S57" s="49">
        <v>111</v>
      </c>
      <c r="T57" s="51">
        <v>8.0000000000000002E-3</v>
      </c>
      <c r="U57" s="49">
        <v>94</v>
      </c>
      <c r="V57" s="51">
        <v>6.0000000000000001E-3</v>
      </c>
      <c r="W57" s="49">
        <v>28</v>
      </c>
      <c r="X57" s="53">
        <v>2E-3</v>
      </c>
      <c r="Y57" s="52">
        <v>27</v>
      </c>
      <c r="Z57" s="200">
        <v>2E-3</v>
      </c>
      <c r="AA57" s="434">
        <v>18</v>
      </c>
      <c r="AB57" s="433">
        <v>1E-3</v>
      </c>
      <c r="AC57" s="432">
        <v>473</v>
      </c>
      <c r="AD57" s="431">
        <v>14409</v>
      </c>
      <c r="AE57" s="430">
        <v>0.98899999999999999</v>
      </c>
      <c r="AF57" s="423">
        <v>30</v>
      </c>
      <c r="AG57" s="422">
        <v>2E-3</v>
      </c>
      <c r="AI57" s="529">
        <v>28</v>
      </c>
      <c r="AJ57" s="528">
        <v>2E-3</v>
      </c>
      <c r="AL57" s="527">
        <f t="shared" si="2"/>
        <v>2</v>
      </c>
      <c r="AM57" s="526">
        <f t="shared" si="3"/>
        <v>0</v>
      </c>
    </row>
    <row r="58" spans="1:39" s="7" customFormat="1" ht="12.75" x14ac:dyDescent="0.2">
      <c r="A58" s="36" t="s">
        <v>42</v>
      </c>
      <c r="B58" s="37">
        <v>18794</v>
      </c>
      <c r="C58" s="38">
        <v>24</v>
      </c>
      <c r="D58" s="38">
        <v>0</v>
      </c>
      <c r="E58" s="38">
        <v>9</v>
      </c>
      <c r="F58" s="39">
        <v>3</v>
      </c>
      <c r="G58" s="206">
        <v>18511</v>
      </c>
      <c r="H58" s="281">
        <v>0.98499999999999999</v>
      </c>
      <c r="I58" s="145">
        <v>247</v>
      </c>
      <c r="J58" s="204">
        <v>1.2999999999999999E-2</v>
      </c>
      <c r="K58" s="203">
        <v>8</v>
      </c>
      <c r="L58" s="204">
        <v>0</v>
      </c>
      <c r="M58" s="203">
        <v>28</v>
      </c>
      <c r="N58" s="282">
        <v>1E-3</v>
      </c>
      <c r="O58" s="141">
        <v>31</v>
      </c>
      <c r="P58" s="364">
        <v>2E-3</v>
      </c>
      <c r="Q58" s="49">
        <v>10</v>
      </c>
      <c r="R58" s="51">
        <v>1E-3</v>
      </c>
      <c r="S58" s="49">
        <v>288</v>
      </c>
      <c r="T58" s="51">
        <v>1.4999999999999999E-2</v>
      </c>
      <c r="U58" s="49">
        <v>14</v>
      </c>
      <c r="V58" s="51">
        <v>1E-3</v>
      </c>
      <c r="W58" s="49">
        <v>2</v>
      </c>
      <c r="X58" s="53">
        <v>0</v>
      </c>
      <c r="Y58" s="52">
        <v>2</v>
      </c>
      <c r="Z58" s="200">
        <v>0</v>
      </c>
      <c r="AA58" s="434">
        <v>2</v>
      </c>
      <c r="AB58" s="433">
        <v>0</v>
      </c>
      <c r="AC58" s="432">
        <v>379</v>
      </c>
      <c r="AD58" s="431">
        <v>18482</v>
      </c>
      <c r="AE58" s="430">
        <v>0.98299999999999998</v>
      </c>
      <c r="AF58" s="423">
        <v>39</v>
      </c>
      <c r="AG58" s="422">
        <v>2E-3</v>
      </c>
      <c r="AI58" s="529">
        <v>33</v>
      </c>
      <c r="AJ58" s="528">
        <v>2E-3</v>
      </c>
      <c r="AL58" s="527">
        <f t="shared" si="2"/>
        <v>6</v>
      </c>
      <c r="AM58" s="526">
        <f t="shared" si="3"/>
        <v>0</v>
      </c>
    </row>
    <row r="59" spans="1:39" s="7" customFormat="1" ht="12.75" x14ac:dyDescent="0.2">
      <c r="A59" s="36" t="s">
        <v>66</v>
      </c>
      <c r="B59" s="37">
        <v>19374</v>
      </c>
      <c r="C59" s="38">
        <v>28</v>
      </c>
      <c r="D59" s="38">
        <v>9</v>
      </c>
      <c r="E59" s="38">
        <v>11</v>
      </c>
      <c r="F59" s="39">
        <v>3</v>
      </c>
      <c r="G59" s="206">
        <v>19112</v>
      </c>
      <c r="H59" s="281">
        <v>0.98599999999999999</v>
      </c>
      <c r="I59" s="145">
        <v>155</v>
      </c>
      <c r="J59" s="204">
        <v>8.0000000000000002E-3</v>
      </c>
      <c r="K59" s="203">
        <v>27</v>
      </c>
      <c r="L59" s="204">
        <v>1E-3</v>
      </c>
      <c r="M59" s="203">
        <v>80</v>
      </c>
      <c r="N59" s="282">
        <v>4.0000000000000001E-3</v>
      </c>
      <c r="O59" s="141">
        <v>15</v>
      </c>
      <c r="P59" s="364">
        <v>1E-3</v>
      </c>
      <c r="Q59" s="49">
        <v>2</v>
      </c>
      <c r="R59" s="51">
        <v>0</v>
      </c>
      <c r="S59" s="49">
        <v>496</v>
      </c>
      <c r="T59" s="51">
        <v>2.5999999999999999E-2</v>
      </c>
      <c r="U59" s="49">
        <v>589</v>
      </c>
      <c r="V59" s="51">
        <v>0.03</v>
      </c>
      <c r="W59" s="49">
        <v>7</v>
      </c>
      <c r="X59" s="53">
        <v>0</v>
      </c>
      <c r="Y59" s="52">
        <v>0</v>
      </c>
      <c r="Z59" s="200">
        <v>0</v>
      </c>
      <c r="AA59" s="434">
        <v>0</v>
      </c>
      <c r="AB59" s="433">
        <v>0</v>
      </c>
      <c r="AC59" s="432">
        <v>1192</v>
      </c>
      <c r="AD59" s="431">
        <v>18202</v>
      </c>
      <c r="AE59" s="430">
        <v>0.94</v>
      </c>
      <c r="AF59" s="423">
        <v>42</v>
      </c>
      <c r="AG59" s="422">
        <v>2E-3</v>
      </c>
      <c r="AI59" s="529">
        <v>41</v>
      </c>
      <c r="AJ59" s="528">
        <v>2E-3</v>
      </c>
      <c r="AL59" s="527">
        <f t="shared" si="2"/>
        <v>1</v>
      </c>
      <c r="AM59" s="526">
        <f t="shared" si="3"/>
        <v>0</v>
      </c>
    </row>
    <row r="60" spans="1:39" s="7" customFormat="1" ht="12.75" x14ac:dyDescent="0.2">
      <c r="A60" s="36" t="s">
        <v>301</v>
      </c>
      <c r="B60" s="37">
        <v>5058</v>
      </c>
      <c r="C60" s="38">
        <v>11</v>
      </c>
      <c r="D60" s="38">
        <v>0</v>
      </c>
      <c r="E60" s="38">
        <v>0</v>
      </c>
      <c r="F60" s="39">
        <v>3</v>
      </c>
      <c r="G60" s="206">
        <v>4751</v>
      </c>
      <c r="H60" s="281">
        <v>0.93899999999999995</v>
      </c>
      <c r="I60" s="145">
        <v>277</v>
      </c>
      <c r="J60" s="204">
        <v>5.5E-2</v>
      </c>
      <c r="K60" s="203">
        <v>5</v>
      </c>
      <c r="L60" s="204">
        <v>1E-3</v>
      </c>
      <c r="M60" s="203">
        <v>25</v>
      </c>
      <c r="N60" s="282">
        <v>5.0000000000000001E-3</v>
      </c>
      <c r="O60" s="141">
        <v>6</v>
      </c>
      <c r="P60" s="364">
        <v>1E-3</v>
      </c>
      <c r="Q60" s="49">
        <v>0</v>
      </c>
      <c r="R60" s="51">
        <v>0</v>
      </c>
      <c r="S60" s="49">
        <v>97</v>
      </c>
      <c r="T60" s="51">
        <v>1.9E-2</v>
      </c>
      <c r="U60" s="49">
        <v>6</v>
      </c>
      <c r="V60" s="51">
        <v>1E-3</v>
      </c>
      <c r="W60" s="49">
        <v>5</v>
      </c>
      <c r="X60" s="53">
        <v>1E-3</v>
      </c>
      <c r="Y60" s="52">
        <v>0</v>
      </c>
      <c r="Z60" s="200">
        <v>0</v>
      </c>
      <c r="AA60" s="434">
        <v>0</v>
      </c>
      <c r="AB60" s="433">
        <v>0</v>
      </c>
      <c r="AC60" s="432">
        <v>142</v>
      </c>
      <c r="AD60" s="431">
        <v>4937</v>
      </c>
      <c r="AE60" s="430">
        <v>0.97599999999999998</v>
      </c>
      <c r="AF60" s="423">
        <v>11</v>
      </c>
      <c r="AG60" s="422">
        <v>2E-3</v>
      </c>
      <c r="AI60" s="529">
        <v>11</v>
      </c>
      <c r="AJ60" s="528">
        <v>2E-3</v>
      </c>
      <c r="AL60" s="527">
        <f t="shared" si="2"/>
        <v>0</v>
      </c>
      <c r="AM60" s="526">
        <f t="shared" si="3"/>
        <v>0</v>
      </c>
    </row>
    <row r="61" spans="1:39" s="7" customFormat="1" ht="12.75" x14ac:dyDescent="0.2">
      <c r="A61" s="36" t="s">
        <v>300</v>
      </c>
      <c r="B61" s="37">
        <v>14244</v>
      </c>
      <c r="C61" s="38">
        <v>20</v>
      </c>
      <c r="D61" s="38">
        <v>0</v>
      </c>
      <c r="E61" s="38">
        <v>14</v>
      </c>
      <c r="F61" s="39">
        <v>3</v>
      </c>
      <c r="G61" s="206">
        <v>13875</v>
      </c>
      <c r="H61" s="281">
        <v>0.97399999999999998</v>
      </c>
      <c r="I61" s="145">
        <v>366</v>
      </c>
      <c r="J61" s="204">
        <v>2.5999999999999999E-2</v>
      </c>
      <c r="K61" s="203">
        <v>3</v>
      </c>
      <c r="L61" s="204">
        <v>0</v>
      </c>
      <c r="M61" s="203">
        <v>0</v>
      </c>
      <c r="N61" s="282">
        <v>0</v>
      </c>
      <c r="O61" s="141">
        <v>32</v>
      </c>
      <c r="P61" s="364">
        <v>2E-3</v>
      </c>
      <c r="Q61" s="49">
        <v>9</v>
      </c>
      <c r="R61" s="51">
        <v>1E-3</v>
      </c>
      <c r="S61" s="49">
        <v>12</v>
      </c>
      <c r="T61" s="51">
        <v>1E-3</v>
      </c>
      <c r="U61" s="49">
        <v>7</v>
      </c>
      <c r="V61" s="51">
        <v>0</v>
      </c>
      <c r="W61" s="49">
        <v>3</v>
      </c>
      <c r="X61" s="53">
        <v>0</v>
      </c>
      <c r="Y61" s="52">
        <v>1</v>
      </c>
      <c r="Z61" s="200">
        <v>0</v>
      </c>
      <c r="AA61" s="434">
        <v>1</v>
      </c>
      <c r="AB61" s="433">
        <v>0</v>
      </c>
      <c r="AC61" s="432">
        <v>57</v>
      </c>
      <c r="AD61" s="431">
        <v>14209</v>
      </c>
      <c r="AE61" s="430">
        <v>0.998</v>
      </c>
      <c r="AF61" s="423">
        <v>35</v>
      </c>
      <c r="AG61" s="422">
        <v>2E-3</v>
      </c>
      <c r="AI61" s="529">
        <v>32</v>
      </c>
      <c r="AJ61" s="528">
        <v>2E-3</v>
      </c>
      <c r="AL61" s="527">
        <f t="shared" si="2"/>
        <v>3</v>
      </c>
      <c r="AM61" s="526">
        <f t="shared" si="3"/>
        <v>0</v>
      </c>
    </row>
    <row r="62" spans="1:39" s="7" customFormat="1" ht="13.5" thickBot="1" x14ac:dyDescent="0.25">
      <c r="A62" s="36" t="s">
        <v>46</v>
      </c>
      <c r="B62" s="37">
        <v>41532</v>
      </c>
      <c r="C62" s="38">
        <v>28</v>
      </c>
      <c r="D62" s="38">
        <v>4</v>
      </c>
      <c r="E62" s="38">
        <v>23</v>
      </c>
      <c r="F62" s="39">
        <v>5</v>
      </c>
      <c r="G62" s="206">
        <v>41371</v>
      </c>
      <c r="H62" s="281">
        <v>0.996</v>
      </c>
      <c r="I62" s="145">
        <v>156</v>
      </c>
      <c r="J62" s="204">
        <v>4.0000000000000001E-3</v>
      </c>
      <c r="K62" s="203">
        <v>5</v>
      </c>
      <c r="L62" s="204">
        <v>0</v>
      </c>
      <c r="M62" s="203">
        <v>0</v>
      </c>
      <c r="N62" s="282">
        <v>0</v>
      </c>
      <c r="O62" s="141">
        <v>34</v>
      </c>
      <c r="P62" s="364">
        <v>1E-3</v>
      </c>
      <c r="Q62" s="49">
        <v>29</v>
      </c>
      <c r="R62" s="51">
        <v>1E-3</v>
      </c>
      <c r="S62" s="49">
        <v>52</v>
      </c>
      <c r="T62" s="51">
        <v>1E-3</v>
      </c>
      <c r="U62" s="49">
        <v>52</v>
      </c>
      <c r="V62" s="51">
        <v>1E-3</v>
      </c>
      <c r="W62" s="49">
        <v>8</v>
      </c>
      <c r="X62" s="53">
        <v>0</v>
      </c>
      <c r="Y62" s="52">
        <v>5</v>
      </c>
      <c r="Z62" s="200">
        <v>0</v>
      </c>
      <c r="AA62" s="434">
        <v>43</v>
      </c>
      <c r="AB62" s="433">
        <v>1E-3</v>
      </c>
      <c r="AC62" s="432">
        <v>194</v>
      </c>
      <c r="AD62" s="431">
        <v>41458</v>
      </c>
      <c r="AE62" s="430">
        <v>0.998</v>
      </c>
      <c r="AF62" s="423">
        <v>39</v>
      </c>
      <c r="AG62" s="422">
        <v>1E-3</v>
      </c>
      <c r="AI62" s="525">
        <v>40</v>
      </c>
      <c r="AJ62" s="524">
        <v>1E-3</v>
      </c>
      <c r="AL62" s="523">
        <f t="shared" si="2"/>
        <v>-1</v>
      </c>
      <c r="AM62" s="522">
        <f t="shared" si="3"/>
        <v>0</v>
      </c>
    </row>
    <row r="63" spans="1:39" s="7" customFormat="1" ht="12.75" x14ac:dyDescent="0.2">
      <c r="H63" s="8"/>
      <c r="J63" s="8"/>
      <c r="L63" s="8"/>
      <c r="N63" s="8"/>
      <c r="P63" s="8"/>
      <c r="R63" s="8"/>
      <c r="T63" s="8"/>
      <c r="V63" s="8"/>
      <c r="X63" s="8"/>
      <c r="Z63" s="8"/>
      <c r="AB63" s="8"/>
      <c r="AE63" s="8"/>
      <c r="AG63" s="8"/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</row>
    <row r="65" spans="1:34" s="7" customFormat="1" ht="12.75" x14ac:dyDescent="0.2">
      <c r="A65" s="60" t="s">
        <v>93</v>
      </c>
      <c r="B65" s="61">
        <f t="shared" ref="B65:G65" si="4">SUM(B8:B62)</f>
        <v>1155610</v>
      </c>
      <c r="C65" s="62">
        <f t="shared" si="4"/>
        <v>1675</v>
      </c>
      <c r="D65" s="61">
        <f t="shared" si="4"/>
        <v>46</v>
      </c>
      <c r="E65" s="61">
        <f t="shared" si="4"/>
        <v>960</v>
      </c>
      <c r="F65" s="62">
        <f t="shared" si="4"/>
        <v>195</v>
      </c>
      <c r="G65" s="63">
        <f t="shared" si="4"/>
        <v>1081845</v>
      </c>
      <c r="H65" s="64">
        <f xml:space="preserve"> G65 / B65</f>
        <v>0.93616791131956278</v>
      </c>
      <c r="I65" s="63">
        <f>SUM(I8:I62)</f>
        <v>64205</v>
      </c>
      <c r="J65" s="65">
        <f xml:space="preserve"> I65 / B65</f>
        <v>5.555940152819723E-2</v>
      </c>
      <c r="K65" s="63">
        <f>SUM(K8:K62)</f>
        <v>8050</v>
      </c>
      <c r="L65" s="65">
        <f xml:space="preserve"> K65 / B65</f>
        <v>6.9660179472313321E-3</v>
      </c>
      <c r="M65" s="63">
        <f>SUM(M8:M62)</f>
        <v>1510</v>
      </c>
      <c r="N65" s="64">
        <f xml:space="preserve"> M65 / B65</f>
        <v>1.3066692050086102E-3</v>
      </c>
      <c r="O65" s="66">
        <f>SUM(O8:O62)</f>
        <v>23975</v>
      </c>
      <c r="P65" s="67">
        <f xml:space="preserve"> O65 / ($G$65 + $I$65)</f>
        <v>2.0919680642205837E-2</v>
      </c>
      <c r="Q65" s="66">
        <f>SUM(Q8:Q62)</f>
        <v>11546</v>
      </c>
      <c r="R65" s="67">
        <f xml:space="preserve"> Q65 / ($G$65 + $I$65)</f>
        <v>1.0074604074865844E-2</v>
      </c>
      <c r="S65" s="66">
        <f>SUM(S8:S62)</f>
        <v>72251</v>
      </c>
      <c r="T65" s="67">
        <f xml:space="preserve"> S65 /  ($G$65 + $I$65)</f>
        <v>6.3043497229614762E-2</v>
      </c>
      <c r="U65" s="66">
        <f>SUM(U8:U62)</f>
        <v>45366</v>
      </c>
      <c r="V65" s="67">
        <f xml:space="preserve"> U65 /  ($G$65 + $I$65)</f>
        <v>3.9584660355132847E-2</v>
      </c>
      <c r="W65" s="66">
        <f>SUM(W8:W62)</f>
        <v>7727</v>
      </c>
      <c r="X65" s="67">
        <f xml:space="preserve"> W65 / ($G$65 + $I$65)</f>
        <v>6.7422887308581647E-3</v>
      </c>
      <c r="Y65" s="66">
        <f>SUM(Y8:Y62)</f>
        <v>6401</v>
      </c>
      <c r="Z65" s="67">
        <f xml:space="preserve"> Y65 /  ($G$65 + $I$65)</f>
        <v>5.5852711487282408E-3</v>
      </c>
      <c r="AA65" s="418">
        <f>SUM(AA8:AA62)</f>
        <v>1552</v>
      </c>
      <c r="AB65" s="421">
        <f xml:space="preserve"> AA65 /  ($G$65 + $I$65)</f>
        <v>1.3542166572139086E-3</v>
      </c>
      <c r="AC65" s="416">
        <f>SUM(AC8:AC62)</f>
        <v>159608</v>
      </c>
      <c r="AD65" s="416">
        <f>SUM(AD8:AD62)</f>
        <v>1019281</v>
      </c>
      <c r="AE65" s="420">
        <f xml:space="preserve"> AD65 /  ($G$65 + $I$65)</f>
        <v>0.88938615243663022</v>
      </c>
      <c r="AF65" s="414">
        <f>SUM(AF8:AF62)</f>
        <v>32025</v>
      </c>
      <c r="AG65" s="419">
        <f xml:space="preserve"> AF65 / $B$65</f>
        <v>2.7712636616159431E-2</v>
      </c>
    </row>
    <row r="66" spans="1:34" s="7" customFormat="1" ht="12.75" x14ac:dyDescent="0.2">
      <c r="A66" s="69" t="s">
        <v>94</v>
      </c>
      <c r="B66" s="61">
        <f t="shared" ref="B66:AG66" si="5">MIN(B8:B62)</f>
        <v>3612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1800</v>
      </c>
      <c r="H66" s="70">
        <f t="shared" si="5"/>
        <v>0.498</v>
      </c>
      <c r="I66" s="63">
        <f t="shared" si="5"/>
        <v>42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6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1E-3</v>
      </c>
      <c r="U66" s="66">
        <f t="shared" si="5"/>
        <v>1</v>
      </c>
      <c r="V66" s="72">
        <f t="shared" si="5"/>
        <v>0</v>
      </c>
      <c r="W66" s="66">
        <f t="shared" si="5"/>
        <v>1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47</v>
      </c>
      <c r="AD66" s="416">
        <f t="shared" si="5"/>
        <v>0</v>
      </c>
      <c r="AE66" s="415">
        <f t="shared" si="5"/>
        <v>0</v>
      </c>
      <c r="AF66" s="414">
        <f t="shared" si="5"/>
        <v>11</v>
      </c>
      <c r="AG66" s="413">
        <f t="shared" si="5"/>
        <v>1E-3</v>
      </c>
    </row>
    <row r="67" spans="1:34" s="7" customFormat="1" ht="12.75" x14ac:dyDescent="0.2">
      <c r="A67" s="69" t="s">
        <v>95</v>
      </c>
      <c r="B67" s="61">
        <f t="shared" ref="B67:AG67" si="6">MAX(B8:B62)</f>
        <v>118296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115245</v>
      </c>
      <c r="H67" s="70">
        <f t="shared" si="6"/>
        <v>0.996</v>
      </c>
      <c r="I67" s="63">
        <f t="shared" si="6"/>
        <v>5623</v>
      </c>
      <c r="J67" s="71">
        <f t="shared" si="6"/>
        <v>0.501</v>
      </c>
      <c r="K67" s="63">
        <f t="shared" si="6"/>
        <v>1871</v>
      </c>
      <c r="L67" s="71">
        <f t="shared" si="6"/>
        <v>0.113</v>
      </c>
      <c r="M67" s="63">
        <f t="shared" si="6"/>
        <v>256</v>
      </c>
      <c r="N67" s="71">
        <f t="shared" si="6"/>
        <v>1.2999999999999999E-2</v>
      </c>
      <c r="O67" s="66">
        <f t="shared" si="6"/>
        <v>2370</v>
      </c>
      <c r="P67" s="72">
        <f t="shared" si="6"/>
        <v>0.27400000000000002</v>
      </c>
      <c r="Q67" s="66">
        <f t="shared" si="6"/>
        <v>1780</v>
      </c>
      <c r="R67" s="72">
        <f t="shared" si="6"/>
        <v>6.6000000000000003E-2</v>
      </c>
      <c r="S67" s="66">
        <f t="shared" si="6"/>
        <v>44757</v>
      </c>
      <c r="T67" s="72">
        <f t="shared" si="6"/>
        <v>0.80400000000000005</v>
      </c>
      <c r="U67" s="66">
        <f t="shared" si="6"/>
        <v>12255</v>
      </c>
      <c r="V67" s="72">
        <f t="shared" si="6"/>
        <v>0.998</v>
      </c>
      <c r="W67" s="66">
        <f t="shared" si="6"/>
        <v>1940</v>
      </c>
      <c r="X67" s="298">
        <f t="shared" si="6"/>
        <v>0.16800000000000001</v>
      </c>
      <c r="Y67" s="66">
        <f t="shared" si="6"/>
        <v>5678</v>
      </c>
      <c r="Z67" s="72">
        <f t="shared" si="6"/>
        <v>0.56399999999999995</v>
      </c>
      <c r="AA67" s="418">
        <f t="shared" si="6"/>
        <v>118</v>
      </c>
      <c r="AB67" s="417">
        <f t="shared" si="6"/>
        <v>5.0000000000000001E-3</v>
      </c>
      <c r="AC67" s="416">
        <f t="shared" si="6"/>
        <v>48238</v>
      </c>
      <c r="AD67" s="416">
        <f t="shared" si="6"/>
        <v>116082</v>
      </c>
      <c r="AE67" s="415">
        <f t="shared" si="6"/>
        <v>0.998</v>
      </c>
      <c r="AF67" s="414">
        <f t="shared" si="6"/>
        <v>3116</v>
      </c>
      <c r="AG67" s="413">
        <f t="shared" si="6"/>
        <v>0.29799999999999999</v>
      </c>
    </row>
    <row r="68" spans="1:34" x14ac:dyDescent="0.25">
      <c r="H68"/>
      <c r="I68" s="1"/>
      <c r="J68"/>
      <c r="K68" s="1"/>
      <c r="L68"/>
      <c r="M68" s="1"/>
      <c r="N68"/>
      <c r="O68" s="1"/>
      <c r="P68"/>
      <c r="Q68" s="1"/>
      <c r="R68"/>
      <c r="S68" s="1"/>
      <c r="T68"/>
      <c r="U68" s="1"/>
      <c r="V68"/>
      <c r="W68" s="1"/>
      <c r="X68"/>
      <c r="Y68" s="1"/>
      <c r="Z68"/>
      <c r="AA68" s="1"/>
      <c r="AB68"/>
      <c r="AC68" s="1"/>
      <c r="AE68"/>
      <c r="AF68" s="1"/>
      <c r="AG68"/>
      <c r="AH68" s="1"/>
    </row>
    <row r="69" spans="1:34" x14ac:dyDescent="0.25">
      <c r="G69" s="521">
        <f xml:space="preserve"> G65 + I65</f>
        <v>1146050</v>
      </c>
      <c r="H69"/>
      <c r="I69" s="1"/>
      <c r="J69"/>
      <c r="K69" s="1"/>
      <c r="L69"/>
      <c r="M69" s="1"/>
      <c r="N69"/>
      <c r="O69" s="1"/>
      <c r="P69"/>
      <c r="Q69" s="1"/>
      <c r="R69"/>
      <c r="S69" s="1"/>
      <c r="T69"/>
      <c r="U69" s="1"/>
      <c r="V69"/>
      <c r="W69" s="1"/>
      <c r="X69"/>
      <c r="Y69" s="1"/>
      <c r="Z69"/>
      <c r="AA69" s="1"/>
      <c r="AB69"/>
      <c r="AC69" s="1"/>
      <c r="AE69"/>
      <c r="AF69" s="1"/>
      <c r="AG69"/>
      <c r="AH69" s="1"/>
    </row>
  </sheetData>
  <autoFilter ref="A7:AM7">
    <sortState ref="A8:AM62">
      <sortCondition descending="1" ref="AG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  <pageSetup orientation="portrait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workbookViewId="0">
      <selection activeCell="D8" sqref="D8"/>
    </sheetView>
  </sheetViews>
  <sheetFormatPr defaultRowHeight="12.75" x14ac:dyDescent="0.2"/>
  <cols>
    <col min="1" max="1" width="3.140625" style="7" customWidth="1"/>
    <col min="2" max="2" width="33.42578125" style="7" customWidth="1"/>
    <col min="3" max="3" width="10" style="68" customWidth="1"/>
    <col min="4" max="4" width="11.140625" style="59" customWidth="1"/>
    <col min="5" max="5" width="71" style="7" customWidth="1"/>
    <col min="6" max="6" width="14.85546875" style="7" customWidth="1"/>
    <col min="7" max="16384" width="9.140625" style="7"/>
  </cols>
  <sheetData>
    <row r="1" spans="2:6" x14ac:dyDescent="0.2">
      <c r="B1" s="77" t="s">
        <v>96</v>
      </c>
    </row>
    <row r="2" spans="2:6" x14ac:dyDescent="0.2">
      <c r="B2" s="78">
        <v>44893</v>
      </c>
    </row>
    <row r="3" spans="2:6" ht="13.5" thickBot="1" x14ac:dyDescent="0.25"/>
    <row r="4" spans="2:6" x14ac:dyDescent="0.2">
      <c r="B4" s="587" t="s">
        <v>368</v>
      </c>
      <c r="C4" s="106" t="s">
        <v>97</v>
      </c>
      <c r="D4" s="588" t="s">
        <v>98</v>
      </c>
      <c r="E4" s="589" t="s">
        <v>99</v>
      </c>
      <c r="F4" s="590" t="s">
        <v>342</v>
      </c>
    </row>
    <row r="5" spans="2:6" x14ac:dyDescent="0.2">
      <c r="B5" s="571" t="s">
        <v>109</v>
      </c>
      <c r="C5" s="591">
        <v>1155610</v>
      </c>
      <c r="D5" s="542"/>
      <c r="E5" s="208"/>
      <c r="F5" s="540"/>
    </row>
    <row r="6" spans="2:6" x14ac:dyDescent="0.2">
      <c r="B6" s="380" t="s">
        <v>256</v>
      </c>
      <c r="C6" s="379">
        <v>1146050</v>
      </c>
      <c r="D6" s="378">
        <f xml:space="preserve"> C6 / C5</f>
        <v>0.99172731284776006</v>
      </c>
      <c r="E6" s="541"/>
      <c r="F6" s="540"/>
    </row>
    <row r="7" spans="2:6" x14ac:dyDescent="0.2">
      <c r="B7" s="376" t="s">
        <v>255</v>
      </c>
      <c r="C7" s="375">
        <v>23975</v>
      </c>
      <c r="D7" s="374">
        <f xml:space="preserve"> C7 / $C$6</f>
        <v>2.0919680642205837E-2</v>
      </c>
      <c r="E7" s="539" t="s">
        <v>304</v>
      </c>
      <c r="F7" s="207" t="s">
        <v>337</v>
      </c>
    </row>
    <row r="8" spans="2:6" x14ac:dyDescent="0.2">
      <c r="B8" s="376" t="s">
        <v>254</v>
      </c>
      <c r="C8" s="375">
        <v>32025</v>
      </c>
      <c r="D8" s="374">
        <f xml:space="preserve"> C8 / $C$5</f>
        <v>2.7712636616159431E-2</v>
      </c>
      <c r="E8" s="539" t="s">
        <v>306</v>
      </c>
      <c r="F8" s="207" t="s">
        <v>337</v>
      </c>
    </row>
    <row r="9" spans="2:6" x14ac:dyDescent="0.2">
      <c r="B9" s="376" t="s">
        <v>102</v>
      </c>
      <c r="C9" s="375">
        <v>11546</v>
      </c>
      <c r="D9" s="374">
        <f xml:space="preserve"> C9 / $C$6</f>
        <v>1.0074604074865844E-2</v>
      </c>
      <c r="E9" s="539" t="s">
        <v>341</v>
      </c>
      <c r="F9" s="207" t="s">
        <v>337</v>
      </c>
    </row>
    <row r="10" spans="2:6" x14ac:dyDescent="0.2">
      <c r="B10" s="376" t="s">
        <v>103</v>
      </c>
      <c r="C10" s="375">
        <v>45366</v>
      </c>
      <c r="D10" s="374">
        <f xml:space="preserve"> C10 / $C$6</f>
        <v>3.9584660355132847E-2</v>
      </c>
      <c r="E10" s="539" t="s">
        <v>222</v>
      </c>
      <c r="F10" s="207" t="s">
        <v>337</v>
      </c>
    </row>
    <row r="11" spans="2:6" x14ac:dyDescent="0.2">
      <c r="B11" s="376" t="s">
        <v>104</v>
      </c>
      <c r="C11" s="375">
        <v>7727</v>
      </c>
      <c r="D11" s="374">
        <f xml:space="preserve"> C11 / $C$6</f>
        <v>6.7422887308581647E-3</v>
      </c>
      <c r="E11" s="539" t="s">
        <v>340</v>
      </c>
      <c r="F11" s="207" t="s">
        <v>337</v>
      </c>
    </row>
    <row r="12" spans="2:6" x14ac:dyDescent="0.2">
      <c r="B12" s="376" t="s">
        <v>106</v>
      </c>
      <c r="C12" s="375">
        <v>6401</v>
      </c>
      <c r="D12" s="374">
        <f xml:space="preserve"> C12 / $C$6</f>
        <v>5.5852711487282408E-3</v>
      </c>
      <c r="E12" s="539" t="s">
        <v>339</v>
      </c>
      <c r="F12" s="207" t="s">
        <v>337</v>
      </c>
    </row>
    <row r="13" spans="2:6" ht="25.5" x14ac:dyDescent="0.2">
      <c r="B13" s="372" t="s">
        <v>108</v>
      </c>
      <c r="C13" s="371">
        <v>1552</v>
      </c>
      <c r="D13" s="370">
        <v>1E-3</v>
      </c>
      <c r="E13" s="538" t="s">
        <v>338</v>
      </c>
      <c r="F13" s="207" t="s">
        <v>337</v>
      </c>
    </row>
    <row r="14" spans="2:6" ht="26.25" thickBot="1" x14ac:dyDescent="0.25">
      <c r="B14" s="368" t="s">
        <v>223</v>
      </c>
      <c r="C14" s="367">
        <v>1019281</v>
      </c>
      <c r="D14" s="366">
        <f xml:space="preserve"> C14 / $C$6</f>
        <v>0.88938615243663022</v>
      </c>
      <c r="E14" s="537" t="s">
        <v>243</v>
      </c>
      <c r="F14" s="196" t="s">
        <v>336</v>
      </c>
    </row>
    <row r="15" spans="2:6" customFormat="1" ht="15" x14ac:dyDescent="0.25">
      <c r="D15" s="83"/>
    </row>
    <row r="16" spans="2:6" ht="10.5" customHeight="1" thickBot="1" x14ac:dyDescent="0.3">
      <c r="F16"/>
    </row>
    <row r="17" spans="2:6" ht="15" x14ac:dyDescent="0.25">
      <c r="B17" s="84" t="s">
        <v>369</v>
      </c>
      <c r="C17" s="79" t="s">
        <v>97</v>
      </c>
      <c r="D17" s="80" t="s">
        <v>98</v>
      </c>
      <c r="E17" s="81" t="s">
        <v>99</v>
      </c>
      <c r="F17"/>
    </row>
    <row r="18" spans="2:6" ht="15" x14ac:dyDescent="0.25">
      <c r="B18" s="572" t="s">
        <v>109</v>
      </c>
      <c r="C18" s="573">
        <f xml:space="preserve"> C5</f>
        <v>1155610</v>
      </c>
      <c r="D18" s="574"/>
      <c r="E18" s="592" t="s">
        <v>110</v>
      </c>
      <c r="F18"/>
    </row>
    <row r="19" spans="2:6" ht="24" customHeight="1" x14ac:dyDescent="0.25">
      <c r="B19" s="89" t="s">
        <v>363</v>
      </c>
      <c r="C19" s="90">
        <v>1081845</v>
      </c>
      <c r="D19" s="91">
        <f xml:space="preserve"> C19 / $C$18</f>
        <v>0.93616791131956278</v>
      </c>
      <c r="E19" s="92" t="s">
        <v>360</v>
      </c>
      <c r="F19"/>
    </row>
    <row r="20" spans="2:6" ht="15" x14ac:dyDescent="0.25">
      <c r="B20" s="575" t="s">
        <v>364</v>
      </c>
      <c r="C20" s="576">
        <v>64205</v>
      </c>
      <c r="D20" s="577">
        <f xml:space="preserve"> C20 / $C$18</f>
        <v>5.555940152819723E-2</v>
      </c>
      <c r="E20" s="578" t="s">
        <v>361</v>
      </c>
      <c r="F20"/>
    </row>
    <row r="21" spans="2:6" ht="28.5" customHeight="1" x14ac:dyDescent="0.25">
      <c r="B21" s="579" t="s">
        <v>365</v>
      </c>
      <c r="C21" s="580">
        <v>8050</v>
      </c>
      <c r="D21" s="581">
        <f xml:space="preserve"> C21 / $C$18</f>
        <v>6.9660179472313321E-3</v>
      </c>
      <c r="E21" s="582" t="s">
        <v>362</v>
      </c>
      <c r="F21"/>
    </row>
    <row r="22" spans="2:6" ht="15" x14ac:dyDescent="0.25">
      <c r="B22" s="575" t="s">
        <v>335</v>
      </c>
      <c r="C22" s="576">
        <v>1510</v>
      </c>
      <c r="D22" s="577">
        <v>1.3066692050086102E-3</v>
      </c>
      <c r="E22" s="578" t="s">
        <v>366</v>
      </c>
      <c r="F22"/>
    </row>
    <row r="23" spans="2:6" ht="15" x14ac:dyDescent="0.25">
      <c r="B23" s="583"/>
      <c r="C23" s="584"/>
      <c r="D23" s="585"/>
      <c r="E23" s="586"/>
      <c r="F23"/>
    </row>
    <row r="24" spans="2:6" ht="15" x14ac:dyDescent="0.25">
      <c r="B24" s="85" t="s">
        <v>116</v>
      </c>
      <c r="C24" s="86"/>
      <c r="D24" s="87"/>
      <c r="E24" s="88" t="s">
        <v>117</v>
      </c>
      <c r="F24"/>
    </row>
    <row r="25" spans="2:6" ht="15" x14ac:dyDescent="0.25">
      <c r="B25" s="97" t="s">
        <v>118</v>
      </c>
      <c r="C25" s="98"/>
      <c r="D25" s="99">
        <v>0.996</v>
      </c>
      <c r="E25" s="100" t="s">
        <v>119</v>
      </c>
      <c r="F25"/>
    </row>
    <row r="26" spans="2:6" ht="15.75" thickBot="1" x14ac:dyDescent="0.3">
      <c r="B26" s="101" t="s">
        <v>120</v>
      </c>
      <c r="C26" s="102"/>
      <c r="D26" s="103">
        <v>0.498</v>
      </c>
      <c r="E26" s="104" t="s">
        <v>121</v>
      </c>
      <c r="F26"/>
    </row>
    <row r="27" spans="2:6" ht="13.5" thickBot="1" x14ac:dyDescent="0.25"/>
    <row r="28" spans="2:6" ht="25.5" x14ac:dyDescent="0.2">
      <c r="B28" s="105" t="s">
        <v>367</v>
      </c>
      <c r="C28" s="106" t="s">
        <v>97</v>
      </c>
      <c r="D28" s="107" t="s">
        <v>98</v>
      </c>
      <c r="E28" s="108" t="s">
        <v>99</v>
      </c>
    </row>
    <row r="29" spans="2:6" x14ac:dyDescent="0.2">
      <c r="B29" s="85" t="s">
        <v>123</v>
      </c>
      <c r="C29" s="86">
        <v>1675</v>
      </c>
      <c r="D29" s="87"/>
      <c r="E29" s="88"/>
    </row>
    <row r="30" spans="2:6" x14ac:dyDescent="0.2">
      <c r="B30" s="109" t="s">
        <v>124</v>
      </c>
      <c r="C30" s="110">
        <v>46</v>
      </c>
      <c r="D30" s="82">
        <f xml:space="preserve"> C30 / $C$29</f>
        <v>2.746268656716418E-2</v>
      </c>
      <c r="E30" s="111" t="s">
        <v>125</v>
      </c>
    </row>
    <row r="31" spans="2:6" x14ac:dyDescent="0.2">
      <c r="B31" s="109" t="s">
        <v>126</v>
      </c>
      <c r="C31" s="110">
        <v>960</v>
      </c>
      <c r="D31" s="82">
        <f xml:space="preserve"> C31 / $C$29</f>
        <v>0.57313432835820899</v>
      </c>
      <c r="E31" s="111" t="s">
        <v>245</v>
      </c>
    </row>
    <row r="32" spans="2:6" x14ac:dyDescent="0.2">
      <c r="B32" s="109" t="s">
        <v>94</v>
      </c>
      <c r="C32" s="110">
        <v>9</v>
      </c>
      <c r="D32" s="112"/>
      <c r="E32" s="111" t="s">
        <v>334</v>
      </c>
    </row>
    <row r="33" spans="2:5" x14ac:dyDescent="0.2">
      <c r="B33" s="109" t="s">
        <v>95</v>
      </c>
      <c r="C33" s="110">
        <v>192</v>
      </c>
      <c r="D33" s="112"/>
      <c r="E33" s="111" t="s">
        <v>128</v>
      </c>
    </row>
    <row r="34" spans="2:5" x14ac:dyDescent="0.2">
      <c r="B34" s="85" t="s">
        <v>129</v>
      </c>
      <c r="C34" s="86">
        <v>195</v>
      </c>
      <c r="D34" s="87"/>
      <c r="E34" s="88"/>
    </row>
    <row r="35" spans="2:5" ht="13.5" thickBot="1" x14ac:dyDescent="0.25">
      <c r="B35" s="113" t="s">
        <v>95</v>
      </c>
      <c r="C35" s="114">
        <v>8</v>
      </c>
      <c r="D35" s="115"/>
      <c r="E35" s="116" t="s">
        <v>130</v>
      </c>
    </row>
    <row r="46" spans="2:5" x14ac:dyDescent="0.2">
      <c r="D46" s="309"/>
    </row>
    <row r="47" spans="2:5" x14ac:dyDescent="0.2">
      <c r="D47" s="309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4"/>
  <sheetViews>
    <sheetView workbookViewId="0">
      <selection activeCell="B3" sqref="B3"/>
    </sheetView>
  </sheetViews>
  <sheetFormatPr defaultRowHeight="15" x14ac:dyDescent="0.25"/>
  <cols>
    <col min="1" max="1" width="5.28515625" style="19" customWidth="1"/>
    <col min="2" max="2" width="18.7109375" customWidth="1"/>
    <col min="3" max="3" width="9" style="44" customWidth="1"/>
    <col min="4" max="4" width="8.5703125" style="44" customWidth="1"/>
    <col min="5" max="5" width="9.140625" style="44" customWidth="1"/>
    <col min="6" max="6" width="9.28515625" style="44" customWidth="1"/>
    <col min="7" max="7" width="8.5703125" style="44" customWidth="1"/>
    <col min="8" max="8" width="10.140625" style="44" customWidth="1"/>
    <col min="9" max="9" width="9.140625" style="44" customWidth="1"/>
    <col min="10" max="11" width="9.85546875" style="44" customWidth="1"/>
    <col min="12" max="12" width="10.140625" style="44" customWidth="1"/>
  </cols>
  <sheetData>
    <row r="2" spans="1:12" x14ac:dyDescent="0.25">
      <c r="B2" t="s">
        <v>351</v>
      </c>
    </row>
    <row r="3" spans="1:12" x14ac:dyDescent="0.25">
      <c r="B3" t="s">
        <v>359</v>
      </c>
    </row>
    <row r="4" spans="1:12" ht="15.75" thickBot="1" x14ac:dyDescent="0.3"/>
    <row r="5" spans="1:12" x14ac:dyDescent="0.25">
      <c r="A5" s="19" t="s">
        <v>206</v>
      </c>
      <c r="B5" s="412" t="s">
        <v>192</v>
      </c>
      <c r="C5" s="411">
        <v>1</v>
      </c>
      <c r="D5" s="411">
        <v>2</v>
      </c>
      <c r="E5" s="411">
        <v>3</v>
      </c>
      <c r="F5" s="411">
        <v>4</v>
      </c>
      <c r="G5" s="411">
        <v>5</v>
      </c>
      <c r="H5" s="411">
        <v>6</v>
      </c>
      <c r="I5" s="411">
        <v>7</v>
      </c>
      <c r="J5" s="411">
        <v>8</v>
      </c>
      <c r="K5" s="411">
        <v>9</v>
      </c>
      <c r="L5" s="410">
        <v>10</v>
      </c>
    </row>
    <row r="6" spans="1:12" ht="15.75" thickBot="1" x14ac:dyDescent="0.3">
      <c r="B6" s="255"/>
      <c r="C6" s="253"/>
      <c r="D6" s="253"/>
      <c r="E6" s="253"/>
      <c r="F6" s="253"/>
      <c r="G6" s="253"/>
      <c r="H6" s="253"/>
      <c r="I6" s="253"/>
      <c r="J6" s="253"/>
      <c r="K6" s="253"/>
      <c r="L6" s="254"/>
    </row>
    <row r="7" spans="1:12" ht="15" customHeight="1" x14ac:dyDescent="0.25">
      <c r="A7" s="19" t="s">
        <v>258</v>
      </c>
      <c r="B7" s="706" t="s">
        <v>370</v>
      </c>
      <c r="C7" s="301" t="s">
        <v>31</v>
      </c>
      <c r="D7" s="301" t="s">
        <v>57</v>
      </c>
      <c r="E7" s="301" t="s">
        <v>36</v>
      </c>
      <c r="F7" s="301" t="s">
        <v>54</v>
      </c>
      <c r="G7" s="301" t="s">
        <v>40</v>
      </c>
      <c r="H7" s="301" t="s">
        <v>62</v>
      </c>
      <c r="I7" s="301" t="s">
        <v>291</v>
      </c>
      <c r="J7" s="301" t="s">
        <v>290</v>
      </c>
      <c r="K7" s="301" t="s">
        <v>82</v>
      </c>
      <c r="L7" s="302" t="s">
        <v>80</v>
      </c>
    </row>
    <row r="8" spans="1:12" ht="26.25" customHeight="1" thickBot="1" x14ac:dyDescent="0.3">
      <c r="B8" s="707"/>
      <c r="C8" s="403">
        <v>0.29799999999999999</v>
      </c>
      <c r="D8" s="403">
        <v>0.188</v>
      </c>
      <c r="E8" s="403">
        <v>0.16300000000000001</v>
      </c>
      <c r="F8" s="403">
        <v>0.112</v>
      </c>
      <c r="G8" s="403">
        <v>8.8999999999999996E-2</v>
      </c>
      <c r="H8" s="403">
        <v>8.7999999999999995E-2</v>
      </c>
      <c r="I8" s="403">
        <v>8.7999999999999995E-2</v>
      </c>
      <c r="J8" s="403">
        <v>8.5999999999999993E-2</v>
      </c>
      <c r="K8" s="403">
        <v>7.9000000000000001E-2</v>
      </c>
      <c r="L8" s="402">
        <v>7.0999999999999994E-2</v>
      </c>
    </row>
    <row r="9" spans="1:12" ht="15.75" thickBot="1" x14ac:dyDescent="0.3">
      <c r="B9" s="504"/>
      <c r="L9" s="567"/>
    </row>
    <row r="10" spans="1:12" ht="15" customHeight="1" x14ac:dyDescent="0.25">
      <c r="A10" s="487" t="s">
        <v>264</v>
      </c>
      <c r="B10" s="706" t="s">
        <v>371</v>
      </c>
      <c r="C10" s="392" t="s">
        <v>57</v>
      </c>
      <c r="D10" s="392" t="s">
        <v>31</v>
      </c>
      <c r="E10" s="392" t="s">
        <v>62</v>
      </c>
      <c r="F10" s="392" t="s">
        <v>47</v>
      </c>
      <c r="G10" s="392" t="s">
        <v>40</v>
      </c>
      <c r="H10" s="392" t="s">
        <v>50</v>
      </c>
      <c r="I10" s="392" t="s">
        <v>68</v>
      </c>
      <c r="J10" s="392" t="s">
        <v>54</v>
      </c>
      <c r="K10" s="392" t="s">
        <v>295</v>
      </c>
      <c r="L10" s="391" t="s">
        <v>293</v>
      </c>
    </row>
    <row r="11" spans="1:12" ht="23.25" customHeight="1" thickBot="1" x14ac:dyDescent="0.3">
      <c r="B11" s="707"/>
      <c r="C11" s="593">
        <v>3116</v>
      </c>
      <c r="D11" s="594">
        <v>2398</v>
      </c>
      <c r="E11" s="594">
        <v>2375</v>
      </c>
      <c r="F11" s="594">
        <v>2021</v>
      </c>
      <c r="G11" s="594">
        <v>1966</v>
      </c>
      <c r="H11" s="594">
        <v>1415</v>
      </c>
      <c r="I11" s="594">
        <v>1345</v>
      </c>
      <c r="J11" s="594">
        <v>1316</v>
      </c>
      <c r="K11" s="594">
        <v>1289</v>
      </c>
      <c r="L11" s="595">
        <v>1098</v>
      </c>
    </row>
    <row r="12" spans="1:12" ht="15.75" thickBot="1" x14ac:dyDescent="0.3">
      <c r="B12" s="474"/>
      <c r="L12" s="567"/>
    </row>
    <row r="13" spans="1:12" x14ac:dyDescent="0.25">
      <c r="A13" s="19" t="s">
        <v>207</v>
      </c>
      <c r="B13" s="700" t="s">
        <v>190</v>
      </c>
      <c r="C13" s="392" t="s">
        <v>31</v>
      </c>
      <c r="D13" s="392" t="s">
        <v>36</v>
      </c>
      <c r="E13" s="392" t="s">
        <v>62</v>
      </c>
      <c r="F13" s="392" t="s">
        <v>291</v>
      </c>
      <c r="G13" s="392" t="s">
        <v>57</v>
      </c>
      <c r="H13" s="392" t="s">
        <v>80</v>
      </c>
      <c r="I13" s="392" t="s">
        <v>82</v>
      </c>
      <c r="J13" s="392" t="s">
        <v>40</v>
      </c>
      <c r="K13" s="392" t="s">
        <v>70</v>
      </c>
      <c r="L13" s="391" t="s">
        <v>54</v>
      </c>
    </row>
    <row r="14" spans="1:12" ht="15.75" thickBot="1" x14ac:dyDescent="0.3">
      <c r="B14" s="701"/>
      <c r="C14" s="257">
        <v>0.27400000000000002</v>
      </c>
      <c r="D14" s="257">
        <v>0.154</v>
      </c>
      <c r="E14" s="257">
        <v>8.7999999999999995E-2</v>
      </c>
      <c r="F14" s="257">
        <v>7.9000000000000001E-2</v>
      </c>
      <c r="G14" s="257">
        <v>7.4999999999999997E-2</v>
      </c>
      <c r="H14" s="257">
        <v>7.0000000000000007E-2</v>
      </c>
      <c r="I14" s="257">
        <v>6.6000000000000003E-2</v>
      </c>
      <c r="J14" s="257">
        <v>6.2E-2</v>
      </c>
      <c r="K14" s="257">
        <v>5.8999999999999997E-2</v>
      </c>
      <c r="L14" s="303">
        <v>5.6000000000000001E-2</v>
      </c>
    </row>
    <row r="15" spans="1:12" ht="15.75" thickBot="1" x14ac:dyDescent="0.3">
      <c r="B15" s="477"/>
      <c r="C15" s="478"/>
      <c r="D15" s="478"/>
      <c r="E15" s="478"/>
      <c r="F15" s="478"/>
      <c r="G15" s="478"/>
      <c r="H15" s="478"/>
      <c r="I15" s="478"/>
      <c r="J15" s="478"/>
      <c r="K15" s="478"/>
      <c r="L15" s="479"/>
    </row>
    <row r="16" spans="1:12" x14ac:dyDescent="0.25">
      <c r="A16" s="19" t="s">
        <v>208</v>
      </c>
      <c r="B16" s="700" t="s">
        <v>13</v>
      </c>
      <c r="C16" s="392" t="s">
        <v>62</v>
      </c>
      <c r="D16" s="392" t="s">
        <v>31</v>
      </c>
      <c r="E16" s="392" t="s">
        <v>47</v>
      </c>
      <c r="F16" s="392" t="s">
        <v>40</v>
      </c>
      <c r="G16" s="392" t="s">
        <v>57</v>
      </c>
      <c r="H16" s="392" t="s">
        <v>68</v>
      </c>
      <c r="I16" s="392" t="s">
        <v>295</v>
      </c>
      <c r="J16" s="392" t="s">
        <v>82</v>
      </c>
      <c r="K16" s="392" t="s">
        <v>77</v>
      </c>
      <c r="L16" s="391" t="s">
        <v>293</v>
      </c>
    </row>
    <row r="17" spans="1:12" ht="15.75" thickBot="1" x14ac:dyDescent="0.3">
      <c r="B17" s="701"/>
      <c r="C17" s="596">
        <v>2370</v>
      </c>
      <c r="D17" s="596">
        <v>2203</v>
      </c>
      <c r="E17" s="596">
        <v>1677</v>
      </c>
      <c r="F17" s="596">
        <v>1361</v>
      </c>
      <c r="G17" s="596">
        <v>1245</v>
      </c>
      <c r="H17" s="596">
        <v>1172</v>
      </c>
      <c r="I17" s="596">
        <v>1154</v>
      </c>
      <c r="J17" s="596">
        <v>908</v>
      </c>
      <c r="K17" s="596">
        <v>855</v>
      </c>
      <c r="L17" s="597">
        <v>802</v>
      </c>
    </row>
    <row r="18" spans="1:12" ht="15.75" thickBot="1" x14ac:dyDescent="0.3">
      <c r="B18" s="477"/>
      <c r="C18" s="478"/>
      <c r="D18" s="478"/>
      <c r="E18" s="478"/>
      <c r="F18" s="478"/>
      <c r="G18" s="478"/>
      <c r="H18" s="478"/>
      <c r="I18" s="478"/>
      <c r="J18" s="478"/>
      <c r="K18" s="478"/>
      <c r="L18" s="479"/>
    </row>
    <row r="19" spans="1:12" x14ac:dyDescent="0.25">
      <c r="A19" s="19" t="s">
        <v>209</v>
      </c>
      <c r="B19" s="700" t="s">
        <v>18</v>
      </c>
      <c r="C19" s="301" t="s">
        <v>295</v>
      </c>
      <c r="D19" s="301" t="s">
        <v>77</v>
      </c>
      <c r="E19" s="301" t="s">
        <v>54</v>
      </c>
      <c r="F19" s="301" t="s">
        <v>292</v>
      </c>
      <c r="G19" s="301" t="s">
        <v>78</v>
      </c>
      <c r="H19" s="301" t="s">
        <v>37</v>
      </c>
      <c r="I19" s="301" t="s">
        <v>36</v>
      </c>
      <c r="J19" s="301" t="s">
        <v>31</v>
      </c>
      <c r="K19" s="301" t="s">
        <v>49</v>
      </c>
      <c r="L19" s="302" t="s">
        <v>80</v>
      </c>
    </row>
    <row r="20" spans="1:12" ht="15.75" thickBot="1" x14ac:dyDescent="0.3">
      <c r="B20" s="701"/>
      <c r="C20" s="304">
        <v>0.80400000000000005</v>
      </c>
      <c r="D20" s="304">
        <v>0.26900000000000002</v>
      </c>
      <c r="E20" s="304">
        <v>0.253</v>
      </c>
      <c r="F20" s="304">
        <v>0.20399999999999999</v>
      </c>
      <c r="G20" s="304">
        <v>0.161</v>
      </c>
      <c r="H20" s="304">
        <v>0.113</v>
      </c>
      <c r="I20" s="304">
        <v>8.1000000000000003E-2</v>
      </c>
      <c r="J20" s="304">
        <v>7.3999999999999996E-2</v>
      </c>
      <c r="K20" s="304">
        <v>6.6000000000000003E-2</v>
      </c>
      <c r="L20" s="305">
        <v>5.5E-2</v>
      </c>
    </row>
    <row r="21" spans="1:12" ht="15.75" thickBot="1" x14ac:dyDescent="0.3">
      <c r="B21" s="477"/>
      <c r="C21" s="478"/>
      <c r="D21" s="478"/>
      <c r="E21" s="478"/>
      <c r="F21" s="478"/>
      <c r="G21" s="478"/>
      <c r="H21" s="478"/>
      <c r="I21" s="478"/>
      <c r="J21" s="478"/>
      <c r="K21" s="478"/>
      <c r="L21" s="479"/>
    </row>
    <row r="22" spans="1:12" x14ac:dyDescent="0.25">
      <c r="A22" s="19" t="s">
        <v>211</v>
      </c>
      <c r="B22" s="700" t="s">
        <v>210</v>
      </c>
      <c r="C22" s="392" t="s">
        <v>43</v>
      </c>
      <c r="D22" s="392" t="s">
        <v>78</v>
      </c>
      <c r="E22" s="392" t="s">
        <v>36</v>
      </c>
      <c r="F22" s="392" t="s">
        <v>30</v>
      </c>
      <c r="G22" s="392" t="s">
        <v>37</v>
      </c>
      <c r="H22" s="392" t="s">
        <v>66</v>
      </c>
      <c r="I22" s="392" t="s">
        <v>80</v>
      </c>
      <c r="J22" s="392" t="s">
        <v>40</v>
      </c>
      <c r="K22" s="392" t="s">
        <v>29</v>
      </c>
      <c r="L22" s="391" t="s">
        <v>293</v>
      </c>
    </row>
    <row r="23" spans="1:12" ht="15.75" thickBot="1" x14ac:dyDescent="0.3">
      <c r="B23" s="701"/>
      <c r="C23" s="304">
        <v>0.998</v>
      </c>
      <c r="D23" s="304">
        <v>0.99399999999999999</v>
      </c>
      <c r="E23" s="304">
        <v>0.99099999999999999</v>
      </c>
      <c r="F23" s="304">
        <v>0.86699999999999999</v>
      </c>
      <c r="G23" s="304">
        <v>0.252</v>
      </c>
      <c r="H23" s="304">
        <v>0.03</v>
      </c>
      <c r="I23" s="304">
        <v>2.7E-2</v>
      </c>
      <c r="J23" s="304">
        <v>2.7E-2</v>
      </c>
      <c r="K23" s="304">
        <v>1.9E-2</v>
      </c>
      <c r="L23" s="305">
        <v>1.7999999999999999E-2</v>
      </c>
    </row>
    <row r="24" spans="1:12" ht="15.75" thickBot="1" x14ac:dyDescent="0.3">
      <c r="B24" s="480"/>
      <c r="C24" s="478"/>
      <c r="D24" s="478"/>
      <c r="E24" s="478"/>
      <c r="F24" s="478"/>
      <c r="G24" s="478"/>
      <c r="H24" s="478"/>
      <c r="I24" s="478"/>
      <c r="J24" s="478"/>
      <c r="K24" s="478"/>
      <c r="L24" s="479"/>
    </row>
    <row r="25" spans="1:12" x14ac:dyDescent="0.25">
      <c r="A25" s="19" t="s">
        <v>213</v>
      </c>
      <c r="B25" s="700" t="s">
        <v>212</v>
      </c>
      <c r="C25" s="301" t="s">
        <v>294</v>
      </c>
      <c r="D25" s="301" t="s">
        <v>37</v>
      </c>
      <c r="E25" s="301" t="s">
        <v>295</v>
      </c>
      <c r="F25" s="301" t="s">
        <v>34</v>
      </c>
      <c r="G25" s="301" t="s">
        <v>293</v>
      </c>
      <c r="H25" s="301" t="s">
        <v>35</v>
      </c>
      <c r="I25" s="301" t="s">
        <v>80</v>
      </c>
      <c r="J25" s="301" t="s">
        <v>70</v>
      </c>
      <c r="K25" s="301" t="s">
        <v>77</v>
      </c>
      <c r="L25" s="302" t="s">
        <v>31</v>
      </c>
    </row>
    <row r="26" spans="1:12" ht="15.75" thickBot="1" x14ac:dyDescent="0.3">
      <c r="B26" s="701"/>
      <c r="C26" s="257">
        <v>0.16800000000000001</v>
      </c>
      <c r="D26" s="257">
        <v>5.7000000000000002E-2</v>
      </c>
      <c r="E26" s="257">
        <v>3.5000000000000003E-2</v>
      </c>
      <c r="F26" s="257">
        <v>0.01</v>
      </c>
      <c r="G26" s="257">
        <v>8.9999999999999993E-3</v>
      </c>
      <c r="H26" s="257">
        <v>8.9999999999999993E-3</v>
      </c>
      <c r="I26" s="257">
        <v>7.0000000000000001E-3</v>
      </c>
      <c r="J26" s="257">
        <v>7.0000000000000001E-3</v>
      </c>
      <c r="K26" s="257">
        <v>7.0000000000000001E-3</v>
      </c>
      <c r="L26" s="303">
        <v>7.0000000000000001E-3</v>
      </c>
    </row>
    <row r="27" spans="1:12" ht="15.75" thickBot="1" x14ac:dyDescent="0.3">
      <c r="B27" s="598"/>
      <c r="C27" s="599"/>
      <c r="D27" s="599"/>
      <c r="E27" s="599"/>
      <c r="F27" s="599"/>
      <c r="G27" s="599"/>
      <c r="H27" s="599"/>
      <c r="I27" s="599"/>
      <c r="J27" s="599"/>
      <c r="K27" s="599"/>
      <c r="L27" s="600"/>
    </row>
    <row r="28" spans="1:12" x14ac:dyDescent="0.25">
      <c r="A28" s="19" t="s">
        <v>214</v>
      </c>
      <c r="B28" s="700" t="s">
        <v>24</v>
      </c>
      <c r="C28" s="569" t="s">
        <v>294</v>
      </c>
      <c r="D28" s="569" t="s">
        <v>80</v>
      </c>
      <c r="E28" s="569" t="s">
        <v>70</v>
      </c>
      <c r="F28" s="569" t="s">
        <v>57</v>
      </c>
      <c r="G28" s="569" t="s">
        <v>290</v>
      </c>
      <c r="H28" s="569" t="s">
        <v>292</v>
      </c>
      <c r="I28" s="569" t="s">
        <v>34</v>
      </c>
      <c r="J28" s="569" t="s">
        <v>293</v>
      </c>
      <c r="K28" s="569" t="s">
        <v>29</v>
      </c>
      <c r="L28" s="568" t="s">
        <v>28</v>
      </c>
    </row>
    <row r="29" spans="1:12" ht="15.75" thickBot="1" x14ac:dyDescent="0.3">
      <c r="B29" s="701"/>
      <c r="C29" s="257">
        <v>0.56399999999999995</v>
      </c>
      <c r="D29" s="257">
        <v>6.0000000000000001E-3</v>
      </c>
      <c r="E29" s="257">
        <v>3.0000000000000001E-3</v>
      </c>
      <c r="F29" s="257">
        <v>3.0000000000000001E-3</v>
      </c>
      <c r="G29" s="257">
        <v>3.0000000000000001E-3</v>
      </c>
      <c r="H29" s="257">
        <v>3.0000000000000001E-3</v>
      </c>
      <c r="I29" s="257">
        <v>2E-3</v>
      </c>
      <c r="J29" s="257">
        <v>2E-3</v>
      </c>
      <c r="K29" s="257">
        <v>2E-3</v>
      </c>
      <c r="L29" s="303">
        <v>2E-3</v>
      </c>
    </row>
    <row r="30" spans="1:12" ht="15.75" thickBot="1" x14ac:dyDescent="0.3">
      <c r="B30" s="477"/>
      <c r="L30" s="567"/>
    </row>
    <row r="31" spans="1:12" ht="15" customHeight="1" x14ac:dyDescent="0.25">
      <c r="A31" s="19" t="s">
        <v>215</v>
      </c>
      <c r="B31" s="700" t="s">
        <v>263</v>
      </c>
      <c r="C31" s="566" t="s">
        <v>77</v>
      </c>
      <c r="D31" s="566" t="s">
        <v>47</v>
      </c>
      <c r="E31" s="566" t="s">
        <v>44</v>
      </c>
      <c r="F31" s="566" t="s">
        <v>57</v>
      </c>
      <c r="G31" s="566" t="s">
        <v>50</v>
      </c>
      <c r="H31" s="566" t="s">
        <v>40</v>
      </c>
      <c r="I31" s="566" t="s">
        <v>298</v>
      </c>
      <c r="J31" s="566" t="s">
        <v>68</v>
      </c>
      <c r="K31" s="566" t="s">
        <v>297</v>
      </c>
      <c r="L31" s="565" t="s">
        <v>291</v>
      </c>
    </row>
    <row r="32" spans="1:12" ht="24" customHeight="1" thickBot="1" x14ac:dyDescent="0.3">
      <c r="B32" s="701"/>
      <c r="C32" s="564">
        <v>118</v>
      </c>
      <c r="D32" s="564">
        <v>115</v>
      </c>
      <c r="E32" s="564">
        <v>84</v>
      </c>
      <c r="F32" s="564">
        <v>81</v>
      </c>
      <c r="G32" s="564">
        <v>73</v>
      </c>
      <c r="H32" s="564">
        <v>68</v>
      </c>
      <c r="I32" s="564">
        <v>59</v>
      </c>
      <c r="J32" s="564">
        <v>57</v>
      </c>
      <c r="K32" s="564">
        <v>49</v>
      </c>
      <c r="L32" s="563">
        <v>45</v>
      </c>
    </row>
    <row r="33" spans="1:12" ht="15.75" thickBot="1" x14ac:dyDescent="0.3">
      <c r="B33" s="477"/>
      <c r="C33" s="478"/>
      <c r="D33" s="478"/>
      <c r="E33" s="478"/>
      <c r="F33" s="478"/>
      <c r="G33" s="478"/>
      <c r="H33" s="478"/>
      <c r="I33" s="478"/>
      <c r="J33" s="478"/>
      <c r="K33" s="478"/>
      <c r="L33" s="479"/>
    </row>
    <row r="34" spans="1:12" s="44" customFormat="1" x14ac:dyDescent="0.25">
      <c r="A34" s="19" t="s">
        <v>217</v>
      </c>
      <c r="B34" s="700" t="s">
        <v>216</v>
      </c>
      <c r="C34" s="566" t="s">
        <v>33</v>
      </c>
      <c r="D34" s="566" t="s">
        <v>29</v>
      </c>
      <c r="E34" s="566" t="s">
        <v>30</v>
      </c>
      <c r="F34" s="566" t="s">
        <v>37</v>
      </c>
      <c r="G34" s="566" t="s">
        <v>43</v>
      </c>
      <c r="H34" s="566" t="s">
        <v>77</v>
      </c>
      <c r="I34" s="566" t="s">
        <v>73</v>
      </c>
      <c r="J34" s="566" t="s">
        <v>54</v>
      </c>
      <c r="K34" s="566" t="s">
        <v>78</v>
      </c>
      <c r="L34" s="565" t="s">
        <v>36</v>
      </c>
    </row>
    <row r="35" spans="1:12" ht="15.75" thickBot="1" x14ac:dyDescent="0.3">
      <c r="B35" s="701"/>
      <c r="C35" s="405">
        <v>48238</v>
      </c>
      <c r="D35" s="405">
        <v>12499</v>
      </c>
      <c r="E35" s="405">
        <v>11193</v>
      </c>
      <c r="F35" s="405">
        <v>9149</v>
      </c>
      <c r="G35" s="405">
        <v>8182</v>
      </c>
      <c r="H35" s="405">
        <v>7901</v>
      </c>
      <c r="I35" s="405">
        <v>6085</v>
      </c>
      <c r="J35" s="405">
        <v>5370</v>
      </c>
      <c r="K35" s="405">
        <v>3855</v>
      </c>
      <c r="L35" s="404">
        <v>3629</v>
      </c>
    </row>
    <row r="36" spans="1:12" ht="15.75" thickBot="1" x14ac:dyDescent="0.3">
      <c r="B36" s="477"/>
      <c r="C36" s="478"/>
      <c r="D36" s="478"/>
      <c r="E36" s="478"/>
      <c r="F36" s="478"/>
      <c r="G36" s="478"/>
      <c r="H36" s="478"/>
      <c r="I36" s="478"/>
      <c r="J36" s="478"/>
      <c r="K36" s="478"/>
      <c r="L36" s="479"/>
    </row>
    <row r="37" spans="1:12" s="44" customFormat="1" ht="15" customHeight="1" x14ac:dyDescent="0.25">
      <c r="A37" s="19" t="s">
        <v>219</v>
      </c>
      <c r="B37" s="700" t="s">
        <v>218</v>
      </c>
      <c r="C37" s="566" t="s">
        <v>295</v>
      </c>
      <c r="D37" s="566" t="s">
        <v>30</v>
      </c>
      <c r="E37" s="566" t="s">
        <v>37</v>
      </c>
      <c r="F37" s="566" t="s">
        <v>43</v>
      </c>
      <c r="G37" s="566" t="s">
        <v>77</v>
      </c>
      <c r="H37" s="566" t="s">
        <v>294</v>
      </c>
      <c r="I37" s="566" t="s">
        <v>78</v>
      </c>
      <c r="J37" s="566" t="s">
        <v>36</v>
      </c>
      <c r="K37" s="566" t="s">
        <v>54</v>
      </c>
      <c r="L37" s="565" t="s">
        <v>47</v>
      </c>
    </row>
    <row r="38" spans="1:12" ht="15.75" thickBot="1" x14ac:dyDescent="0.3">
      <c r="B38" s="701"/>
      <c r="C38" s="257">
        <v>0</v>
      </c>
      <c r="D38" s="257">
        <v>0</v>
      </c>
      <c r="E38" s="257">
        <v>0</v>
      </c>
      <c r="F38" s="257">
        <v>0.129</v>
      </c>
      <c r="G38" s="257">
        <v>0.16</v>
      </c>
      <c r="H38" s="257">
        <v>0.42</v>
      </c>
      <c r="I38" s="257">
        <v>0.66200000000000003</v>
      </c>
      <c r="J38" s="257">
        <v>0.7</v>
      </c>
      <c r="K38" s="257">
        <v>0.70699999999999996</v>
      </c>
      <c r="L38" s="303">
        <v>0.72499999999999998</v>
      </c>
    </row>
    <row r="39" spans="1:12" ht="15.75" thickBot="1" x14ac:dyDescent="0.3">
      <c r="B39" s="477"/>
      <c r="C39" s="478"/>
      <c r="D39" s="478"/>
      <c r="E39" s="478"/>
      <c r="F39" s="478"/>
      <c r="G39" s="478"/>
      <c r="H39" s="478"/>
      <c r="I39" s="478"/>
      <c r="J39" s="478"/>
      <c r="K39" s="478"/>
      <c r="L39" s="479"/>
    </row>
    <row r="40" spans="1:12" x14ac:dyDescent="0.25">
      <c r="A40" s="19" t="s">
        <v>353</v>
      </c>
      <c r="B40" s="700" t="s">
        <v>358</v>
      </c>
      <c r="C40" s="566" t="s">
        <v>36</v>
      </c>
      <c r="D40" s="566" t="s">
        <v>78</v>
      </c>
      <c r="E40" s="566" t="s">
        <v>43</v>
      </c>
      <c r="F40" s="566" t="s">
        <v>30</v>
      </c>
      <c r="G40" s="566" t="s">
        <v>290</v>
      </c>
      <c r="H40" s="566" t="s">
        <v>80</v>
      </c>
      <c r="I40" s="566" t="s">
        <v>34</v>
      </c>
      <c r="J40" s="566" t="s">
        <v>294</v>
      </c>
      <c r="K40" s="566" t="s">
        <v>64</v>
      </c>
      <c r="L40" s="565" t="s">
        <v>63</v>
      </c>
    </row>
    <row r="41" spans="1:12" ht="15.75" thickBot="1" x14ac:dyDescent="0.3">
      <c r="B41" s="701"/>
      <c r="C41" s="562">
        <v>0</v>
      </c>
      <c r="D41" s="562">
        <v>0</v>
      </c>
      <c r="E41" s="562">
        <v>0</v>
      </c>
      <c r="F41" s="562">
        <v>1820</v>
      </c>
      <c r="G41" s="562">
        <v>3326</v>
      </c>
      <c r="H41" s="562">
        <v>3352</v>
      </c>
      <c r="I41" s="562">
        <v>4033</v>
      </c>
      <c r="J41" s="562">
        <v>4230</v>
      </c>
      <c r="K41" s="562">
        <v>4690</v>
      </c>
      <c r="L41" s="561">
        <v>4818</v>
      </c>
    </row>
    <row r="42" spans="1:12" ht="15.75" thickBot="1" x14ac:dyDescent="0.3">
      <c r="B42" s="477"/>
      <c r="C42" s="478"/>
      <c r="D42" s="478"/>
      <c r="E42" s="478"/>
      <c r="F42" s="478"/>
      <c r="G42" s="478"/>
      <c r="H42" s="478"/>
      <c r="I42" s="478"/>
      <c r="J42" s="478"/>
      <c r="K42" s="478"/>
      <c r="L42" s="479"/>
    </row>
    <row r="43" spans="1:12" x14ac:dyDescent="0.25">
      <c r="A43" s="19" t="s">
        <v>221</v>
      </c>
      <c r="B43" s="708" t="s">
        <v>220</v>
      </c>
      <c r="C43" s="301" t="s">
        <v>80</v>
      </c>
      <c r="D43" s="301" t="s">
        <v>57</v>
      </c>
      <c r="E43" s="301" t="s">
        <v>61</v>
      </c>
      <c r="F43" s="301" t="s">
        <v>71</v>
      </c>
      <c r="G43" s="301" t="s">
        <v>290</v>
      </c>
      <c r="H43" s="301" t="s">
        <v>54</v>
      </c>
      <c r="I43" s="301" t="s">
        <v>31</v>
      </c>
      <c r="J43" s="301" t="s">
        <v>82</v>
      </c>
      <c r="K43" s="301" t="s">
        <v>50</v>
      </c>
      <c r="L43" s="302" t="s">
        <v>78</v>
      </c>
    </row>
    <row r="44" spans="1:12" ht="15.75" thickBot="1" x14ac:dyDescent="0.3">
      <c r="B44" s="709"/>
      <c r="C44" s="401">
        <v>0.498</v>
      </c>
      <c r="D44" s="401">
        <v>0.55800000000000005</v>
      </c>
      <c r="E44" s="401">
        <v>0.63400000000000001</v>
      </c>
      <c r="F44" s="401">
        <v>0.71299999999999997</v>
      </c>
      <c r="G44" s="401">
        <v>0.75900000000000001</v>
      </c>
      <c r="H44" s="401">
        <v>0.77700000000000002</v>
      </c>
      <c r="I44" s="401">
        <v>0.82</v>
      </c>
      <c r="J44" s="401">
        <v>0.82899999999999996</v>
      </c>
      <c r="K44" s="401">
        <v>0.83499999999999996</v>
      </c>
      <c r="L44" s="400">
        <v>0.86199999999999999</v>
      </c>
    </row>
    <row r="45" spans="1:12" ht="15.75" thickBot="1" x14ac:dyDescent="0.3">
      <c r="A45" s="44"/>
      <c r="B45" s="560"/>
      <c r="C45" s="559"/>
      <c r="D45" s="559"/>
      <c r="E45" s="559"/>
      <c r="F45" s="559"/>
      <c r="G45" s="559"/>
      <c r="H45" s="559"/>
      <c r="I45" s="559"/>
      <c r="J45" s="559"/>
      <c r="K45" s="559"/>
      <c r="L45" s="558"/>
    </row>
    <row r="46" spans="1:12" x14ac:dyDescent="0.25">
      <c r="A46" s="19" t="s">
        <v>262</v>
      </c>
      <c r="B46" s="702" t="s">
        <v>261</v>
      </c>
      <c r="C46" s="301" t="s">
        <v>57</v>
      </c>
      <c r="D46" s="301" t="s">
        <v>290</v>
      </c>
      <c r="E46" s="301" t="s">
        <v>54</v>
      </c>
      <c r="F46" s="301" t="s">
        <v>50</v>
      </c>
      <c r="G46" s="301" t="s">
        <v>40</v>
      </c>
      <c r="H46" s="301" t="s">
        <v>31</v>
      </c>
      <c r="I46" s="301" t="s">
        <v>37</v>
      </c>
      <c r="J46" s="301" t="s">
        <v>82</v>
      </c>
      <c r="K46" s="301" t="s">
        <v>75</v>
      </c>
      <c r="L46" s="302" t="s">
        <v>296</v>
      </c>
    </row>
    <row r="47" spans="1:12" ht="15.75" thickBot="1" x14ac:dyDescent="0.3">
      <c r="A47" s="44"/>
      <c r="B47" s="703"/>
      <c r="C47" s="401">
        <v>0.113</v>
      </c>
      <c r="D47" s="401">
        <v>7.9000000000000001E-2</v>
      </c>
      <c r="E47" s="401">
        <v>5.6000000000000001E-2</v>
      </c>
      <c r="F47" s="401">
        <v>3.5000000000000003E-2</v>
      </c>
      <c r="G47" s="401">
        <v>2.7E-2</v>
      </c>
      <c r="H47" s="401">
        <v>2.4E-2</v>
      </c>
      <c r="I47" s="401">
        <v>1.4999999999999999E-2</v>
      </c>
      <c r="J47" s="401">
        <v>1.2999999999999999E-2</v>
      </c>
      <c r="K47" s="401">
        <v>0.01</v>
      </c>
      <c r="L47" s="400">
        <v>0.01</v>
      </c>
    </row>
    <row r="48" spans="1:12" ht="15.75" thickBot="1" x14ac:dyDescent="0.3">
      <c r="A48" s="44"/>
      <c r="B48" s="388"/>
      <c r="C48"/>
      <c r="D48"/>
      <c r="E48"/>
      <c r="F48"/>
      <c r="G48"/>
      <c r="H48"/>
      <c r="I48"/>
      <c r="J48"/>
      <c r="K48"/>
      <c r="L48" s="387"/>
    </row>
    <row r="49" spans="1:12" x14ac:dyDescent="0.25">
      <c r="A49" s="19" t="s">
        <v>357</v>
      </c>
      <c r="B49" s="702" t="s">
        <v>344</v>
      </c>
      <c r="C49" s="301" t="s">
        <v>290</v>
      </c>
      <c r="D49" s="301" t="s">
        <v>299</v>
      </c>
      <c r="E49" s="301" t="s">
        <v>293</v>
      </c>
      <c r="F49" s="301" t="s">
        <v>301</v>
      </c>
      <c r="G49" s="301" t="s">
        <v>295</v>
      </c>
      <c r="H49" s="301" t="s">
        <v>37</v>
      </c>
      <c r="I49" s="301" t="s">
        <v>52</v>
      </c>
      <c r="J49" s="301" t="s">
        <v>66</v>
      </c>
      <c r="K49" s="301" t="s">
        <v>48</v>
      </c>
      <c r="L49" s="302" t="s">
        <v>297</v>
      </c>
    </row>
    <row r="50" spans="1:12" ht="15.75" thickBot="1" x14ac:dyDescent="0.3">
      <c r="A50" s="44"/>
      <c r="B50" s="703"/>
      <c r="C50" s="557">
        <v>1.2999999999999999E-2</v>
      </c>
      <c r="D50" s="557">
        <v>0.01</v>
      </c>
      <c r="E50" s="557">
        <v>7.0000000000000001E-3</v>
      </c>
      <c r="F50" s="557">
        <v>5.0000000000000001E-3</v>
      </c>
      <c r="G50" s="557">
        <v>4.0000000000000001E-3</v>
      </c>
      <c r="H50" s="557">
        <v>4.0000000000000001E-3</v>
      </c>
      <c r="I50" s="557">
        <v>4.0000000000000001E-3</v>
      </c>
      <c r="J50" s="557">
        <v>4.0000000000000001E-3</v>
      </c>
      <c r="K50" s="557">
        <v>4.0000000000000001E-3</v>
      </c>
      <c r="L50" s="556">
        <v>3.0000000000000001E-3</v>
      </c>
    </row>
    <row r="51" spans="1:12" ht="15.75" thickBot="1" x14ac:dyDescent="0.3">
      <c r="A51" s="44"/>
      <c r="B51" s="388"/>
      <c r="C51"/>
      <c r="D51"/>
      <c r="E51"/>
      <c r="F51"/>
      <c r="G51"/>
      <c r="H51"/>
      <c r="I51"/>
      <c r="J51"/>
      <c r="K51"/>
      <c r="L51" s="387"/>
    </row>
    <row r="52" spans="1:12" x14ac:dyDescent="0.25">
      <c r="A52" s="19" t="s">
        <v>356</v>
      </c>
      <c r="B52" s="702" t="s">
        <v>343</v>
      </c>
      <c r="C52" s="301" t="s">
        <v>293</v>
      </c>
      <c r="D52" s="301" t="s">
        <v>295</v>
      </c>
      <c r="E52" s="301" t="s">
        <v>299</v>
      </c>
      <c r="F52" s="301" t="s">
        <v>297</v>
      </c>
      <c r="G52" s="301" t="s">
        <v>68</v>
      </c>
      <c r="H52" s="301" t="s">
        <v>37</v>
      </c>
      <c r="I52" s="301" t="s">
        <v>52</v>
      </c>
      <c r="J52" s="301" t="s">
        <v>66</v>
      </c>
      <c r="K52" s="301" t="s">
        <v>290</v>
      </c>
      <c r="L52" s="302" t="s">
        <v>48</v>
      </c>
    </row>
    <row r="53" spans="1:12" ht="15.75" thickBot="1" x14ac:dyDescent="0.3">
      <c r="A53" s="44"/>
      <c r="B53" s="703"/>
      <c r="C53" s="555">
        <v>256</v>
      </c>
      <c r="D53" s="555">
        <v>227</v>
      </c>
      <c r="E53" s="555">
        <v>149</v>
      </c>
      <c r="F53" s="555">
        <v>115</v>
      </c>
      <c r="G53" s="555">
        <v>102</v>
      </c>
      <c r="H53" s="555">
        <v>92</v>
      </c>
      <c r="I53" s="555">
        <v>86</v>
      </c>
      <c r="J53" s="555">
        <v>80</v>
      </c>
      <c r="K53" s="555">
        <v>47</v>
      </c>
      <c r="L53" s="554">
        <v>40</v>
      </c>
    </row>
    <row r="54" spans="1:12" x14ac:dyDescent="0.25">
      <c r="A54" s="44"/>
      <c r="C54"/>
      <c r="D54"/>
      <c r="E54"/>
      <c r="F54"/>
      <c r="G54"/>
      <c r="H54"/>
      <c r="I54"/>
      <c r="J54"/>
      <c r="K54"/>
      <c r="L54"/>
    </row>
    <row r="55" spans="1:12" x14ac:dyDescent="0.25">
      <c r="B55" t="s">
        <v>355</v>
      </c>
    </row>
    <row r="56" spans="1:12" ht="15.75" thickBot="1" x14ac:dyDescent="0.3">
      <c r="B56" t="s">
        <v>354</v>
      </c>
    </row>
    <row r="57" spans="1:12" x14ac:dyDescent="0.25">
      <c r="B57" s="256" t="s">
        <v>191</v>
      </c>
      <c r="C57" s="251">
        <v>1</v>
      </c>
      <c r="D57" s="251">
        <v>2</v>
      </c>
      <c r="E57" s="251">
        <v>3</v>
      </c>
      <c r="F57" s="251">
        <v>4</v>
      </c>
      <c r="G57" s="251">
        <v>5</v>
      </c>
      <c r="H57" s="251">
        <v>6</v>
      </c>
      <c r="I57" s="251">
        <v>7</v>
      </c>
      <c r="J57" s="251">
        <v>8</v>
      </c>
      <c r="K57" s="251">
        <v>9</v>
      </c>
      <c r="L57" s="252">
        <v>10</v>
      </c>
    </row>
    <row r="58" spans="1:12" ht="15.75" thickBot="1" x14ac:dyDescent="0.3">
      <c r="B58" s="397"/>
      <c r="L58" s="567"/>
    </row>
    <row r="59" spans="1:12" x14ac:dyDescent="0.25">
      <c r="B59" s="696" t="s">
        <v>259</v>
      </c>
      <c r="C59" s="301" t="s">
        <v>52</v>
      </c>
      <c r="D59" s="301" t="s">
        <v>46</v>
      </c>
      <c r="E59" s="301" t="s">
        <v>66</v>
      </c>
      <c r="F59" s="301" t="s">
        <v>42</v>
      </c>
      <c r="G59" s="301" t="s">
        <v>300</v>
      </c>
      <c r="H59" s="301" t="s">
        <v>299</v>
      </c>
      <c r="I59" s="301" t="s">
        <v>301</v>
      </c>
      <c r="J59" s="301" t="s">
        <v>29</v>
      </c>
      <c r="K59" s="301" t="s">
        <v>81</v>
      </c>
      <c r="L59" s="302" t="s">
        <v>39</v>
      </c>
    </row>
    <row r="60" spans="1:12" ht="24" customHeight="1" thickBot="1" x14ac:dyDescent="0.3">
      <c r="A60" s="19" t="s">
        <v>258</v>
      </c>
      <c r="B60" s="697"/>
      <c r="C60" s="553">
        <v>1E-3</v>
      </c>
      <c r="D60" s="553">
        <v>1E-3</v>
      </c>
      <c r="E60" s="553">
        <v>2E-3</v>
      </c>
      <c r="F60" s="553">
        <v>2E-3</v>
      </c>
      <c r="G60" s="553">
        <v>2E-3</v>
      </c>
      <c r="H60" s="553">
        <v>2E-3</v>
      </c>
      <c r="I60" s="553">
        <v>2E-3</v>
      </c>
      <c r="J60" s="553">
        <v>3.0000000000000001E-3</v>
      </c>
      <c r="K60" s="553">
        <v>3.0000000000000001E-3</v>
      </c>
      <c r="L60" s="552">
        <v>4.0000000000000001E-3</v>
      </c>
    </row>
    <row r="61" spans="1:12" ht="15.75" thickBot="1" x14ac:dyDescent="0.3">
      <c r="A61" s="44"/>
      <c r="B61" s="388"/>
      <c r="C61"/>
      <c r="D61"/>
      <c r="E61"/>
      <c r="F61"/>
      <c r="G61"/>
      <c r="H61"/>
      <c r="I61"/>
      <c r="J61"/>
      <c r="K61"/>
      <c r="L61" s="387"/>
    </row>
    <row r="62" spans="1:12" x14ac:dyDescent="0.25">
      <c r="A62" s="19" t="s">
        <v>207</v>
      </c>
      <c r="B62" s="696" t="s">
        <v>257</v>
      </c>
      <c r="C62" s="392" t="s">
        <v>301</v>
      </c>
      <c r="D62" s="392" t="s">
        <v>299</v>
      </c>
      <c r="E62" s="392" t="s">
        <v>39</v>
      </c>
      <c r="F62" s="392" t="s">
        <v>300</v>
      </c>
      <c r="G62" s="392" t="s">
        <v>46</v>
      </c>
      <c r="H62" s="392" t="s">
        <v>42</v>
      </c>
      <c r="I62" s="392" t="s">
        <v>66</v>
      </c>
      <c r="J62" s="392" t="s">
        <v>64</v>
      </c>
      <c r="K62" s="392" t="s">
        <v>52</v>
      </c>
      <c r="L62" s="391" t="s">
        <v>72</v>
      </c>
    </row>
    <row r="63" spans="1:12" ht="24.75" customHeight="1" thickBot="1" x14ac:dyDescent="0.3">
      <c r="B63" s="697"/>
      <c r="C63" s="515">
        <v>11</v>
      </c>
      <c r="D63" s="515">
        <v>30</v>
      </c>
      <c r="E63" s="515">
        <v>30</v>
      </c>
      <c r="F63" s="515">
        <v>35</v>
      </c>
      <c r="G63" s="515">
        <v>39</v>
      </c>
      <c r="H63" s="515">
        <v>39</v>
      </c>
      <c r="I63" s="515">
        <v>42</v>
      </c>
      <c r="J63" s="515">
        <v>45</v>
      </c>
      <c r="K63" s="515">
        <v>50</v>
      </c>
      <c r="L63" s="516">
        <v>65</v>
      </c>
    </row>
    <row r="64" spans="1:12" ht="15.75" thickBot="1" x14ac:dyDescent="0.3">
      <c r="A64" s="44"/>
      <c r="B64" s="388"/>
      <c r="C64"/>
      <c r="D64"/>
      <c r="E64"/>
      <c r="F64"/>
      <c r="G64"/>
      <c r="H64"/>
      <c r="I64"/>
      <c r="J64"/>
      <c r="K64"/>
      <c r="L64" s="387"/>
    </row>
    <row r="65" spans="1:12" x14ac:dyDescent="0.25">
      <c r="A65" s="19" t="s">
        <v>219</v>
      </c>
      <c r="B65" s="698" t="s">
        <v>218</v>
      </c>
      <c r="C65" s="301" t="s">
        <v>300</v>
      </c>
      <c r="D65" s="301" t="s">
        <v>46</v>
      </c>
      <c r="E65" s="301" t="s">
        <v>39</v>
      </c>
      <c r="F65" s="301" t="s">
        <v>53</v>
      </c>
      <c r="G65" s="301" t="s">
        <v>72</v>
      </c>
      <c r="H65" s="301" t="s">
        <v>58</v>
      </c>
      <c r="I65" s="301" t="s">
        <v>48</v>
      </c>
      <c r="J65" s="301" t="s">
        <v>299</v>
      </c>
      <c r="K65" s="301" t="s">
        <v>52</v>
      </c>
      <c r="L65" s="302" t="s">
        <v>81</v>
      </c>
    </row>
    <row r="66" spans="1:12" s="44" customFormat="1" ht="15.75" thickBot="1" x14ac:dyDescent="0.3">
      <c r="B66" s="699"/>
      <c r="C66" s="390">
        <v>0.998</v>
      </c>
      <c r="D66" s="390">
        <v>0.998</v>
      </c>
      <c r="E66" s="390">
        <v>0.996</v>
      </c>
      <c r="F66" s="390">
        <v>0.99399999999999999</v>
      </c>
      <c r="G66" s="390">
        <v>0.99099999999999999</v>
      </c>
      <c r="H66" s="390">
        <v>0.99099999999999999</v>
      </c>
      <c r="I66" s="390">
        <v>0.99</v>
      </c>
      <c r="J66" s="390">
        <v>0.98899999999999999</v>
      </c>
      <c r="K66" s="390">
        <v>0.98799999999999999</v>
      </c>
      <c r="L66" s="389">
        <v>0.98799999999999999</v>
      </c>
    </row>
    <row r="67" spans="1:12" s="44" customFormat="1" ht="15.75" thickBot="1" x14ac:dyDescent="0.3">
      <c r="A67" s="19"/>
      <c r="B67" s="388"/>
      <c r="C67"/>
      <c r="D67"/>
      <c r="E67"/>
      <c r="F67"/>
      <c r="G67"/>
      <c r="H67"/>
      <c r="I67"/>
      <c r="J67"/>
      <c r="K67"/>
      <c r="L67" s="387"/>
    </row>
    <row r="68" spans="1:12" s="44" customFormat="1" x14ac:dyDescent="0.25">
      <c r="A68" s="19" t="s">
        <v>353</v>
      </c>
      <c r="B68" s="698" t="s">
        <v>352</v>
      </c>
      <c r="C68" s="551" t="s">
        <v>47</v>
      </c>
      <c r="D68" s="551" t="s">
        <v>29</v>
      </c>
      <c r="E68" s="551" t="s">
        <v>58</v>
      </c>
      <c r="F68" s="551" t="s">
        <v>81</v>
      </c>
      <c r="G68" s="551" t="s">
        <v>68</v>
      </c>
      <c r="H68" s="551" t="s">
        <v>44</v>
      </c>
      <c r="I68" s="551" t="s">
        <v>46</v>
      </c>
      <c r="J68" s="551" t="s">
        <v>297</v>
      </c>
      <c r="K68" s="551" t="s">
        <v>298</v>
      </c>
      <c r="L68" s="550" t="s">
        <v>293</v>
      </c>
    </row>
    <row r="69" spans="1:12" s="44" customFormat="1" ht="15.75" thickBot="1" x14ac:dyDescent="0.3">
      <c r="A69" s="19"/>
      <c r="B69" s="699"/>
      <c r="C69" s="549">
        <v>116082</v>
      </c>
      <c r="D69" s="549">
        <v>82966</v>
      </c>
      <c r="E69" s="549">
        <v>61541</v>
      </c>
      <c r="F69" s="549">
        <v>53240</v>
      </c>
      <c r="G69" s="549">
        <v>45530</v>
      </c>
      <c r="H69" s="549">
        <v>43331</v>
      </c>
      <c r="I69" s="549">
        <v>41458</v>
      </c>
      <c r="J69" s="549">
        <v>38296</v>
      </c>
      <c r="K69" s="549">
        <v>35876</v>
      </c>
      <c r="L69" s="548">
        <v>35060</v>
      </c>
    </row>
    <row r="70" spans="1:12" ht="15.75" thickBot="1" x14ac:dyDescent="0.3">
      <c r="A70"/>
      <c r="B70" s="388"/>
      <c r="C70"/>
      <c r="D70"/>
      <c r="E70"/>
      <c r="F70"/>
      <c r="G70"/>
      <c r="H70"/>
      <c r="I70"/>
      <c r="J70"/>
      <c r="K70"/>
      <c r="L70" s="387"/>
    </row>
    <row r="71" spans="1:12" x14ac:dyDescent="0.25">
      <c r="A71" s="19" t="s">
        <v>221</v>
      </c>
      <c r="B71" s="698" t="s">
        <v>189</v>
      </c>
      <c r="C71" s="301" t="s">
        <v>46</v>
      </c>
      <c r="D71" s="301" t="s">
        <v>39</v>
      </c>
      <c r="E71" s="301" t="s">
        <v>81</v>
      </c>
      <c r="F71" s="301" t="s">
        <v>29</v>
      </c>
      <c r="G71" s="301" t="s">
        <v>66</v>
      </c>
      <c r="H71" s="301" t="s">
        <v>42</v>
      </c>
      <c r="I71" s="301" t="s">
        <v>62</v>
      </c>
      <c r="J71" s="301" t="s">
        <v>52</v>
      </c>
      <c r="K71" s="301" t="s">
        <v>299</v>
      </c>
      <c r="L71" s="302" t="s">
        <v>45</v>
      </c>
    </row>
    <row r="72" spans="1:12" ht="15.75" thickBot="1" x14ac:dyDescent="0.3">
      <c r="B72" s="699"/>
      <c r="C72" s="547">
        <v>0.996</v>
      </c>
      <c r="D72" s="547">
        <v>0.99399999999999999</v>
      </c>
      <c r="E72" s="547">
        <v>0.99299999999999999</v>
      </c>
      <c r="F72" s="547">
        <v>0.99099999999999999</v>
      </c>
      <c r="G72" s="547">
        <v>0.98599999999999999</v>
      </c>
      <c r="H72" s="547">
        <v>0.98499999999999999</v>
      </c>
      <c r="I72" s="547">
        <v>0.98499999999999999</v>
      </c>
      <c r="J72" s="547">
        <v>0.97799999999999998</v>
      </c>
      <c r="K72" s="547">
        <v>0.97699999999999998</v>
      </c>
      <c r="L72" s="546">
        <v>0.97499999999999998</v>
      </c>
    </row>
    <row r="74" spans="1:12" x14ac:dyDescent="0.25">
      <c r="A74" s="487"/>
      <c r="B74" t="s">
        <v>351</v>
      </c>
    </row>
    <row r="75" spans="1:12" x14ac:dyDescent="0.25">
      <c r="A75" s="487"/>
      <c r="B75" s="2" t="s">
        <v>350</v>
      </c>
    </row>
    <row r="76" spans="1:12" ht="15.75" thickBot="1" x14ac:dyDescent="0.3">
      <c r="A76" s="487"/>
      <c r="B76" t="s">
        <v>349</v>
      </c>
    </row>
    <row r="77" spans="1:12" x14ac:dyDescent="0.25">
      <c r="A77" s="487"/>
      <c r="B77" s="545" t="s">
        <v>191</v>
      </c>
      <c r="C77" s="544">
        <v>1</v>
      </c>
      <c r="D77" s="544">
        <v>2</v>
      </c>
      <c r="E77" s="544">
        <v>3</v>
      </c>
      <c r="F77" s="544">
        <v>4</v>
      </c>
      <c r="G77" s="544">
        <v>5</v>
      </c>
      <c r="H77" s="544">
        <v>6</v>
      </c>
      <c r="I77" s="544">
        <v>7</v>
      </c>
      <c r="J77" s="544">
        <v>8</v>
      </c>
      <c r="K77" s="544">
        <v>9</v>
      </c>
      <c r="L77" s="543">
        <v>10</v>
      </c>
    </row>
    <row r="78" spans="1:12" ht="15.75" thickBot="1" x14ac:dyDescent="0.3">
      <c r="A78" s="487"/>
      <c r="B78" s="397"/>
      <c r="C78" s="306"/>
      <c r="D78" s="306"/>
      <c r="E78" s="306"/>
      <c r="F78" s="306"/>
      <c r="G78" s="306"/>
      <c r="H78" s="306"/>
      <c r="I78" s="306"/>
      <c r="J78" s="306"/>
      <c r="K78" s="306"/>
      <c r="L78" s="396"/>
    </row>
    <row r="79" spans="1:12" x14ac:dyDescent="0.25">
      <c r="A79" s="487"/>
      <c r="B79" s="704" t="s">
        <v>308</v>
      </c>
      <c r="C79" s="301" t="s">
        <v>82</v>
      </c>
      <c r="D79" s="301" t="s">
        <v>36</v>
      </c>
      <c r="E79" s="301" t="s">
        <v>293</v>
      </c>
      <c r="F79" s="301" t="s">
        <v>54</v>
      </c>
      <c r="G79" s="301" t="s">
        <v>30</v>
      </c>
      <c r="H79" s="301" t="s">
        <v>57</v>
      </c>
      <c r="I79" s="301" t="s">
        <v>35</v>
      </c>
      <c r="J79" s="301" t="s">
        <v>75</v>
      </c>
      <c r="K79" s="301" t="s">
        <v>48</v>
      </c>
      <c r="L79" s="302" t="s">
        <v>64</v>
      </c>
    </row>
    <row r="80" spans="1:12" ht="24" customHeight="1" thickBot="1" x14ac:dyDescent="0.3">
      <c r="A80" s="487" t="s">
        <v>288</v>
      </c>
      <c r="B80" s="705"/>
      <c r="C80" s="507">
        <v>-6.0000000000000053E-3</v>
      </c>
      <c r="D80" s="507">
        <v>-4.0000000000000036E-3</v>
      </c>
      <c r="E80" s="507">
        <v>-4.0000000000000036E-3</v>
      </c>
      <c r="F80" s="507">
        <v>-4.0000000000000036E-3</v>
      </c>
      <c r="G80" s="507">
        <v>-4.0000000000000001E-3</v>
      </c>
      <c r="H80" s="507">
        <v>-3.0000000000000027E-3</v>
      </c>
      <c r="I80" s="507">
        <v>-2.0000000000000018E-3</v>
      </c>
      <c r="J80" s="507">
        <v>-2.0000000000000018E-3</v>
      </c>
      <c r="K80" s="507">
        <v>-2E-3</v>
      </c>
      <c r="L80" s="508">
        <v>-2E-3</v>
      </c>
    </row>
    <row r="81" spans="1:12" ht="15.75" thickBot="1" x14ac:dyDescent="0.3">
      <c r="A81" s="509"/>
      <c r="B81" s="510"/>
      <c r="C81" s="509"/>
      <c r="D81" s="509"/>
      <c r="E81" s="509"/>
      <c r="F81" s="509"/>
      <c r="G81" s="509"/>
      <c r="H81" s="509"/>
      <c r="I81" s="509"/>
      <c r="J81" s="509"/>
      <c r="K81" s="509"/>
      <c r="L81" s="511"/>
    </row>
    <row r="82" spans="1:12" x14ac:dyDescent="0.25">
      <c r="A82" s="487"/>
      <c r="B82" s="704" t="s">
        <v>309</v>
      </c>
      <c r="C82" s="392" t="s">
        <v>293</v>
      </c>
      <c r="D82" s="392" t="s">
        <v>82</v>
      </c>
      <c r="E82" s="392" t="s">
        <v>68</v>
      </c>
      <c r="F82" s="392" t="s">
        <v>57</v>
      </c>
      <c r="G82" s="392" t="s">
        <v>30</v>
      </c>
      <c r="H82" s="392" t="s">
        <v>54</v>
      </c>
      <c r="I82" s="392" t="s">
        <v>40</v>
      </c>
      <c r="J82" s="392" t="s">
        <v>69</v>
      </c>
      <c r="K82" s="392" t="s">
        <v>50</v>
      </c>
      <c r="L82" s="391" t="s">
        <v>36</v>
      </c>
    </row>
    <row r="83" spans="1:12" ht="24.75" customHeight="1" thickBot="1" x14ac:dyDescent="0.3">
      <c r="A83" s="487" t="s">
        <v>289</v>
      </c>
      <c r="B83" s="705"/>
      <c r="C83" s="512">
        <v>-122</v>
      </c>
      <c r="D83" s="512">
        <v>-81</v>
      </c>
      <c r="E83" s="512">
        <v>-68</v>
      </c>
      <c r="F83" s="512">
        <v>-63</v>
      </c>
      <c r="G83" s="512">
        <v>-51</v>
      </c>
      <c r="H83" s="512">
        <v>-37</v>
      </c>
      <c r="I83" s="512">
        <v>-21</v>
      </c>
      <c r="J83" s="512">
        <v>-16</v>
      </c>
      <c r="K83" s="512">
        <v>-15</v>
      </c>
      <c r="L83" s="513">
        <v>-13</v>
      </c>
    </row>
    <row r="84" spans="1:12" ht="24.75" customHeight="1" x14ac:dyDescent="0.25">
      <c r="A84"/>
      <c r="C84"/>
      <c r="D84"/>
      <c r="E84"/>
      <c r="F84"/>
      <c r="G84"/>
      <c r="H84"/>
      <c r="I84"/>
      <c r="J84"/>
      <c r="K84"/>
      <c r="L84"/>
    </row>
  </sheetData>
  <mergeCells count="23">
    <mergeCell ref="B79:B80"/>
    <mergeCell ref="B82:B83"/>
    <mergeCell ref="B7:B8"/>
    <mergeCell ref="B10:B11"/>
    <mergeCell ref="B13:B14"/>
    <mergeCell ref="B16:B17"/>
    <mergeCell ref="B19:B20"/>
    <mergeCell ref="B22:B23"/>
    <mergeCell ref="B25:B26"/>
    <mergeCell ref="B28:B29"/>
    <mergeCell ref="B31:B32"/>
    <mergeCell ref="B34:B35"/>
    <mergeCell ref="B37:B38"/>
    <mergeCell ref="B43:B44"/>
    <mergeCell ref="B46:B47"/>
    <mergeCell ref="B59:B60"/>
    <mergeCell ref="B62:B63"/>
    <mergeCell ref="B65:B66"/>
    <mergeCell ref="B71:B72"/>
    <mergeCell ref="B68:B69"/>
    <mergeCell ref="B40:B41"/>
    <mergeCell ref="B49:B50"/>
    <mergeCell ref="B52:B5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B14" activePane="bottomRight" state="frozen"/>
      <selection pane="topRight" activeCell="B1" sqref="B1"/>
      <selection pane="bottomLeft" activeCell="A2" sqref="A2"/>
      <selection pane="bottomRight" activeCell="B26" sqref="B26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4.85546875" customWidth="1"/>
    <col min="9" max="9" width="10" style="1" customWidth="1"/>
    <col min="10" max="10" width="13.42578125" customWidth="1"/>
    <col min="11" max="11" width="11.42578125" style="1" customWidth="1"/>
    <col min="12" max="12" width="15" customWidth="1"/>
    <col min="13" max="13" width="13.85546875" style="1" customWidth="1"/>
    <col min="14" max="14" width="9.42578125" customWidth="1"/>
    <col min="15" max="15" width="11" style="1" customWidth="1"/>
    <col min="16" max="16" width="14.7109375" customWidth="1"/>
    <col min="17" max="17" width="15.28515625" style="1" customWidth="1"/>
    <col min="18" max="18" width="0" hidden="1" customWidth="1"/>
    <col min="19" max="19" width="0" style="1" hidden="1" customWidth="1"/>
    <col min="20" max="20" width="14.28515625" customWidth="1"/>
    <col min="21" max="21" width="12.85546875" style="1" customWidth="1"/>
    <col min="22" max="22" width="12.7109375" customWidth="1"/>
    <col min="23" max="23" width="10.42578125" style="1" customWidth="1"/>
    <col min="24" max="24" width="12.140625" customWidth="1"/>
    <col min="25" max="25" width="13.140625" style="1" customWidth="1"/>
    <col min="26" max="26" width="14.7109375" customWidth="1"/>
    <col min="27" max="27" width="12.28515625" style="1" customWidth="1"/>
    <col min="28" max="28" width="11.5703125" customWidth="1"/>
    <col min="29" max="29" width="13.7109375" style="1" customWidth="1"/>
    <col min="30" max="30" width="12.7109375" customWidth="1"/>
    <col min="31" max="31" width="13" customWidth="1"/>
    <col min="32" max="32" width="12.7109375" style="1" customWidth="1"/>
    <col min="33" max="33" width="13" customWidth="1"/>
    <col min="34" max="34" width="11" style="1" customWidth="1"/>
  </cols>
  <sheetData>
    <row r="1" spans="1:40" x14ac:dyDescent="0.25">
      <c r="A1" s="258" t="s">
        <v>328</v>
      </c>
      <c r="B1" s="258"/>
      <c r="C1" s="19"/>
      <c r="D1" s="19"/>
      <c r="E1" s="19"/>
      <c r="F1" s="19"/>
      <c r="G1" s="19"/>
      <c r="H1" s="19"/>
      <c r="I1" s="59"/>
      <c r="J1" s="19"/>
      <c r="K1" s="59"/>
      <c r="L1" s="19"/>
      <c r="M1" s="59"/>
      <c r="N1" s="19"/>
      <c r="O1" s="59"/>
      <c r="P1" s="19"/>
      <c r="Q1" s="259" t="s">
        <v>187</v>
      </c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19"/>
      <c r="AH1" s="259" t="s">
        <v>187</v>
      </c>
      <c r="AI1" s="7"/>
      <c r="AJ1" s="7"/>
      <c r="AK1" s="7"/>
      <c r="AL1" s="7"/>
      <c r="AM1" s="19"/>
      <c r="AN1" s="59"/>
    </row>
    <row r="2" spans="1:40" x14ac:dyDescent="0.25">
      <c r="A2" s="4" t="s">
        <v>329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K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K3" s="7"/>
      <c r="AL3" s="7"/>
      <c r="AM3" s="19"/>
      <c r="AN3" s="59"/>
    </row>
    <row r="4" spans="1:40" x14ac:dyDescent="0.25">
      <c r="A4" s="4"/>
      <c r="B4" s="19"/>
      <c r="C4" s="19"/>
      <c r="D4" s="19"/>
      <c r="E4" s="183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H4" s="7"/>
      <c r="AI4" s="7"/>
      <c r="AJ4" s="7"/>
      <c r="AK4" s="7"/>
      <c r="AL4" s="19"/>
      <c r="AM4" s="59"/>
    </row>
    <row r="5" spans="1:40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330</v>
      </c>
      <c r="AG5" s="19" t="s">
        <v>87</v>
      </c>
      <c r="AH5" s="7"/>
      <c r="AI5" s="7" t="s">
        <v>326</v>
      </c>
      <c r="AJ5" s="7"/>
      <c r="AK5" s="7"/>
      <c r="AL5" s="9" t="s">
        <v>325</v>
      </c>
      <c r="AM5" s="59"/>
    </row>
    <row r="6" spans="1:40" ht="25.5" customHeight="1" thickBot="1" x14ac:dyDescent="0.3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H6" s="7"/>
      <c r="AI6" s="694" t="s">
        <v>324</v>
      </c>
      <c r="AJ6" s="695"/>
      <c r="AK6" s="7"/>
      <c r="AL6" s="668" t="s">
        <v>324</v>
      </c>
      <c r="AM6" s="669"/>
    </row>
    <row r="7" spans="1:40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H7" s="7"/>
      <c r="AI7" s="501" t="s">
        <v>268</v>
      </c>
      <c r="AJ7" s="500" t="s">
        <v>267</v>
      </c>
      <c r="AK7" s="7"/>
      <c r="AL7" s="499" t="s">
        <v>283</v>
      </c>
      <c r="AM7" s="498" t="s">
        <v>282</v>
      </c>
    </row>
    <row r="8" spans="1:40" ht="15.75" thickBot="1" x14ac:dyDescent="0.3">
      <c r="A8" s="36" t="s">
        <v>28</v>
      </c>
      <c r="B8" s="37">
        <v>9547</v>
      </c>
      <c r="C8" s="38">
        <v>13</v>
      </c>
      <c r="D8" s="38">
        <v>0</v>
      </c>
      <c r="E8" s="38">
        <v>3</v>
      </c>
      <c r="F8" s="39">
        <v>3</v>
      </c>
      <c r="G8" s="206">
        <v>9060</v>
      </c>
      <c r="H8" s="281">
        <v>0.94899999999999995</v>
      </c>
      <c r="I8" s="145">
        <v>447</v>
      </c>
      <c r="J8" s="204">
        <v>4.7E-2</v>
      </c>
      <c r="K8" s="203">
        <v>40</v>
      </c>
      <c r="L8" s="204">
        <v>4.0000000000000001E-3</v>
      </c>
      <c r="M8" s="203">
        <v>0</v>
      </c>
      <c r="N8" s="282">
        <v>0</v>
      </c>
      <c r="O8" s="141">
        <v>85</v>
      </c>
      <c r="P8" s="364">
        <v>8.9999999999999993E-3</v>
      </c>
      <c r="Q8" s="49">
        <v>27</v>
      </c>
      <c r="R8" s="51">
        <v>3.0000000000000001E-3</v>
      </c>
      <c r="S8" s="49">
        <v>527</v>
      </c>
      <c r="T8" s="51">
        <v>5.5E-2</v>
      </c>
      <c r="U8" s="49">
        <v>51</v>
      </c>
      <c r="V8" s="51">
        <v>5.0000000000000001E-3</v>
      </c>
      <c r="W8" s="49">
        <v>31</v>
      </c>
      <c r="X8" s="53">
        <v>3.0000000000000001E-3</v>
      </c>
      <c r="Y8" s="52">
        <v>20</v>
      </c>
      <c r="Z8" s="200">
        <v>2E-3</v>
      </c>
      <c r="AA8" s="434">
        <v>19</v>
      </c>
      <c r="AB8" s="433">
        <v>2E-3</v>
      </c>
      <c r="AC8" s="432">
        <v>770</v>
      </c>
      <c r="AD8" s="431">
        <v>8954</v>
      </c>
      <c r="AE8" s="430">
        <v>0.93799999999999994</v>
      </c>
      <c r="AF8" s="423">
        <v>125</v>
      </c>
      <c r="AG8" s="422">
        <v>1.2999999999999999E-2</v>
      </c>
      <c r="AH8"/>
      <c r="AI8" s="495">
        <v>132</v>
      </c>
      <c r="AJ8" s="494">
        <v>1.4E-2</v>
      </c>
      <c r="AL8" s="497">
        <f t="shared" ref="AL8:AL39" si="0" xml:space="preserve"> AF8-AI8</f>
        <v>-7</v>
      </c>
      <c r="AM8" s="496">
        <f t="shared" ref="AM8:AM39" si="1" xml:space="preserve"> AG8-AJ8</f>
        <v>-1.0000000000000009E-3</v>
      </c>
    </row>
    <row r="9" spans="1:40" ht="15.75" thickBot="1" x14ac:dyDescent="0.3">
      <c r="A9" s="36" t="s">
        <v>29</v>
      </c>
      <c r="B9" s="37">
        <v>83741</v>
      </c>
      <c r="C9" s="38">
        <v>80</v>
      </c>
      <c r="D9" s="38">
        <v>0</v>
      </c>
      <c r="E9" s="38">
        <v>74</v>
      </c>
      <c r="F9" s="39">
        <v>6</v>
      </c>
      <c r="G9" s="206">
        <v>83086</v>
      </c>
      <c r="H9" s="281">
        <v>0.99199999999999999</v>
      </c>
      <c r="I9" s="145">
        <v>639</v>
      </c>
      <c r="J9" s="204">
        <v>8.0000000000000002E-3</v>
      </c>
      <c r="K9" s="203">
        <v>11</v>
      </c>
      <c r="L9" s="204">
        <v>0</v>
      </c>
      <c r="M9" s="203">
        <v>5</v>
      </c>
      <c r="N9" s="282">
        <v>0</v>
      </c>
      <c r="O9" s="141">
        <v>260</v>
      </c>
      <c r="P9" s="364">
        <v>3.0000000000000001E-3</v>
      </c>
      <c r="Q9" s="49">
        <v>247</v>
      </c>
      <c r="R9" s="51">
        <v>3.0000000000000001E-3</v>
      </c>
      <c r="S9" s="49">
        <v>148</v>
      </c>
      <c r="T9" s="51">
        <v>2E-3</v>
      </c>
      <c r="U9" s="49">
        <v>1490</v>
      </c>
      <c r="V9" s="51">
        <v>1.7999999999999999E-2</v>
      </c>
      <c r="W9" s="49">
        <v>228</v>
      </c>
      <c r="X9" s="53">
        <v>3.0000000000000001E-3</v>
      </c>
      <c r="Y9" s="52">
        <v>124</v>
      </c>
      <c r="Z9" s="200">
        <v>1E-3</v>
      </c>
      <c r="AA9" s="434">
        <v>7</v>
      </c>
      <c r="AB9" s="433">
        <v>0</v>
      </c>
      <c r="AC9" s="432">
        <v>2257</v>
      </c>
      <c r="AD9" s="431">
        <v>82126</v>
      </c>
      <c r="AE9" s="430">
        <v>0.98099999999999998</v>
      </c>
      <c r="AF9" s="423">
        <v>271</v>
      </c>
      <c r="AG9" s="422">
        <v>3.0000000000000001E-3</v>
      </c>
      <c r="AH9"/>
      <c r="AI9" s="495">
        <v>44</v>
      </c>
      <c r="AJ9" s="494">
        <v>1E-3</v>
      </c>
      <c r="AL9" s="497">
        <f t="shared" si="0"/>
        <v>227</v>
      </c>
      <c r="AM9" s="496">
        <f t="shared" si="1"/>
        <v>2E-3</v>
      </c>
    </row>
    <row r="10" spans="1:40" ht="15.75" thickBot="1" x14ac:dyDescent="0.3">
      <c r="A10" s="36" t="s">
        <v>30</v>
      </c>
      <c r="B10" s="37">
        <v>14127</v>
      </c>
      <c r="C10" s="38">
        <v>26</v>
      </c>
      <c r="D10" s="38">
        <v>0</v>
      </c>
      <c r="E10" s="38">
        <v>5</v>
      </c>
      <c r="F10" s="39">
        <v>3</v>
      </c>
      <c r="G10" s="206">
        <v>13592</v>
      </c>
      <c r="H10" s="281">
        <v>0.96199999999999997</v>
      </c>
      <c r="I10" s="145">
        <v>447</v>
      </c>
      <c r="J10" s="204">
        <v>3.2000000000000001E-2</v>
      </c>
      <c r="K10" s="203">
        <v>56</v>
      </c>
      <c r="L10" s="204">
        <v>4.0000000000000001E-3</v>
      </c>
      <c r="M10" s="203">
        <v>32</v>
      </c>
      <c r="N10" s="282">
        <v>2E-3</v>
      </c>
      <c r="O10" s="141">
        <v>121</v>
      </c>
      <c r="P10" s="364">
        <v>8.9999999999999993E-3</v>
      </c>
      <c r="Q10" s="49">
        <v>52</v>
      </c>
      <c r="R10" s="51">
        <v>4.0000000000000001E-3</v>
      </c>
      <c r="S10" s="49">
        <v>144</v>
      </c>
      <c r="T10" s="51">
        <v>0.01</v>
      </c>
      <c r="U10" s="49">
        <v>12256</v>
      </c>
      <c r="V10" s="51">
        <v>0.86799999999999999</v>
      </c>
      <c r="W10" s="49">
        <v>16</v>
      </c>
      <c r="X10" s="53">
        <v>1E-3</v>
      </c>
      <c r="Y10" s="52">
        <v>13</v>
      </c>
      <c r="Z10" s="200">
        <v>1E-3</v>
      </c>
      <c r="AA10" s="434">
        <v>90</v>
      </c>
      <c r="AB10" s="433">
        <v>6.0000000000000001E-3</v>
      </c>
      <c r="AC10" s="432">
        <v>12654</v>
      </c>
      <c r="AD10" s="431">
        <v>1810</v>
      </c>
      <c r="AE10" s="430">
        <v>0.128</v>
      </c>
      <c r="AF10" s="423">
        <v>177</v>
      </c>
      <c r="AG10" s="422">
        <v>1.2999999999999999E-2</v>
      </c>
      <c r="AH10"/>
      <c r="AI10" s="495">
        <v>172</v>
      </c>
      <c r="AJ10" s="494">
        <v>1.2E-2</v>
      </c>
      <c r="AL10" s="497">
        <f t="shared" si="0"/>
        <v>5</v>
      </c>
      <c r="AM10" s="496">
        <f t="shared" si="1"/>
        <v>9.9999999999999915E-4</v>
      </c>
    </row>
    <row r="11" spans="1:40" ht="15.75" thickBot="1" x14ac:dyDescent="0.3">
      <c r="A11" s="36" t="s">
        <v>31</v>
      </c>
      <c r="B11" s="37">
        <v>8044</v>
      </c>
      <c r="C11" s="38">
        <v>18</v>
      </c>
      <c r="D11" s="38">
        <v>0</v>
      </c>
      <c r="E11" s="38">
        <v>0</v>
      </c>
      <c r="F11" s="39">
        <v>4</v>
      </c>
      <c r="G11" s="206">
        <v>6597</v>
      </c>
      <c r="H11" s="281">
        <v>0.82</v>
      </c>
      <c r="I11" s="145">
        <v>1252</v>
      </c>
      <c r="J11" s="204">
        <v>0.156</v>
      </c>
      <c r="K11" s="203">
        <v>194</v>
      </c>
      <c r="L11" s="204">
        <v>2.4E-2</v>
      </c>
      <c r="M11" s="203">
        <v>1</v>
      </c>
      <c r="N11" s="282">
        <v>0</v>
      </c>
      <c r="O11" s="141">
        <v>2206</v>
      </c>
      <c r="P11" s="364">
        <v>0.27400000000000002</v>
      </c>
      <c r="Q11" s="49">
        <v>4</v>
      </c>
      <c r="R11" s="51">
        <v>0</v>
      </c>
      <c r="S11" s="49">
        <v>599</v>
      </c>
      <c r="T11" s="51">
        <v>7.3999999999999996E-2</v>
      </c>
      <c r="U11" s="49">
        <v>57</v>
      </c>
      <c r="V11" s="51">
        <v>7.0000000000000001E-3</v>
      </c>
      <c r="W11" s="49">
        <v>57</v>
      </c>
      <c r="X11" s="53">
        <v>7.0000000000000001E-3</v>
      </c>
      <c r="Y11" s="52">
        <v>9</v>
      </c>
      <c r="Z11" s="200">
        <v>1E-3</v>
      </c>
      <c r="AA11" s="434">
        <v>22</v>
      </c>
      <c r="AB11" s="433">
        <v>3.0000000000000001E-3</v>
      </c>
      <c r="AC11" s="432">
        <v>2988</v>
      </c>
      <c r="AD11" s="431">
        <v>5630</v>
      </c>
      <c r="AE11" s="430">
        <v>0.7</v>
      </c>
      <c r="AF11" s="423">
        <v>2400</v>
      </c>
      <c r="AG11" s="422">
        <v>0.29799999999999999</v>
      </c>
      <c r="AH11"/>
      <c r="AI11" s="495">
        <v>2390</v>
      </c>
      <c r="AJ11" s="494">
        <v>0.29799999999999999</v>
      </c>
      <c r="AL11" s="497">
        <f t="shared" si="0"/>
        <v>10</v>
      </c>
      <c r="AM11" s="496">
        <f t="shared" si="1"/>
        <v>0</v>
      </c>
    </row>
    <row r="12" spans="1:40" ht="15.75" thickBot="1" x14ac:dyDescent="0.3">
      <c r="A12" s="36" t="s">
        <v>299</v>
      </c>
      <c r="B12" s="37">
        <v>14546</v>
      </c>
      <c r="C12" s="38">
        <v>19</v>
      </c>
      <c r="D12" s="38">
        <v>0</v>
      </c>
      <c r="E12" s="38">
        <v>11</v>
      </c>
      <c r="F12" s="39">
        <v>3</v>
      </c>
      <c r="G12" s="206">
        <v>14205</v>
      </c>
      <c r="H12" s="281">
        <v>0.97699999999999998</v>
      </c>
      <c r="I12" s="145">
        <v>190</v>
      </c>
      <c r="J12" s="204">
        <v>1.2999999999999999E-2</v>
      </c>
      <c r="K12" s="203">
        <v>0</v>
      </c>
      <c r="L12" s="204">
        <v>0</v>
      </c>
      <c r="M12" s="203">
        <v>151</v>
      </c>
      <c r="N12" s="282">
        <v>0.01</v>
      </c>
      <c r="O12" s="141">
        <v>28</v>
      </c>
      <c r="P12" s="364">
        <v>2E-3</v>
      </c>
      <c r="Q12" s="49">
        <v>20</v>
      </c>
      <c r="R12" s="51">
        <v>1E-3</v>
      </c>
      <c r="S12" s="49">
        <v>109</v>
      </c>
      <c r="T12" s="51">
        <v>7.0000000000000001E-3</v>
      </c>
      <c r="U12" s="49">
        <v>93</v>
      </c>
      <c r="V12" s="51">
        <v>6.0000000000000001E-3</v>
      </c>
      <c r="W12" s="49">
        <v>27</v>
      </c>
      <c r="X12" s="53">
        <v>2E-3</v>
      </c>
      <c r="Y12" s="52">
        <v>26</v>
      </c>
      <c r="Z12" s="200">
        <v>2E-3</v>
      </c>
      <c r="AA12" s="434">
        <v>18</v>
      </c>
      <c r="AB12" s="433">
        <v>1E-3</v>
      </c>
      <c r="AC12" s="432">
        <v>467</v>
      </c>
      <c r="AD12" s="431">
        <v>14383</v>
      </c>
      <c r="AE12" s="430">
        <v>0.98899999999999999</v>
      </c>
      <c r="AF12" s="423">
        <v>28</v>
      </c>
      <c r="AG12" s="422">
        <v>2E-3</v>
      </c>
      <c r="AH12"/>
      <c r="AI12" s="495">
        <v>44</v>
      </c>
      <c r="AJ12" s="494">
        <v>3.0000000000000001E-3</v>
      </c>
      <c r="AL12" s="497">
        <f t="shared" si="0"/>
        <v>-16</v>
      </c>
      <c r="AM12" s="496">
        <f t="shared" si="1"/>
        <v>-1E-3</v>
      </c>
    </row>
    <row r="13" spans="1:40" ht="15.75" thickBot="1" x14ac:dyDescent="0.3">
      <c r="A13" s="36" t="s">
        <v>295</v>
      </c>
      <c r="B13" s="37">
        <v>55260</v>
      </c>
      <c r="C13" s="38">
        <v>69</v>
      </c>
      <c r="D13" s="38">
        <v>5</v>
      </c>
      <c r="E13" s="38">
        <v>54</v>
      </c>
      <c r="F13" s="39">
        <v>3</v>
      </c>
      <c r="G13" s="206">
        <v>52062</v>
      </c>
      <c r="H13" s="281">
        <v>0.94199999999999995</v>
      </c>
      <c r="I13" s="145">
        <v>2847</v>
      </c>
      <c r="J13" s="204">
        <v>5.1999999999999998E-2</v>
      </c>
      <c r="K13" s="203">
        <v>126</v>
      </c>
      <c r="L13" s="204">
        <v>2E-3</v>
      </c>
      <c r="M13" s="203">
        <v>225</v>
      </c>
      <c r="N13" s="282">
        <v>4.0000000000000001E-3</v>
      </c>
      <c r="O13" s="141">
        <v>1116</v>
      </c>
      <c r="P13" s="364">
        <v>0.02</v>
      </c>
      <c r="Q13" s="49">
        <v>631</v>
      </c>
      <c r="R13" s="51">
        <v>1.0999999999999999E-2</v>
      </c>
      <c r="S13" s="49">
        <v>44446</v>
      </c>
      <c r="T13" s="51">
        <v>0.80400000000000005</v>
      </c>
      <c r="U13" s="49">
        <v>271</v>
      </c>
      <c r="V13" s="51">
        <v>5.0000000000000001E-3</v>
      </c>
      <c r="W13" s="49">
        <v>1903</v>
      </c>
      <c r="X13" s="53">
        <v>3.4000000000000002E-2</v>
      </c>
      <c r="Y13" s="52">
        <v>0</v>
      </c>
      <c r="Z13" s="200">
        <v>0</v>
      </c>
      <c r="AA13" s="434">
        <v>29</v>
      </c>
      <c r="AB13" s="433">
        <v>1E-3</v>
      </c>
      <c r="AC13" s="432">
        <v>47840</v>
      </c>
      <c r="AD13" s="431">
        <v>8836</v>
      </c>
      <c r="AE13" s="430">
        <v>0.16</v>
      </c>
      <c r="AF13" s="423">
        <v>1242</v>
      </c>
      <c r="AG13" s="422">
        <v>2.1999999999999999E-2</v>
      </c>
      <c r="AH13"/>
      <c r="AI13" s="495">
        <v>1221</v>
      </c>
      <c r="AJ13" s="494">
        <v>2.1999999999999999E-2</v>
      </c>
      <c r="AL13" s="497">
        <f t="shared" si="0"/>
        <v>21</v>
      </c>
      <c r="AM13" s="496">
        <f t="shared" si="1"/>
        <v>0</v>
      </c>
    </row>
    <row r="14" spans="1:40" ht="15.75" thickBot="1" x14ac:dyDescent="0.3">
      <c r="A14" s="36" t="s">
        <v>34</v>
      </c>
      <c r="B14" s="37">
        <v>4227</v>
      </c>
      <c r="C14" s="38">
        <v>10</v>
      </c>
      <c r="D14" s="38">
        <v>0</v>
      </c>
      <c r="E14" s="38">
        <v>0</v>
      </c>
      <c r="F14" s="39">
        <v>5</v>
      </c>
      <c r="G14" s="206">
        <v>3693</v>
      </c>
      <c r="H14" s="281">
        <v>0.874</v>
      </c>
      <c r="I14" s="145">
        <v>520</v>
      </c>
      <c r="J14" s="204">
        <v>0.123</v>
      </c>
      <c r="K14" s="203">
        <v>14</v>
      </c>
      <c r="L14" s="204">
        <v>3.0000000000000001E-3</v>
      </c>
      <c r="M14" s="203">
        <v>0</v>
      </c>
      <c r="N14" s="282">
        <v>0</v>
      </c>
      <c r="O14" s="141">
        <v>216</v>
      </c>
      <c r="P14" s="364">
        <v>5.0999999999999997E-2</v>
      </c>
      <c r="Q14" s="49">
        <v>11</v>
      </c>
      <c r="R14" s="51">
        <v>3.0000000000000001E-3</v>
      </c>
      <c r="S14" s="49">
        <v>178</v>
      </c>
      <c r="T14" s="51">
        <v>4.2000000000000003E-2</v>
      </c>
      <c r="U14" s="49">
        <v>41</v>
      </c>
      <c r="V14" s="51">
        <v>0.01</v>
      </c>
      <c r="W14" s="49">
        <v>43</v>
      </c>
      <c r="X14" s="53">
        <v>0.01</v>
      </c>
      <c r="Y14" s="52">
        <v>10</v>
      </c>
      <c r="Z14" s="200">
        <v>2E-3</v>
      </c>
      <c r="AA14" s="434">
        <v>20</v>
      </c>
      <c r="AB14" s="433">
        <v>5.0000000000000001E-3</v>
      </c>
      <c r="AC14" s="432">
        <v>551</v>
      </c>
      <c r="AD14" s="431">
        <v>3992</v>
      </c>
      <c r="AE14" s="430">
        <v>0.94399999999999995</v>
      </c>
      <c r="AF14" s="423">
        <v>230</v>
      </c>
      <c r="AG14" s="422">
        <v>5.3999999999999999E-2</v>
      </c>
      <c r="AH14"/>
      <c r="AI14" s="495">
        <v>231</v>
      </c>
      <c r="AJ14" s="494">
        <v>5.5E-2</v>
      </c>
      <c r="AL14" s="497">
        <f t="shared" si="0"/>
        <v>-1</v>
      </c>
      <c r="AM14" s="496">
        <f t="shared" si="1"/>
        <v>-1.0000000000000009E-3</v>
      </c>
    </row>
    <row r="15" spans="1:40" ht="15.75" thickBot="1" x14ac:dyDescent="0.3">
      <c r="A15" s="36" t="s">
        <v>35</v>
      </c>
      <c r="B15" s="37">
        <v>5117</v>
      </c>
      <c r="C15" s="38">
        <v>11</v>
      </c>
      <c r="D15" s="38">
        <v>0</v>
      </c>
      <c r="E15" s="38">
        <v>0</v>
      </c>
      <c r="F15" s="39">
        <v>3</v>
      </c>
      <c r="G15" s="206">
        <v>4772</v>
      </c>
      <c r="H15" s="281">
        <v>0.93300000000000005</v>
      </c>
      <c r="I15" s="145">
        <v>332</v>
      </c>
      <c r="J15" s="204">
        <v>6.5000000000000002E-2</v>
      </c>
      <c r="K15" s="203">
        <v>13</v>
      </c>
      <c r="L15" s="204">
        <v>3.0000000000000001E-3</v>
      </c>
      <c r="M15" s="203">
        <v>0</v>
      </c>
      <c r="N15" s="282">
        <v>0</v>
      </c>
      <c r="O15" s="141">
        <v>72</v>
      </c>
      <c r="P15" s="364">
        <v>1.4E-2</v>
      </c>
      <c r="Q15" s="49">
        <v>0</v>
      </c>
      <c r="R15" s="51">
        <v>0</v>
      </c>
      <c r="S15" s="49">
        <v>63</v>
      </c>
      <c r="T15" s="51">
        <v>1.2E-2</v>
      </c>
      <c r="U15" s="49">
        <v>44</v>
      </c>
      <c r="V15" s="51">
        <v>8.9999999999999993E-3</v>
      </c>
      <c r="W15" s="49">
        <v>46</v>
      </c>
      <c r="X15" s="53">
        <v>8.9999999999999993E-3</v>
      </c>
      <c r="Y15" s="52">
        <v>1</v>
      </c>
      <c r="Z15" s="200">
        <v>0</v>
      </c>
      <c r="AA15" s="434">
        <v>26</v>
      </c>
      <c r="AB15" s="433">
        <v>5.0000000000000001E-3</v>
      </c>
      <c r="AC15" s="432">
        <v>275</v>
      </c>
      <c r="AD15" s="431">
        <v>5032</v>
      </c>
      <c r="AE15" s="430">
        <v>0.98299999999999998</v>
      </c>
      <c r="AF15" s="423">
        <v>85</v>
      </c>
      <c r="AG15" s="422">
        <v>1.7000000000000001E-2</v>
      </c>
      <c r="AH15"/>
      <c r="AI15" s="495">
        <v>83</v>
      </c>
      <c r="AJ15" s="494">
        <v>1.6E-2</v>
      </c>
      <c r="AL15" s="497">
        <f t="shared" si="0"/>
        <v>2</v>
      </c>
      <c r="AM15" s="496">
        <f t="shared" si="1"/>
        <v>1.0000000000000009E-3</v>
      </c>
    </row>
    <row r="16" spans="1:40" ht="15.75" thickBot="1" x14ac:dyDescent="0.3">
      <c r="A16" s="36" t="s">
        <v>36</v>
      </c>
      <c r="B16" s="37">
        <v>4293</v>
      </c>
      <c r="C16" s="38">
        <v>12</v>
      </c>
      <c r="D16" s="38">
        <v>0</v>
      </c>
      <c r="E16" s="38">
        <v>0</v>
      </c>
      <c r="F16" s="39">
        <v>4</v>
      </c>
      <c r="G16" s="206">
        <v>3912</v>
      </c>
      <c r="H16" s="281">
        <v>0.91100000000000003</v>
      </c>
      <c r="I16" s="145">
        <v>345</v>
      </c>
      <c r="J16" s="204">
        <v>0.08</v>
      </c>
      <c r="K16" s="203">
        <v>36</v>
      </c>
      <c r="L16" s="204">
        <v>8.0000000000000002E-3</v>
      </c>
      <c r="M16" s="203">
        <v>0</v>
      </c>
      <c r="N16" s="282">
        <v>0</v>
      </c>
      <c r="O16" s="141">
        <v>680</v>
      </c>
      <c r="P16" s="364">
        <v>0.158</v>
      </c>
      <c r="Q16" s="49">
        <v>26</v>
      </c>
      <c r="R16" s="51">
        <v>6.0000000000000001E-3</v>
      </c>
      <c r="S16" s="49">
        <v>369</v>
      </c>
      <c r="T16" s="51">
        <v>8.5999999999999993E-2</v>
      </c>
      <c r="U16" s="49">
        <v>4257</v>
      </c>
      <c r="V16" s="51">
        <v>0.99199999999999999</v>
      </c>
      <c r="W16" s="49">
        <v>53</v>
      </c>
      <c r="X16" s="53">
        <v>1.2E-2</v>
      </c>
      <c r="Y16" s="52">
        <v>24</v>
      </c>
      <c r="Z16" s="200">
        <v>6.0000000000000001E-3</v>
      </c>
      <c r="AA16" s="434">
        <v>20</v>
      </c>
      <c r="AB16" s="433">
        <v>5.0000000000000001E-3</v>
      </c>
      <c r="AC16" s="432">
        <v>5425</v>
      </c>
      <c r="AD16" s="431">
        <v>0</v>
      </c>
      <c r="AE16" s="430">
        <v>0</v>
      </c>
      <c r="AF16" s="423">
        <v>716</v>
      </c>
      <c r="AG16" s="422">
        <v>0.16700000000000001</v>
      </c>
      <c r="AH16"/>
      <c r="AI16" s="495">
        <v>717</v>
      </c>
      <c r="AJ16" s="494">
        <v>0.16700000000000001</v>
      </c>
      <c r="AL16" s="497">
        <f t="shared" si="0"/>
        <v>-1</v>
      </c>
      <c r="AM16" s="496">
        <f t="shared" si="1"/>
        <v>0</v>
      </c>
    </row>
    <row r="17" spans="1:39" ht="15.75" thickBot="1" x14ac:dyDescent="0.3">
      <c r="A17" s="36" t="s">
        <v>37</v>
      </c>
      <c r="B17" s="37">
        <v>25154</v>
      </c>
      <c r="C17" s="38">
        <v>39</v>
      </c>
      <c r="D17" s="38">
        <v>0</v>
      </c>
      <c r="E17" s="38">
        <v>30</v>
      </c>
      <c r="F17" s="39">
        <v>3</v>
      </c>
      <c r="G17" s="206">
        <v>22387</v>
      </c>
      <c r="H17" s="281">
        <v>0.89</v>
      </c>
      <c r="I17" s="145">
        <v>2282</v>
      </c>
      <c r="J17" s="204">
        <v>9.0999999999999998E-2</v>
      </c>
      <c r="K17" s="203">
        <v>392</v>
      </c>
      <c r="L17" s="204">
        <v>1.6E-2</v>
      </c>
      <c r="M17" s="203">
        <v>93</v>
      </c>
      <c r="N17" s="282">
        <v>4.0000000000000001E-3</v>
      </c>
      <c r="O17" s="141">
        <v>414</v>
      </c>
      <c r="P17" s="364">
        <v>1.6E-2</v>
      </c>
      <c r="Q17" s="49">
        <v>270</v>
      </c>
      <c r="R17" s="51">
        <v>1.0999999999999999E-2</v>
      </c>
      <c r="S17" s="49">
        <v>2849</v>
      </c>
      <c r="T17" s="51">
        <v>0.113</v>
      </c>
      <c r="U17" s="49">
        <v>6339</v>
      </c>
      <c r="V17" s="51">
        <v>0.252</v>
      </c>
      <c r="W17" s="49">
        <v>1423</v>
      </c>
      <c r="X17" s="53">
        <v>5.7000000000000002E-2</v>
      </c>
      <c r="Y17" s="52">
        <v>6</v>
      </c>
      <c r="Z17" s="200">
        <v>0</v>
      </c>
      <c r="AA17" s="434">
        <v>32</v>
      </c>
      <c r="AB17" s="433">
        <v>1E-3</v>
      </c>
      <c r="AC17" s="432">
        <v>11134</v>
      </c>
      <c r="AD17" s="431">
        <v>18229</v>
      </c>
      <c r="AE17" s="430">
        <v>0.72499999999999998</v>
      </c>
      <c r="AF17" s="423">
        <v>806</v>
      </c>
      <c r="AG17" s="422">
        <v>3.2000000000000001E-2</v>
      </c>
      <c r="AH17"/>
      <c r="AI17" s="495">
        <v>806</v>
      </c>
      <c r="AJ17" s="494">
        <v>3.2000000000000001E-2</v>
      </c>
      <c r="AL17" s="497">
        <f t="shared" si="0"/>
        <v>0</v>
      </c>
      <c r="AM17" s="496">
        <f t="shared" si="1"/>
        <v>0</v>
      </c>
    </row>
    <row r="18" spans="1:39" ht="15.75" thickBot="1" x14ac:dyDescent="0.3">
      <c r="A18" s="36" t="s">
        <v>290</v>
      </c>
      <c r="B18" s="37">
        <v>3695</v>
      </c>
      <c r="C18" s="38">
        <v>10</v>
      </c>
      <c r="D18" s="38">
        <v>0</v>
      </c>
      <c r="E18" s="38">
        <v>7</v>
      </c>
      <c r="F18" s="39">
        <v>4</v>
      </c>
      <c r="G18" s="206">
        <v>2802</v>
      </c>
      <c r="H18" s="281">
        <v>0.75800000000000001</v>
      </c>
      <c r="I18" s="145">
        <v>556</v>
      </c>
      <c r="J18" s="204">
        <v>0.15</v>
      </c>
      <c r="K18" s="203">
        <v>290</v>
      </c>
      <c r="L18" s="204">
        <v>7.8E-2</v>
      </c>
      <c r="M18" s="203">
        <v>47</v>
      </c>
      <c r="N18" s="282">
        <v>1.2999999999999999E-2</v>
      </c>
      <c r="O18" s="141">
        <v>21</v>
      </c>
      <c r="P18" s="364">
        <v>6.0000000000000001E-3</v>
      </c>
      <c r="Q18" s="49">
        <v>6</v>
      </c>
      <c r="R18" s="51">
        <v>2E-3</v>
      </c>
      <c r="S18" s="49">
        <v>52</v>
      </c>
      <c r="T18" s="51">
        <v>1.4E-2</v>
      </c>
      <c r="U18" s="49">
        <v>43</v>
      </c>
      <c r="V18" s="51">
        <v>1.2E-2</v>
      </c>
      <c r="W18" s="49">
        <v>18</v>
      </c>
      <c r="X18" s="53">
        <v>5.0000000000000001E-3</v>
      </c>
      <c r="Y18" s="52">
        <v>11</v>
      </c>
      <c r="Z18" s="200">
        <v>3.0000000000000001E-3</v>
      </c>
      <c r="AA18" s="434">
        <v>11</v>
      </c>
      <c r="AB18" s="433">
        <v>3.0000000000000001E-3</v>
      </c>
      <c r="AC18" s="432">
        <v>218</v>
      </c>
      <c r="AD18" s="431">
        <v>3334</v>
      </c>
      <c r="AE18" s="430">
        <v>0.90200000000000002</v>
      </c>
      <c r="AF18" s="423">
        <v>311</v>
      </c>
      <c r="AG18" s="422">
        <v>8.4000000000000005E-2</v>
      </c>
      <c r="AH18"/>
      <c r="AI18" s="495">
        <v>312</v>
      </c>
      <c r="AJ18" s="494">
        <v>8.4000000000000005E-2</v>
      </c>
      <c r="AL18" s="497">
        <f t="shared" si="0"/>
        <v>-1</v>
      </c>
      <c r="AM18" s="496">
        <f t="shared" si="1"/>
        <v>0</v>
      </c>
    </row>
    <row r="19" spans="1:39" ht="15.75" thickBot="1" x14ac:dyDescent="0.3">
      <c r="A19" s="36" t="s">
        <v>39</v>
      </c>
      <c r="B19" s="37">
        <v>7341</v>
      </c>
      <c r="C19" s="38">
        <v>14</v>
      </c>
      <c r="D19" s="38">
        <v>0</v>
      </c>
      <c r="E19" s="38">
        <v>0</v>
      </c>
      <c r="F19" s="39">
        <v>3</v>
      </c>
      <c r="G19" s="206">
        <v>7295</v>
      </c>
      <c r="H19" s="281">
        <v>0.99399999999999999</v>
      </c>
      <c r="I19" s="145">
        <v>41</v>
      </c>
      <c r="J19" s="204">
        <v>6.0000000000000001E-3</v>
      </c>
      <c r="K19" s="203">
        <v>5</v>
      </c>
      <c r="L19" s="204">
        <v>1E-3</v>
      </c>
      <c r="M19" s="203">
        <v>0</v>
      </c>
      <c r="N19" s="282">
        <v>0</v>
      </c>
      <c r="O19" s="141">
        <v>26</v>
      </c>
      <c r="P19" s="364">
        <v>4.0000000000000001E-3</v>
      </c>
      <c r="Q19" s="49">
        <v>0</v>
      </c>
      <c r="R19" s="51">
        <v>0</v>
      </c>
      <c r="S19" s="49">
        <v>18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200">
        <v>0</v>
      </c>
      <c r="AA19" s="434">
        <v>0</v>
      </c>
      <c r="AB19" s="433">
        <v>0</v>
      </c>
      <c r="AC19" s="432">
        <v>47</v>
      </c>
      <c r="AD19" s="431">
        <v>7310</v>
      </c>
      <c r="AE19" s="430">
        <v>0.996</v>
      </c>
      <c r="AF19" s="423">
        <v>31</v>
      </c>
      <c r="AG19" s="422">
        <v>4.0000000000000001E-3</v>
      </c>
      <c r="AH19"/>
      <c r="AI19" s="495">
        <v>32</v>
      </c>
      <c r="AJ19" s="494">
        <v>4.0000000000000001E-3</v>
      </c>
      <c r="AL19" s="497">
        <f t="shared" si="0"/>
        <v>-1</v>
      </c>
      <c r="AM19" s="496">
        <f t="shared" si="1"/>
        <v>0</v>
      </c>
    </row>
    <row r="20" spans="1:39" ht="15.75" thickBot="1" x14ac:dyDescent="0.3">
      <c r="A20" s="36" t="s">
        <v>40</v>
      </c>
      <c r="B20" s="37">
        <v>22081</v>
      </c>
      <c r="C20" s="38">
        <v>28</v>
      </c>
      <c r="D20" s="38">
        <v>0</v>
      </c>
      <c r="E20" s="38">
        <v>18</v>
      </c>
      <c r="F20" s="39">
        <v>3</v>
      </c>
      <c r="G20" s="206">
        <v>19351</v>
      </c>
      <c r="H20" s="281">
        <v>0.876</v>
      </c>
      <c r="I20" s="145">
        <v>2114</v>
      </c>
      <c r="J20" s="204">
        <v>9.6000000000000002E-2</v>
      </c>
      <c r="K20" s="203">
        <v>616</v>
      </c>
      <c r="L20" s="204">
        <v>2.8000000000000001E-2</v>
      </c>
      <c r="M20" s="203">
        <v>0</v>
      </c>
      <c r="N20" s="282">
        <v>0</v>
      </c>
      <c r="O20" s="141">
        <v>1371</v>
      </c>
      <c r="P20" s="364">
        <v>6.2E-2</v>
      </c>
      <c r="Q20" s="49">
        <v>1117</v>
      </c>
      <c r="R20" s="51">
        <v>5.0999999999999997E-2</v>
      </c>
      <c r="S20" s="49">
        <v>562</v>
      </c>
      <c r="T20" s="51">
        <v>2.5000000000000001E-2</v>
      </c>
      <c r="U20" s="49">
        <v>602</v>
      </c>
      <c r="V20" s="51">
        <v>2.7E-2</v>
      </c>
      <c r="W20" s="49">
        <v>8</v>
      </c>
      <c r="X20" s="53">
        <v>0</v>
      </c>
      <c r="Y20" s="52">
        <v>2</v>
      </c>
      <c r="Z20" s="200">
        <v>0</v>
      </c>
      <c r="AA20" s="434">
        <v>66</v>
      </c>
      <c r="AB20" s="433">
        <v>3.0000000000000001E-3</v>
      </c>
      <c r="AC20" s="432">
        <v>2713</v>
      </c>
      <c r="AD20" s="431">
        <v>20083</v>
      </c>
      <c r="AE20" s="430">
        <v>0.91</v>
      </c>
      <c r="AF20" s="423">
        <v>1987</v>
      </c>
      <c r="AG20" s="422">
        <v>0.09</v>
      </c>
      <c r="AH20"/>
      <c r="AI20" s="495">
        <v>2022</v>
      </c>
      <c r="AJ20" s="494">
        <v>9.1999999999999998E-2</v>
      </c>
      <c r="AL20" s="497">
        <f t="shared" si="0"/>
        <v>-35</v>
      </c>
      <c r="AM20" s="496">
        <f t="shared" si="1"/>
        <v>-2.0000000000000018E-3</v>
      </c>
    </row>
    <row r="21" spans="1:39" ht="15.75" thickBot="1" x14ac:dyDescent="0.3">
      <c r="A21" s="36" t="s">
        <v>41</v>
      </c>
      <c r="B21" s="37">
        <v>14124</v>
      </c>
      <c r="C21" s="38">
        <v>25</v>
      </c>
      <c r="D21" s="38">
        <v>0</v>
      </c>
      <c r="E21" s="38">
        <v>16</v>
      </c>
      <c r="F21" s="39">
        <v>8</v>
      </c>
      <c r="G21" s="206">
        <v>13515</v>
      </c>
      <c r="H21" s="281">
        <v>0.95699999999999996</v>
      </c>
      <c r="I21" s="145">
        <v>468</v>
      </c>
      <c r="J21" s="204">
        <v>3.3000000000000002E-2</v>
      </c>
      <c r="K21" s="203">
        <v>133</v>
      </c>
      <c r="L21" s="204">
        <v>8.9999999999999993E-3</v>
      </c>
      <c r="M21" s="203">
        <v>8</v>
      </c>
      <c r="N21" s="282">
        <v>1E-3</v>
      </c>
      <c r="O21" s="141">
        <v>152</v>
      </c>
      <c r="P21" s="364">
        <v>1.0999999999999999E-2</v>
      </c>
      <c r="Q21" s="49">
        <v>104</v>
      </c>
      <c r="R21" s="51">
        <v>7.0000000000000001E-3</v>
      </c>
      <c r="S21" s="49">
        <v>114</v>
      </c>
      <c r="T21" s="51">
        <v>8.0000000000000002E-3</v>
      </c>
      <c r="U21" s="49">
        <v>64</v>
      </c>
      <c r="V21" s="51">
        <v>5.0000000000000001E-3</v>
      </c>
      <c r="W21" s="49">
        <v>41</v>
      </c>
      <c r="X21" s="53">
        <v>3.0000000000000001E-3</v>
      </c>
      <c r="Y21" s="52">
        <v>13</v>
      </c>
      <c r="Z21" s="200">
        <v>1E-3</v>
      </c>
      <c r="AA21" s="434">
        <v>27</v>
      </c>
      <c r="AB21" s="433">
        <v>2E-3</v>
      </c>
      <c r="AC21" s="432">
        <v>429</v>
      </c>
      <c r="AD21" s="431">
        <v>13824</v>
      </c>
      <c r="AE21" s="430">
        <v>0.97899999999999998</v>
      </c>
      <c r="AF21" s="423">
        <v>285</v>
      </c>
      <c r="AG21" s="422">
        <v>0.02</v>
      </c>
      <c r="AH21"/>
      <c r="AI21" s="495">
        <v>299</v>
      </c>
      <c r="AJ21" s="494">
        <v>2.1000000000000001E-2</v>
      </c>
      <c r="AL21" s="497">
        <f t="shared" si="0"/>
        <v>-14</v>
      </c>
      <c r="AM21" s="496">
        <f t="shared" si="1"/>
        <v>-1.0000000000000009E-3</v>
      </c>
    </row>
    <row r="22" spans="1:39" ht="15.75" thickBot="1" x14ac:dyDescent="0.3">
      <c r="A22" s="36" t="s">
        <v>42</v>
      </c>
      <c r="B22" s="37">
        <v>18697</v>
      </c>
      <c r="C22" s="38">
        <v>24</v>
      </c>
      <c r="D22" s="38">
        <v>0</v>
      </c>
      <c r="E22" s="38">
        <v>9</v>
      </c>
      <c r="F22" s="39">
        <v>3</v>
      </c>
      <c r="G22" s="206">
        <v>18425</v>
      </c>
      <c r="H22" s="281">
        <v>0.98499999999999999</v>
      </c>
      <c r="I22" s="145">
        <v>238</v>
      </c>
      <c r="J22" s="204">
        <v>1.2999999999999999E-2</v>
      </c>
      <c r="K22" s="203">
        <v>7</v>
      </c>
      <c r="L22" s="204">
        <v>0</v>
      </c>
      <c r="M22" s="203">
        <v>27</v>
      </c>
      <c r="N22" s="282">
        <v>1E-3</v>
      </c>
      <c r="O22" s="141">
        <v>26</v>
      </c>
      <c r="P22" s="364">
        <v>1E-3</v>
      </c>
      <c r="Q22" s="49">
        <v>8</v>
      </c>
      <c r="R22" s="51">
        <v>0</v>
      </c>
      <c r="S22" s="49">
        <v>291</v>
      </c>
      <c r="T22" s="51">
        <v>1.6E-2</v>
      </c>
      <c r="U22" s="49">
        <v>13</v>
      </c>
      <c r="V22" s="51">
        <v>1E-3</v>
      </c>
      <c r="W22" s="49">
        <v>2</v>
      </c>
      <c r="X22" s="53">
        <v>0</v>
      </c>
      <c r="Y22" s="52">
        <v>2</v>
      </c>
      <c r="Z22" s="200">
        <v>0</v>
      </c>
      <c r="AA22" s="434">
        <v>2</v>
      </c>
      <c r="AB22" s="433">
        <v>0</v>
      </c>
      <c r="AC22" s="432">
        <v>376</v>
      </c>
      <c r="AD22" s="431">
        <v>18387</v>
      </c>
      <c r="AE22" s="430">
        <v>0.98299999999999998</v>
      </c>
      <c r="AF22" s="423">
        <v>33</v>
      </c>
      <c r="AG22" s="422">
        <v>2E-3</v>
      </c>
      <c r="AH22"/>
      <c r="AI22" s="495">
        <v>25</v>
      </c>
      <c r="AJ22" s="494">
        <v>1E-3</v>
      </c>
      <c r="AL22" s="497">
        <f t="shared" si="0"/>
        <v>8</v>
      </c>
      <c r="AM22" s="496">
        <f t="shared" si="1"/>
        <v>1E-3</v>
      </c>
    </row>
    <row r="23" spans="1:39" ht="15.75" thickBot="1" x14ac:dyDescent="0.3">
      <c r="A23" s="36" t="s">
        <v>43</v>
      </c>
      <c r="B23" s="37">
        <v>8790</v>
      </c>
      <c r="C23" s="38">
        <v>14</v>
      </c>
      <c r="D23" s="38">
        <v>5</v>
      </c>
      <c r="E23" s="38">
        <v>0</v>
      </c>
      <c r="F23" s="39">
        <v>5</v>
      </c>
      <c r="G23" s="206">
        <v>8540</v>
      </c>
      <c r="H23" s="281">
        <v>0.97199999999999998</v>
      </c>
      <c r="I23" s="145">
        <v>233</v>
      </c>
      <c r="J23" s="204">
        <v>2.7E-2</v>
      </c>
      <c r="K23" s="203">
        <v>17</v>
      </c>
      <c r="L23" s="204">
        <v>2E-3</v>
      </c>
      <c r="M23" s="203">
        <v>0</v>
      </c>
      <c r="N23" s="282">
        <v>0</v>
      </c>
      <c r="O23" s="141">
        <v>143</v>
      </c>
      <c r="P23" s="364">
        <v>1.6E-2</v>
      </c>
      <c r="Q23" s="49">
        <v>6</v>
      </c>
      <c r="R23" s="51">
        <v>1E-3</v>
      </c>
      <c r="S23" s="49">
        <v>145</v>
      </c>
      <c r="T23" s="51">
        <v>1.6E-2</v>
      </c>
      <c r="U23" s="49">
        <v>8773</v>
      </c>
      <c r="V23" s="51">
        <v>0.998</v>
      </c>
      <c r="W23" s="49">
        <v>30</v>
      </c>
      <c r="X23" s="53">
        <v>3.0000000000000001E-3</v>
      </c>
      <c r="Y23" s="52">
        <v>3</v>
      </c>
      <c r="Z23" s="200">
        <v>0</v>
      </c>
      <c r="AA23" s="434">
        <v>23</v>
      </c>
      <c r="AB23" s="433">
        <v>3.0000000000000001E-3</v>
      </c>
      <c r="AC23" s="432">
        <v>9123</v>
      </c>
      <c r="AD23" s="431">
        <v>0</v>
      </c>
      <c r="AE23" s="430">
        <v>0</v>
      </c>
      <c r="AF23" s="423">
        <v>160</v>
      </c>
      <c r="AG23" s="422">
        <v>1.7999999999999999E-2</v>
      </c>
      <c r="AH23"/>
      <c r="AI23" s="495">
        <v>154</v>
      </c>
      <c r="AJ23" s="494">
        <v>1.7999999999999999E-2</v>
      </c>
      <c r="AL23" s="497">
        <f t="shared" si="0"/>
        <v>6</v>
      </c>
      <c r="AM23" s="496">
        <f t="shared" si="1"/>
        <v>0</v>
      </c>
    </row>
    <row r="24" spans="1:39" ht="15.75" thickBot="1" x14ac:dyDescent="0.3">
      <c r="A24" s="36" t="s">
        <v>44</v>
      </c>
      <c r="B24" s="37">
        <v>43929</v>
      </c>
      <c r="C24" s="38">
        <v>64</v>
      </c>
      <c r="D24" s="38">
        <v>0</v>
      </c>
      <c r="E24" s="38">
        <v>32</v>
      </c>
      <c r="F24" s="39">
        <v>6</v>
      </c>
      <c r="G24" s="206">
        <v>41553</v>
      </c>
      <c r="H24" s="281">
        <v>0.94599999999999995</v>
      </c>
      <c r="I24" s="145">
        <v>2145</v>
      </c>
      <c r="J24" s="204">
        <v>4.9000000000000002E-2</v>
      </c>
      <c r="K24" s="203">
        <v>209</v>
      </c>
      <c r="L24" s="204">
        <v>5.0000000000000001E-3</v>
      </c>
      <c r="M24" s="203">
        <v>22</v>
      </c>
      <c r="N24" s="282">
        <v>1E-3</v>
      </c>
      <c r="O24" s="141">
        <v>513</v>
      </c>
      <c r="P24" s="364">
        <v>1.2E-2</v>
      </c>
      <c r="Q24" s="49">
        <v>196</v>
      </c>
      <c r="R24" s="51">
        <v>4.0000000000000001E-3</v>
      </c>
      <c r="S24" s="49">
        <v>321</v>
      </c>
      <c r="T24" s="51">
        <v>7.0000000000000001E-3</v>
      </c>
      <c r="U24" s="49">
        <v>243</v>
      </c>
      <c r="V24" s="51">
        <v>6.0000000000000001E-3</v>
      </c>
      <c r="W24" s="49">
        <v>81</v>
      </c>
      <c r="X24" s="53">
        <v>2E-3</v>
      </c>
      <c r="Y24" s="52">
        <v>17</v>
      </c>
      <c r="Z24" s="200">
        <v>0</v>
      </c>
      <c r="AA24" s="434">
        <v>81</v>
      </c>
      <c r="AB24" s="433">
        <v>2E-3</v>
      </c>
      <c r="AC24" s="432">
        <v>1298</v>
      </c>
      <c r="AD24" s="431">
        <v>43188</v>
      </c>
      <c r="AE24" s="430">
        <v>0.98299999999999998</v>
      </c>
      <c r="AF24" s="423">
        <v>722</v>
      </c>
      <c r="AG24" s="422">
        <v>1.6E-2</v>
      </c>
      <c r="AH24"/>
      <c r="AI24" s="495">
        <v>731</v>
      </c>
      <c r="AJ24" s="494">
        <v>1.7000000000000001E-2</v>
      </c>
      <c r="AL24" s="497">
        <f t="shared" si="0"/>
        <v>-9</v>
      </c>
      <c r="AM24" s="496">
        <f t="shared" si="1"/>
        <v>-1.0000000000000009E-3</v>
      </c>
    </row>
    <row r="25" spans="1:39" ht="15.75" thickBot="1" x14ac:dyDescent="0.3">
      <c r="A25" s="36" t="s">
        <v>45</v>
      </c>
      <c r="B25" s="37">
        <v>18629</v>
      </c>
      <c r="C25" s="38">
        <v>30</v>
      </c>
      <c r="D25" s="38">
        <v>0</v>
      </c>
      <c r="E25" s="38">
        <v>13</v>
      </c>
      <c r="F25" s="39">
        <v>3</v>
      </c>
      <c r="G25" s="206">
        <v>18160</v>
      </c>
      <c r="H25" s="281">
        <v>0.97499999999999998</v>
      </c>
      <c r="I25" s="145">
        <v>359</v>
      </c>
      <c r="J25" s="204">
        <v>1.9E-2</v>
      </c>
      <c r="K25" s="203">
        <v>76</v>
      </c>
      <c r="L25" s="204">
        <v>4.0000000000000001E-3</v>
      </c>
      <c r="M25" s="203">
        <v>34</v>
      </c>
      <c r="N25" s="282">
        <v>2E-3</v>
      </c>
      <c r="O25" s="141">
        <v>160</v>
      </c>
      <c r="P25" s="364">
        <v>8.9999999999999993E-3</v>
      </c>
      <c r="Q25" s="49">
        <v>68</v>
      </c>
      <c r="R25" s="51">
        <v>4.0000000000000001E-3</v>
      </c>
      <c r="S25" s="49">
        <v>88</v>
      </c>
      <c r="T25" s="51">
        <v>5.0000000000000001E-3</v>
      </c>
      <c r="U25" s="49">
        <v>45</v>
      </c>
      <c r="V25" s="51">
        <v>2E-3</v>
      </c>
      <c r="W25" s="49">
        <v>30</v>
      </c>
      <c r="X25" s="53">
        <v>2E-3</v>
      </c>
      <c r="Y25" s="52">
        <v>2</v>
      </c>
      <c r="Z25" s="200">
        <v>0</v>
      </c>
      <c r="AA25" s="434">
        <v>31</v>
      </c>
      <c r="AB25" s="433">
        <v>2E-3</v>
      </c>
      <c r="AC25" s="432">
        <v>367</v>
      </c>
      <c r="AD25" s="431">
        <v>18386</v>
      </c>
      <c r="AE25" s="430">
        <v>0.98699999999999999</v>
      </c>
      <c r="AF25" s="423">
        <v>236</v>
      </c>
      <c r="AG25" s="422">
        <v>1.2999999999999999E-2</v>
      </c>
      <c r="AH25"/>
      <c r="AI25" s="495">
        <v>246</v>
      </c>
      <c r="AJ25" s="494">
        <v>1.2999999999999999E-2</v>
      </c>
      <c r="AL25" s="497">
        <f t="shared" si="0"/>
        <v>-10</v>
      </c>
      <c r="AM25" s="496">
        <f t="shared" si="1"/>
        <v>0</v>
      </c>
    </row>
    <row r="26" spans="1:39" ht="15.75" thickBot="1" x14ac:dyDescent="0.3">
      <c r="A26" s="36" t="s">
        <v>46</v>
      </c>
      <c r="B26" s="37">
        <v>41112</v>
      </c>
      <c r="C26" s="38">
        <v>28</v>
      </c>
      <c r="D26" s="38">
        <v>4</v>
      </c>
      <c r="E26" s="38">
        <v>23</v>
      </c>
      <c r="F26" s="39">
        <v>5</v>
      </c>
      <c r="G26" s="206">
        <v>40951</v>
      </c>
      <c r="H26" s="281">
        <v>0.996</v>
      </c>
      <c r="I26" s="145">
        <v>156</v>
      </c>
      <c r="J26" s="204">
        <v>4.0000000000000001E-3</v>
      </c>
      <c r="K26" s="203">
        <v>5</v>
      </c>
      <c r="L26" s="204">
        <v>0</v>
      </c>
      <c r="M26" s="203">
        <v>0</v>
      </c>
      <c r="N26" s="282">
        <v>0</v>
      </c>
      <c r="O26" s="141">
        <v>35</v>
      </c>
      <c r="P26" s="364">
        <v>1E-3</v>
      </c>
      <c r="Q26" s="49">
        <v>30</v>
      </c>
      <c r="R26" s="51">
        <v>1E-3</v>
      </c>
      <c r="S26" s="49">
        <v>53</v>
      </c>
      <c r="T26" s="51">
        <v>1E-3</v>
      </c>
      <c r="U26" s="49">
        <v>53</v>
      </c>
      <c r="V26" s="51">
        <v>1E-3</v>
      </c>
      <c r="W26" s="49">
        <v>8</v>
      </c>
      <c r="X26" s="53">
        <v>0</v>
      </c>
      <c r="Y26" s="52">
        <v>5</v>
      </c>
      <c r="Z26" s="200">
        <v>0</v>
      </c>
      <c r="AA26" s="434">
        <v>43</v>
      </c>
      <c r="AB26" s="433">
        <v>1E-3</v>
      </c>
      <c r="AC26" s="432">
        <v>197</v>
      </c>
      <c r="AD26" s="431">
        <v>41037</v>
      </c>
      <c r="AE26" s="430">
        <v>0.998</v>
      </c>
      <c r="AF26" s="423">
        <v>40</v>
      </c>
      <c r="AG26" s="422">
        <v>1E-3</v>
      </c>
      <c r="AH26"/>
      <c r="AI26" s="495">
        <v>42</v>
      </c>
      <c r="AJ26" s="494">
        <v>1E-3</v>
      </c>
      <c r="AL26" s="497">
        <f t="shared" si="0"/>
        <v>-2</v>
      </c>
      <c r="AM26" s="496">
        <f t="shared" si="1"/>
        <v>0</v>
      </c>
    </row>
    <row r="27" spans="1:39" ht="15.75" thickBot="1" x14ac:dyDescent="0.3">
      <c r="A27" s="36" t="s">
        <v>47</v>
      </c>
      <c r="B27" s="37">
        <v>117932</v>
      </c>
      <c r="C27" s="38">
        <v>192</v>
      </c>
      <c r="D27" s="38">
        <v>0</v>
      </c>
      <c r="E27" s="38">
        <v>168</v>
      </c>
      <c r="F27" s="39">
        <v>4</v>
      </c>
      <c r="G27" s="206">
        <v>114852</v>
      </c>
      <c r="H27" s="281">
        <v>0.97399999999999998</v>
      </c>
      <c r="I27" s="145">
        <v>2731</v>
      </c>
      <c r="J27" s="204">
        <v>2.3E-2</v>
      </c>
      <c r="K27" s="203">
        <v>340</v>
      </c>
      <c r="L27" s="204">
        <v>3.0000000000000001E-3</v>
      </c>
      <c r="M27" s="203">
        <v>9</v>
      </c>
      <c r="N27" s="282">
        <v>0</v>
      </c>
      <c r="O27" s="141">
        <v>1686</v>
      </c>
      <c r="P27" s="364">
        <v>1.4E-2</v>
      </c>
      <c r="Q27" s="49">
        <v>1374</v>
      </c>
      <c r="R27" s="51">
        <v>1.2E-2</v>
      </c>
      <c r="S27" s="49">
        <v>597</v>
      </c>
      <c r="T27" s="51">
        <v>5.0000000000000001E-3</v>
      </c>
      <c r="U27" s="49">
        <v>760</v>
      </c>
      <c r="V27" s="51">
        <v>6.0000000000000001E-3</v>
      </c>
      <c r="W27" s="49">
        <v>362</v>
      </c>
      <c r="X27" s="53">
        <v>3.0000000000000001E-3</v>
      </c>
      <c r="Y27" s="52">
        <v>7</v>
      </c>
      <c r="Z27" s="200">
        <v>0</v>
      </c>
      <c r="AA27" s="434">
        <v>109</v>
      </c>
      <c r="AB27" s="433">
        <v>1E-3</v>
      </c>
      <c r="AC27" s="432">
        <v>3602</v>
      </c>
      <c r="AD27" s="431">
        <v>115711</v>
      </c>
      <c r="AE27" s="430">
        <v>0.98099999999999998</v>
      </c>
      <c r="AF27" s="423">
        <v>2026</v>
      </c>
      <c r="AG27" s="422">
        <v>1.7000000000000001E-2</v>
      </c>
      <c r="AH27"/>
      <c r="AI27" s="495">
        <v>2018</v>
      </c>
      <c r="AJ27" s="494">
        <v>1.7000000000000001E-2</v>
      </c>
      <c r="AL27" s="497">
        <f t="shared" si="0"/>
        <v>8</v>
      </c>
      <c r="AM27" s="496">
        <f t="shared" si="1"/>
        <v>0</v>
      </c>
    </row>
    <row r="28" spans="1:39" ht="15.75" thickBot="1" x14ac:dyDescent="0.3">
      <c r="A28" s="36" t="s">
        <v>48</v>
      </c>
      <c r="B28" s="37">
        <v>10212</v>
      </c>
      <c r="C28" s="38">
        <v>24</v>
      </c>
      <c r="D28" s="38">
        <v>0</v>
      </c>
      <c r="E28" s="38">
        <v>7</v>
      </c>
      <c r="F28" s="39">
        <v>3</v>
      </c>
      <c r="G28" s="206">
        <v>9704</v>
      </c>
      <c r="H28" s="281">
        <v>0.95</v>
      </c>
      <c r="I28" s="145">
        <v>461</v>
      </c>
      <c r="J28" s="204">
        <v>4.4999999999999998E-2</v>
      </c>
      <c r="K28" s="203">
        <v>22</v>
      </c>
      <c r="L28" s="204">
        <v>2E-3</v>
      </c>
      <c r="M28" s="203">
        <v>25</v>
      </c>
      <c r="N28" s="282">
        <v>2E-3</v>
      </c>
      <c r="O28" s="141">
        <v>56</v>
      </c>
      <c r="P28" s="364">
        <v>5.0000000000000001E-3</v>
      </c>
      <c r="Q28" s="49">
        <v>23</v>
      </c>
      <c r="R28" s="51">
        <v>2E-3</v>
      </c>
      <c r="S28" s="49">
        <v>43</v>
      </c>
      <c r="T28" s="51">
        <v>4.0000000000000001E-3</v>
      </c>
      <c r="U28" s="49">
        <v>37</v>
      </c>
      <c r="V28" s="51">
        <v>4.0000000000000001E-3</v>
      </c>
      <c r="W28" s="49">
        <v>10</v>
      </c>
      <c r="X28" s="53">
        <v>1E-3</v>
      </c>
      <c r="Y28" s="52">
        <v>14</v>
      </c>
      <c r="Z28" s="200">
        <v>1E-3</v>
      </c>
      <c r="AA28" s="434">
        <v>13</v>
      </c>
      <c r="AB28" s="433">
        <v>1E-3</v>
      </c>
      <c r="AC28" s="432">
        <v>207</v>
      </c>
      <c r="AD28" s="431">
        <v>10114</v>
      </c>
      <c r="AE28" s="430">
        <v>0.99</v>
      </c>
      <c r="AF28" s="423">
        <v>78</v>
      </c>
      <c r="AG28" s="422">
        <v>8.0000000000000002E-3</v>
      </c>
      <c r="AH28"/>
      <c r="AI28" s="495">
        <v>78</v>
      </c>
      <c r="AJ28" s="494">
        <v>8.0000000000000002E-3</v>
      </c>
      <c r="AL28" s="497">
        <f t="shared" si="0"/>
        <v>0</v>
      </c>
      <c r="AM28" s="496">
        <f t="shared" si="1"/>
        <v>0</v>
      </c>
    </row>
    <row r="29" spans="1:39" ht="15.75" thickBot="1" x14ac:dyDescent="0.3">
      <c r="A29" s="36" t="s">
        <v>49</v>
      </c>
      <c r="B29" s="37">
        <v>11916</v>
      </c>
      <c r="C29" s="38">
        <v>14</v>
      </c>
      <c r="D29" s="38">
        <v>0</v>
      </c>
      <c r="E29" s="38">
        <v>0</v>
      </c>
      <c r="F29" s="39">
        <v>3</v>
      </c>
      <c r="G29" s="206">
        <v>10616</v>
      </c>
      <c r="H29" s="281">
        <v>0.89100000000000001</v>
      </c>
      <c r="I29" s="145">
        <v>1259</v>
      </c>
      <c r="J29" s="204">
        <v>0.106</v>
      </c>
      <c r="K29" s="203">
        <v>41</v>
      </c>
      <c r="L29" s="204">
        <v>3.0000000000000001E-3</v>
      </c>
      <c r="M29" s="203">
        <v>0</v>
      </c>
      <c r="N29" s="282">
        <v>0</v>
      </c>
      <c r="O29" s="141">
        <v>413</v>
      </c>
      <c r="P29" s="364">
        <v>3.5000000000000003E-2</v>
      </c>
      <c r="Q29" s="49">
        <v>29</v>
      </c>
      <c r="R29" s="51">
        <v>2E-3</v>
      </c>
      <c r="S29" s="49">
        <v>785</v>
      </c>
      <c r="T29" s="51">
        <v>6.6000000000000003E-2</v>
      </c>
      <c r="U29" s="49">
        <v>90</v>
      </c>
      <c r="V29" s="51">
        <v>8.0000000000000002E-3</v>
      </c>
      <c r="W29" s="49">
        <v>40</v>
      </c>
      <c r="X29" s="53">
        <v>3.0000000000000001E-3</v>
      </c>
      <c r="Y29" s="52">
        <v>1</v>
      </c>
      <c r="Z29" s="200">
        <v>0</v>
      </c>
      <c r="AA29" s="434">
        <v>43</v>
      </c>
      <c r="AB29" s="433">
        <v>4.0000000000000001E-3</v>
      </c>
      <c r="AC29" s="432">
        <v>1399</v>
      </c>
      <c r="AD29" s="431">
        <v>10980</v>
      </c>
      <c r="AE29" s="430">
        <v>0.92100000000000004</v>
      </c>
      <c r="AF29" s="423">
        <v>454</v>
      </c>
      <c r="AG29" s="422">
        <v>3.7999999999999999E-2</v>
      </c>
      <c r="AH29"/>
      <c r="AI29" s="495">
        <v>448</v>
      </c>
      <c r="AJ29" s="494">
        <v>3.7999999999999999E-2</v>
      </c>
      <c r="AL29" s="497">
        <f t="shared" si="0"/>
        <v>6</v>
      </c>
      <c r="AM29" s="496">
        <f t="shared" si="1"/>
        <v>0</v>
      </c>
    </row>
    <row r="30" spans="1:39" ht="15.75" thickBot="1" x14ac:dyDescent="0.3">
      <c r="A30" s="36" t="s">
        <v>50</v>
      </c>
      <c r="B30" s="37">
        <v>22238</v>
      </c>
      <c r="C30" s="38">
        <v>35</v>
      </c>
      <c r="D30" s="38">
        <v>0</v>
      </c>
      <c r="E30" s="38">
        <v>21</v>
      </c>
      <c r="F30" s="39">
        <v>4</v>
      </c>
      <c r="G30" s="206">
        <v>18511</v>
      </c>
      <c r="H30" s="281">
        <v>0.83199999999999996</v>
      </c>
      <c r="I30" s="145">
        <v>2909</v>
      </c>
      <c r="J30" s="204">
        <v>0.13100000000000001</v>
      </c>
      <c r="K30" s="203">
        <v>801</v>
      </c>
      <c r="L30" s="204">
        <v>3.5999999999999997E-2</v>
      </c>
      <c r="M30" s="203">
        <v>17</v>
      </c>
      <c r="N30" s="282">
        <v>1E-3</v>
      </c>
      <c r="O30" s="141">
        <v>629</v>
      </c>
      <c r="P30" s="364">
        <v>2.8000000000000001E-2</v>
      </c>
      <c r="Q30" s="49">
        <v>330</v>
      </c>
      <c r="R30" s="51">
        <v>1.4999999999999999E-2</v>
      </c>
      <c r="S30" s="49">
        <v>426</v>
      </c>
      <c r="T30" s="51">
        <v>1.9E-2</v>
      </c>
      <c r="U30" s="49">
        <v>230</v>
      </c>
      <c r="V30" s="51">
        <v>0.01</v>
      </c>
      <c r="W30" s="49">
        <v>35</v>
      </c>
      <c r="X30" s="53">
        <v>2E-3</v>
      </c>
      <c r="Y30" s="52">
        <v>19</v>
      </c>
      <c r="Z30" s="200">
        <v>1E-3</v>
      </c>
      <c r="AA30" s="434">
        <v>69</v>
      </c>
      <c r="AB30" s="433">
        <v>3.0000000000000001E-3</v>
      </c>
      <c r="AC30" s="432">
        <v>1419</v>
      </c>
      <c r="AD30" s="431">
        <v>20769</v>
      </c>
      <c r="AE30" s="430">
        <v>0.93400000000000005</v>
      </c>
      <c r="AF30" s="423">
        <v>1430</v>
      </c>
      <c r="AG30" s="422">
        <v>6.4000000000000001E-2</v>
      </c>
      <c r="AH30"/>
      <c r="AI30" s="495">
        <v>1418</v>
      </c>
      <c r="AJ30" s="494">
        <v>6.4000000000000001E-2</v>
      </c>
      <c r="AL30" s="497">
        <f t="shared" si="0"/>
        <v>12</v>
      </c>
      <c r="AM30" s="496">
        <f t="shared" si="1"/>
        <v>0</v>
      </c>
    </row>
    <row r="31" spans="1:39" ht="15.75" thickBot="1" x14ac:dyDescent="0.3">
      <c r="A31" s="36" t="s">
        <v>293</v>
      </c>
      <c r="B31" s="37">
        <v>36346</v>
      </c>
      <c r="C31" s="38">
        <v>77</v>
      </c>
      <c r="D31" s="38">
        <v>0</v>
      </c>
      <c r="E31" s="38">
        <v>59</v>
      </c>
      <c r="F31" s="39">
        <v>3</v>
      </c>
      <c r="G31" s="206">
        <v>32910</v>
      </c>
      <c r="H31" s="281">
        <v>0.90500000000000003</v>
      </c>
      <c r="I31" s="145">
        <v>2886</v>
      </c>
      <c r="J31" s="204">
        <v>7.9000000000000001E-2</v>
      </c>
      <c r="K31" s="203">
        <v>293</v>
      </c>
      <c r="L31" s="204">
        <v>8.0000000000000002E-3</v>
      </c>
      <c r="M31" s="203">
        <v>257</v>
      </c>
      <c r="N31" s="282">
        <v>7.0000000000000001E-3</v>
      </c>
      <c r="O31" s="141">
        <v>927</v>
      </c>
      <c r="P31" s="364">
        <v>2.5999999999999999E-2</v>
      </c>
      <c r="Q31" s="49">
        <v>505</v>
      </c>
      <c r="R31" s="51">
        <v>1.4E-2</v>
      </c>
      <c r="S31" s="49">
        <v>569</v>
      </c>
      <c r="T31" s="51">
        <v>1.6E-2</v>
      </c>
      <c r="U31" s="49">
        <v>712</v>
      </c>
      <c r="V31" s="51">
        <v>0.02</v>
      </c>
      <c r="W31" s="49">
        <v>355</v>
      </c>
      <c r="X31" s="53">
        <v>0.01</v>
      </c>
      <c r="Y31" s="52">
        <v>76</v>
      </c>
      <c r="Z31" s="200">
        <v>2E-3</v>
      </c>
      <c r="AA31" s="434">
        <v>12</v>
      </c>
      <c r="AB31" s="433">
        <v>0</v>
      </c>
      <c r="AC31" s="432">
        <v>3053</v>
      </c>
      <c r="AD31" s="431">
        <v>34806</v>
      </c>
      <c r="AE31" s="430">
        <v>0.95799999999999996</v>
      </c>
      <c r="AF31" s="423">
        <v>1220</v>
      </c>
      <c r="AG31" s="422">
        <v>3.4000000000000002E-2</v>
      </c>
      <c r="AH31"/>
      <c r="AI31" s="495">
        <v>1811</v>
      </c>
      <c r="AJ31" s="494">
        <v>0.05</v>
      </c>
      <c r="AL31" s="497">
        <f t="shared" si="0"/>
        <v>-591</v>
      </c>
      <c r="AM31" s="496">
        <f t="shared" si="1"/>
        <v>-1.6E-2</v>
      </c>
    </row>
    <row r="32" spans="1:39" ht="15.75" thickBot="1" x14ac:dyDescent="0.3">
      <c r="A32" s="36" t="s">
        <v>52</v>
      </c>
      <c r="B32" s="37">
        <v>19695</v>
      </c>
      <c r="C32" s="38">
        <v>35</v>
      </c>
      <c r="D32" s="38">
        <v>0</v>
      </c>
      <c r="E32" s="38">
        <v>23</v>
      </c>
      <c r="F32" s="39">
        <v>3</v>
      </c>
      <c r="G32" s="206">
        <v>19265</v>
      </c>
      <c r="H32" s="281">
        <v>0.97799999999999998</v>
      </c>
      <c r="I32" s="145">
        <v>340</v>
      </c>
      <c r="J32" s="204">
        <v>1.7000000000000001E-2</v>
      </c>
      <c r="K32" s="203">
        <v>2</v>
      </c>
      <c r="L32" s="204">
        <v>0</v>
      </c>
      <c r="M32" s="203">
        <v>88</v>
      </c>
      <c r="N32" s="282">
        <v>4.0000000000000001E-3</v>
      </c>
      <c r="O32" s="141">
        <v>20</v>
      </c>
      <c r="P32" s="364">
        <v>1E-3</v>
      </c>
      <c r="Q32" s="49">
        <v>12</v>
      </c>
      <c r="R32" s="51">
        <v>1E-3</v>
      </c>
      <c r="S32" s="49">
        <v>152</v>
      </c>
      <c r="T32" s="51">
        <v>8.0000000000000002E-3</v>
      </c>
      <c r="U32" s="49">
        <v>51</v>
      </c>
      <c r="V32" s="51">
        <v>3.0000000000000001E-3</v>
      </c>
      <c r="W32" s="49">
        <v>139</v>
      </c>
      <c r="X32" s="53">
        <v>7.0000000000000001E-3</v>
      </c>
      <c r="Y32" s="52">
        <v>5</v>
      </c>
      <c r="Z32" s="200">
        <v>0</v>
      </c>
      <c r="AA32" s="434">
        <v>17</v>
      </c>
      <c r="AB32" s="433">
        <v>1E-3</v>
      </c>
      <c r="AC32" s="432">
        <v>480</v>
      </c>
      <c r="AD32" s="431">
        <v>19482</v>
      </c>
      <c r="AE32" s="430">
        <v>0.98899999999999999</v>
      </c>
      <c r="AF32" s="423">
        <v>22</v>
      </c>
      <c r="AG32" s="422">
        <v>1E-3</v>
      </c>
      <c r="AH32"/>
      <c r="AI32" s="495">
        <v>88</v>
      </c>
      <c r="AJ32" s="494">
        <v>4.0000000000000001E-3</v>
      </c>
      <c r="AL32" s="497">
        <f t="shared" si="0"/>
        <v>-66</v>
      </c>
      <c r="AM32" s="496">
        <f t="shared" si="1"/>
        <v>-3.0000000000000001E-3</v>
      </c>
    </row>
    <row r="33" spans="1:39" ht="15.75" thickBot="1" x14ac:dyDescent="0.3">
      <c r="A33" s="36" t="s">
        <v>53</v>
      </c>
      <c r="B33" s="37">
        <v>15962</v>
      </c>
      <c r="C33" s="38">
        <v>31</v>
      </c>
      <c r="D33" s="38">
        <v>0</v>
      </c>
      <c r="E33" s="38">
        <v>10</v>
      </c>
      <c r="F33" s="39">
        <v>4</v>
      </c>
      <c r="G33" s="206">
        <v>15535</v>
      </c>
      <c r="H33" s="281">
        <v>0.97299999999999998</v>
      </c>
      <c r="I33" s="145">
        <v>422</v>
      </c>
      <c r="J33" s="204">
        <v>2.5999999999999999E-2</v>
      </c>
      <c r="K33" s="203">
        <v>5</v>
      </c>
      <c r="L33" s="204">
        <v>0</v>
      </c>
      <c r="M33" s="203">
        <v>0</v>
      </c>
      <c r="N33" s="282">
        <v>0</v>
      </c>
      <c r="O33" s="141">
        <v>92</v>
      </c>
      <c r="P33" s="364">
        <v>6.0000000000000001E-3</v>
      </c>
      <c r="Q33" s="49">
        <v>34</v>
      </c>
      <c r="R33" s="51">
        <v>2E-3</v>
      </c>
      <c r="S33" s="49">
        <v>41</v>
      </c>
      <c r="T33" s="51">
        <v>3.0000000000000001E-3</v>
      </c>
      <c r="U33" s="49">
        <v>36</v>
      </c>
      <c r="V33" s="51">
        <v>2E-3</v>
      </c>
      <c r="W33" s="49">
        <v>11</v>
      </c>
      <c r="X33" s="53">
        <v>1E-3</v>
      </c>
      <c r="Y33" s="52">
        <v>2</v>
      </c>
      <c r="Z33" s="200">
        <v>0</v>
      </c>
      <c r="AA33" s="434">
        <v>7</v>
      </c>
      <c r="AB33" s="433">
        <v>0</v>
      </c>
      <c r="AC33" s="432">
        <v>214</v>
      </c>
      <c r="AD33" s="431">
        <v>15863</v>
      </c>
      <c r="AE33" s="430">
        <v>0.99399999999999999</v>
      </c>
      <c r="AF33" s="423">
        <v>97</v>
      </c>
      <c r="AG33" s="422">
        <v>6.0000000000000001E-3</v>
      </c>
      <c r="AH33"/>
      <c r="AI33" s="495">
        <v>101</v>
      </c>
      <c r="AJ33" s="494">
        <v>6.0000000000000001E-3</v>
      </c>
      <c r="AL33" s="497">
        <f t="shared" si="0"/>
        <v>-4</v>
      </c>
      <c r="AM33" s="496">
        <f t="shared" si="1"/>
        <v>0</v>
      </c>
    </row>
    <row r="34" spans="1:39" ht="15.75" thickBot="1" x14ac:dyDescent="0.3">
      <c r="A34" s="36" t="s">
        <v>54</v>
      </c>
      <c r="B34" s="37">
        <v>11700</v>
      </c>
      <c r="C34" s="38">
        <v>38</v>
      </c>
      <c r="D34" s="38">
        <v>0</v>
      </c>
      <c r="E34" s="38">
        <v>6</v>
      </c>
      <c r="F34" s="39">
        <v>4</v>
      </c>
      <c r="G34" s="206">
        <v>9057</v>
      </c>
      <c r="H34" s="281">
        <v>0.77400000000000002</v>
      </c>
      <c r="I34" s="145">
        <v>1965</v>
      </c>
      <c r="J34" s="204">
        <v>0.16800000000000001</v>
      </c>
      <c r="K34" s="203">
        <v>677</v>
      </c>
      <c r="L34" s="204">
        <v>5.8000000000000003E-2</v>
      </c>
      <c r="M34" s="203">
        <v>1</v>
      </c>
      <c r="N34" s="282">
        <v>0</v>
      </c>
      <c r="O34" s="141">
        <v>676</v>
      </c>
      <c r="P34" s="364">
        <v>5.8000000000000003E-2</v>
      </c>
      <c r="Q34" s="49">
        <v>64</v>
      </c>
      <c r="R34" s="51">
        <v>5.0000000000000001E-3</v>
      </c>
      <c r="S34" s="49">
        <v>2945</v>
      </c>
      <c r="T34" s="51">
        <v>0.252</v>
      </c>
      <c r="U34" s="49">
        <v>110</v>
      </c>
      <c r="V34" s="51">
        <v>8.9999999999999993E-3</v>
      </c>
      <c r="W34" s="49">
        <v>43</v>
      </c>
      <c r="X34" s="53">
        <v>4.0000000000000001E-3</v>
      </c>
      <c r="Y34" s="52">
        <v>21</v>
      </c>
      <c r="Z34" s="200">
        <v>2E-3</v>
      </c>
      <c r="AA34" s="434">
        <v>36</v>
      </c>
      <c r="AB34" s="433">
        <v>3.0000000000000001E-3</v>
      </c>
      <c r="AC34" s="432">
        <v>3863</v>
      </c>
      <c r="AD34" s="431">
        <v>7734</v>
      </c>
      <c r="AE34" s="430">
        <v>0.66100000000000003</v>
      </c>
      <c r="AF34" s="423">
        <v>1353</v>
      </c>
      <c r="AG34" s="422">
        <v>0.11600000000000001</v>
      </c>
      <c r="AH34"/>
      <c r="AI34" s="495">
        <v>1368</v>
      </c>
      <c r="AJ34" s="494">
        <v>0.11700000000000001</v>
      </c>
      <c r="AL34" s="497">
        <f t="shared" si="0"/>
        <v>-15</v>
      </c>
      <c r="AM34" s="496">
        <f t="shared" si="1"/>
        <v>-1.0000000000000009E-3</v>
      </c>
    </row>
    <row r="35" spans="1:39" ht="15.75" thickBot="1" x14ac:dyDescent="0.3">
      <c r="A35" s="36" t="s">
        <v>298</v>
      </c>
      <c r="B35" s="37">
        <v>36238</v>
      </c>
      <c r="C35" s="38">
        <v>45</v>
      </c>
      <c r="D35" s="38">
        <v>0</v>
      </c>
      <c r="E35" s="38">
        <v>30</v>
      </c>
      <c r="F35" s="39">
        <v>3</v>
      </c>
      <c r="G35" s="206">
        <v>34252</v>
      </c>
      <c r="H35" s="281">
        <v>0.94499999999999995</v>
      </c>
      <c r="I35" s="145">
        <v>1822</v>
      </c>
      <c r="J35" s="204">
        <v>0.05</v>
      </c>
      <c r="K35" s="203">
        <v>159</v>
      </c>
      <c r="L35" s="204">
        <v>4.0000000000000001E-3</v>
      </c>
      <c r="M35" s="203">
        <v>5</v>
      </c>
      <c r="N35" s="282">
        <v>0</v>
      </c>
      <c r="O35" s="141">
        <v>391</v>
      </c>
      <c r="P35" s="364">
        <v>1.0999999999999999E-2</v>
      </c>
      <c r="Q35" s="49">
        <v>287</v>
      </c>
      <c r="R35" s="51">
        <v>8.0000000000000002E-3</v>
      </c>
      <c r="S35" s="49">
        <v>115</v>
      </c>
      <c r="T35" s="51">
        <v>3.0000000000000001E-3</v>
      </c>
      <c r="U35" s="49">
        <v>167</v>
      </c>
      <c r="V35" s="51">
        <v>5.0000000000000001E-3</v>
      </c>
      <c r="W35" s="49">
        <v>49</v>
      </c>
      <c r="X35" s="53">
        <v>1E-3</v>
      </c>
      <c r="Y35" s="52">
        <v>12</v>
      </c>
      <c r="Z35" s="200">
        <v>0</v>
      </c>
      <c r="AA35" s="434">
        <v>59</v>
      </c>
      <c r="AB35" s="433">
        <v>2E-3</v>
      </c>
      <c r="AC35" s="432">
        <v>814</v>
      </c>
      <c r="AD35" s="431">
        <v>35655</v>
      </c>
      <c r="AE35" s="430">
        <v>0.98399999999999999</v>
      </c>
      <c r="AF35" s="423">
        <v>550</v>
      </c>
      <c r="AG35" s="422">
        <v>1.4999999999999999E-2</v>
      </c>
      <c r="AH35"/>
      <c r="AI35" s="495">
        <v>547</v>
      </c>
      <c r="AJ35" s="494">
        <v>1.4999999999999999E-2</v>
      </c>
      <c r="AL35" s="497">
        <f t="shared" si="0"/>
        <v>3</v>
      </c>
      <c r="AM35" s="496">
        <f t="shared" si="1"/>
        <v>0</v>
      </c>
    </row>
    <row r="36" spans="1:39" ht="15.75" thickBot="1" x14ac:dyDescent="0.3">
      <c r="A36" s="36" t="s">
        <v>56</v>
      </c>
      <c r="B36" s="37">
        <v>17647</v>
      </c>
      <c r="C36" s="38">
        <v>24</v>
      </c>
      <c r="D36" s="38">
        <v>0</v>
      </c>
      <c r="E36" s="38">
        <v>19</v>
      </c>
      <c r="F36" s="39">
        <v>3</v>
      </c>
      <c r="G36" s="206">
        <v>16730</v>
      </c>
      <c r="H36" s="281">
        <v>0.94799999999999995</v>
      </c>
      <c r="I36" s="145">
        <v>728</v>
      </c>
      <c r="J36" s="204">
        <v>4.1000000000000002E-2</v>
      </c>
      <c r="K36" s="203">
        <v>189</v>
      </c>
      <c r="L36" s="204">
        <v>1.0999999999999999E-2</v>
      </c>
      <c r="M36" s="203">
        <v>0</v>
      </c>
      <c r="N36" s="282">
        <v>0</v>
      </c>
      <c r="O36" s="141">
        <v>186</v>
      </c>
      <c r="P36" s="364">
        <v>1.0999999999999999E-2</v>
      </c>
      <c r="Q36" s="49">
        <v>142</v>
      </c>
      <c r="R36" s="51">
        <v>8.0000000000000002E-3</v>
      </c>
      <c r="S36" s="49">
        <v>116</v>
      </c>
      <c r="T36" s="51">
        <v>7.0000000000000001E-3</v>
      </c>
      <c r="U36" s="49">
        <v>63</v>
      </c>
      <c r="V36" s="51">
        <v>4.0000000000000001E-3</v>
      </c>
      <c r="W36" s="49">
        <v>40</v>
      </c>
      <c r="X36" s="53">
        <v>2E-3</v>
      </c>
      <c r="Y36" s="52">
        <v>24</v>
      </c>
      <c r="Z36" s="200">
        <v>1E-3</v>
      </c>
      <c r="AA36" s="434">
        <v>19</v>
      </c>
      <c r="AB36" s="433">
        <v>1E-3</v>
      </c>
      <c r="AC36" s="432">
        <v>452</v>
      </c>
      <c r="AD36" s="431">
        <v>17272</v>
      </c>
      <c r="AE36" s="430">
        <v>0.97899999999999998</v>
      </c>
      <c r="AF36" s="423">
        <v>375</v>
      </c>
      <c r="AG36" s="422">
        <v>2.1000000000000001E-2</v>
      </c>
      <c r="AH36"/>
      <c r="AI36" s="495">
        <v>366</v>
      </c>
      <c r="AJ36" s="494">
        <v>2.1000000000000001E-2</v>
      </c>
      <c r="AL36" s="497">
        <f t="shared" si="0"/>
        <v>9</v>
      </c>
      <c r="AM36" s="496">
        <f t="shared" si="1"/>
        <v>0</v>
      </c>
    </row>
    <row r="37" spans="1:39" ht="15.75" thickBot="1" x14ac:dyDescent="0.3">
      <c r="A37" s="36" t="s">
        <v>57</v>
      </c>
      <c r="B37" s="37">
        <v>16630</v>
      </c>
      <c r="C37" s="38">
        <v>28</v>
      </c>
      <c r="D37" s="38">
        <v>7</v>
      </c>
      <c r="E37" s="38">
        <v>4</v>
      </c>
      <c r="F37" s="39">
        <v>5</v>
      </c>
      <c r="G37" s="206">
        <v>9200</v>
      </c>
      <c r="H37" s="281">
        <v>0.55300000000000005</v>
      </c>
      <c r="I37" s="145">
        <v>5475</v>
      </c>
      <c r="J37" s="204">
        <v>0.32900000000000001</v>
      </c>
      <c r="K37" s="203">
        <v>1955</v>
      </c>
      <c r="L37" s="204">
        <v>0.11799999999999999</v>
      </c>
      <c r="M37" s="203">
        <v>0</v>
      </c>
      <c r="N37" s="282">
        <v>0</v>
      </c>
      <c r="O37" s="141">
        <v>1224</v>
      </c>
      <c r="P37" s="364">
        <v>7.3999999999999996E-2</v>
      </c>
      <c r="Q37" s="49">
        <v>289</v>
      </c>
      <c r="R37" s="51">
        <v>1.7000000000000001E-2</v>
      </c>
      <c r="S37" s="49">
        <v>563</v>
      </c>
      <c r="T37" s="51">
        <v>3.4000000000000002E-2</v>
      </c>
      <c r="U37" s="49">
        <v>213</v>
      </c>
      <c r="V37" s="51">
        <v>1.2999999999999999E-2</v>
      </c>
      <c r="W37" s="49">
        <v>120</v>
      </c>
      <c r="X37" s="53">
        <v>7.0000000000000001E-3</v>
      </c>
      <c r="Y37" s="52">
        <v>72</v>
      </c>
      <c r="Z37" s="200">
        <v>4.0000000000000001E-3</v>
      </c>
      <c r="AA37" s="434">
        <v>81</v>
      </c>
      <c r="AB37" s="433">
        <v>5.0000000000000001E-3</v>
      </c>
      <c r="AC37" s="432">
        <v>2414</v>
      </c>
      <c r="AD37" s="431">
        <v>13445</v>
      </c>
      <c r="AE37" s="430">
        <v>0.80800000000000005</v>
      </c>
      <c r="AF37" s="423">
        <v>3179</v>
      </c>
      <c r="AG37" s="422">
        <v>0.191</v>
      </c>
      <c r="AH37"/>
      <c r="AI37" s="495">
        <v>3204</v>
      </c>
      <c r="AJ37" s="494">
        <v>0.193</v>
      </c>
      <c r="AL37" s="497">
        <f t="shared" si="0"/>
        <v>-25</v>
      </c>
      <c r="AM37" s="496">
        <f t="shared" si="1"/>
        <v>-2.0000000000000018E-3</v>
      </c>
    </row>
    <row r="38" spans="1:39" ht="15.75" thickBot="1" x14ac:dyDescent="0.3">
      <c r="A38" s="36" t="s">
        <v>58</v>
      </c>
      <c r="B38" s="37">
        <v>61573</v>
      </c>
      <c r="C38" s="38">
        <v>44</v>
      </c>
      <c r="D38" s="38">
        <v>1</v>
      </c>
      <c r="E38" s="38">
        <v>32</v>
      </c>
      <c r="F38" s="39">
        <v>3</v>
      </c>
      <c r="G38" s="206">
        <v>59382</v>
      </c>
      <c r="H38" s="281">
        <v>0.96399999999999997</v>
      </c>
      <c r="I38" s="145">
        <v>2133</v>
      </c>
      <c r="J38" s="204">
        <v>3.5000000000000003E-2</v>
      </c>
      <c r="K38" s="203">
        <v>57</v>
      </c>
      <c r="L38" s="204">
        <v>1E-3</v>
      </c>
      <c r="M38" s="203">
        <v>1</v>
      </c>
      <c r="N38" s="282">
        <v>0</v>
      </c>
      <c r="O38" s="141">
        <v>386</v>
      </c>
      <c r="P38" s="364">
        <v>6.0000000000000001E-3</v>
      </c>
      <c r="Q38" s="49">
        <v>317</v>
      </c>
      <c r="R38" s="51">
        <v>5.0000000000000001E-3</v>
      </c>
      <c r="S38" s="49">
        <v>230</v>
      </c>
      <c r="T38" s="51">
        <v>4.0000000000000001E-3</v>
      </c>
      <c r="U38" s="49">
        <v>288</v>
      </c>
      <c r="V38" s="51">
        <v>5.0000000000000001E-3</v>
      </c>
      <c r="W38" s="49">
        <v>88</v>
      </c>
      <c r="X38" s="53">
        <v>1E-3</v>
      </c>
      <c r="Y38" s="52">
        <v>12</v>
      </c>
      <c r="Z38" s="200">
        <v>0</v>
      </c>
      <c r="AA38" s="434">
        <v>23</v>
      </c>
      <c r="AB38" s="433">
        <v>0</v>
      </c>
      <c r="AC38" s="432">
        <v>1033</v>
      </c>
      <c r="AD38" s="431">
        <v>61063</v>
      </c>
      <c r="AE38" s="430">
        <v>0.99199999999999999</v>
      </c>
      <c r="AF38" s="423">
        <v>443</v>
      </c>
      <c r="AG38" s="422">
        <v>7.0000000000000001E-3</v>
      </c>
      <c r="AH38"/>
      <c r="AI38" s="495">
        <v>444</v>
      </c>
      <c r="AJ38" s="494">
        <v>7.0000000000000001E-3</v>
      </c>
      <c r="AL38" s="497">
        <f t="shared" si="0"/>
        <v>-1</v>
      </c>
      <c r="AM38" s="496">
        <f t="shared" si="1"/>
        <v>0</v>
      </c>
    </row>
    <row r="39" spans="1:39" ht="15.75" thickBot="1" x14ac:dyDescent="0.3">
      <c r="A39" s="36" t="s">
        <v>296</v>
      </c>
      <c r="B39" s="37">
        <v>8926</v>
      </c>
      <c r="C39" s="38">
        <v>11</v>
      </c>
      <c r="D39" s="38">
        <v>0</v>
      </c>
      <c r="E39" s="38">
        <v>2</v>
      </c>
      <c r="F39" s="39">
        <v>3</v>
      </c>
      <c r="G39" s="206">
        <v>8144</v>
      </c>
      <c r="H39" s="281">
        <v>0.91200000000000003</v>
      </c>
      <c r="I39" s="145">
        <v>692</v>
      </c>
      <c r="J39" s="204">
        <v>7.8E-2</v>
      </c>
      <c r="K39" s="203">
        <v>90</v>
      </c>
      <c r="L39" s="204">
        <v>0.01</v>
      </c>
      <c r="M39" s="203">
        <v>0</v>
      </c>
      <c r="N39" s="282">
        <v>0</v>
      </c>
      <c r="O39" s="141">
        <v>83</v>
      </c>
      <c r="P39" s="364">
        <v>8.9999999999999993E-3</v>
      </c>
      <c r="Q39" s="49">
        <v>42</v>
      </c>
      <c r="R39" s="51">
        <v>5.0000000000000001E-3</v>
      </c>
      <c r="S39" s="49">
        <v>62</v>
      </c>
      <c r="T39" s="51">
        <v>7.0000000000000001E-3</v>
      </c>
      <c r="U39" s="49">
        <v>35</v>
      </c>
      <c r="V39" s="51">
        <v>4.0000000000000001E-3</v>
      </c>
      <c r="W39" s="49">
        <v>14</v>
      </c>
      <c r="X39" s="53">
        <v>2E-3</v>
      </c>
      <c r="Y39" s="52">
        <v>14</v>
      </c>
      <c r="Z39" s="200">
        <v>2E-3</v>
      </c>
      <c r="AA39" s="434">
        <v>22</v>
      </c>
      <c r="AB39" s="433">
        <v>2E-3</v>
      </c>
      <c r="AC39" s="432">
        <v>240</v>
      </c>
      <c r="AD39" s="431">
        <v>8741</v>
      </c>
      <c r="AE39" s="430">
        <v>0.97899999999999998</v>
      </c>
      <c r="AF39" s="423">
        <v>173</v>
      </c>
      <c r="AG39" s="422">
        <v>1.9E-2</v>
      </c>
      <c r="AH39"/>
      <c r="AI39" s="495">
        <v>179</v>
      </c>
      <c r="AJ39" s="494">
        <v>0.02</v>
      </c>
      <c r="AL39" s="497">
        <f t="shared" si="0"/>
        <v>-6</v>
      </c>
      <c r="AM39" s="496">
        <f t="shared" si="1"/>
        <v>-1.0000000000000009E-3</v>
      </c>
    </row>
    <row r="40" spans="1:39" ht="15.75" thickBot="1" x14ac:dyDescent="0.3">
      <c r="A40" s="36" t="s">
        <v>292</v>
      </c>
      <c r="B40" s="37">
        <v>12765</v>
      </c>
      <c r="C40" s="38">
        <v>13</v>
      </c>
      <c r="D40" s="38">
        <v>0</v>
      </c>
      <c r="E40" s="38">
        <v>5</v>
      </c>
      <c r="F40" s="39">
        <v>5</v>
      </c>
      <c r="G40" s="206">
        <v>12229</v>
      </c>
      <c r="H40" s="281">
        <v>0.95799999999999996</v>
      </c>
      <c r="I40" s="145">
        <v>496</v>
      </c>
      <c r="J40" s="204">
        <v>3.9E-2</v>
      </c>
      <c r="K40" s="203">
        <v>31</v>
      </c>
      <c r="L40" s="204">
        <v>2E-3</v>
      </c>
      <c r="M40" s="203">
        <v>9</v>
      </c>
      <c r="N40" s="282">
        <v>1E-3</v>
      </c>
      <c r="O40" s="141">
        <v>373</v>
      </c>
      <c r="P40" s="364">
        <v>2.9000000000000001E-2</v>
      </c>
      <c r="Q40" s="49">
        <v>65</v>
      </c>
      <c r="R40" s="51">
        <v>5.0000000000000001E-3</v>
      </c>
      <c r="S40" s="49">
        <v>2595</v>
      </c>
      <c r="T40" s="51">
        <v>0.20300000000000001</v>
      </c>
      <c r="U40" s="49">
        <v>68</v>
      </c>
      <c r="V40" s="51">
        <v>5.0000000000000001E-3</v>
      </c>
      <c r="W40" s="49">
        <v>32</v>
      </c>
      <c r="X40" s="53">
        <v>3.0000000000000001E-3</v>
      </c>
      <c r="Y40" s="52">
        <v>32</v>
      </c>
      <c r="Z40" s="200">
        <v>3.0000000000000001E-3</v>
      </c>
      <c r="AA40" s="434">
        <v>14</v>
      </c>
      <c r="AB40" s="433">
        <v>1E-3</v>
      </c>
      <c r="AC40" s="432">
        <v>3155</v>
      </c>
      <c r="AD40" s="431">
        <v>10012</v>
      </c>
      <c r="AE40" s="430">
        <v>0.78400000000000003</v>
      </c>
      <c r="AF40" s="423">
        <v>404</v>
      </c>
      <c r="AG40" s="422">
        <v>3.2000000000000001E-2</v>
      </c>
      <c r="AH40"/>
      <c r="AI40" s="495">
        <v>444</v>
      </c>
      <c r="AJ40" s="494">
        <v>3.5000000000000003E-2</v>
      </c>
      <c r="AL40" s="497">
        <f t="shared" ref="AL40:AL62" si="2" xml:space="preserve"> AF40-AI40</f>
        <v>-40</v>
      </c>
      <c r="AM40" s="496">
        <f t="shared" ref="AM40:AM62" si="3" xml:space="preserve"> AG40-AJ40</f>
        <v>-3.0000000000000027E-3</v>
      </c>
    </row>
    <row r="41" spans="1:39" ht="15.75" thickBot="1" x14ac:dyDescent="0.3">
      <c r="A41" s="36" t="s">
        <v>61</v>
      </c>
      <c r="B41" s="37">
        <v>15560</v>
      </c>
      <c r="C41" s="38">
        <v>28</v>
      </c>
      <c r="D41" s="38">
        <v>2</v>
      </c>
      <c r="E41" s="38">
        <v>7</v>
      </c>
      <c r="F41" s="39">
        <v>3</v>
      </c>
      <c r="G41" s="206">
        <v>9873</v>
      </c>
      <c r="H41" s="281">
        <v>0.63500000000000001</v>
      </c>
      <c r="I41" s="145">
        <v>5591</v>
      </c>
      <c r="J41" s="204">
        <v>0.35899999999999999</v>
      </c>
      <c r="K41" s="203">
        <v>96</v>
      </c>
      <c r="L41" s="204">
        <v>6.0000000000000001E-3</v>
      </c>
      <c r="M41" s="203">
        <v>0</v>
      </c>
      <c r="N41" s="282">
        <v>0</v>
      </c>
      <c r="O41" s="141">
        <v>122</v>
      </c>
      <c r="P41" s="364">
        <v>8.0000000000000002E-3</v>
      </c>
      <c r="Q41" s="49">
        <v>25</v>
      </c>
      <c r="R41" s="51">
        <v>2E-3</v>
      </c>
      <c r="S41" s="49">
        <v>75</v>
      </c>
      <c r="T41" s="51">
        <v>5.0000000000000001E-3</v>
      </c>
      <c r="U41" s="49">
        <v>40</v>
      </c>
      <c r="V41" s="51">
        <v>3.0000000000000001E-3</v>
      </c>
      <c r="W41" s="49">
        <v>24</v>
      </c>
      <c r="X41" s="53">
        <v>2E-3</v>
      </c>
      <c r="Y41" s="52">
        <v>3</v>
      </c>
      <c r="Z41" s="200">
        <v>0</v>
      </c>
      <c r="AA41" s="434">
        <v>4</v>
      </c>
      <c r="AB41" s="433">
        <v>0</v>
      </c>
      <c r="AC41" s="432">
        <v>297</v>
      </c>
      <c r="AD41" s="431">
        <v>15338</v>
      </c>
      <c r="AE41" s="430">
        <v>0.98599999999999999</v>
      </c>
      <c r="AF41" s="423">
        <v>218</v>
      </c>
      <c r="AG41" s="422">
        <v>1.4E-2</v>
      </c>
      <c r="AH41"/>
      <c r="AI41" s="495">
        <v>219</v>
      </c>
      <c r="AJ41" s="494">
        <v>1.4E-2</v>
      </c>
      <c r="AL41" s="497">
        <f t="shared" si="2"/>
        <v>-1</v>
      </c>
      <c r="AM41" s="496">
        <f t="shared" si="3"/>
        <v>0</v>
      </c>
    </row>
    <row r="42" spans="1:39" ht="15.75" thickBot="1" x14ac:dyDescent="0.3">
      <c r="A42" s="36" t="s">
        <v>62</v>
      </c>
      <c r="B42" s="37">
        <v>26928</v>
      </c>
      <c r="C42" s="38">
        <v>36</v>
      </c>
      <c r="D42" s="38">
        <v>6</v>
      </c>
      <c r="E42" s="38">
        <v>24</v>
      </c>
      <c r="F42" s="39">
        <v>3</v>
      </c>
      <c r="G42" s="206">
        <v>26521</v>
      </c>
      <c r="H42" s="281">
        <v>0.98499999999999999</v>
      </c>
      <c r="I42" s="145">
        <v>390</v>
      </c>
      <c r="J42" s="204">
        <v>1.4E-2</v>
      </c>
      <c r="K42" s="203">
        <v>5</v>
      </c>
      <c r="L42" s="204">
        <v>0</v>
      </c>
      <c r="M42" s="203">
        <v>12</v>
      </c>
      <c r="N42" s="282">
        <v>0</v>
      </c>
      <c r="O42" s="141">
        <v>2359</v>
      </c>
      <c r="P42" s="364">
        <v>8.7999999999999995E-2</v>
      </c>
      <c r="Q42" s="49">
        <v>1768</v>
      </c>
      <c r="R42" s="51">
        <v>6.6000000000000003E-2</v>
      </c>
      <c r="S42" s="49">
        <v>207</v>
      </c>
      <c r="T42" s="51">
        <v>8.0000000000000002E-3</v>
      </c>
      <c r="U42" s="49">
        <v>97</v>
      </c>
      <c r="V42" s="51">
        <v>4.0000000000000001E-3</v>
      </c>
      <c r="W42" s="49">
        <v>21</v>
      </c>
      <c r="X42" s="53">
        <v>1E-3</v>
      </c>
      <c r="Y42" s="52">
        <v>0</v>
      </c>
      <c r="Z42" s="200">
        <v>0</v>
      </c>
      <c r="AA42" s="434">
        <v>17</v>
      </c>
      <c r="AB42" s="433">
        <v>1E-3</v>
      </c>
      <c r="AC42" s="432">
        <v>2706</v>
      </c>
      <c r="AD42" s="431">
        <v>24547</v>
      </c>
      <c r="AE42" s="430">
        <v>0.91200000000000003</v>
      </c>
      <c r="AF42" s="423">
        <v>2364</v>
      </c>
      <c r="AG42" s="422">
        <v>8.7999999999999995E-2</v>
      </c>
      <c r="AH42"/>
      <c r="AI42" s="495">
        <v>2162</v>
      </c>
      <c r="AJ42" s="494">
        <v>8.1000000000000003E-2</v>
      </c>
      <c r="AL42" s="497">
        <f t="shared" si="2"/>
        <v>202</v>
      </c>
      <c r="AM42" s="496">
        <f t="shared" si="3"/>
        <v>6.9999999999999923E-3</v>
      </c>
    </row>
    <row r="43" spans="1:39" ht="15.75" thickBot="1" x14ac:dyDescent="0.3">
      <c r="A43" s="36" t="s">
        <v>63</v>
      </c>
      <c r="B43" s="37">
        <v>4923</v>
      </c>
      <c r="C43" s="38">
        <v>9</v>
      </c>
      <c r="D43" s="38">
        <v>0</v>
      </c>
      <c r="E43" s="38">
        <v>4</v>
      </c>
      <c r="F43" s="39">
        <v>3</v>
      </c>
      <c r="G43" s="206">
        <v>4684</v>
      </c>
      <c r="H43" s="281">
        <v>0.95099999999999996</v>
      </c>
      <c r="I43" s="145">
        <v>216</v>
      </c>
      <c r="J43" s="204">
        <v>4.3999999999999997E-2</v>
      </c>
      <c r="K43" s="203">
        <v>11</v>
      </c>
      <c r="L43" s="204">
        <v>2E-3</v>
      </c>
      <c r="M43" s="203">
        <v>12</v>
      </c>
      <c r="N43" s="282">
        <v>2E-3</v>
      </c>
      <c r="O43" s="141">
        <v>96</v>
      </c>
      <c r="P43" s="364">
        <v>0.02</v>
      </c>
      <c r="Q43" s="49">
        <v>24</v>
      </c>
      <c r="R43" s="51">
        <v>5.0000000000000001E-3</v>
      </c>
      <c r="S43" s="49">
        <v>28</v>
      </c>
      <c r="T43" s="51">
        <v>6.0000000000000001E-3</v>
      </c>
      <c r="U43" s="49">
        <v>8</v>
      </c>
      <c r="V43" s="51">
        <v>2E-3</v>
      </c>
      <c r="W43" s="49">
        <v>5</v>
      </c>
      <c r="X43" s="53">
        <v>1E-3</v>
      </c>
      <c r="Y43" s="52">
        <v>5</v>
      </c>
      <c r="Z43" s="200">
        <v>1E-3</v>
      </c>
      <c r="AA43" s="434">
        <v>2</v>
      </c>
      <c r="AB43" s="433">
        <v>0</v>
      </c>
      <c r="AC43" s="432">
        <v>148</v>
      </c>
      <c r="AD43" s="431">
        <v>4813</v>
      </c>
      <c r="AE43" s="430">
        <v>0.97799999999999998</v>
      </c>
      <c r="AF43" s="423">
        <v>107</v>
      </c>
      <c r="AG43" s="422">
        <v>2.1999999999999999E-2</v>
      </c>
      <c r="AH43"/>
      <c r="AI43" s="495">
        <v>107</v>
      </c>
      <c r="AJ43" s="494">
        <v>2.1999999999999999E-2</v>
      </c>
      <c r="AL43" s="497">
        <f t="shared" si="2"/>
        <v>0</v>
      </c>
      <c r="AM43" s="496">
        <f t="shared" si="3"/>
        <v>0</v>
      </c>
    </row>
    <row r="44" spans="1:39" ht="15.75" thickBot="1" x14ac:dyDescent="0.3">
      <c r="A44" s="36" t="s">
        <v>64</v>
      </c>
      <c r="B44" s="37">
        <v>4739</v>
      </c>
      <c r="C44" s="38">
        <v>10</v>
      </c>
      <c r="D44" s="38">
        <v>0</v>
      </c>
      <c r="E44" s="38">
        <v>0</v>
      </c>
      <c r="F44" s="39">
        <v>3</v>
      </c>
      <c r="G44" s="206">
        <v>4584</v>
      </c>
      <c r="H44" s="281">
        <v>0.96699999999999997</v>
      </c>
      <c r="I44" s="145">
        <v>147</v>
      </c>
      <c r="J44" s="204">
        <v>3.1E-2</v>
      </c>
      <c r="K44" s="203">
        <v>8</v>
      </c>
      <c r="L44" s="204">
        <v>2E-3</v>
      </c>
      <c r="M44" s="203">
        <v>0</v>
      </c>
      <c r="N44" s="282">
        <v>0</v>
      </c>
      <c r="O44" s="141">
        <v>42</v>
      </c>
      <c r="P44" s="364">
        <v>8.9999999999999993E-3</v>
      </c>
      <c r="Q44" s="49">
        <v>2</v>
      </c>
      <c r="R44" s="51">
        <v>0</v>
      </c>
      <c r="S44" s="49">
        <v>41</v>
      </c>
      <c r="T44" s="51">
        <v>8.9999999999999993E-3</v>
      </c>
      <c r="U44" s="49">
        <v>48</v>
      </c>
      <c r="V44" s="51">
        <v>0.01</v>
      </c>
      <c r="W44" s="49">
        <v>10</v>
      </c>
      <c r="X44" s="53">
        <v>2E-3</v>
      </c>
      <c r="Y44" s="52">
        <v>8</v>
      </c>
      <c r="Z44" s="200">
        <v>2E-3</v>
      </c>
      <c r="AA44" s="434">
        <v>12</v>
      </c>
      <c r="AB44" s="433">
        <v>3.0000000000000001E-3</v>
      </c>
      <c r="AC44" s="432">
        <v>167</v>
      </c>
      <c r="AD44" s="431">
        <v>4651</v>
      </c>
      <c r="AE44" s="430">
        <v>0.98099999999999998</v>
      </c>
      <c r="AF44" s="423">
        <v>50</v>
      </c>
      <c r="AG44" s="422">
        <v>1.0999999999999999E-2</v>
      </c>
      <c r="AH44"/>
      <c r="AI44" s="495">
        <v>51</v>
      </c>
      <c r="AJ44" s="494">
        <v>1.0999999999999999E-2</v>
      </c>
      <c r="AL44" s="497">
        <f t="shared" si="2"/>
        <v>-1</v>
      </c>
      <c r="AM44" s="496">
        <f t="shared" si="3"/>
        <v>0</v>
      </c>
    </row>
    <row r="45" spans="1:39" ht="15.75" thickBot="1" x14ac:dyDescent="0.3">
      <c r="A45" s="36" t="s">
        <v>65</v>
      </c>
      <c r="B45" s="37">
        <v>5485</v>
      </c>
      <c r="C45" s="38">
        <v>16</v>
      </c>
      <c r="D45" s="38">
        <v>0</v>
      </c>
      <c r="E45" s="38">
        <v>7</v>
      </c>
      <c r="F45" s="39">
        <v>3</v>
      </c>
      <c r="G45" s="206">
        <v>5119</v>
      </c>
      <c r="H45" s="281">
        <v>0.93300000000000005</v>
      </c>
      <c r="I45" s="145">
        <v>323</v>
      </c>
      <c r="J45" s="204">
        <v>5.8999999999999997E-2</v>
      </c>
      <c r="K45" s="203">
        <v>32</v>
      </c>
      <c r="L45" s="204">
        <v>6.0000000000000001E-3</v>
      </c>
      <c r="M45" s="203">
        <v>11</v>
      </c>
      <c r="N45" s="282">
        <v>2E-3</v>
      </c>
      <c r="O45" s="141">
        <v>38</v>
      </c>
      <c r="P45" s="364">
        <v>7.0000000000000001E-3</v>
      </c>
      <c r="Q45" s="49">
        <v>18</v>
      </c>
      <c r="R45" s="51">
        <v>3.0000000000000001E-3</v>
      </c>
      <c r="S45" s="49">
        <v>222</v>
      </c>
      <c r="T45" s="51">
        <v>0.04</v>
      </c>
      <c r="U45" s="49">
        <v>17</v>
      </c>
      <c r="V45" s="51">
        <v>3.0000000000000001E-3</v>
      </c>
      <c r="W45" s="49">
        <v>10</v>
      </c>
      <c r="X45" s="53">
        <v>2E-3</v>
      </c>
      <c r="Y45" s="52">
        <v>5</v>
      </c>
      <c r="Z45" s="200">
        <v>1E-3</v>
      </c>
      <c r="AA45" s="434">
        <v>10</v>
      </c>
      <c r="AB45" s="433">
        <v>2E-3</v>
      </c>
      <c r="AC45" s="432">
        <v>314</v>
      </c>
      <c r="AD45" s="431">
        <v>5202</v>
      </c>
      <c r="AE45" s="430">
        <v>0.94799999999999995</v>
      </c>
      <c r="AF45" s="423">
        <v>70</v>
      </c>
      <c r="AG45" s="422">
        <v>1.2999999999999999E-2</v>
      </c>
      <c r="AH45"/>
      <c r="AI45" s="495">
        <v>68</v>
      </c>
      <c r="AJ45" s="494">
        <v>1.2E-2</v>
      </c>
      <c r="AL45" s="497">
        <f t="shared" si="2"/>
        <v>2</v>
      </c>
      <c r="AM45" s="496">
        <f t="shared" si="3"/>
        <v>9.9999999999999915E-4</v>
      </c>
    </row>
    <row r="46" spans="1:39" ht="15.75" thickBot="1" x14ac:dyDescent="0.3">
      <c r="A46" s="36" t="s">
        <v>66</v>
      </c>
      <c r="B46" s="37">
        <v>19266</v>
      </c>
      <c r="C46" s="38">
        <v>28</v>
      </c>
      <c r="D46" s="38">
        <v>9</v>
      </c>
      <c r="E46" s="38">
        <v>11</v>
      </c>
      <c r="F46" s="39">
        <v>3</v>
      </c>
      <c r="G46" s="206">
        <v>19012</v>
      </c>
      <c r="H46" s="281">
        <v>0.98699999999999999</v>
      </c>
      <c r="I46" s="145">
        <v>147</v>
      </c>
      <c r="J46" s="204">
        <v>8.0000000000000002E-3</v>
      </c>
      <c r="K46" s="203">
        <v>27</v>
      </c>
      <c r="L46" s="204">
        <v>1E-3</v>
      </c>
      <c r="M46" s="203">
        <v>80</v>
      </c>
      <c r="N46" s="282">
        <v>4.0000000000000001E-3</v>
      </c>
      <c r="O46" s="141">
        <v>14</v>
      </c>
      <c r="P46" s="364">
        <v>1E-3</v>
      </c>
      <c r="Q46" s="49">
        <v>1</v>
      </c>
      <c r="R46" s="51">
        <v>0</v>
      </c>
      <c r="S46" s="49">
        <v>493</v>
      </c>
      <c r="T46" s="51">
        <v>2.5999999999999999E-2</v>
      </c>
      <c r="U46" s="49">
        <v>582</v>
      </c>
      <c r="V46" s="51">
        <v>0.03</v>
      </c>
      <c r="W46" s="49">
        <v>7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1184</v>
      </c>
      <c r="AD46" s="431">
        <v>18101</v>
      </c>
      <c r="AE46" s="430">
        <v>0.94</v>
      </c>
      <c r="AF46" s="423">
        <v>41</v>
      </c>
      <c r="AG46" s="422">
        <v>2E-3</v>
      </c>
      <c r="AH46"/>
      <c r="AI46" s="495">
        <v>46</v>
      </c>
      <c r="AJ46" s="494">
        <v>2E-3</v>
      </c>
      <c r="AL46" s="497">
        <f t="shared" si="2"/>
        <v>-5</v>
      </c>
      <c r="AM46" s="496">
        <f t="shared" si="3"/>
        <v>0</v>
      </c>
    </row>
    <row r="47" spans="1:39" ht="15.75" thickBot="1" x14ac:dyDescent="0.3">
      <c r="A47" s="36" t="s">
        <v>297</v>
      </c>
      <c r="B47" s="37">
        <v>38752</v>
      </c>
      <c r="C47" s="38">
        <v>39</v>
      </c>
      <c r="D47" s="38">
        <v>7</v>
      </c>
      <c r="E47" s="38">
        <v>27</v>
      </c>
      <c r="F47" s="39">
        <v>3</v>
      </c>
      <c r="G47" s="206">
        <v>36635</v>
      </c>
      <c r="H47" s="281">
        <v>0.94499999999999995</v>
      </c>
      <c r="I47" s="145">
        <v>1922</v>
      </c>
      <c r="J47" s="204">
        <v>0.05</v>
      </c>
      <c r="K47" s="203">
        <v>77</v>
      </c>
      <c r="L47" s="204">
        <v>2E-3</v>
      </c>
      <c r="M47" s="203">
        <v>118</v>
      </c>
      <c r="N47" s="282">
        <v>3.0000000000000001E-3</v>
      </c>
      <c r="O47" s="141">
        <v>480</v>
      </c>
      <c r="P47" s="364">
        <v>1.2E-2</v>
      </c>
      <c r="Q47" s="49">
        <v>298</v>
      </c>
      <c r="R47" s="51">
        <v>8.0000000000000002E-3</v>
      </c>
      <c r="S47" s="49">
        <v>238</v>
      </c>
      <c r="T47" s="51">
        <v>6.0000000000000001E-3</v>
      </c>
      <c r="U47" s="49">
        <v>233</v>
      </c>
      <c r="V47" s="51">
        <v>6.0000000000000001E-3</v>
      </c>
      <c r="W47" s="49">
        <v>60</v>
      </c>
      <c r="X47" s="53">
        <v>2E-3</v>
      </c>
      <c r="Y47" s="52">
        <v>3</v>
      </c>
      <c r="Z47" s="200">
        <v>0</v>
      </c>
      <c r="AA47" s="434">
        <v>49</v>
      </c>
      <c r="AB47" s="433">
        <v>1E-3</v>
      </c>
      <c r="AC47" s="432">
        <v>1165</v>
      </c>
      <c r="AD47" s="431">
        <v>38131</v>
      </c>
      <c r="AE47" s="430">
        <v>0.98399999999999999</v>
      </c>
      <c r="AF47" s="423">
        <v>557</v>
      </c>
      <c r="AG47" s="422">
        <v>1.4E-2</v>
      </c>
      <c r="AH47"/>
      <c r="AI47" s="495">
        <v>605</v>
      </c>
      <c r="AJ47" s="494">
        <v>1.6E-2</v>
      </c>
      <c r="AL47" s="497">
        <f t="shared" si="2"/>
        <v>-48</v>
      </c>
      <c r="AM47" s="496">
        <f t="shared" si="3"/>
        <v>-2E-3</v>
      </c>
    </row>
    <row r="48" spans="1:39" ht="15.75" thickBot="1" x14ac:dyDescent="0.3">
      <c r="A48" s="36" t="s">
        <v>68</v>
      </c>
      <c r="B48" s="37">
        <v>47110</v>
      </c>
      <c r="C48" s="38">
        <v>60</v>
      </c>
      <c r="D48" s="38">
        <v>0</v>
      </c>
      <c r="E48" s="38">
        <v>44</v>
      </c>
      <c r="F48" s="39">
        <v>3</v>
      </c>
      <c r="G48" s="206">
        <v>45608</v>
      </c>
      <c r="H48" s="281">
        <v>0.96799999999999997</v>
      </c>
      <c r="I48" s="145">
        <v>1230</v>
      </c>
      <c r="J48" s="204">
        <v>2.5999999999999999E-2</v>
      </c>
      <c r="K48" s="203">
        <v>170</v>
      </c>
      <c r="L48" s="204">
        <v>4.0000000000000001E-3</v>
      </c>
      <c r="M48" s="203">
        <v>102</v>
      </c>
      <c r="N48" s="282">
        <v>2E-3</v>
      </c>
      <c r="O48" s="141">
        <v>1243</v>
      </c>
      <c r="P48" s="364">
        <v>2.5999999999999999E-2</v>
      </c>
      <c r="Q48" s="49">
        <v>813</v>
      </c>
      <c r="R48" s="51">
        <v>1.7000000000000001E-2</v>
      </c>
      <c r="S48" s="49">
        <v>693</v>
      </c>
      <c r="T48" s="51">
        <v>1.4999999999999999E-2</v>
      </c>
      <c r="U48" s="49">
        <v>502</v>
      </c>
      <c r="V48" s="51">
        <v>1.0999999999999999E-2</v>
      </c>
      <c r="W48" s="49">
        <v>79</v>
      </c>
      <c r="X48" s="53">
        <v>2E-3</v>
      </c>
      <c r="Y48" s="52">
        <v>12</v>
      </c>
      <c r="Z48" s="200">
        <v>0</v>
      </c>
      <c r="AA48" s="434">
        <v>57</v>
      </c>
      <c r="AB48" s="433">
        <v>1E-3</v>
      </c>
      <c r="AC48" s="432">
        <v>2620</v>
      </c>
      <c r="AD48" s="431">
        <v>45281</v>
      </c>
      <c r="AE48" s="430">
        <v>0.96099999999999997</v>
      </c>
      <c r="AF48" s="423">
        <v>1413</v>
      </c>
      <c r="AG48" s="422">
        <v>0.03</v>
      </c>
      <c r="AH48"/>
      <c r="AI48" s="495">
        <v>1685</v>
      </c>
      <c r="AJ48" s="494">
        <v>3.5999999999999997E-2</v>
      </c>
      <c r="AL48" s="497">
        <f t="shared" si="2"/>
        <v>-272</v>
      </c>
      <c r="AM48" s="496">
        <f t="shared" si="3"/>
        <v>-5.9999999999999984E-3</v>
      </c>
    </row>
    <row r="49" spans="1:39" ht="15.75" thickBot="1" x14ac:dyDescent="0.3">
      <c r="A49" s="36" t="s">
        <v>69</v>
      </c>
      <c r="B49" s="37">
        <v>17105</v>
      </c>
      <c r="C49" s="38">
        <v>27</v>
      </c>
      <c r="D49" s="38">
        <v>0</v>
      </c>
      <c r="E49" s="38">
        <v>16</v>
      </c>
      <c r="F49" s="39">
        <v>3</v>
      </c>
      <c r="G49" s="206">
        <v>15056</v>
      </c>
      <c r="H49" s="281">
        <v>0.88</v>
      </c>
      <c r="I49" s="145">
        <v>1925</v>
      </c>
      <c r="J49" s="204">
        <v>0.113</v>
      </c>
      <c r="K49" s="203">
        <v>124</v>
      </c>
      <c r="L49" s="204">
        <v>7.0000000000000001E-3</v>
      </c>
      <c r="M49" s="203">
        <v>0</v>
      </c>
      <c r="N49" s="282">
        <v>0</v>
      </c>
      <c r="O49" s="141">
        <v>454</v>
      </c>
      <c r="P49" s="364">
        <v>2.7E-2</v>
      </c>
      <c r="Q49" s="49">
        <v>265</v>
      </c>
      <c r="R49" s="51">
        <v>1.4999999999999999E-2</v>
      </c>
      <c r="S49" s="49">
        <v>245</v>
      </c>
      <c r="T49" s="51">
        <v>1.4E-2</v>
      </c>
      <c r="U49" s="49">
        <v>191</v>
      </c>
      <c r="V49" s="51">
        <v>1.0999999999999999E-2</v>
      </c>
      <c r="W49" s="49">
        <v>29</v>
      </c>
      <c r="X49" s="53">
        <v>2E-3</v>
      </c>
      <c r="Y49" s="52">
        <v>15</v>
      </c>
      <c r="Z49" s="200">
        <v>1E-3</v>
      </c>
      <c r="AA49" s="434">
        <v>24</v>
      </c>
      <c r="AB49" s="433">
        <v>1E-3</v>
      </c>
      <c r="AC49" s="432">
        <v>972</v>
      </c>
      <c r="AD49" s="431">
        <v>16469</v>
      </c>
      <c r="AE49" s="430">
        <v>0.96299999999999997</v>
      </c>
      <c r="AF49" s="423">
        <v>578</v>
      </c>
      <c r="AG49" s="422">
        <v>3.4000000000000002E-2</v>
      </c>
      <c r="AH49"/>
      <c r="AI49" s="495">
        <v>681</v>
      </c>
      <c r="AJ49" s="494">
        <v>3.9E-2</v>
      </c>
      <c r="AL49" s="497">
        <f t="shared" si="2"/>
        <v>-103</v>
      </c>
      <c r="AM49" s="496">
        <f t="shared" si="3"/>
        <v>-4.9999999999999975E-3</v>
      </c>
    </row>
    <row r="50" spans="1:39" ht="15.75" thickBot="1" x14ac:dyDescent="0.3">
      <c r="A50" s="36" t="s">
        <v>70</v>
      </c>
      <c r="B50" s="37">
        <v>5821</v>
      </c>
      <c r="C50" s="38">
        <v>9</v>
      </c>
      <c r="D50" s="38">
        <v>0</v>
      </c>
      <c r="E50" s="38">
        <v>0</v>
      </c>
      <c r="F50" s="39">
        <v>3</v>
      </c>
      <c r="G50" s="206">
        <v>5054</v>
      </c>
      <c r="H50" s="281">
        <v>0.86799999999999999</v>
      </c>
      <c r="I50" s="145">
        <v>721</v>
      </c>
      <c r="J50" s="204">
        <v>0.124</v>
      </c>
      <c r="K50" s="203">
        <v>46</v>
      </c>
      <c r="L50" s="204">
        <v>8.0000000000000002E-3</v>
      </c>
      <c r="M50" s="203">
        <v>0</v>
      </c>
      <c r="N50" s="282">
        <v>0</v>
      </c>
      <c r="O50" s="141">
        <v>340</v>
      </c>
      <c r="P50" s="364">
        <v>5.8000000000000003E-2</v>
      </c>
      <c r="Q50" s="49">
        <v>11</v>
      </c>
      <c r="R50" s="51">
        <v>2E-3</v>
      </c>
      <c r="S50" s="49">
        <v>169</v>
      </c>
      <c r="T50" s="51">
        <v>2.9000000000000001E-2</v>
      </c>
      <c r="U50" s="49">
        <v>31</v>
      </c>
      <c r="V50" s="51">
        <v>5.0000000000000001E-3</v>
      </c>
      <c r="W50" s="49">
        <v>37</v>
      </c>
      <c r="X50" s="53">
        <v>6.0000000000000001E-3</v>
      </c>
      <c r="Y50" s="52">
        <v>14</v>
      </c>
      <c r="Z50" s="200">
        <v>2E-3</v>
      </c>
      <c r="AA50" s="434">
        <v>28</v>
      </c>
      <c r="AB50" s="433">
        <v>5.0000000000000001E-3</v>
      </c>
      <c r="AC50" s="432">
        <v>643</v>
      </c>
      <c r="AD50" s="431">
        <v>5394</v>
      </c>
      <c r="AE50" s="430">
        <v>0.92700000000000005</v>
      </c>
      <c r="AF50" s="423">
        <v>386</v>
      </c>
      <c r="AG50" s="422">
        <v>6.6000000000000003E-2</v>
      </c>
      <c r="AH50"/>
      <c r="AI50" s="495">
        <v>380</v>
      </c>
      <c r="AJ50" s="494">
        <v>6.5000000000000002E-2</v>
      </c>
      <c r="AL50" s="497">
        <f t="shared" si="2"/>
        <v>6</v>
      </c>
      <c r="AM50" s="496">
        <f t="shared" si="3"/>
        <v>1.0000000000000009E-3</v>
      </c>
    </row>
    <row r="51" spans="1:39" ht="15.75" thickBot="1" x14ac:dyDescent="0.3">
      <c r="A51" s="36" t="s">
        <v>71</v>
      </c>
      <c r="B51" s="37">
        <v>8524</v>
      </c>
      <c r="C51" s="38">
        <v>18</v>
      </c>
      <c r="D51" s="38">
        <v>0</v>
      </c>
      <c r="E51" s="38">
        <v>0</v>
      </c>
      <c r="F51" s="39">
        <v>3</v>
      </c>
      <c r="G51" s="206">
        <v>6083</v>
      </c>
      <c r="H51" s="281">
        <v>0.71399999999999997</v>
      </c>
      <c r="I51" s="145">
        <v>2435</v>
      </c>
      <c r="J51" s="204">
        <v>0.28599999999999998</v>
      </c>
      <c r="K51" s="203">
        <v>6</v>
      </c>
      <c r="L51" s="204">
        <v>1E-3</v>
      </c>
      <c r="M51" s="203">
        <v>0</v>
      </c>
      <c r="N51" s="282">
        <v>0</v>
      </c>
      <c r="O51" s="141">
        <v>481</v>
      </c>
      <c r="P51" s="364">
        <v>5.6000000000000001E-2</v>
      </c>
      <c r="Q51" s="49">
        <v>8</v>
      </c>
      <c r="R51" s="51">
        <v>1E-3</v>
      </c>
      <c r="S51" s="49">
        <v>217</v>
      </c>
      <c r="T51" s="51">
        <v>2.5000000000000001E-2</v>
      </c>
      <c r="U51" s="49">
        <v>39</v>
      </c>
      <c r="V51" s="51">
        <v>5.0000000000000001E-3</v>
      </c>
      <c r="W51" s="49">
        <v>36</v>
      </c>
      <c r="X51" s="53">
        <v>4.0000000000000001E-3</v>
      </c>
      <c r="Y51" s="52">
        <v>4</v>
      </c>
      <c r="Z51" s="200">
        <v>0</v>
      </c>
      <c r="AA51" s="434">
        <v>12</v>
      </c>
      <c r="AB51" s="433">
        <v>1E-3</v>
      </c>
      <c r="AC51" s="432">
        <v>813</v>
      </c>
      <c r="AD51" s="431">
        <v>8024</v>
      </c>
      <c r="AE51" s="430">
        <v>0.94099999999999995</v>
      </c>
      <c r="AF51" s="423">
        <v>487</v>
      </c>
      <c r="AG51" s="422">
        <v>5.7000000000000002E-2</v>
      </c>
      <c r="AH51"/>
      <c r="AI51" s="495">
        <v>481</v>
      </c>
      <c r="AJ51" s="494">
        <v>5.7000000000000002E-2</v>
      </c>
      <c r="AL51" s="497">
        <f t="shared" si="2"/>
        <v>6</v>
      </c>
      <c r="AM51" s="496">
        <f t="shared" si="3"/>
        <v>0</v>
      </c>
    </row>
    <row r="52" spans="1:39" ht="15.75" thickBot="1" x14ac:dyDescent="0.3">
      <c r="A52" s="36" t="s">
        <v>72</v>
      </c>
      <c r="B52" s="37">
        <v>8058</v>
      </c>
      <c r="C52" s="38">
        <v>15</v>
      </c>
      <c r="D52" s="38">
        <v>0</v>
      </c>
      <c r="E52" s="38">
        <v>13</v>
      </c>
      <c r="F52" s="39">
        <v>3</v>
      </c>
      <c r="G52" s="206">
        <v>7679</v>
      </c>
      <c r="H52" s="281">
        <v>0.95299999999999996</v>
      </c>
      <c r="I52" s="145">
        <v>348</v>
      </c>
      <c r="J52" s="204">
        <v>4.2999999999999997E-2</v>
      </c>
      <c r="K52" s="203">
        <v>19</v>
      </c>
      <c r="L52" s="204">
        <v>2E-3</v>
      </c>
      <c r="M52" s="203">
        <v>12</v>
      </c>
      <c r="N52" s="282">
        <v>1E-3</v>
      </c>
      <c r="O52" s="141">
        <v>55</v>
      </c>
      <c r="P52" s="364">
        <v>7.0000000000000001E-3</v>
      </c>
      <c r="Q52" s="49">
        <v>47</v>
      </c>
      <c r="R52" s="51">
        <v>6.0000000000000001E-3</v>
      </c>
      <c r="S52" s="49">
        <v>35</v>
      </c>
      <c r="T52" s="51">
        <v>4.0000000000000001E-3</v>
      </c>
      <c r="U52" s="49">
        <v>24</v>
      </c>
      <c r="V52" s="51">
        <v>3.0000000000000001E-3</v>
      </c>
      <c r="W52" s="49">
        <v>14</v>
      </c>
      <c r="X52" s="53">
        <v>2E-3</v>
      </c>
      <c r="Y52" s="52">
        <v>2</v>
      </c>
      <c r="Z52" s="200">
        <v>0</v>
      </c>
      <c r="AA52" s="434">
        <v>19</v>
      </c>
      <c r="AB52" s="433">
        <v>2E-3</v>
      </c>
      <c r="AC52" s="432">
        <v>166</v>
      </c>
      <c r="AD52" s="431">
        <v>7975</v>
      </c>
      <c r="AE52" s="430">
        <v>0.99</v>
      </c>
      <c r="AF52" s="423">
        <v>74</v>
      </c>
      <c r="AG52" s="422">
        <v>8.9999999999999993E-3</v>
      </c>
      <c r="AH52"/>
      <c r="AI52" s="495">
        <v>80</v>
      </c>
      <c r="AJ52" s="494">
        <v>0.01</v>
      </c>
      <c r="AL52" s="497">
        <f t="shared" si="2"/>
        <v>-6</v>
      </c>
      <c r="AM52" s="496">
        <f t="shared" si="3"/>
        <v>-1.0000000000000009E-3</v>
      </c>
    </row>
    <row r="53" spans="1:39" ht="15.75" thickBot="1" x14ac:dyDescent="0.3">
      <c r="A53" s="36" t="s">
        <v>294</v>
      </c>
      <c r="B53" s="37">
        <v>10028</v>
      </c>
      <c r="C53" s="38">
        <v>17</v>
      </c>
      <c r="D53" s="38">
        <v>0</v>
      </c>
      <c r="E53" s="38">
        <v>8</v>
      </c>
      <c r="F53" s="39">
        <v>3</v>
      </c>
      <c r="G53" s="206">
        <v>9471</v>
      </c>
      <c r="H53" s="281">
        <v>0.94399999999999995</v>
      </c>
      <c r="I53" s="145">
        <v>473</v>
      </c>
      <c r="J53" s="204">
        <v>4.7E-2</v>
      </c>
      <c r="K53" s="203">
        <v>64</v>
      </c>
      <c r="L53" s="204">
        <v>6.0000000000000001E-3</v>
      </c>
      <c r="M53" s="203">
        <v>20</v>
      </c>
      <c r="N53" s="282">
        <v>2E-3</v>
      </c>
      <c r="O53" s="141">
        <v>162</v>
      </c>
      <c r="P53" s="364">
        <v>1.6E-2</v>
      </c>
      <c r="Q53" s="49">
        <v>65</v>
      </c>
      <c r="R53" s="51">
        <v>6.0000000000000001E-3</v>
      </c>
      <c r="S53" s="49">
        <v>232</v>
      </c>
      <c r="T53" s="51">
        <v>2.3E-2</v>
      </c>
      <c r="U53" s="49">
        <v>66</v>
      </c>
      <c r="V53" s="51">
        <v>7.0000000000000001E-3</v>
      </c>
      <c r="W53" s="49">
        <v>1685</v>
      </c>
      <c r="X53" s="53">
        <v>0.16800000000000001</v>
      </c>
      <c r="Y53" s="52">
        <v>5676</v>
      </c>
      <c r="Z53" s="200">
        <v>0.56599999999999995</v>
      </c>
      <c r="AA53" s="434">
        <v>23</v>
      </c>
      <c r="AB53" s="433">
        <v>2E-3</v>
      </c>
      <c r="AC53" s="432">
        <v>7900</v>
      </c>
      <c r="AD53" s="431">
        <v>4181</v>
      </c>
      <c r="AE53" s="430">
        <v>0.41699999999999998</v>
      </c>
      <c r="AF53" s="423">
        <v>226</v>
      </c>
      <c r="AG53" s="422">
        <v>2.3E-2</v>
      </c>
      <c r="AH53"/>
      <c r="AI53" s="495">
        <v>217</v>
      </c>
      <c r="AJ53" s="494">
        <v>2.1999999999999999E-2</v>
      </c>
      <c r="AL53" s="497">
        <f t="shared" si="2"/>
        <v>9</v>
      </c>
      <c r="AM53" s="496">
        <f t="shared" si="3"/>
        <v>1.0000000000000009E-3</v>
      </c>
    </row>
    <row r="54" spans="1:39" ht="15.75" thickBot="1" x14ac:dyDescent="0.3">
      <c r="A54" s="36" t="s">
        <v>301</v>
      </c>
      <c r="B54" s="37">
        <v>5044</v>
      </c>
      <c r="C54" s="38">
        <v>11</v>
      </c>
      <c r="D54" s="38">
        <v>0</v>
      </c>
      <c r="E54" s="38">
        <v>0</v>
      </c>
      <c r="F54" s="39">
        <v>3</v>
      </c>
      <c r="G54" s="206">
        <v>4732</v>
      </c>
      <c r="H54" s="281">
        <v>0.93799999999999994</v>
      </c>
      <c r="I54" s="145">
        <v>282</v>
      </c>
      <c r="J54" s="204">
        <v>5.6000000000000001E-2</v>
      </c>
      <c r="K54" s="203">
        <v>5</v>
      </c>
      <c r="L54" s="204">
        <v>1E-3</v>
      </c>
      <c r="M54" s="203">
        <v>25</v>
      </c>
      <c r="N54" s="282">
        <v>5.0000000000000001E-3</v>
      </c>
      <c r="O54" s="141">
        <v>6</v>
      </c>
      <c r="P54" s="364">
        <v>1E-3</v>
      </c>
      <c r="Q54" s="49">
        <v>0</v>
      </c>
      <c r="R54" s="51">
        <v>0</v>
      </c>
      <c r="S54" s="49">
        <v>97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142</v>
      </c>
      <c r="AD54" s="431">
        <v>4923</v>
      </c>
      <c r="AE54" s="430">
        <v>0.97599999999999998</v>
      </c>
      <c r="AF54" s="423">
        <v>11</v>
      </c>
      <c r="AG54" s="422">
        <v>2E-3</v>
      </c>
      <c r="AH54"/>
      <c r="AI54" s="495">
        <v>23</v>
      </c>
      <c r="AJ54" s="494">
        <v>5.0000000000000001E-3</v>
      </c>
      <c r="AL54" s="497">
        <f t="shared" si="2"/>
        <v>-12</v>
      </c>
      <c r="AM54" s="496">
        <f t="shared" si="3"/>
        <v>-3.0000000000000001E-3</v>
      </c>
    </row>
    <row r="55" spans="1:39" ht="15.75" thickBot="1" x14ac:dyDescent="0.3">
      <c r="A55" s="36" t="s">
        <v>75</v>
      </c>
      <c r="B55" s="37">
        <v>5454</v>
      </c>
      <c r="C55" s="38">
        <v>10</v>
      </c>
      <c r="D55" s="38">
        <v>0</v>
      </c>
      <c r="E55" s="38">
        <v>7</v>
      </c>
      <c r="F55" s="39">
        <v>4</v>
      </c>
      <c r="G55" s="206">
        <v>4789</v>
      </c>
      <c r="H55" s="281">
        <v>0.878</v>
      </c>
      <c r="I55" s="145">
        <v>612</v>
      </c>
      <c r="J55" s="204">
        <v>0.112</v>
      </c>
      <c r="K55" s="203">
        <v>53</v>
      </c>
      <c r="L55" s="204">
        <v>0.01</v>
      </c>
      <c r="M55" s="203">
        <v>0</v>
      </c>
      <c r="N55" s="282">
        <v>0</v>
      </c>
      <c r="O55" s="141">
        <v>159</v>
      </c>
      <c r="P55" s="364">
        <v>2.9000000000000001E-2</v>
      </c>
      <c r="Q55" s="49">
        <v>74</v>
      </c>
      <c r="R55" s="51">
        <v>1.4E-2</v>
      </c>
      <c r="S55" s="49">
        <v>114</v>
      </c>
      <c r="T55" s="51">
        <v>2.1000000000000001E-2</v>
      </c>
      <c r="U55" s="49">
        <v>56</v>
      </c>
      <c r="V55" s="51">
        <v>0.01</v>
      </c>
      <c r="W55" s="49">
        <v>18</v>
      </c>
      <c r="X55" s="53">
        <v>3.0000000000000001E-3</v>
      </c>
      <c r="Y55" s="52">
        <v>0</v>
      </c>
      <c r="Z55" s="200">
        <v>0</v>
      </c>
      <c r="AA55" s="434">
        <v>31</v>
      </c>
      <c r="AB55" s="433">
        <v>6.0000000000000001E-3</v>
      </c>
      <c r="AC55" s="432">
        <v>395</v>
      </c>
      <c r="AD55" s="431">
        <v>5240</v>
      </c>
      <c r="AE55" s="430">
        <v>0.96099999999999997</v>
      </c>
      <c r="AF55" s="423">
        <v>212</v>
      </c>
      <c r="AG55" s="422">
        <v>3.9E-2</v>
      </c>
      <c r="AH55"/>
      <c r="AI55" s="495">
        <v>219</v>
      </c>
      <c r="AJ55" s="494">
        <v>0.04</v>
      </c>
      <c r="AL55" s="497">
        <f t="shared" si="2"/>
        <v>-7</v>
      </c>
      <c r="AM55" s="496">
        <f t="shared" si="3"/>
        <v>-1.0000000000000009E-3</v>
      </c>
    </row>
    <row r="56" spans="1:39" ht="15.75" thickBot="1" x14ac:dyDescent="0.3">
      <c r="A56" s="36" t="s">
        <v>300</v>
      </c>
      <c r="B56" s="37">
        <v>14158</v>
      </c>
      <c r="C56" s="38">
        <v>20</v>
      </c>
      <c r="D56" s="38">
        <v>0</v>
      </c>
      <c r="E56" s="38">
        <v>14</v>
      </c>
      <c r="F56" s="39">
        <v>3</v>
      </c>
      <c r="G56" s="206">
        <v>13794</v>
      </c>
      <c r="H56" s="281">
        <v>0.97399999999999998</v>
      </c>
      <c r="I56" s="145">
        <v>362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30</v>
      </c>
      <c r="P56" s="364">
        <v>2E-3</v>
      </c>
      <c r="Q56" s="49">
        <v>8</v>
      </c>
      <c r="R56" s="51">
        <v>1E-3</v>
      </c>
      <c r="S56" s="49">
        <v>11</v>
      </c>
      <c r="T56" s="51">
        <v>1E-3</v>
      </c>
      <c r="U56" s="49">
        <v>6</v>
      </c>
      <c r="V56" s="51">
        <v>0</v>
      </c>
      <c r="W56" s="49">
        <v>3</v>
      </c>
      <c r="X56" s="53">
        <v>0</v>
      </c>
      <c r="Y56" s="52">
        <v>1</v>
      </c>
      <c r="Z56" s="200">
        <v>0</v>
      </c>
      <c r="AA56" s="434">
        <v>1</v>
      </c>
      <c r="AB56" s="433">
        <v>0</v>
      </c>
      <c r="AC56" s="432">
        <v>53</v>
      </c>
      <c r="AD56" s="431">
        <v>14126</v>
      </c>
      <c r="AE56" s="430">
        <v>0.998</v>
      </c>
      <c r="AF56" s="423">
        <v>32</v>
      </c>
      <c r="AG56" s="422">
        <v>2E-3</v>
      </c>
      <c r="AH56"/>
      <c r="AI56" s="495">
        <v>33</v>
      </c>
      <c r="AJ56" s="494">
        <v>2E-3</v>
      </c>
      <c r="AL56" s="497">
        <f t="shared" si="2"/>
        <v>-1</v>
      </c>
      <c r="AM56" s="496">
        <f t="shared" si="3"/>
        <v>0</v>
      </c>
    </row>
    <row r="57" spans="1:39" ht="15.75" thickBot="1" x14ac:dyDescent="0.3">
      <c r="A57" s="36" t="s">
        <v>77</v>
      </c>
      <c r="B57" s="37">
        <v>24758</v>
      </c>
      <c r="C57" s="38">
        <v>38</v>
      </c>
      <c r="D57" s="38">
        <v>0</v>
      </c>
      <c r="E57" s="38">
        <v>22</v>
      </c>
      <c r="F57" s="39">
        <v>4</v>
      </c>
      <c r="G57" s="206">
        <v>22773</v>
      </c>
      <c r="H57" s="281">
        <v>0.92</v>
      </c>
      <c r="I57" s="145">
        <v>1787</v>
      </c>
      <c r="J57" s="204">
        <v>7.1999999999999995E-2</v>
      </c>
      <c r="K57" s="203">
        <v>198</v>
      </c>
      <c r="L57" s="204">
        <v>8.0000000000000002E-3</v>
      </c>
      <c r="M57" s="203">
        <v>0</v>
      </c>
      <c r="N57" s="282">
        <v>0</v>
      </c>
      <c r="O57" s="141">
        <v>846</v>
      </c>
      <c r="P57" s="364">
        <v>3.4000000000000002E-2</v>
      </c>
      <c r="Q57" s="49">
        <v>565</v>
      </c>
      <c r="R57" s="51">
        <v>2.3E-2</v>
      </c>
      <c r="S57" s="49">
        <v>6706</v>
      </c>
      <c r="T57" s="51">
        <v>0.27100000000000002</v>
      </c>
      <c r="U57" s="49">
        <v>252</v>
      </c>
      <c r="V57" s="51">
        <v>0.01</v>
      </c>
      <c r="W57" s="49">
        <v>163</v>
      </c>
      <c r="X57" s="53">
        <v>7.0000000000000001E-3</v>
      </c>
      <c r="Y57" s="52">
        <v>12</v>
      </c>
      <c r="Z57" s="200">
        <v>0</v>
      </c>
      <c r="AA57" s="434">
        <v>116</v>
      </c>
      <c r="AB57" s="433">
        <v>5.0000000000000001E-3</v>
      </c>
      <c r="AC57" s="432">
        <v>8143</v>
      </c>
      <c r="AD57" s="431">
        <v>17460</v>
      </c>
      <c r="AE57" s="430">
        <v>0.70499999999999996</v>
      </c>
      <c r="AF57" s="423">
        <v>1044</v>
      </c>
      <c r="AG57" s="422">
        <v>4.2000000000000003E-2</v>
      </c>
      <c r="AH57"/>
      <c r="AI57" s="495">
        <v>1053</v>
      </c>
      <c r="AJ57" s="494">
        <v>4.2999999999999997E-2</v>
      </c>
      <c r="AL57" s="497">
        <f t="shared" si="2"/>
        <v>-9</v>
      </c>
      <c r="AM57" s="496">
        <f t="shared" si="3"/>
        <v>-9.9999999999999395E-4</v>
      </c>
    </row>
    <row r="58" spans="1:39" ht="15.75" thickBot="1" x14ac:dyDescent="0.3">
      <c r="A58" s="36" t="s">
        <v>78</v>
      </c>
      <c r="B58" s="37">
        <v>4940</v>
      </c>
      <c r="C58" s="38">
        <v>12</v>
      </c>
      <c r="D58" s="38">
        <v>0</v>
      </c>
      <c r="E58" s="38">
        <v>0</v>
      </c>
      <c r="F58" s="39">
        <v>3</v>
      </c>
      <c r="G58" s="206">
        <v>4259</v>
      </c>
      <c r="H58" s="281">
        <v>0.86199999999999999</v>
      </c>
      <c r="I58" s="145">
        <v>649</v>
      </c>
      <c r="J58" s="204">
        <v>0.13100000000000001</v>
      </c>
      <c r="K58" s="203">
        <v>31</v>
      </c>
      <c r="L58" s="204">
        <v>6.0000000000000001E-3</v>
      </c>
      <c r="M58" s="203">
        <v>1</v>
      </c>
      <c r="N58" s="282">
        <v>0</v>
      </c>
      <c r="O58" s="141">
        <v>266</v>
      </c>
      <c r="P58" s="364">
        <v>5.3999999999999999E-2</v>
      </c>
      <c r="Q58" s="49">
        <v>3</v>
      </c>
      <c r="R58" s="51">
        <v>1E-3</v>
      </c>
      <c r="S58" s="49">
        <v>794</v>
      </c>
      <c r="T58" s="51">
        <v>0.161</v>
      </c>
      <c r="U58" s="49">
        <v>4909</v>
      </c>
      <c r="V58" s="51">
        <v>0.99399999999999999</v>
      </c>
      <c r="W58" s="49">
        <v>21</v>
      </c>
      <c r="X58" s="53">
        <v>4.0000000000000001E-3</v>
      </c>
      <c r="Y58" s="52">
        <v>2</v>
      </c>
      <c r="Z58" s="200">
        <v>0</v>
      </c>
      <c r="AA58" s="434">
        <v>9</v>
      </c>
      <c r="AB58" s="433">
        <v>2E-3</v>
      </c>
      <c r="AC58" s="432">
        <v>6016</v>
      </c>
      <c r="AD58" s="431">
        <v>0</v>
      </c>
      <c r="AE58" s="430">
        <v>0</v>
      </c>
      <c r="AF58" s="423">
        <v>297</v>
      </c>
      <c r="AG58" s="422">
        <v>0.06</v>
      </c>
      <c r="AH58"/>
      <c r="AI58" s="495">
        <v>297</v>
      </c>
      <c r="AJ58" s="494">
        <v>0.06</v>
      </c>
      <c r="AL58" s="497">
        <f t="shared" si="2"/>
        <v>0</v>
      </c>
      <c r="AM58" s="496">
        <f t="shared" si="3"/>
        <v>0</v>
      </c>
    </row>
    <row r="59" spans="1:39" ht="15.75" thickBot="1" x14ac:dyDescent="0.3">
      <c r="A59" s="36" t="s">
        <v>291</v>
      </c>
      <c r="B59" s="37">
        <v>9700</v>
      </c>
      <c r="C59" s="38">
        <v>21</v>
      </c>
      <c r="D59" s="38">
        <v>0</v>
      </c>
      <c r="E59" s="38">
        <v>10</v>
      </c>
      <c r="F59" s="39">
        <v>3</v>
      </c>
      <c r="G59" s="206">
        <v>9230</v>
      </c>
      <c r="H59" s="281">
        <v>0.95199999999999996</v>
      </c>
      <c r="I59" s="145">
        <v>379</v>
      </c>
      <c r="J59" s="204">
        <v>3.9E-2</v>
      </c>
      <c r="K59" s="203">
        <v>91</v>
      </c>
      <c r="L59" s="204">
        <v>8.9999999999999993E-3</v>
      </c>
      <c r="M59" s="203">
        <v>0</v>
      </c>
      <c r="N59" s="282">
        <v>0</v>
      </c>
      <c r="O59" s="141">
        <v>755</v>
      </c>
      <c r="P59" s="364">
        <v>7.8E-2</v>
      </c>
      <c r="Q59" s="49">
        <v>244</v>
      </c>
      <c r="R59" s="51">
        <v>2.5000000000000001E-2</v>
      </c>
      <c r="S59" s="49">
        <v>261</v>
      </c>
      <c r="T59" s="51">
        <v>2.7E-2</v>
      </c>
      <c r="U59" s="49">
        <v>123</v>
      </c>
      <c r="V59" s="51">
        <v>1.2999999999999999E-2</v>
      </c>
      <c r="W59" s="49">
        <v>1</v>
      </c>
      <c r="X59" s="53">
        <v>0</v>
      </c>
      <c r="Y59" s="52">
        <v>0</v>
      </c>
      <c r="Z59" s="200">
        <v>0</v>
      </c>
      <c r="AA59" s="434">
        <v>44</v>
      </c>
      <c r="AB59" s="433">
        <v>5.0000000000000001E-3</v>
      </c>
      <c r="AC59" s="432">
        <v>1194</v>
      </c>
      <c r="AD59" s="431">
        <v>8687</v>
      </c>
      <c r="AE59" s="430">
        <v>0.89600000000000002</v>
      </c>
      <c r="AF59" s="423">
        <v>846</v>
      </c>
      <c r="AG59" s="422">
        <v>8.6999999999999994E-2</v>
      </c>
      <c r="AH59"/>
      <c r="AI59" s="495">
        <v>846</v>
      </c>
      <c r="AJ59" s="494">
        <v>8.6999999999999994E-2</v>
      </c>
      <c r="AL59" s="497">
        <f t="shared" si="2"/>
        <v>0</v>
      </c>
      <c r="AM59" s="496">
        <f t="shared" si="3"/>
        <v>0</v>
      </c>
    </row>
    <row r="60" spans="1:39" ht="15.75" thickBot="1" x14ac:dyDescent="0.3">
      <c r="A60" s="36" t="s">
        <v>80</v>
      </c>
      <c r="B60" s="37">
        <v>3606</v>
      </c>
      <c r="C60" s="38">
        <v>10</v>
      </c>
      <c r="D60" s="38">
        <v>0</v>
      </c>
      <c r="E60" s="38">
        <v>8</v>
      </c>
      <c r="F60" s="39">
        <v>3</v>
      </c>
      <c r="G60" s="206">
        <v>1795</v>
      </c>
      <c r="H60" s="281">
        <v>0.498</v>
      </c>
      <c r="I60" s="145">
        <v>1810</v>
      </c>
      <c r="J60" s="204">
        <v>0.502</v>
      </c>
      <c r="K60" s="203">
        <v>1</v>
      </c>
      <c r="L60" s="204">
        <v>0</v>
      </c>
      <c r="M60" s="203">
        <v>0</v>
      </c>
      <c r="N60" s="282">
        <v>0</v>
      </c>
      <c r="O60" s="141">
        <v>248</v>
      </c>
      <c r="P60" s="364">
        <v>6.9000000000000006E-2</v>
      </c>
      <c r="Q60" s="49">
        <v>187</v>
      </c>
      <c r="R60" s="51">
        <v>5.1999999999999998E-2</v>
      </c>
      <c r="S60" s="49">
        <v>195</v>
      </c>
      <c r="T60" s="51">
        <v>5.3999999999999999E-2</v>
      </c>
      <c r="U60" s="49">
        <v>98</v>
      </c>
      <c r="V60" s="51">
        <v>2.7E-2</v>
      </c>
      <c r="W60" s="49">
        <v>22</v>
      </c>
      <c r="X60" s="53">
        <v>6.0000000000000001E-3</v>
      </c>
      <c r="Y60" s="52">
        <v>23</v>
      </c>
      <c r="Z60" s="200">
        <v>6.0000000000000001E-3</v>
      </c>
      <c r="AA60" s="434">
        <v>19</v>
      </c>
      <c r="AB60" s="433">
        <v>5.0000000000000001E-3</v>
      </c>
      <c r="AC60" s="432">
        <v>635</v>
      </c>
      <c r="AD60" s="431">
        <v>3352</v>
      </c>
      <c r="AE60" s="430">
        <v>0.93</v>
      </c>
      <c r="AF60" s="423">
        <v>249</v>
      </c>
      <c r="AG60" s="422">
        <v>6.9000000000000006E-2</v>
      </c>
      <c r="AH60"/>
      <c r="AI60" s="495">
        <v>248</v>
      </c>
      <c r="AJ60" s="494">
        <v>6.9000000000000006E-2</v>
      </c>
      <c r="AL60" s="497">
        <f t="shared" si="2"/>
        <v>1</v>
      </c>
      <c r="AM60" s="496">
        <f t="shared" si="3"/>
        <v>0</v>
      </c>
    </row>
    <row r="61" spans="1:39" ht="15.75" thickBot="1" x14ac:dyDescent="0.3">
      <c r="A61" s="36" t="s">
        <v>81</v>
      </c>
      <c r="B61" s="37">
        <v>53547</v>
      </c>
      <c r="C61" s="38">
        <v>70</v>
      </c>
      <c r="D61" s="38">
        <v>0</v>
      </c>
      <c r="E61" s="38">
        <v>46</v>
      </c>
      <c r="F61" s="39">
        <v>3</v>
      </c>
      <c r="G61" s="206">
        <v>53158</v>
      </c>
      <c r="H61" s="281">
        <v>0.99299999999999999</v>
      </c>
      <c r="I61" s="145">
        <v>361</v>
      </c>
      <c r="J61" s="204">
        <v>7.0000000000000001E-3</v>
      </c>
      <c r="K61" s="203">
        <v>4</v>
      </c>
      <c r="L61" s="204">
        <v>0</v>
      </c>
      <c r="M61" s="203">
        <v>24</v>
      </c>
      <c r="N61" s="282">
        <v>0</v>
      </c>
      <c r="O61" s="141">
        <v>142</v>
      </c>
      <c r="P61" s="364">
        <v>3.0000000000000001E-3</v>
      </c>
      <c r="Q61" s="49">
        <v>116</v>
      </c>
      <c r="R61" s="51">
        <v>2E-3</v>
      </c>
      <c r="S61" s="49">
        <v>397</v>
      </c>
      <c r="T61" s="51">
        <v>7.0000000000000001E-3</v>
      </c>
      <c r="U61" s="49">
        <v>179</v>
      </c>
      <c r="V61" s="51">
        <v>3.0000000000000001E-3</v>
      </c>
      <c r="W61" s="49">
        <v>14</v>
      </c>
      <c r="X61" s="53">
        <v>0</v>
      </c>
      <c r="Y61" s="52">
        <v>14</v>
      </c>
      <c r="Z61" s="200">
        <v>0</v>
      </c>
      <c r="AA61" s="434">
        <v>8</v>
      </c>
      <c r="AB61" s="433">
        <v>0</v>
      </c>
      <c r="AC61" s="432">
        <v>777</v>
      </c>
      <c r="AD61" s="431">
        <v>52889</v>
      </c>
      <c r="AE61" s="430">
        <v>0.98799999999999999</v>
      </c>
      <c r="AF61" s="423">
        <v>146</v>
      </c>
      <c r="AG61" s="422">
        <v>3.0000000000000001E-3</v>
      </c>
      <c r="AH61"/>
      <c r="AI61" s="495">
        <v>155</v>
      </c>
      <c r="AJ61" s="494">
        <v>3.0000000000000001E-3</v>
      </c>
      <c r="AL61" s="497">
        <f t="shared" si="2"/>
        <v>-9</v>
      </c>
      <c r="AM61" s="496">
        <f t="shared" si="3"/>
        <v>0</v>
      </c>
    </row>
    <row r="62" spans="1:39" ht="15.75" thickBot="1" x14ac:dyDescent="0.3">
      <c r="A62" s="36" t="s">
        <v>82</v>
      </c>
      <c r="B62" s="37">
        <v>13726</v>
      </c>
      <c r="C62" s="38">
        <v>26</v>
      </c>
      <c r="D62" s="38">
        <v>0</v>
      </c>
      <c r="E62" s="38">
        <v>11</v>
      </c>
      <c r="F62" s="39">
        <v>3</v>
      </c>
      <c r="G62" s="206">
        <v>11366</v>
      </c>
      <c r="H62" s="281">
        <v>0.82799999999999996</v>
      </c>
      <c r="I62" s="145">
        <v>2168</v>
      </c>
      <c r="J62" s="204">
        <v>0.158</v>
      </c>
      <c r="K62" s="203">
        <v>190</v>
      </c>
      <c r="L62" s="204">
        <v>1.4E-2</v>
      </c>
      <c r="M62" s="203">
        <v>2</v>
      </c>
      <c r="N62" s="282">
        <v>0</v>
      </c>
      <c r="O62" s="141">
        <v>981</v>
      </c>
      <c r="P62" s="364">
        <v>7.0999999999999994E-2</v>
      </c>
      <c r="Q62" s="49">
        <v>487</v>
      </c>
      <c r="R62" s="51">
        <v>3.5000000000000003E-2</v>
      </c>
      <c r="S62" s="49">
        <v>156</v>
      </c>
      <c r="T62" s="51">
        <v>1.0999999999999999E-2</v>
      </c>
      <c r="U62" s="49">
        <v>111</v>
      </c>
      <c r="V62" s="51">
        <v>8.0000000000000002E-3</v>
      </c>
      <c r="W62" s="49">
        <v>9</v>
      </c>
      <c r="X62" s="53">
        <v>1E-3</v>
      </c>
      <c r="Y62" s="52">
        <v>4</v>
      </c>
      <c r="Z62" s="200">
        <v>0</v>
      </c>
      <c r="AA62" s="434">
        <v>8</v>
      </c>
      <c r="AB62" s="433">
        <v>1E-3</v>
      </c>
      <c r="AC62" s="432">
        <v>1279</v>
      </c>
      <c r="AD62" s="431">
        <v>12551</v>
      </c>
      <c r="AE62" s="430">
        <v>0.91400000000000003</v>
      </c>
      <c r="AF62" s="423">
        <v>1171</v>
      </c>
      <c r="AG62" s="422">
        <v>8.5000000000000006E-2</v>
      </c>
      <c r="AH62"/>
      <c r="AI62" s="491">
        <v>1173</v>
      </c>
      <c r="AJ62" s="490">
        <v>8.5000000000000006E-2</v>
      </c>
      <c r="AL62" s="497">
        <f t="shared" si="2"/>
        <v>-2</v>
      </c>
      <c r="AM62" s="496">
        <f t="shared" si="3"/>
        <v>0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5"/>
      <c r="AF64" s="7"/>
      <c r="AG64" s="7"/>
      <c r="AH64"/>
    </row>
    <row r="65" spans="1:34" x14ac:dyDescent="0.25">
      <c r="A65" s="60" t="s">
        <v>93</v>
      </c>
      <c r="B65" s="61">
        <f t="shared" ref="B65:G65" si="4">SUM(B8:B62)</f>
        <v>1149466</v>
      </c>
      <c r="C65" s="62">
        <f t="shared" si="4"/>
        <v>1675</v>
      </c>
      <c r="D65" s="61">
        <f t="shared" si="4"/>
        <v>46</v>
      </c>
      <c r="E65" s="61">
        <f t="shared" si="4"/>
        <v>960</v>
      </c>
      <c r="F65" s="62">
        <f t="shared" si="4"/>
        <v>195</v>
      </c>
      <c r="G65" s="63">
        <f t="shared" si="4"/>
        <v>1075620</v>
      </c>
      <c r="H65" s="64">
        <f xml:space="preserve"> G65 / B65</f>
        <v>0.93575625551342967</v>
      </c>
      <c r="I65" s="63">
        <f>SUM(I8:I62)</f>
        <v>64208</v>
      </c>
      <c r="J65" s="65">
        <f xml:space="preserve"> I65 / B65</f>
        <v>5.5858981474876161E-2</v>
      </c>
      <c r="K65" s="63">
        <f>SUM(K8:K62)</f>
        <v>8162</v>
      </c>
      <c r="L65" s="65">
        <f xml:space="preserve"> K65 / B65</f>
        <v>7.1006884936135562E-3</v>
      </c>
      <c r="M65" s="63">
        <f>SUM(M8:M62)</f>
        <v>1476</v>
      </c>
      <c r="N65" s="64">
        <f xml:space="preserve"> M65 / B65</f>
        <v>1.2840745180805696E-3</v>
      </c>
      <c r="O65" s="66">
        <f>SUM(O8:O62)</f>
        <v>24106</v>
      </c>
      <c r="P65" s="67">
        <f xml:space="preserve"> O65 / ($G$65 + $I$65)</f>
        <v>2.1148804907407084E-2</v>
      </c>
      <c r="Q65" s="66">
        <f>SUM(Q8:Q62)</f>
        <v>11365</v>
      </c>
      <c r="R65" s="67">
        <f xml:space="preserve"> Q65 / ($G$65 + $I$65)</f>
        <v>9.9708026123239649E-3</v>
      </c>
      <c r="S65" s="66">
        <f>SUM(S8:S62)</f>
        <v>71941</v>
      </c>
      <c r="T65" s="67">
        <f xml:space="preserve"> S65 /  ($G$65 + $I$65)</f>
        <v>6.3115663064953656E-2</v>
      </c>
      <c r="U65" s="66">
        <f>SUM(U8:U62)</f>
        <v>45214</v>
      </c>
      <c r="V65" s="67">
        <f xml:space="preserve"> U65 /  ($G$65 + $I$65)</f>
        <v>3.9667388412988627E-2</v>
      </c>
      <c r="W65" s="66">
        <f>SUM(W8:W62)</f>
        <v>7657</v>
      </c>
      <c r="X65" s="67">
        <f xml:space="preserve"> W65 / ($G$65 + $I$65)</f>
        <v>6.7176802114003167E-3</v>
      </c>
      <c r="Y65" s="66">
        <f>SUM(Y8:Y62)</f>
        <v>6403</v>
      </c>
      <c r="Z65" s="67">
        <f xml:space="preserve"> Y65 /  ($G$65 + $I$65)</f>
        <v>5.6175142214439375E-3</v>
      </c>
      <c r="AA65" s="418">
        <f>SUM(AA8:AA62)</f>
        <v>1584</v>
      </c>
      <c r="AB65" s="421">
        <f xml:space="preserve"> AA65 /  ($G$65 + $I$65)</f>
        <v>1.3896833557343739E-3</v>
      </c>
      <c r="AC65" s="416">
        <f>SUM(AC8:AC62)</f>
        <v>159203</v>
      </c>
      <c r="AD65" s="416">
        <f>SUM(AD8:AD62)</f>
        <v>1013523</v>
      </c>
      <c r="AE65" s="420">
        <f xml:space="preserve"> AD65 /  ($G$65 + $I$65)</f>
        <v>0.88918942156184966</v>
      </c>
      <c r="AF65" s="414">
        <f>SUM(AF8:AF62)</f>
        <v>32268</v>
      </c>
      <c r="AG65" s="419">
        <f xml:space="preserve"> AF65 / $B$65</f>
        <v>2.8072165683891478E-2</v>
      </c>
      <c r="AH65"/>
    </row>
    <row r="66" spans="1:34" x14ac:dyDescent="0.25">
      <c r="A66" s="69" t="s">
        <v>94</v>
      </c>
      <c r="B66" s="61">
        <f t="shared" ref="B66:AG66" si="5">MIN(B8:B62)</f>
        <v>3606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1795</v>
      </c>
      <c r="H66" s="70">
        <f t="shared" si="5"/>
        <v>0.498</v>
      </c>
      <c r="I66" s="63">
        <f t="shared" si="5"/>
        <v>41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6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11</v>
      </c>
      <c r="T66" s="72">
        <f t="shared" si="5"/>
        <v>1E-3</v>
      </c>
      <c r="U66" s="66">
        <f t="shared" si="5"/>
        <v>1</v>
      </c>
      <c r="V66" s="72">
        <f t="shared" si="5"/>
        <v>0</v>
      </c>
      <c r="W66" s="66">
        <f t="shared" si="5"/>
        <v>1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47</v>
      </c>
      <c r="AD66" s="416">
        <f t="shared" si="5"/>
        <v>0</v>
      </c>
      <c r="AE66" s="415">
        <f t="shared" si="5"/>
        <v>0</v>
      </c>
      <c r="AF66" s="414">
        <f t="shared" si="5"/>
        <v>11</v>
      </c>
      <c r="AG66" s="413">
        <f t="shared" si="5"/>
        <v>1E-3</v>
      </c>
      <c r="AH66"/>
    </row>
    <row r="67" spans="1:34" x14ac:dyDescent="0.25">
      <c r="A67" s="69" t="s">
        <v>95</v>
      </c>
      <c r="B67" s="61">
        <f t="shared" ref="B67:AG67" si="6">MAX(B8:B62)</f>
        <v>117932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114852</v>
      </c>
      <c r="H67" s="70">
        <f t="shared" si="6"/>
        <v>0.996</v>
      </c>
      <c r="I67" s="63">
        <f t="shared" si="6"/>
        <v>5591</v>
      </c>
      <c r="J67" s="71">
        <f t="shared" si="6"/>
        <v>0.502</v>
      </c>
      <c r="K67" s="63">
        <f t="shared" si="6"/>
        <v>1955</v>
      </c>
      <c r="L67" s="71">
        <f t="shared" si="6"/>
        <v>0.11799999999999999</v>
      </c>
      <c r="M67" s="63">
        <f t="shared" si="6"/>
        <v>257</v>
      </c>
      <c r="N67" s="71">
        <f t="shared" si="6"/>
        <v>1.2999999999999999E-2</v>
      </c>
      <c r="O67" s="66">
        <f t="shared" si="6"/>
        <v>2359</v>
      </c>
      <c r="P67" s="72">
        <f t="shared" si="6"/>
        <v>0.27400000000000002</v>
      </c>
      <c r="Q67" s="66">
        <f t="shared" si="6"/>
        <v>1768</v>
      </c>
      <c r="R67" s="72">
        <f t="shared" si="6"/>
        <v>6.6000000000000003E-2</v>
      </c>
      <c r="S67" s="66">
        <f t="shared" si="6"/>
        <v>44446</v>
      </c>
      <c r="T67" s="72">
        <f t="shared" si="6"/>
        <v>0.80400000000000005</v>
      </c>
      <c r="U67" s="66">
        <f t="shared" si="6"/>
        <v>12256</v>
      </c>
      <c r="V67" s="72">
        <f t="shared" si="6"/>
        <v>0.998</v>
      </c>
      <c r="W67" s="66">
        <f t="shared" si="6"/>
        <v>1903</v>
      </c>
      <c r="X67" s="298">
        <f t="shared" si="6"/>
        <v>0.16800000000000001</v>
      </c>
      <c r="Y67" s="66">
        <f t="shared" si="6"/>
        <v>5676</v>
      </c>
      <c r="Z67" s="72">
        <f t="shared" si="6"/>
        <v>0.56599999999999995</v>
      </c>
      <c r="AA67" s="418">
        <f t="shared" si="6"/>
        <v>116</v>
      </c>
      <c r="AB67" s="417">
        <f t="shared" si="6"/>
        <v>6.0000000000000001E-3</v>
      </c>
      <c r="AC67" s="416">
        <f t="shared" si="6"/>
        <v>47840</v>
      </c>
      <c r="AD67" s="416">
        <f t="shared" si="6"/>
        <v>115711</v>
      </c>
      <c r="AE67" s="415">
        <f t="shared" si="6"/>
        <v>0.998</v>
      </c>
      <c r="AF67" s="414">
        <f t="shared" si="6"/>
        <v>3179</v>
      </c>
      <c r="AG67" s="413">
        <f t="shared" si="6"/>
        <v>0.29799999999999999</v>
      </c>
      <c r="AH67"/>
    </row>
    <row r="69" spans="1:34" x14ac:dyDescent="0.25">
      <c r="G69" s="137">
        <f xml:space="preserve"> G65 + I65</f>
        <v>1139828</v>
      </c>
    </row>
  </sheetData>
  <autoFilter ref="A7:AN7">
    <sortState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G69" sqref="G69"/>
    </sheetView>
  </sheetViews>
  <sheetFormatPr defaultRowHeight="15" x14ac:dyDescent="0.25"/>
  <cols>
    <col min="1" max="1" width="11.42578125" bestFit="1" customWidth="1"/>
    <col min="2" max="2" width="15.28515625" customWidth="1"/>
    <col min="3" max="3" width="10.42578125" bestFit="1" customWidth="1"/>
    <col min="4" max="4" width="11.140625" customWidth="1"/>
    <col min="5" max="5" width="7.85546875" bestFit="1" customWidth="1"/>
    <col min="6" max="6" width="11.5703125" customWidth="1"/>
    <col min="7" max="7" width="14.85546875" customWidth="1"/>
    <col min="8" max="8" width="10" style="1" customWidth="1"/>
    <col min="9" max="9" width="13.42578125" customWidth="1"/>
    <col min="10" max="10" width="11.42578125" style="1" customWidth="1"/>
    <col min="11" max="11" width="15" customWidth="1"/>
    <col min="12" max="12" width="13.85546875" style="1" customWidth="1"/>
    <col min="13" max="13" width="9.42578125" customWidth="1"/>
    <col min="14" max="14" width="11" style="1" customWidth="1"/>
    <col min="15" max="15" width="14.7109375" customWidth="1"/>
    <col min="16" max="16" width="15.28515625" style="1" customWidth="1"/>
    <col min="17" max="17" width="0" hidden="1" customWidth="1"/>
    <col min="18" max="18" width="0" style="1" hidden="1" customWidth="1"/>
    <col min="19" max="19" width="14.28515625" customWidth="1"/>
    <col min="20" max="20" width="12.85546875" style="1" customWidth="1"/>
    <col min="21" max="21" width="12.7109375" customWidth="1"/>
    <col min="22" max="22" width="10.42578125" style="1" customWidth="1"/>
    <col min="23" max="23" width="12.140625" customWidth="1"/>
    <col min="24" max="24" width="13.140625" style="1" customWidth="1"/>
    <col min="25" max="25" width="14.7109375" customWidth="1"/>
    <col min="26" max="26" width="12.28515625" style="1" customWidth="1"/>
    <col min="27" max="27" width="11.5703125" customWidth="1"/>
    <col min="28" max="28" width="13.7109375" style="1" customWidth="1"/>
    <col min="29" max="29" width="12.7109375" customWidth="1"/>
    <col min="30" max="30" width="13" customWidth="1"/>
    <col min="31" max="31" width="12.7109375" style="1" customWidth="1"/>
    <col min="32" max="32" width="13" customWidth="1"/>
    <col min="33" max="33" width="11" style="1" customWidth="1"/>
  </cols>
  <sheetData>
    <row r="1" spans="1:39" x14ac:dyDescent="0.25">
      <c r="A1" s="258" t="s">
        <v>323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59" t="s">
        <v>187</v>
      </c>
      <c r="AH1" s="7"/>
      <c r="AI1" s="7"/>
      <c r="AJ1" s="7"/>
      <c r="AK1" s="7"/>
      <c r="AL1" s="19"/>
      <c r="AM1" s="59"/>
    </row>
    <row r="2" spans="1:39" x14ac:dyDescent="0.25">
      <c r="A2" s="4" t="s">
        <v>322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H2" s="7"/>
      <c r="AI2" s="7"/>
      <c r="AJ2" s="7"/>
      <c r="AK2" s="7"/>
      <c r="AL2" s="19"/>
      <c r="AM2" s="59"/>
    </row>
    <row r="3" spans="1:39" x14ac:dyDescent="0.25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H3" s="7"/>
      <c r="AI3" s="7"/>
      <c r="AJ3" s="7"/>
      <c r="AK3" s="7"/>
      <c r="AL3" s="19"/>
      <c r="AM3" s="59"/>
    </row>
    <row r="4" spans="1:39" x14ac:dyDescent="0.25">
      <c r="A4" s="4"/>
      <c r="B4" s="19"/>
      <c r="C4" s="19"/>
      <c r="D4" s="19"/>
      <c r="E4" s="183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321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H4" s="7"/>
      <c r="AI4" s="7"/>
      <c r="AJ4" s="7"/>
      <c r="AK4" s="7"/>
      <c r="AL4" s="19"/>
      <c r="AM4" s="59"/>
    </row>
    <row r="5" spans="1:39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 t="s">
        <v>87</v>
      </c>
      <c r="AH5" s="7"/>
      <c r="AI5" s="7" t="s">
        <v>320</v>
      </c>
      <c r="AJ5" s="7"/>
      <c r="AK5" s="7"/>
      <c r="AL5" s="9" t="s">
        <v>319</v>
      </c>
      <c r="AM5" s="59"/>
    </row>
    <row r="6" spans="1:39" ht="25.5" customHeight="1" thickBot="1" x14ac:dyDescent="0.3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H6" s="7"/>
      <c r="AI6" s="694" t="s">
        <v>324</v>
      </c>
      <c r="AJ6" s="695"/>
      <c r="AK6" s="7"/>
      <c r="AL6" s="668" t="s">
        <v>324</v>
      </c>
      <c r="AM6" s="669"/>
    </row>
    <row r="7" spans="1:39" ht="51.7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H7" s="7"/>
      <c r="AI7" s="501" t="s">
        <v>268</v>
      </c>
      <c r="AJ7" s="500" t="s">
        <v>267</v>
      </c>
      <c r="AK7" s="7"/>
      <c r="AL7" s="499" t="s">
        <v>283</v>
      </c>
      <c r="AM7" s="498" t="s">
        <v>282</v>
      </c>
    </row>
    <row r="8" spans="1:39" x14ac:dyDescent="0.25">
      <c r="A8" s="36" t="s">
        <v>28</v>
      </c>
      <c r="B8" s="37">
        <v>9524</v>
      </c>
      <c r="C8" s="38">
        <v>13</v>
      </c>
      <c r="D8" s="38">
        <v>0</v>
      </c>
      <c r="E8" s="38">
        <v>3</v>
      </c>
      <c r="F8" s="39">
        <v>3</v>
      </c>
      <c r="G8" s="206">
        <v>9040</v>
      </c>
      <c r="H8" s="281">
        <v>0.94899999999999995</v>
      </c>
      <c r="I8" s="145">
        <v>437</v>
      </c>
      <c r="J8" s="204">
        <v>4.5999999999999999E-2</v>
      </c>
      <c r="K8" s="203">
        <v>47</v>
      </c>
      <c r="L8" s="204">
        <v>5.0000000000000001E-3</v>
      </c>
      <c r="M8" s="203">
        <v>0</v>
      </c>
      <c r="N8" s="282">
        <v>0</v>
      </c>
      <c r="O8" s="141">
        <v>85</v>
      </c>
      <c r="P8" s="364">
        <v>8.9999999999999993E-3</v>
      </c>
      <c r="Q8" s="49">
        <v>26</v>
      </c>
      <c r="R8" s="51">
        <v>3.0000000000000001E-3</v>
      </c>
      <c r="S8" s="49">
        <v>528</v>
      </c>
      <c r="T8" s="51">
        <v>5.5E-2</v>
      </c>
      <c r="U8" s="49">
        <v>52</v>
      </c>
      <c r="V8" s="51">
        <v>5.0000000000000001E-3</v>
      </c>
      <c r="W8" s="49">
        <v>32</v>
      </c>
      <c r="X8" s="53">
        <v>3.0000000000000001E-3</v>
      </c>
      <c r="Y8" s="52">
        <v>22</v>
      </c>
      <c r="Z8" s="200">
        <v>2E-3</v>
      </c>
      <c r="AA8" s="434">
        <v>20</v>
      </c>
      <c r="AB8" s="433">
        <v>2E-3</v>
      </c>
      <c r="AC8" s="432">
        <v>776</v>
      </c>
      <c r="AD8" s="431">
        <v>8923</v>
      </c>
      <c r="AE8" s="430">
        <v>0.93700000000000006</v>
      </c>
      <c r="AF8" s="423">
        <v>132</v>
      </c>
      <c r="AG8" s="422">
        <v>1.4E-2</v>
      </c>
      <c r="AI8" s="520">
        <v>181</v>
      </c>
      <c r="AJ8" s="519">
        <v>1.9E-2</v>
      </c>
      <c r="AL8" s="497">
        <f t="shared" ref="AL8:AL39" si="0" xml:space="preserve"> AF8-AI8</f>
        <v>-49</v>
      </c>
      <c r="AM8" s="496">
        <f t="shared" ref="AM8:AM39" si="1" xml:space="preserve"> AG8-AJ8</f>
        <v>-4.9999999999999992E-3</v>
      </c>
    </row>
    <row r="9" spans="1:39" x14ac:dyDescent="0.25">
      <c r="A9" s="36" t="s">
        <v>29</v>
      </c>
      <c r="B9" s="37">
        <v>83266</v>
      </c>
      <c r="C9" s="38">
        <v>80</v>
      </c>
      <c r="D9" s="38">
        <v>0</v>
      </c>
      <c r="E9" s="38">
        <v>74</v>
      </c>
      <c r="F9" s="39">
        <v>6</v>
      </c>
      <c r="G9" s="206">
        <v>82617</v>
      </c>
      <c r="H9" s="281">
        <v>0.99199999999999999</v>
      </c>
      <c r="I9" s="145">
        <v>633</v>
      </c>
      <c r="J9" s="204">
        <v>8.0000000000000002E-3</v>
      </c>
      <c r="K9" s="203">
        <v>11</v>
      </c>
      <c r="L9" s="204">
        <v>0</v>
      </c>
      <c r="M9" s="203">
        <v>5</v>
      </c>
      <c r="N9" s="282">
        <v>0</v>
      </c>
      <c r="O9" s="141">
        <v>33</v>
      </c>
      <c r="P9" s="364">
        <v>0</v>
      </c>
      <c r="Q9" s="49">
        <v>30</v>
      </c>
      <c r="R9" s="51">
        <v>0</v>
      </c>
      <c r="S9" s="49">
        <v>35</v>
      </c>
      <c r="T9" s="51">
        <v>0</v>
      </c>
      <c r="U9" s="49">
        <v>1348</v>
      </c>
      <c r="V9" s="51">
        <v>1.6E-2</v>
      </c>
      <c r="W9" s="49">
        <v>25</v>
      </c>
      <c r="X9" s="53">
        <v>0</v>
      </c>
      <c r="Y9" s="52">
        <v>13</v>
      </c>
      <c r="Z9" s="200">
        <v>0</v>
      </c>
      <c r="AA9" s="434">
        <v>7</v>
      </c>
      <c r="AB9" s="433">
        <v>0</v>
      </c>
      <c r="AC9" s="432">
        <v>1461</v>
      </c>
      <c r="AD9" s="431">
        <v>81898</v>
      </c>
      <c r="AE9" s="430">
        <v>0.98399999999999999</v>
      </c>
      <c r="AF9" s="423">
        <v>44</v>
      </c>
      <c r="AG9" s="422">
        <v>1E-3</v>
      </c>
      <c r="AI9" s="495">
        <v>118</v>
      </c>
      <c r="AJ9" s="494">
        <v>1E-3</v>
      </c>
      <c r="AL9" s="493">
        <f t="shared" si="0"/>
        <v>-74</v>
      </c>
      <c r="AM9" s="492">
        <f t="shared" si="1"/>
        <v>0</v>
      </c>
    </row>
    <row r="10" spans="1:39" x14ac:dyDescent="0.25">
      <c r="A10" s="36" t="s">
        <v>30</v>
      </c>
      <c r="B10" s="37">
        <v>14118</v>
      </c>
      <c r="C10" s="38">
        <v>26</v>
      </c>
      <c r="D10" s="38">
        <v>0</v>
      </c>
      <c r="E10" s="38">
        <v>5</v>
      </c>
      <c r="F10" s="39">
        <v>3</v>
      </c>
      <c r="G10" s="206">
        <v>13589</v>
      </c>
      <c r="H10" s="281">
        <v>0.96299999999999997</v>
      </c>
      <c r="I10" s="145">
        <v>446</v>
      </c>
      <c r="J10" s="204">
        <v>3.2000000000000001E-2</v>
      </c>
      <c r="K10" s="203">
        <v>57</v>
      </c>
      <c r="L10" s="204">
        <v>4.0000000000000001E-3</v>
      </c>
      <c r="M10" s="203">
        <v>26</v>
      </c>
      <c r="N10" s="282">
        <v>2E-3</v>
      </c>
      <c r="O10" s="141">
        <v>115</v>
      </c>
      <c r="P10" s="364">
        <v>8.0000000000000002E-3</v>
      </c>
      <c r="Q10" s="49">
        <v>53</v>
      </c>
      <c r="R10" s="51">
        <v>4.0000000000000001E-3</v>
      </c>
      <c r="S10" s="49">
        <v>139</v>
      </c>
      <c r="T10" s="51">
        <v>0.01</v>
      </c>
      <c r="U10" s="49">
        <v>12245</v>
      </c>
      <c r="V10" s="51">
        <v>0.86699999999999999</v>
      </c>
      <c r="W10" s="49">
        <v>10</v>
      </c>
      <c r="X10" s="53">
        <v>1E-3</v>
      </c>
      <c r="Y10" s="52">
        <v>7</v>
      </c>
      <c r="Z10" s="200">
        <v>0</v>
      </c>
      <c r="AA10" s="434">
        <v>99</v>
      </c>
      <c r="AB10" s="433">
        <v>7.0000000000000001E-3</v>
      </c>
      <c r="AC10" s="432">
        <v>12629</v>
      </c>
      <c r="AD10" s="431">
        <v>1811</v>
      </c>
      <c r="AE10" s="430">
        <v>0.128</v>
      </c>
      <c r="AF10" s="423">
        <v>172</v>
      </c>
      <c r="AG10" s="422">
        <v>1.2E-2</v>
      </c>
      <c r="AI10" s="495">
        <v>185</v>
      </c>
      <c r="AJ10" s="494">
        <v>1.2999999999999999E-2</v>
      </c>
      <c r="AL10" s="493">
        <f t="shared" si="0"/>
        <v>-13</v>
      </c>
      <c r="AM10" s="492">
        <f t="shared" si="1"/>
        <v>-9.9999999999999915E-4</v>
      </c>
    </row>
    <row r="11" spans="1:39" x14ac:dyDescent="0.25">
      <c r="A11" s="36" t="s">
        <v>31</v>
      </c>
      <c r="B11" s="37">
        <v>8024</v>
      </c>
      <c r="C11" s="38">
        <v>18</v>
      </c>
      <c r="D11" s="38">
        <v>0</v>
      </c>
      <c r="E11" s="38">
        <v>0</v>
      </c>
      <c r="F11" s="39">
        <v>4</v>
      </c>
      <c r="G11" s="206">
        <v>6590</v>
      </c>
      <c r="H11" s="281">
        <v>0.82099999999999995</v>
      </c>
      <c r="I11" s="145">
        <v>1239</v>
      </c>
      <c r="J11" s="204">
        <v>0.154</v>
      </c>
      <c r="K11" s="203">
        <v>194</v>
      </c>
      <c r="L11" s="204">
        <v>2.4E-2</v>
      </c>
      <c r="M11" s="203">
        <v>1</v>
      </c>
      <c r="N11" s="282">
        <v>0</v>
      </c>
      <c r="O11" s="141">
        <v>2196</v>
      </c>
      <c r="P11" s="364">
        <v>0.27400000000000002</v>
      </c>
      <c r="Q11" s="49">
        <v>4</v>
      </c>
      <c r="R11" s="51">
        <v>0</v>
      </c>
      <c r="S11" s="49">
        <v>599</v>
      </c>
      <c r="T11" s="51">
        <v>7.4999999999999997E-2</v>
      </c>
      <c r="U11" s="49">
        <v>57</v>
      </c>
      <c r="V11" s="51">
        <v>7.0000000000000001E-3</v>
      </c>
      <c r="W11" s="49">
        <v>57</v>
      </c>
      <c r="X11" s="53">
        <v>7.0000000000000001E-3</v>
      </c>
      <c r="Y11" s="52">
        <v>9</v>
      </c>
      <c r="Z11" s="200">
        <v>1E-3</v>
      </c>
      <c r="AA11" s="434">
        <v>22</v>
      </c>
      <c r="AB11" s="433">
        <v>3.0000000000000001E-3</v>
      </c>
      <c r="AC11" s="432">
        <v>2978</v>
      </c>
      <c r="AD11" s="431">
        <v>5619</v>
      </c>
      <c r="AE11" s="430">
        <v>0.7</v>
      </c>
      <c r="AF11" s="423">
        <v>2390</v>
      </c>
      <c r="AG11" s="422">
        <v>0.29799999999999999</v>
      </c>
      <c r="AI11" s="495">
        <v>2388</v>
      </c>
      <c r="AJ11" s="494">
        <v>0.29799999999999999</v>
      </c>
      <c r="AL11" s="493">
        <f t="shared" si="0"/>
        <v>2</v>
      </c>
      <c r="AM11" s="492">
        <f t="shared" si="1"/>
        <v>0</v>
      </c>
    </row>
    <row r="12" spans="1:39" x14ac:dyDescent="0.25">
      <c r="A12" s="36" t="s">
        <v>299</v>
      </c>
      <c r="B12" s="37">
        <v>14563</v>
      </c>
      <c r="C12" s="38">
        <v>19</v>
      </c>
      <c r="D12" s="38">
        <v>0</v>
      </c>
      <c r="E12" s="38">
        <v>11</v>
      </c>
      <c r="F12" s="39">
        <v>3</v>
      </c>
      <c r="G12" s="206">
        <v>14219</v>
      </c>
      <c r="H12" s="281">
        <v>0.97599999999999998</v>
      </c>
      <c r="I12" s="145">
        <v>192</v>
      </c>
      <c r="J12" s="204">
        <v>1.2999999999999999E-2</v>
      </c>
      <c r="K12" s="203">
        <v>0</v>
      </c>
      <c r="L12" s="204">
        <v>0</v>
      </c>
      <c r="M12" s="203">
        <v>152</v>
      </c>
      <c r="N12" s="282">
        <v>0.01</v>
      </c>
      <c r="O12" s="141">
        <v>44</v>
      </c>
      <c r="P12" s="364">
        <v>3.0000000000000001E-3</v>
      </c>
      <c r="Q12" s="49">
        <v>33</v>
      </c>
      <c r="R12" s="51">
        <v>2E-3</v>
      </c>
      <c r="S12" s="49">
        <v>111</v>
      </c>
      <c r="T12" s="51">
        <v>8.0000000000000002E-3</v>
      </c>
      <c r="U12" s="49">
        <v>107</v>
      </c>
      <c r="V12" s="51">
        <v>7.0000000000000001E-3</v>
      </c>
      <c r="W12" s="49">
        <v>27</v>
      </c>
      <c r="X12" s="53">
        <v>2E-3</v>
      </c>
      <c r="Y12" s="52">
        <v>26</v>
      </c>
      <c r="Z12" s="200">
        <v>2E-3</v>
      </c>
      <c r="AA12" s="434">
        <v>15</v>
      </c>
      <c r="AB12" s="433">
        <v>1E-3</v>
      </c>
      <c r="AC12" s="432">
        <v>497</v>
      </c>
      <c r="AD12" s="431">
        <v>14385</v>
      </c>
      <c r="AE12" s="430">
        <v>0.98799999999999999</v>
      </c>
      <c r="AF12" s="423">
        <v>44</v>
      </c>
      <c r="AG12" s="422">
        <v>3.0000000000000001E-3</v>
      </c>
      <c r="AI12" s="495">
        <v>199</v>
      </c>
      <c r="AJ12" s="494">
        <v>1.4E-2</v>
      </c>
      <c r="AL12" s="493">
        <f t="shared" si="0"/>
        <v>-155</v>
      </c>
      <c r="AM12" s="492">
        <f t="shared" si="1"/>
        <v>-1.0999999999999999E-2</v>
      </c>
    </row>
    <row r="13" spans="1:39" x14ac:dyDescent="0.25">
      <c r="A13" s="36" t="s">
        <v>295</v>
      </c>
      <c r="B13" s="37">
        <v>55081</v>
      </c>
      <c r="C13" s="38">
        <v>69</v>
      </c>
      <c r="D13" s="38">
        <v>5</v>
      </c>
      <c r="E13" s="38">
        <v>54</v>
      </c>
      <c r="F13" s="39">
        <v>3</v>
      </c>
      <c r="G13" s="206">
        <v>52019</v>
      </c>
      <c r="H13" s="281">
        <v>0.94399999999999995</v>
      </c>
      <c r="I13" s="145">
        <v>2717</v>
      </c>
      <c r="J13" s="204">
        <v>4.9000000000000002E-2</v>
      </c>
      <c r="K13" s="203">
        <v>116</v>
      </c>
      <c r="L13" s="204">
        <v>2E-3</v>
      </c>
      <c r="M13" s="203">
        <v>229</v>
      </c>
      <c r="N13" s="282">
        <v>4.0000000000000001E-3</v>
      </c>
      <c r="O13" s="141">
        <v>1105</v>
      </c>
      <c r="P13" s="364">
        <v>0.02</v>
      </c>
      <c r="Q13" s="49">
        <v>622</v>
      </c>
      <c r="R13" s="51">
        <v>1.0999999999999999E-2</v>
      </c>
      <c r="S13" s="49">
        <v>44310</v>
      </c>
      <c r="T13" s="51">
        <v>0.80400000000000005</v>
      </c>
      <c r="U13" s="49">
        <v>273</v>
      </c>
      <c r="V13" s="51">
        <v>5.0000000000000001E-3</v>
      </c>
      <c r="W13" s="49">
        <v>1893</v>
      </c>
      <c r="X13" s="53">
        <v>3.4000000000000002E-2</v>
      </c>
      <c r="Y13" s="52">
        <v>6</v>
      </c>
      <c r="Z13" s="200">
        <v>0</v>
      </c>
      <c r="AA13" s="434">
        <v>27</v>
      </c>
      <c r="AB13" s="433">
        <v>0</v>
      </c>
      <c r="AC13" s="432">
        <v>47691</v>
      </c>
      <c r="AD13" s="431">
        <v>8808</v>
      </c>
      <c r="AE13" s="430">
        <v>0.16</v>
      </c>
      <c r="AF13" s="423">
        <v>1221</v>
      </c>
      <c r="AG13" s="422">
        <v>2.1999999999999999E-2</v>
      </c>
      <c r="AI13" s="495">
        <v>1232</v>
      </c>
      <c r="AJ13" s="494">
        <v>2.1999999999999999E-2</v>
      </c>
      <c r="AL13" s="493">
        <f t="shared" si="0"/>
        <v>-11</v>
      </c>
      <c r="AM13" s="492">
        <f t="shared" si="1"/>
        <v>0</v>
      </c>
    </row>
    <row r="14" spans="1:39" x14ac:dyDescent="0.25">
      <c r="A14" s="36" t="s">
        <v>34</v>
      </c>
      <c r="B14" s="37">
        <v>4194</v>
      </c>
      <c r="C14" s="38">
        <v>10</v>
      </c>
      <c r="D14" s="38">
        <v>0</v>
      </c>
      <c r="E14" s="38">
        <v>0</v>
      </c>
      <c r="F14" s="39">
        <v>5</v>
      </c>
      <c r="G14" s="206">
        <v>3663</v>
      </c>
      <c r="H14" s="281">
        <v>0.873</v>
      </c>
      <c r="I14" s="145">
        <v>517</v>
      </c>
      <c r="J14" s="204">
        <v>0.123</v>
      </c>
      <c r="K14" s="203">
        <v>14</v>
      </c>
      <c r="L14" s="204">
        <v>3.0000000000000001E-3</v>
      </c>
      <c r="M14" s="203">
        <v>0</v>
      </c>
      <c r="N14" s="282">
        <v>0</v>
      </c>
      <c r="O14" s="141">
        <v>217</v>
      </c>
      <c r="P14" s="364">
        <v>5.1999999999999998E-2</v>
      </c>
      <c r="Q14" s="49">
        <v>11</v>
      </c>
      <c r="R14" s="51">
        <v>3.0000000000000001E-3</v>
      </c>
      <c r="S14" s="49">
        <v>178</v>
      </c>
      <c r="T14" s="51">
        <v>4.2000000000000003E-2</v>
      </c>
      <c r="U14" s="49">
        <v>43</v>
      </c>
      <c r="V14" s="51">
        <v>0.01</v>
      </c>
      <c r="W14" s="49">
        <v>45</v>
      </c>
      <c r="X14" s="53">
        <v>1.0999999999999999E-2</v>
      </c>
      <c r="Y14" s="52">
        <v>12</v>
      </c>
      <c r="Z14" s="200">
        <v>3.0000000000000001E-3</v>
      </c>
      <c r="AA14" s="434">
        <v>20</v>
      </c>
      <c r="AB14" s="433">
        <v>5.0000000000000001E-3</v>
      </c>
      <c r="AC14" s="432">
        <v>558</v>
      </c>
      <c r="AD14" s="431">
        <v>3958</v>
      </c>
      <c r="AE14" s="430">
        <v>0.94399999999999995</v>
      </c>
      <c r="AF14" s="423">
        <v>231</v>
      </c>
      <c r="AG14" s="422">
        <v>5.5E-2</v>
      </c>
      <c r="AI14" s="495">
        <v>231</v>
      </c>
      <c r="AJ14" s="494">
        <v>5.5E-2</v>
      </c>
      <c r="AL14" s="493">
        <f t="shared" si="0"/>
        <v>0</v>
      </c>
      <c r="AM14" s="492">
        <f t="shared" si="1"/>
        <v>0</v>
      </c>
    </row>
    <row r="15" spans="1:39" x14ac:dyDescent="0.25">
      <c r="A15" s="36" t="s">
        <v>35</v>
      </c>
      <c r="B15" s="37">
        <v>5099</v>
      </c>
      <c r="C15" s="38">
        <v>11</v>
      </c>
      <c r="D15" s="38">
        <v>0</v>
      </c>
      <c r="E15" s="38">
        <v>0</v>
      </c>
      <c r="F15" s="39">
        <v>3</v>
      </c>
      <c r="G15" s="206">
        <v>4756</v>
      </c>
      <c r="H15" s="281">
        <v>0.93300000000000005</v>
      </c>
      <c r="I15" s="145">
        <v>330</v>
      </c>
      <c r="J15" s="204">
        <v>6.5000000000000002E-2</v>
      </c>
      <c r="K15" s="203">
        <v>13</v>
      </c>
      <c r="L15" s="204">
        <v>3.0000000000000001E-3</v>
      </c>
      <c r="M15" s="203">
        <v>0</v>
      </c>
      <c r="N15" s="282">
        <v>0</v>
      </c>
      <c r="O15" s="141">
        <v>70</v>
      </c>
      <c r="P15" s="364">
        <v>1.4E-2</v>
      </c>
      <c r="Q15" s="49">
        <v>0</v>
      </c>
      <c r="R15" s="51">
        <v>0</v>
      </c>
      <c r="S15" s="49">
        <v>61</v>
      </c>
      <c r="T15" s="51">
        <v>1.2E-2</v>
      </c>
      <c r="U15" s="49">
        <v>43</v>
      </c>
      <c r="V15" s="51">
        <v>8.0000000000000002E-3</v>
      </c>
      <c r="W15" s="49">
        <v>45</v>
      </c>
      <c r="X15" s="53">
        <v>8.9999999999999993E-3</v>
      </c>
      <c r="Y15" s="52">
        <v>0</v>
      </c>
      <c r="Z15" s="200">
        <v>0</v>
      </c>
      <c r="AA15" s="434">
        <v>26</v>
      </c>
      <c r="AB15" s="433">
        <v>5.0000000000000001E-3</v>
      </c>
      <c r="AC15" s="432">
        <v>268</v>
      </c>
      <c r="AD15" s="431">
        <v>5016</v>
      </c>
      <c r="AE15" s="430">
        <v>0.98399999999999999</v>
      </c>
      <c r="AF15" s="423">
        <v>83</v>
      </c>
      <c r="AG15" s="422">
        <v>1.6E-2</v>
      </c>
      <c r="AI15" s="495">
        <v>82</v>
      </c>
      <c r="AJ15" s="494">
        <v>1.6E-2</v>
      </c>
      <c r="AL15" s="493">
        <f t="shared" si="0"/>
        <v>1</v>
      </c>
      <c r="AM15" s="492">
        <f t="shared" si="1"/>
        <v>0</v>
      </c>
    </row>
    <row r="16" spans="1:39" x14ac:dyDescent="0.25">
      <c r="A16" s="36" t="s">
        <v>36</v>
      </c>
      <c r="B16" s="37">
        <v>4290</v>
      </c>
      <c r="C16" s="38">
        <v>12</v>
      </c>
      <c r="D16" s="38">
        <v>0</v>
      </c>
      <c r="E16" s="38">
        <v>0</v>
      </c>
      <c r="F16" s="39">
        <v>4</v>
      </c>
      <c r="G16" s="206">
        <v>3906</v>
      </c>
      <c r="H16" s="281">
        <v>0.91</v>
      </c>
      <c r="I16" s="145">
        <v>347</v>
      </c>
      <c r="J16" s="204">
        <v>8.1000000000000003E-2</v>
      </c>
      <c r="K16" s="203">
        <v>37</v>
      </c>
      <c r="L16" s="204">
        <v>8.9999999999999993E-3</v>
      </c>
      <c r="M16" s="203">
        <v>0</v>
      </c>
      <c r="N16" s="282">
        <v>0</v>
      </c>
      <c r="O16" s="141">
        <v>680</v>
      </c>
      <c r="P16" s="364">
        <v>0.159</v>
      </c>
      <c r="Q16" s="49">
        <v>26</v>
      </c>
      <c r="R16" s="51">
        <v>6.0000000000000001E-3</v>
      </c>
      <c r="S16" s="49">
        <v>369</v>
      </c>
      <c r="T16" s="51">
        <v>8.5999999999999993E-2</v>
      </c>
      <c r="U16" s="49">
        <v>4253</v>
      </c>
      <c r="V16" s="51">
        <v>0.99099999999999999</v>
      </c>
      <c r="W16" s="49">
        <v>51</v>
      </c>
      <c r="X16" s="53">
        <v>1.2E-2</v>
      </c>
      <c r="Y16" s="52">
        <v>22</v>
      </c>
      <c r="Z16" s="200">
        <v>5.0000000000000001E-3</v>
      </c>
      <c r="AA16" s="434">
        <v>20</v>
      </c>
      <c r="AB16" s="433">
        <v>5.0000000000000001E-3</v>
      </c>
      <c r="AC16" s="432">
        <v>5417</v>
      </c>
      <c r="AD16" s="431">
        <v>0</v>
      </c>
      <c r="AE16" s="430">
        <v>0</v>
      </c>
      <c r="AF16" s="423">
        <v>717</v>
      </c>
      <c r="AG16" s="422">
        <v>0.16700000000000001</v>
      </c>
      <c r="AI16" s="495">
        <v>701</v>
      </c>
      <c r="AJ16" s="494">
        <v>0.16500000000000001</v>
      </c>
      <c r="AL16" s="493">
        <f t="shared" si="0"/>
        <v>16</v>
      </c>
      <c r="AM16" s="492">
        <f t="shared" si="1"/>
        <v>2.0000000000000018E-3</v>
      </c>
    </row>
    <row r="17" spans="1:39" x14ac:dyDescent="0.25">
      <c r="A17" s="36" t="s">
        <v>37</v>
      </c>
      <c r="B17" s="37">
        <v>25091</v>
      </c>
      <c r="C17" s="38">
        <v>39</v>
      </c>
      <c r="D17" s="38">
        <v>0</v>
      </c>
      <c r="E17" s="38">
        <v>29</v>
      </c>
      <c r="F17" s="39">
        <v>3</v>
      </c>
      <c r="G17" s="206">
        <v>22329</v>
      </c>
      <c r="H17" s="281">
        <v>0.89</v>
      </c>
      <c r="I17" s="145">
        <v>2278</v>
      </c>
      <c r="J17" s="204">
        <v>9.0999999999999998E-2</v>
      </c>
      <c r="K17" s="203">
        <v>398</v>
      </c>
      <c r="L17" s="204">
        <v>1.6E-2</v>
      </c>
      <c r="M17" s="203">
        <v>86</v>
      </c>
      <c r="N17" s="282">
        <v>3.0000000000000001E-3</v>
      </c>
      <c r="O17" s="141">
        <v>408</v>
      </c>
      <c r="P17" s="364">
        <v>1.6E-2</v>
      </c>
      <c r="Q17" s="49">
        <v>266</v>
      </c>
      <c r="R17" s="51">
        <v>1.0999999999999999E-2</v>
      </c>
      <c r="S17" s="49">
        <v>2838</v>
      </c>
      <c r="T17" s="51">
        <v>0.113</v>
      </c>
      <c r="U17" s="49">
        <v>6318</v>
      </c>
      <c r="V17" s="51">
        <v>0.252</v>
      </c>
      <c r="W17" s="49">
        <v>1420</v>
      </c>
      <c r="X17" s="53">
        <v>5.7000000000000002E-2</v>
      </c>
      <c r="Y17" s="52">
        <v>4</v>
      </c>
      <c r="Z17" s="200">
        <v>0</v>
      </c>
      <c r="AA17" s="434">
        <v>32</v>
      </c>
      <c r="AB17" s="433">
        <v>1E-3</v>
      </c>
      <c r="AC17" s="432">
        <v>11088</v>
      </c>
      <c r="AD17" s="431">
        <v>18188</v>
      </c>
      <c r="AE17" s="430">
        <v>0.72499999999999998</v>
      </c>
      <c r="AF17" s="423">
        <v>806</v>
      </c>
      <c r="AG17" s="422">
        <v>3.2000000000000001E-2</v>
      </c>
      <c r="AI17" s="495">
        <v>867</v>
      </c>
      <c r="AJ17" s="494">
        <v>3.5000000000000003E-2</v>
      </c>
      <c r="AL17" s="493">
        <f t="shared" si="0"/>
        <v>-61</v>
      </c>
      <c r="AM17" s="492">
        <f t="shared" si="1"/>
        <v>-3.0000000000000027E-3</v>
      </c>
    </row>
    <row r="18" spans="1:39" x14ac:dyDescent="0.25">
      <c r="A18" s="36" t="s">
        <v>290</v>
      </c>
      <c r="B18" s="37">
        <v>3693</v>
      </c>
      <c r="C18" s="38">
        <v>10</v>
      </c>
      <c r="D18" s="38">
        <v>0</v>
      </c>
      <c r="E18" s="38">
        <v>7</v>
      </c>
      <c r="F18" s="39">
        <v>4</v>
      </c>
      <c r="G18" s="206">
        <v>2801</v>
      </c>
      <c r="H18" s="281">
        <v>0.75800000000000001</v>
      </c>
      <c r="I18" s="145">
        <v>554</v>
      </c>
      <c r="J18" s="204">
        <v>0.15</v>
      </c>
      <c r="K18" s="203">
        <v>290</v>
      </c>
      <c r="L18" s="204">
        <v>7.9000000000000001E-2</v>
      </c>
      <c r="M18" s="203">
        <v>48</v>
      </c>
      <c r="N18" s="282">
        <v>1.2999999999999999E-2</v>
      </c>
      <c r="O18" s="141">
        <v>22</v>
      </c>
      <c r="P18" s="364">
        <v>6.0000000000000001E-3</v>
      </c>
      <c r="Q18" s="49">
        <v>7</v>
      </c>
      <c r="R18" s="51">
        <v>2E-3</v>
      </c>
      <c r="S18" s="49">
        <v>53</v>
      </c>
      <c r="T18" s="51">
        <v>1.4E-2</v>
      </c>
      <c r="U18" s="49">
        <v>45</v>
      </c>
      <c r="V18" s="51">
        <v>1.2E-2</v>
      </c>
      <c r="W18" s="49">
        <v>20</v>
      </c>
      <c r="X18" s="53">
        <v>5.0000000000000001E-3</v>
      </c>
      <c r="Y18" s="52">
        <v>13</v>
      </c>
      <c r="Z18" s="200">
        <v>4.0000000000000001E-3</v>
      </c>
      <c r="AA18" s="434">
        <v>11</v>
      </c>
      <c r="AB18" s="433">
        <v>3.0000000000000001E-3</v>
      </c>
      <c r="AC18" s="432">
        <v>227</v>
      </c>
      <c r="AD18" s="431">
        <v>3330</v>
      </c>
      <c r="AE18" s="430">
        <v>0.90200000000000002</v>
      </c>
      <c r="AF18" s="423">
        <v>312</v>
      </c>
      <c r="AG18" s="422">
        <v>8.4000000000000005E-2</v>
      </c>
      <c r="AI18" s="495">
        <v>456</v>
      </c>
      <c r="AJ18" s="494">
        <v>0.124</v>
      </c>
      <c r="AL18" s="493">
        <f t="shared" si="0"/>
        <v>-144</v>
      </c>
      <c r="AM18" s="492">
        <f t="shared" si="1"/>
        <v>-3.9999999999999994E-2</v>
      </c>
    </row>
    <row r="19" spans="1:39" x14ac:dyDescent="0.25">
      <c r="A19" s="36" t="s">
        <v>39</v>
      </c>
      <c r="B19" s="37">
        <v>7333</v>
      </c>
      <c r="C19" s="38">
        <v>14</v>
      </c>
      <c r="D19" s="38">
        <v>0</v>
      </c>
      <c r="E19" s="38">
        <v>0</v>
      </c>
      <c r="F19" s="39">
        <v>3</v>
      </c>
      <c r="G19" s="206">
        <v>7287</v>
      </c>
      <c r="H19" s="281">
        <v>0.99399999999999999</v>
      </c>
      <c r="I19" s="145">
        <v>40</v>
      </c>
      <c r="J19" s="204">
        <v>5.0000000000000001E-3</v>
      </c>
      <c r="K19" s="203">
        <v>6</v>
      </c>
      <c r="L19" s="204">
        <v>1E-3</v>
      </c>
      <c r="M19" s="203">
        <v>0</v>
      </c>
      <c r="N19" s="282">
        <v>0</v>
      </c>
      <c r="O19" s="141">
        <v>26</v>
      </c>
      <c r="P19" s="364">
        <v>4.0000000000000001E-3</v>
      </c>
      <c r="Q19" s="49">
        <v>0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2</v>
      </c>
      <c r="X19" s="53">
        <v>0</v>
      </c>
      <c r="Y19" s="52">
        <v>1</v>
      </c>
      <c r="Z19" s="200">
        <v>0</v>
      </c>
      <c r="AA19" s="434">
        <v>1</v>
      </c>
      <c r="AB19" s="433">
        <v>0</v>
      </c>
      <c r="AC19" s="432">
        <v>49</v>
      </c>
      <c r="AD19" s="431">
        <v>7301</v>
      </c>
      <c r="AE19" s="430">
        <v>0.996</v>
      </c>
      <c r="AF19" s="423">
        <v>32</v>
      </c>
      <c r="AG19" s="422">
        <v>4.0000000000000001E-3</v>
      </c>
      <c r="AI19" s="495">
        <v>36</v>
      </c>
      <c r="AJ19" s="494">
        <v>5.0000000000000001E-3</v>
      </c>
      <c r="AL19" s="493">
        <f t="shared" si="0"/>
        <v>-4</v>
      </c>
      <c r="AM19" s="492">
        <f t="shared" si="1"/>
        <v>-1E-3</v>
      </c>
    </row>
    <row r="20" spans="1:39" x14ac:dyDescent="0.25">
      <c r="A20" s="36" t="s">
        <v>40</v>
      </c>
      <c r="B20" s="37">
        <v>21991</v>
      </c>
      <c r="C20" s="38">
        <v>28</v>
      </c>
      <c r="D20" s="38">
        <v>0</v>
      </c>
      <c r="E20" s="38">
        <v>18</v>
      </c>
      <c r="F20" s="39">
        <v>3</v>
      </c>
      <c r="G20" s="206">
        <v>19231</v>
      </c>
      <c r="H20" s="281">
        <v>0.874</v>
      </c>
      <c r="I20" s="145">
        <v>2120</v>
      </c>
      <c r="J20" s="204">
        <v>9.6000000000000002E-2</v>
      </c>
      <c r="K20" s="203">
        <v>640</v>
      </c>
      <c r="L20" s="204">
        <v>2.9000000000000001E-2</v>
      </c>
      <c r="M20" s="203">
        <v>0</v>
      </c>
      <c r="N20" s="282">
        <v>0</v>
      </c>
      <c r="O20" s="141">
        <v>1382</v>
      </c>
      <c r="P20" s="364">
        <v>6.3E-2</v>
      </c>
      <c r="Q20" s="49">
        <v>1126</v>
      </c>
      <c r="R20" s="51">
        <v>5.0999999999999997E-2</v>
      </c>
      <c r="S20" s="49">
        <v>571</v>
      </c>
      <c r="T20" s="51">
        <v>2.5999999999999999E-2</v>
      </c>
      <c r="U20" s="49">
        <v>605</v>
      </c>
      <c r="V20" s="51">
        <v>2.8000000000000001E-2</v>
      </c>
      <c r="W20" s="49">
        <v>11</v>
      </c>
      <c r="X20" s="53">
        <v>1E-3</v>
      </c>
      <c r="Y20" s="52">
        <v>5</v>
      </c>
      <c r="Z20" s="200">
        <v>0</v>
      </c>
      <c r="AA20" s="434">
        <v>67</v>
      </c>
      <c r="AB20" s="433">
        <v>3.0000000000000001E-3</v>
      </c>
      <c r="AC20" s="432">
        <v>2744</v>
      </c>
      <c r="AD20" s="431">
        <v>19958</v>
      </c>
      <c r="AE20" s="430">
        <v>0.90800000000000003</v>
      </c>
      <c r="AF20" s="423">
        <v>2022</v>
      </c>
      <c r="AG20" s="422">
        <v>9.1999999999999998E-2</v>
      </c>
      <c r="AI20" s="495">
        <v>2184</v>
      </c>
      <c r="AJ20" s="494">
        <v>0.1</v>
      </c>
      <c r="AL20" s="493">
        <f t="shared" si="0"/>
        <v>-162</v>
      </c>
      <c r="AM20" s="492">
        <f t="shared" si="1"/>
        <v>-8.0000000000000071E-3</v>
      </c>
    </row>
    <row r="21" spans="1:39" x14ac:dyDescent="0.25">
      <c r="A21" s="36" t="s">
        <v>41</v>
      </c>
      <c r="B21" s="37">
        <v>13988</v>
      </c>
      <c r="C21" s="38">
        <v>25</v>
      </c>
      <c r="D21" s="38">
        <v>0</v>
      </c>
      <c r="E21" s="38">
        <v>16</v>
      </c>
      <c r="F21" s="39">
        <v>8</v>
      </c>
      <c r="G21" s="206">
        <v>13379</v>
      </c>
      <c r="H21" s="281">
        <v>0.95599999999999996</v>
      </c>
      <c r="I21" s="145">
        <v>469</v>
      </c>
      <c r="J21" s="204">
        <v>3.4000000000000002E-2</v>
      </c>
      <c r="K21" s="203">
        <v>137</v>
      </c>
      <c r="L21" s="204">
        <v>0.01</v>
      </c>
      <c r="M21" s="203">
        <v>3</v>
      </c>
      <c r="N21" s="282">
        <v>0</v>
      </c>
      <c r="O21" s="141">
        <v>162</v>
      </c>
      <c r="P21" s="364">
        <v>1.2E-2</v>
      </c>
      <c r="Q21" s="49">
        <v>113</v>
      </c>
      <c r="R21" s="51">
        <v>8.0000000000000002E-3</v>
      </c>
      <c r="S21" s="49">
        <v>117</v>
      </c>
      <c r="T21" s="51">
        <v>8.0000000000000002E-3</v>
      </c>
      <c r="U21" s="49">
        <v>65</v>
      </c>
      <c r="V21" s="51">
        <v>5.0000000000000001E-3</v>
      </c>
      <c r="W21" s="49">
        <v>42</v>
      </c>
      <c r="X21" s="53">
        <v>3.0000000000000001E-3</v>
      </c>
      <c r="Y21" s="52">
        <v>14</v>
      </c>
      <c r="Z21" s="200">
        <v>1E-3</v>
      </c>
      <c r="AA21" s="434">
        <v>27</v>
      </c>
      <c r="AB21" s="433">
        <v>2E-3</v>
      </c>
      <c r="AC21" s="432">
        <v>440</v>
      </c>
      <c r="AD21" s="431">
        <v>13679</v>
      </c>
      <c r="AE21" s="430">
        <v>0.97799999999999998</v>
      </c>
      <c r="AF21" s="423">
        <v>299</v>
      </c>
      <c r="AG21" s="422">
        <v>2.1000000000000001E-2</v>
      </c>
      <c r="AI21" s="495">
        <v>295</v>
      </c>
      <c r="AJ21" s="494">
        <v>2.1000000000000001E-2</v>
      </c>
      <c r="AL21" s="493">
        <f t="shared" si="0"/>
        <v>4</v>
      </c>
      <c r="AM21" s="492">
        <f t="shared" si="1"/>
        <v>0</v>
      </c>
    </row>
    <row r="22" spans="1:39" x14ac:dyDescent="0.25">
      <c r="A22" s="36" t="s">
        <v>42</v>
      </c>
      <c r="B22" s="37">
        <v>18654</v>
      </c>
      <c r="C22" s="38">
        <v>24</v>
      </c>
      <c r="D22" s="38">
        <v>0</v>
      </c>
      <c r="E22" s="38">
        <v>9</v>
      </c>
      <c r="F22" s="39">
        <v>3</v>
      </c>
      <c r="G22" s="206">
        <v>18381</v>
      </c>
      <c r="H22" s="281">
        <v>0.98499999999999999</v>
      </c>
      <c r="I22" s="145">
        <v>240</v>
      </c>
      <c r="J22" s="204">
        <v>1.2999999999999999E-2</v>
      </c>
      <c r="K22" s="203">
        <v>6</v>
      </c>
      <c r="L22" s="204">
        <v>0</v>
      </c>
      <c r="M22" s="203">
        <v>27</v>
      </c>
      <c r="N22" s="282">
        <v>1E-3</v>
      </c>
      <c r="O22" s="141">
        <v>19</v>
      </c>
      <c r="P22" s="364">
        <v>1E-3</v>
      </c>
      <c r="Q22" s="49">
        <v>3</v>
      </c>
      <c r="R22" s="51">
        <v>0</v>
      </c>
      <c r="S22" s="49">
        <v>291</v>
      </c>
      <c r="T22" s="51">
        <v>1.6E-2</v>
      </c>
      <c r="U22" s="49">
        <v>8</v>
      </c>
      <c r="V22" s="51">
        <v>0</v>
      </c>
      <c r="W22" s="49">
        <v>2</v>
      </c>
      <c r="X22" s="53">
        <v>0</v>
      </c>
      <c r="Y22" s="52">
        <v>2</v>
      </c>
      <c r="Z22" s="200">
        <v>0</v>
      </c>
      <c r="AA22" s="434">
        <v>2</v>
      </c>
      <c r="AB22" s="433">
        <v>0</v>
      </c>
      <c r="AC22" s="432">
        <v>364</v>
      </c>
      <c r="AD22" s="431">
        <v>18346</v>
      </c>
      <c r="AE22" s="430">
        <v>0.98299999999999998</v>
      </c>
      <c r="AF22" s="423">
        <v>25</v>
      </c>
      <c r="AG22" s="422">
        <v>1E-3</v>
      </c>
      <c r="AI22" s="495">
        <v>51</v>
      </c>
      <c r="AJ22" s="494">
        <v>3.0000000000000001E-3</v>
      </c>
      <c r="AL22" s="493">
        <f t="shared" si="0"/>
        <v>-26</v>
      </c>
      <c r="AM22" s="492">
        <f t="shared" si="1"/>
        <v>-2E-3</v>
      </c>
    </row>
    <row r="23" spans="1:39" x14ac:dyDescent="0.25">
      <c r="A23" s="36" t="s">
        <v>43</v>
      </c>
      <c r="B23" s="37">
        <v>8744</v>
      </c>
      <c r="C23" s="38">
        <v>14</v>
      </c>
      <c r="D23" s="38">
        <v>5</v>
      </c>
      <c r="E23" s="38">
        <v>0</v>
      </c>
      <c r="F23" s="39">
        <v>5</v>
      </c>
      <c r="G23" s="206">
        <v>8497</v>
      </c>
      <c r="H23" s="281">
        <v>0.97199999999999998</v>
      </c>
      <c r="I23" s="145">
        <v>231</v>
      </c>
      <c r="J23" s="204">
        <v>2.5999999999999999E-2</v>
      </c>
      <c r="K23" s="203">
        <v>16</v>
      </c>
      <c r="L23" s="204">
        <v>2E-3</v>
      </c>
      <c r="M23" s="203">
        <v>0</v>
      </c>
      <c r="N23" s="282">
        <v>0</v>
      </c>
      <c r="O23" s="141">
        <v>138</v>
      </c>
      <c r="P23" s="364">
        <v>1.6E-2</v>
      </c>
      <c r="Q23" s="49">
        <v>6</v>
      </c>
      <c r="R23" s="51">
        <v>1E-3</v>
      </c>
      <c r="S23" s="49">
        <v>141</v>
      </c>
      <c r="T23" s="51">
        <v>1.6E-2</v>
      </c>
      <c r="U23" s="49">
        <v>8728</v>
      </c>
      <c r="V23" s="51">
        <v>0.998</v>
      </c>
      <c r="W23" s="49">
        <v>29</v>
      </c>
      <c r="X23" s="53">
        <v>3.0000000000000001E-3</v>
      </c>
      <c r="Y23" s="52">
        <v>2</v>
      </c>
      <c r="Z23" s="200">
        <v>0</v>
      </c>
      <c r="AA23" s="434">
        <v>23</v>
      </c>
      <c r="AB23" s="433">
        <v>3.0000000000000001E-3</v>
      </c>
      <c r="AC23" s="432">
        <v>9067</v>
      </c>
      <c r="AD23" s="431">
        <v>0</v>
      </c>
      <c r="AE23" s="430">
        <v>0</v>
      </c>
      <c r="AF23" s="423">
        <v>154</v>
      </c>
      <c r="AG23" s="422">
        <v>1.7999999999999999E-2</v>
      </c>
      <c r="AI23" s="495">
        <v>123</v>
      </c>
      <c r="AJ23" s="494">
        <v>1.4E-2</v>
      </c>
      <c r="AL23" s="493">
        <f t="shared" si="0"/>
        <v>31</v>
      </c>
      <c r="AM23" s="492">
        <f t="shared" si="1"/>
        <v>3.9999999999999983E-3</v>
      </c>
    </row>
    <row r="24" spans="1:39" x14ac:dyDescent="0.25">
      <c r="A24" s="36" t="s">
        <v>44</v>
      </c>
      <c r="B24" s="37">
        <v>43788</v>
      </c>
      <c r="C24" s="38">
        <v>64</v>
      </c>
      <c r="D24" s="38">
        <v>0</v>
      </c>
      <c r="E24" s="38">
        <v>32</v>
      </c>
      <c r="F24" s="39">
        <v>6</v>
      </c>
      <c r="G24" s="206">
        <v>41414</v>
      </c>
      <c r="H24" s="281">
        <v>0.94599999999999995</v>
      </c>
      <c r="I24" s="145">
        <v>2142</v>
      </c>
      <c r="J24" s="204">
        <v>4.9000000000000002E-2</v>
      </c>
      <c r="K24" s="203">
        <v>214</v>
      </c>
      <c r="L24" s="204">
        <v>5.0000000000000001E-3</v>
      </c>
      <c r="M24" s="203">
        <v>18</v>
      </c>
      <c r="N24" s="282">
        <v>0</v>
      </c>
      <c r="O24" s="141">
        <v>517</v>
      </c>
      <c r="P24" s="364">
        <v>1.2E-2</v>
      </c>
      <c r="Q24" s="49">
        <v>191</v>
      </c>
      <c r="R24" s="51">
        <v>4.0000000000000001E-3</v>
      </c>
      <c r="S24" s="49">
        <v>323</v>
      </c>
      <c r="T24" s="51">
        <v>7.0000000000000001E-3</v>
      </c>
      <c r="U24" s="49">
        <v>242</v>
      </c>
      <c r="V24" s="51">
        <v>6.0000000000000001E-3</v>
      </c>
      <c r="W24" s="49">
        <v>80</v>
      </c>
      <c r="X24" s="53">
        <v>2E-3</v>
      </c>
      <c r="Y24" s="52">
        <v>20</v>
      </c>
      <c r="Z24" s="200">
        <v>0</v>
      </c>
      <c r="AA24" s="434">
        <v>76</v>
      </c>
      <c r="AB24" s="433">
        <v>2E-3</v>
      </c>
      <c r="AC24" s="432">
        <v>1300</v>
      </c>
      <c r="AD24" s="431">
        <v>43038</v>
      </c>
      <c r="AE24" s="430">
        <v>0.98299999999999998</v>
      </c>
      <c r="AF24" s="423">
        <v>731</v>
      </c>
      <c r="AG24" s="422">
        <v>1.7000000000000001E-2</v>
      </c>
      <c r="AI24" s="495">
        <v>745</v>
      </c>
      <c r="AJ24" s="494">
        <v>1.7000000000000001E-2</v>
      </c>
      <c r="AL24" s="493">
        <f t="shared" si="0"/>
        <v>-14</v>
      </c>
      <c r="AM24" s="492">
        <f t="shared" si="1"/>
        <v>0</v>
      </c>
    </row>
    <row r="25" spans="1:39" x14ac:dyDescent="0.25">
      <c r="A25" s="36" t="s">
        <v>45</v>
      </c>
      <c r="B25" s="37">
        <v>18641</v>
      </c>
      <c r="C25" s="38">
        <v>30</v>
      </c>
      <c r="D25" s="38">
        <v>0</v>
      </c>
      <c r="E25" s="38">
        <v>13</v>
      </c>
      <c r="F25" s="39">
        <v>3</v>
      </c>
      <c r="G25" s="206">
        <v>18193</v>
      </c>
      <c r="H25" s="281">
        <v>0.97599999999999998</v>
      </c>
      <c r="I25" s="145">
        <v>358</v>
      </c>
      <c r="J25" s="204">
        <v>1.9E-2</v>
      </c>
      <c r="K25" s="203">
        <v>81</v>
      </c>
      <c r="L25" s="204">
        <v>4.0000000000000001E-3</v>
      </c>
      <c r="M25" s="203">
        <v>9</v>
      </c>
      <c r="N25" s="282">
        <v>0</v>
      </c>
      <c r="O25" s="141">
        <v>165</v>
      </c>
      <c r="P25" s="364">
        <v>8.9999999999999993E-3</v>
      </c>
      <c r="Q25" s="49">
        <v>69</v>
      </c>
      <c r="R25" s="51">
        <v>4.0000000000000001E-3</v>
      </c>
      <c r="S25" s="49">
        <v>95</v>
      </c>
      <c r="T25" s="51">
        <v>5.0000000000000001E-3</v>
      </c>
      <c r="U25" s="49">
        <v>52</v>
      </c>
      <c r="V25" s="51">
        <v>3.0000000000000001E-3</v>
      </c>
      <c r="W25" s="49">
        <v>35</v>
      </c>
      <c r="X25" s="53">
        <v>2E-3</v>
      </c>
      <c r="Y25" s="52">
        <v>8</v>
      </c>
      <c r="Z25" s="200">
        <v>0</v>
      </c>
      <c r="AA25" s="434">
        <v>32</v>
      </c>
      <c r="AB25" s="433">
        <v>2E-3</v>
      </c>
      <c r="AC25" s="432">
        <v>399</v>
      </c>
      <c r="AD25" s="431">
        <v>18388</v>
      </c>
      <c r="AE25" s="430">
        <v>0.98599999999999999</v>
      </c>
      <c r="AF25" s="423">
        <v>246</v>
      </c>
      <c r="AG25" s="422">
        <v>1.2999999999999999E-2</v>
      </c>
      <c r="AI25" s="495">
        <v>239</v>
      </c>
      <c r="AJ25" s="494">
        <v>1.2999999999999999E-2</v>
      </c>
      <c r="AL25" s="493">
        <f t="shared" si="0"/>
        <v>7</v>
      </c>
      <c r="AM25" s="492">
        <f t="shared" si="1"/>
        <v>0</v>
      </c>
    </row>
    <row r="26" spans="1:39" x14ac:dyDescent="0.25">
      <c r="A26" s="36" t="s">
        <v>46</v>
      </c>
      <c r="B26" s="37">
        <v>40945</v>
      </c>
      <c r="C26" s="38">
        <v>28</v>
      </c>
      <c r="D26" s="38">
        <v>4</v>
      </c>
      <c r="E26" s="38">
        <v>23</v>
      </c>
      <c r="F26" s="39">
        <v>5</v>
      </c>
      <c r="G26" s="206">
        <v>40778</v>
      </c>
      <c r="H26" s="281">
        <v>0.996</v>
      </c>
      <c r="I26" s="145">
        <v>162</v>
      </c>
      <c r="J26" s="204">
        <v>4.0000000000000001E-3</v>
      </c>
      <c r="K26" s="203">
        <v>5</v>
      </c>
      <c r="L26" s="204">
        <v>0</v>
      </c>
      <c r="M26" s="203">
        <v>0</v>
      </c>
      <c r="N26" s="282">
        <v>0</v>
      </c>
      <c r="O26" s="141">
        <v>37</v>
      </c>
      <c r="P26" s="364">
        <v>1E-3</v>
      </c>
      <c r="Q26" s="49">
        <v>32</v>
      </c>
      <c r="R26" s="51">
        <v>1E-3</v>
      </c>
      <c r="S26" s="49">
        <v>54</v>
      </c>
      <c r="T26" s="51">
        <v>1E-3</v>
      </c>
      <c r="U26" s="49">
        <v>55</v>
      </c>
      <c r="V26" s="51">
        <v>1E-3</v>
      </c>
      <c r="W26" s="49">
        <v>10</v>
      </c>
      <c r="X26" s="53">
        <v>0</v>
      </c>
      <c r="Y26" s="52">
        <v>7</v>
      </c>
      <c r="Z26" s="200">
        <v>0</v>
      </c>
      <c r="AA26" s="434">
        <v>42</v>
      </c>
      <c r="AB26" s="433">
        <v>1E-3</v>
      </c>
      <c r="AC26" s="432">
        <v>205</v>
      </c>
      <c r="AD26" s="431">
        <v>40868</v>
      </c>
      <c r="AE26" s="430">
        <v>0.998</v>
      </c>
      <c r="AF26" s="423">
        <v>42</v>
      </c>
      <c r="AG26" s="422">
        <v>1E-3</v>
      </c>
      <c r="AI26" s="495">
        <v>64</v>
      </c>
      <c r="AJ26" s="494">
        <v>2E-3</v>
      </c>
      <c r="AL26" s="493">
        <f t="shared" si="0"/>
        <v>-22</v>
      </c>
      <c r="AM26" s="492">
        <f t="shared" si="1"/>
        <v>-1E-3</v>
      </c>
    </row>
    <row r="27" spans="1:39" x14ac:dyDescent="0.25">
      <c r="A27" s="36" t="s">
        <v>47</v>
      </c>
      <c r="B27" s="37">
        <v>117490</v>
      </c>
      <c r="C27" s="38">
        <v>192</v>
      </c>
      <c r="D27" s="38">
        <v>0</v>
      </c>
      <c r="E27" s="38">
        <v>162</v>
      </c>
      <c r="F27" s="39">
        <v>4</v>
      </c>
      <c r="G27" s="206">
        <v>114397</v>
      </c>
      <c r="H27" s="281">
        <v>0.97399999999999998</v>
      </c>
      <c r="I27" s="145">
        <v>2742</v>
      </c>
      <c r="J27" s="204">
        <v>2.3E-2</v>
      </c>
      <c r="K27" s="203">
        <v>344</v>
      </c>
      <c r="L27" s="204">
        <v>3.0000000000000001E-3</v>
      </c>
      <c r="M27" s="203">
        <v>7</v>
      </c>
      <c r="N27" s="282">
        <v>0</v>
      </c>
      <c r="O27" s="141">
        <v>1674</v>
      </c>
      <c r="P27" s="364">
        <v>1.4E-2</v>
      </c>
      <c r="Q27" s="49">
        <v>1366</v>
      </c>
      <c r="R27" s="51">
        <v>1.2E-2</v>
      </c>
      <c r="S27" s="49">
        <v>590</v>
      </c>
      <c r="T27" s="51">
        <v>5.0000000000000001E-3</v>
      </c>
      <c r="U27" s="49">
        <v>760</v>
      </c>
      <c r="V27" s="51">
        <v>6.0000000000000001E-3</v>
      </c>
      <c r="W27" s="49">
        <v>365</v>
      </c>
      <c r="X27" s="53">
        <v>3.0000000000000001E-3</v>
      </c>
      <c r="Y27" s="52">
        <v>16</v>
      </c>
      <c r="Z27" s="200">
        <v>0</v>
      </c>
      <c r="AA27" s="434">
        <v>105</v>
      </c>
      <c r="AB27" s="433">
        <v>1E-3</v>
      </c>
      <c r="AC27" s="432">
        <v>3584</v>
      </c>
      <c r="AD27" s="431">
        <v>115280</v>
      </c>
      <c r="AE27" s="430">
        <v>0.98099999999999998</v>
      </c>
      <c r="AF27" s="423">
        <v>2018</v>
      </c>
      <c r="AG27" s="422">
        <v>1.7000000000000001E-2</v>
      </c>
      <c r="AI27" s="495">
        <v>1384</v>
      </c>
      <c r="AJ27" s="494">
        <v>1.2E-2</v>
      </c>
      <c r="AL27" s="493">
        <f t="shared" si="0"/>
        <v>634</v>
      </c>
      <c r="AM27" s="492">
        <f t="shared" si="1"/>
        <v>5.000000000000001E-3</v>
      </c>
    </row>
    <row r="28" spans="1:39" x14ac:dyDescent="0.25">
      <c r="A28" s="36" t="s">
        <v>48</v>
      </c>
      <c r="B28" s="37">
        <v>10177</v>
      </c>
      <c r="C28" s="38">
        <v>24</v>
      </c>
      <c r="D28" s="38">
        <v>0</v>
      </c>
      <c r="E28" s="38">
        <v>7</v>
      </c>
      <c r="F28" s="39">
        <v>3</v>
      </c>
      <c r="G28" s="206">
        <v>9676</v>
      </c>
      <c r="H28" s="281">
        <v>0.95099999999999996</v>
      </c>
      <c r="I28" s="145">
        <v>454</v>
      </c>
      <c r="J28" s="204">
        <v>4.4999999999999998E-2</v>
      </c>
      <c r="K28" s="203">
        <v>23</v>
      </c>
      <c r="L28" s="204">
        <v>2E-3</v>
      </c>
      <c r="M28" s="203">
        <v>24</v>
      </c>
      <c r="N28" s="282">
        <v>2E-3</v>
      </c>
      <c r="O28" s="141">
        <v>55</v>
      </c>
      <c r="P28" s="364">
        <v>5.0000000000000001E-3</v>
      </c>
      <c r="Q28" s="49">
        <v>23</v>
      </c>
      <c r="R28" s="51">
        <v>2E-3</v>
      </c>
      <c r="S28" s="49">
        <v>42</v>
      </c>
      <c r="T28" s="51">
        <v>4.0000000000000001E-3</v>
      </c>
      <c r="U28" s="49">
        <v>37</v>
      </c>
      <c r="V28" s="51">
        <v>4.0000000000000001E-3</v>
      </c>
      <c r="W28" s="49">
        <v>10</v>
      </c>
      <c r="X28" s="53">
        <v>1E-3</v>
      </c>
      <c r="Y28" s="52">
        <v>14</v>
      </c>
      <c r="Z28" s="200">
        <v>1E-3</v>
      </c>
      <c r="AA28" s="434">
        <v>13</v>
      </c>
      <c r="AB28" s="433">
        <v>1E-3</v>
      </c>
      <c r="AC28" s="432">
        <v>205</v>
      </c>
      <c r="AD28" s="431">
        <v>10079</v>
      </c>
      <c r="AE28" s="430">
        <v>0.99</v>
      </c>
      <c r="AF28" s="423">
        <v>78</v>
      </c>
      <c r="AG28" s="422">
        <v>8.0000000000000002E-3</v>
      </c>
      <c r="AI28" s="495">
        <v>72</v>
      </c>
      <c r="AJ28" s="494">
        <v>7.0000000000000001E-3</v>
      </c>
      <c r="AL28" s="493">
        <f t="shared" si="0"/>
        <v>6</v>
      </c>
      <c r="AM28" s="492">
        <f t="shared" si="1"/>
        <v>1E-3</v>
      </c>
    </row>
    <row r="29" spans="1:39" x14ac:dyDescent="0.25">
      <c r="A29" s="36" t="s">
        <v>49</v>
      </c>
      <c r="B29" s="37">
        <v>11874</v>
      </c>
      <c r="C29" s="38">
        <v>14</v>
      </c>
      <c r="D29" s="38">
        <v>0</v>
      </c>
      <c r="E29" s="38">
        <v>0</v>
      </c>
      <c r="F29" s="39">
        <v>3</v>
      </c>
      <c r="G29" s="206">
        <v>10581</v>
      </c>
      <c r="H29" s="281">
        <v>0.89100000000000001</v>
      </c>
      <c r="I29" s="145">
        <v>1252</v>
      </c>
      <c r="J29" s="204">
        <v>0.105</v>
      </c>
      <c r="K29" s="203">
        <v>41</v>
      </c>
      <c r="L29" s="204">
        <v>3.0000000000000001E-3</v>
      </c>
      <c r="M29" s="203">
        <v>0</v>
      </c>
      <c r="N29" s="282">
        <v>0</v>
      </c>
      <c r="O29" s="141">
        <v>407</v>
      </c>
      <c r="P29" s="364">
        <v>3.4000000000000002E-2</v>
      </c>
      <c r="Q29" s="49">
        <v>29</v>
      </c>
      <c r="R29" s="51">
        <v>2E-3</v>
      </c>
      <c r="S29" s="49">
        <v>776</v>
      </c>
      <c r="T29" s="51">
        <v>6.5000000000000002E-2</v>
      </c>
      <c r="U29" s="49">
        <v>89</v>
      </c>
      <c r="V29" s="51">
        <v>7.0000000000000001E-3</v>
      </c>
      <c r="W29" s="49">
        <v>39</v>
      </c>
      <c r="X29" s="53">
        <v>3.0000000000000001E-3</v>
      </c>
      <c r="Y29" s="52">
        <v>0</v>
      </c>
      <c r="Z29" s="200">
        <v>0</v>
      </c>
      <c r="AA29" s="434">
        <v>43</v>
      </c>
      <c r="AB29" s="433">
        <v>4.0000000000000001E-3</v>
      </c>
      <c r="AC29" s="432">
        <v>1381</v>
      </c>
      <c r="AD29" s="431">
        <v>10949</v>
      </c>
      <c r="AE29" s="430">
        <v>0.92200000000000004</v>
      </c>
      <c r="AF29" s="423">
        <v>448</v>
      </c>
      <c r="AG29" s="422">
        <v>3.7999999999999999E-2</v>
      </c>
      <c r="AI29" s="495">
        <v>456</v>
      </c>
      <c r="AJ29" s="494">
        <v>3.9E-2</v>
      </c>
      <c r="AL29" s="493">
        <f t="shared" si="0"/>
        <v>-8</v>
      </c>
      <c r="AM29" s="492">
        <f t="shared" si="1"/>
        <v>-1.0000000000000009E-3</v>
      </c>
    </row>
    <row r="30" spans="1:39" x14ac:dyDescent="0.25">
      <c r="A30" s="36" t="s">
        <v>50</v>
      </c>
      <c r="B30" s="37">
        <v>22173</v>
      </c>
      <c r="C30" s="38">
        <v>35</v>
      </c>
      <c r="D30" s="38">
        <v>0</v>
      </c>
      <c r="E30" s="38">
        <v>21</v>
      </c>
      <c r="F30" s="39">
        <v>4</v>
      </c>
      <c r="G30" s="206">
        <v>18444</v>
      </c>
      <c r="H30" s="281">
        <v>0.83199999999999996</v>
      </c>
      <c r="I30" s="145">
        <v>2911</v>
      </c>
      <c r="J30" s="204">
        <v>0.13100000000000001</v>
      </c>
      <c r="K30" s="203">
        <v>806</v>
      </c>
      <c r="L30" s="204">
        <v>3.5999999999999997E-2</v>
      </c>
      <c r="M30" s="203">
        <v>12</v>
      </c>
      <c r="N30" s="282">
        <v>1E-3</v>
      </c>
      <c r="O30" s="141">
        <v>612</v>
      </c>
      <c r="P30" s="364">
        <v>2.8000000000000001E-2</v>
      </c>
      <c r="Q30" s="49">
        <v>320</v>
      </c>
      <c r="R30" s="51">
        <v>1.4E-2</v>
      </c>
      <c r="S30" s="49">
        <v>418</v>
      </c>
      <c r="T30" s="51">
        <v>1.9E-2</v>
      </c>
      <c r="U30" s="49">
        <v>225</v>
      </c>
      <c r="V30" s="51">
        <v>0.01</v>
      </c>
      <c r="W30" s="49">
        <v>27</v>
      </c>
      <c r="X30" s="53">
        <v>1E-3</v>
      </c>
      <c r="Y30" s="52">
        <v>10</v>
      </c>
      <c r="Z30" s="200">
        <v>0</v>
      </c>
      <c r="AA30" s="434">
        <v>68</v>
      </c>
      <c r="AB30" s="433">
        <v>3.0000000000000001E-3</v>
      </c>
      <c r="AC30" s="432">
        <v>1372</v>
      </c>
      <c r="AD30" s="431">
        <v>20713</v>
      </c>
      <c r="AE30" s="430">
        <v>0.93400000000000005</v>
      </c>
      <c r="AF30" s="423">
        <v>1418</v>
      </c>
      <c r="AG30" s="422">
        <v>6.4000000000000001E-2</v>
      </c>
      <c r="AI30" s="495">
        <v>1403</v>
      </c>
      <c r="AJ30" s="494">
        <v>6.3E-2</v>
      </c>
      <c r="AL30" s="493">
        <f t="shared" si="0"/>
        <v>15</v>
      </c>
      <c r="AM30" s="492">
        <f t="shared" si="1"/>
        <v>1.0000000000000009E-3</v>
      </c>
    </row>
    <row r="31" spans="1:39" x14ac:dyDescent="0.25">
      <c r="A31" s="36" t="s">
        <v>293</v>
      </c>
      <c r="B31" s="37">
        <v>36205</v>
      </c>
      <c r="C31" s="38">
        <v>77</v>
      </c>
      <c r="D31" s="38">
        <v>0</v>
      </c>
      <c r="E31" s="38">
        <v>51</v>
      </c>
      <c r="F31" s="39">
        <v>3</v>
      </c>
      <c r="G31" s="206">
        <v>32663</v>
      </c>
      <c r="H31" s="281">
        <v>0.90200000000000002</v>
      </c>
      <c r="I31" s="145">
        <v>3005</v>
      </c>
      <c r="J31" s="204">
        <v>8.3000000000000004E-2</v>
      </c>
      <c r="K31" s="203">
        <v>523</v>
      </c>
      <c r="L31" s="204">
        <v>1.4E-2</v>
      </c>
      <c r="M31" s="203">
        <v>14</v>
      </c>
      <c r="N31" s="282">
        <v>0</v>
      </c>
      <c r="O31" s="141">
        <v>1288</v>
      </c>
      <c r="P31" s="364">
        <v>3.5999999999999997E-2</v>
      </c>
      <c r="Q31" s="49">
        <v>754</v>
      </c>
      <c r="R31" s="51">
        <v>2.1000000000000001E-2</v>
      </c>
      <c r="S31" s="49">
        <v>545</v>
      </c>
      <c r="T31" s="51">
        <v>1.4999999999999999E-2</v>
      </c>
      <c r="U31" s="49">
        <v>781</v>
      </c>
      <c r="V31" s="51">
        <v>2.1999999999999999E-2</v>
      </c>
      <c r="W31" s="49">
        <v>345</v>
      </c>
      <c r="X31" s="53">
        <v>0.01</v>
      </c>
      <c r="Y31" s="52">
        <v>1</v>
      </c>
      <c r="Z31" s="200">
        <v>0</v>
      </c>
      <c r="AA31" s="434">
        <v>11</v>
      </c>
      <c r="AB31" s="433">
        <v>0</v>
      </c>
      <c r="AC31" s="432">
        <v>3114</v>
      </c>
      <c r="AD31" s="431">
        <v>34310</v>
      </c>
      <c r="AE31" s="430">
        <v>0.94799999999999995</v>
      </c>
      <c r="AF31" s="423">
        <v>1811</v>
      </c>
      <c r="AG31" s="422">
        <v>0.05</v>
      </c>
      <c r="AI31" s="495">
        <v>1955</v>
      </c>
      <c r="AJ31" s="494">
        <v>5.3999999999999999E-2</v>
      </c>
      <c r="AL31" s="493">
        <f t="shared" si="0"/>
        <v>-144</v>
      </c>
      <c r="AM31" s="492">
        <f t="shared" si="1"/>
        <v>-3.9999999999999966E-3</v>
      </c>
    </row>
    <row r="32" spans="1:39" x14ac:dyDescent="0.25">
      <c r="A32" s="36" t="s">
        <v>52</v>
      </c>
      <c r="B32" s="37">
        <v>19684</v>
      </c>
      <c r="C32" s="38">
        <v>35</v>
      </c>
      <c r="D32" s="38">
        <v>0</v>
      </c>
      <c r="E32" s="38">
        <v>22</v>
      </c>
      <c r="F32" s="39">
        <v>3</v>
      </c>
      <c r="G32" s="206">
        <v>19275</v>
      </c>
      <c r="H32" s="281">
        <v>0.97899999999999998</v>
      </c>
      <c r="I32" s="145">
        <v>357</v>
      </c>
      <c r="J32" s="204">
        <v>1.7999999999999999E-2</v>
      </c>
      <c r="K32" s="203">
        <v>9</v>
      </c>
      <c r="L32" s="204">
        <v>0</v>
      </c>
      <c r="M32" s="203">
        <v>43</v>
      </c>
      <c r="N32" s="282">
        <v>2E-3</v>
      </c>
      <c r="O32" s="141">
        <v>79</v>
      </c>
      <c r="P32" s="364">
        <v>4.0000000000000001E-3</v>
      </c>
      <c r="Q32" s="49">
        <v>46</v>
      </c>
      <c r="R32" s="51">
        <v>2E-3</v>
      </c>
      <c r="S32" s="49">
        <v>152</v>
      </c>
      <c r="T32" s="51">
        <v>8.0000000000000002E-3</v>
      </c>
      <c r="U32" s="49">
        <v>53</v>
      </c>
      <c r="V32" s="51">
        <v>3.0000000000000001E-3</v>
      </c>
      <c r="W32" s="49">
        <v>139</v>
      </c>
      <c r="X32" s="53">
        <v>7.0000000000000001E-3</v>
      </c>
      <c r="Y32" s="52">
        <v>3</v>
      </c>
      <c r="Z32" s="200">
        <v>0</v>
      </c>
      <c r="AA32" s="434">
        <v>21</v>
      </c>
      <c r="AB32" s="433">
        <v>1E-3</v>
      </c>
      <c r="AC32" s="432">
        <v>500</v>
      </c>
      <c r="AD32" s="431">
        <v>19443</v>
      </c>
      <c r="AE32" s="430">
        <v>0.98799999999999999</v>
      </c>
      <c r="AF32" s="423">
        <v>88</v>
      </c>
      <c r="AG32" s="422">
        <v>4.0000000000000001E-3</v>
      </c>
      <c r="AI32" s="495">
        <v>62</v>
      </c>
      <c r="AJ32" s="494">
        <v>3.0000000000000001E-3</v>
      </c>
      <c r="AL32" s="493">
        <f t="shared" si="0"/>
        <v>26</v>
      </c>
      <c r="AM32" s="492">
        <f t="shared" si="1"/>
        <v>1E-3</v>
      </c>
    </row>
    <row r="33" spans="1:39" x14ac:dyDescent="0.25">
      <c r="A33" s="36" t="s">
        <v>53</v>
      </c>
      <c r="B33" s="37">
        <v>15931</v>
      </c>
      <c r="C33" s="38">
        <v>31</v>
      </c>
      <c r="D33" s="38">
        <v>0</v>
      </c>
      <c r="E33" s="38">
        <v>10</v>
      </c>
      <c r="F33" s="39">
        <v>4</v>
      </c>
      <c r="G33" s="206">
        <v>15503</v>
      </c>
      <c r="H33" s="281">
        <v>0.97299999999999998</v>
      </c>
      <c r="I33" s="145">
        <v>424</v>
      </c>
      <c r="J33" s="204">
        <v>2.7E-2</v>
      </c>
      <c r="K33" s="203">
        <v>4</v>
      </c>
      <c r="L33" s="204">
        <v>0</v>
      </c>
      <c r="M33" s="203">
        <v>0</v>
      </c>
      <c r="N33" s="282">
        <v>0</v>
      </c>
      <c r="O33" s="141">
        <v>97</v>
      </c>
      <c r="P33" s="364">
        <v>6.0000000000000001E-3</v>
      </c>
      <c r="Q33" s="49">
        <v>34</v>
      </c>
      <c r="R33" s="51">
        <v>2E-3</v>
      </c>
      <c r="S33" s="49">
        <v>45</v>
      </c>
      <c r="T33" s="51">
        <v>3.0000000000000001E-3</v>
      </c>
      <c r="U33" s="49">
        <v>38</v>
      </c>
      <c r="V33" s="51">
        <v>2E-3</v>
      </c>
      <c r="W33" s="49">
        <v>13</v>
      </c>
      <c r="X33" s="53">
        <v>1E-3</v>
      </c>
      <c r="Y33" s="52">
        <v>4</v>
      </c>
      <c r="Z33" s="200">
        <v>0</v>
      </c>
      <c r="AA33" s="434">
        <v>7</v>
      </c>
      <c r="AB33" s="433">
        <v>0</v>
      </c>
      <c r="AC33" s="432">
        <v>229</v>
      </c>
      <c r="AD33" s="431">
        <v>15828</v>
      </c>
      <c r="AE33" s="430">
        <v>0.99399999999999999</v>
      </c>
      <c r="AF33" s="423">
        <v>101</v>
      </c>
      <c r="AG33" s="422">
        <v>6.0000000000000001E-3</v>
      </c>
      <c r="AI33" s="495">
        <v>104</v>
      </c>
      <c r="AJ33" s="494">
        <v>7.0000000000000001E-3</v>
      </c>
      <c r="AL33" s="493">
        <f t="shared" si="0"/>
        <v>-3</v>
      </c>
      <c r="AM33" s="492">
        <f t="shared" si="1"/>
        <v>-1E-3</v>
      </c>
    </row>
    <row r="34" spans="1:39" x14ac:dyDescent="0.25">
      <c r="A34" s="36" t="s">
        <v>54</v>
      </c>
      <c r="B34" s="37">
        <v>11661</v>
      </c>
      <c r="C34" s="38">
        <v>38</v>
      </c>
      <c r="D34" s="38">
        <v>0</v>
      </c>
      <c r="E34" s="38">
        <v>3</v>
      </c>
      <c r="F34" s="39">
        <v>4</v>
      </c>
      <c r="G34" s="206">
        <v>9013</v>
      </c>
      <c r="H34" s="281">
        <v>0.77300000000000002</v>
      </c>
      <c r="I34" s="145">
        <v>1965</v>
      </c>
      <c r="J34" s="204">
        <v>0.16900000000000001</v>
      </c>
      <c r="K34" s="203">
        <v>682</v>
      </c>
      <c r="L34" s="204">
        <v>5.8000000000000003E-2</v>
      </c>
      <c r="M34" s="203">
        <v>1</v>
      </c>
      <c r="N34" s="282">
        <v>0</v>
      </c>
      <c r="O34" s="141">
        <v>686</v>
      </c>
      <c r="P34" s="364">
        <v>5.8999999999999997E-2</v>
      </c>
      <c r="Q34" s="49">
        <v>64</v>
      </c>
      <c r="R34" s="51">
        <v>5.0000000000000001E-3</v>
      </c>
      <c r="S34" s="49">
        <v>2933</v>
      </c>
      <c r="T34" s="51">
        <v>0.252</v>
      </c>
      <c r="U34" s="49">
        <v>108</v>
      </c>
      <c r="V34" s="51">
        <v>8.9999999999999993E-3</v>
      </c>
      <c r="W34" s="49">
        <v>41</v>
      </c>
      <c r="X34" s="53">
        <v>4.0000000000000001E-3</v>
      </c>
      <c r="Y34" s="52">
        <v>19</v>
      </c>
      <c r="Z34" s="200">
        <v>2E-3</v>
      </c>
      <c r="AA34" s="434">
        <v>37</v>
      </c>
      <c r="AB34" s="433">
        <v>3.0000000000000001E-3</v>
      </c>
      <c r="AC34" s="432">
        <v>3856</v>
      </c>
      <c r="AD34" s="431">
        <v>7693</v>
      </c>
      <c r="AE34" s="430">
        <v>0.66</v>
      </c>
      <c r="AF34" s="423">
        <v>1368</v>
      </c>
      <c r="AG34" s="422">
        <v>0.11700000000000001</v>
      </c>
      <c r="AI34" s="495">
        <v>2808</v>
      </c>
      <c r="AJ34" s="494">
        <v>0.24099999999999999</v>
      </c>
      <c r="AL34" s="493">
        <f t="shared" si="0"/>
        <v>-1440</v>
      </c>
      <c r="AM34" s="492">
        <f t="shared" si="1"/>
        <v>-0.12399999999999999</v>
      </c>
    </row>
    <row r="35" spans="1:39" x14ac:dyDescent="0.25">
      <c r="A35" s="36" t="s">
        <v>298</v>
      </c>
      <c r="B35" s="37">
        <v>36119</v>
      </c>
      <c r="C35" s="38">
        <v>45</v>
      </c>
      <c r="D35" s="38">
        <v>0</v>
      </c>
      <c r="E35" s="38">
        <v>30</v>
      </c>
      <c r="F35" s="39">
        <v>3</v>
      </c>
      <c r="G35" s="206">
        <v>34132</v>
      </c>
      <c r="H35" s="281">
        <v>0.94499999999999995</v>
      </c>
      <c r="I35" s="145">
        <v>1824</v>
      </c>
      <c r="J35" s="204">
        <v>0.05</v>
      </c>
      <c r="K35" s="203">
        <v>158</v>
      </c>
      <c r="L35" s="204">
        <v>4.0000000000000001E-3</v>
      </c>
      <c r="M35" s="203">
        <v>5</v>
      </c>
      <c r="N35" s="282">
        <v>0</v>
      </c>
      <c r="O35" s="141">
        <v>389</v>
      </c>
      <c r="P35" s="364">
        <v>1.0999999999999999E-2</v>
      </c>
      <c r="Q35" s="49">
        <v>287</v>
      </c>
      <c r="R35" s="51">
        <v>8.0000000000000002E-3</v>
      </c>
      <c r="S35" s="49">
        <v>113</v>
      </c>
      <c r="T35" s="51">
        <v>3.0000000000000001E-3</v>
      </c>
      <c r="U35" s="49">
        <v>165</v>
      </c>
      <c r="V35" s="51">
        <v>5.0000000000000001E-3</v>
      </c>
      <c r="W35" s="49">
        <v>47</v>
      </c>
      <c r="X35" s="53">
        <v>1E-3</v>
      </c>
      <c r="Y35" s="52">
        <v>10</v>
      </c>
      <c r="Z35" s="200">
        <v>0</v>
      </c>
      <c r="AA35" s="434">
        <v>58</v>
      </c>
      <c r="AB35" s="433">
        <v>2E-3</v>
      </c>
      <c r="AC35" s="432">
        <v>803</v>
      </c>
      <c r="AD35" s="431">
        <v>35540</v>
      </c>
      <c r="AE35" s="430">
        <v>0.98399999999999999</v>
      </c>
      <c r="AF35" s="423">
        <v>547</v>
      </c>
      <c r="AG35" s="422">
        <v>1.4999999999999999E-2</v>
      </c>
      <c r="AI35" s="495">
        <v>546</v>
      </c>
      <c r="AJ35" s="494">
        <v>1.4999999999999999E-2</v>
      </c>
      <c r="AL35" s="493">
        <f t="shared" si="0"/>
        <v>1</v>
      </c>
      <c r="AM35" s="492">
        <f t="shared" si="1"/>
        <v>0</v>
      </c>
    </row>
    <row r="36" spans="1:39" x14ac:dyDescent="0.25">
      <c r="A36" s="36" t="s">
        <v>56</v>
      </c>
      <c r="B36" s="37">
        <v>17654</v>
      </c>
      <c r="C36" s="38">
        <v>24</v>
      </c>
      <c r="D36" s="38">
        <v>0</v>
      </c>
      <c r="E36" s="38">
        <v>19</v>
      </c>
      <c r="F36" s="39">
        <v>3</v>
      </c>
      <c r="G36" s="206">
        <v>16706</v>
      </c>
      <c r="H36" s="281">
        <v>0.94599999999999995</v>
      </c>
      <c r="I36" s="145">
        <v>757</v>
      </c>
      <c r="J36" s="204">
        <v>4.2999999999999997E-2</v>
      </c>
      <c r="K36" s="203">
        <v>191</v>
      </c>
      <c r="L36" s="204">
        <v>1.0999999999999999E-2</v>
      </c>
      <c r="M36" s="203">
        <v>0</v>
      </c>
      <c r="N36" s="282">
        <v>0</v>
      </c>
      <c r="O36" s="141">
        <v>175</v>
      </c>
      <c r="P36" s="364">
        <v>0.01</v>
      </c>
      <c r="Q36" s="49">
        <v>133</v>
      </c>
      <c r="R36" s="51">
        <v>8.0000000000000002E-3</v>
      </c>
      <c r="S36" s="49">
        <v>103</v>
      </c>
      <c r="T36" s="51">
        <v>6.0000000000000001E-3</v>
      </c>
      <c r="U36" s="49">
        <v>51</v>
      </c>
      <c r="V36" s="51">
        <v>3.0000000000000001E-3</v>
      </c>
      <c r="W36" s="49">
        <v>26</v>
      </c>
      <c r="X36" s="53">
        <v>1E-3</v>
      </c>
      <c r="Y36" s="52">
        <v>9</v>
      </c>
      <c r="Z36" s="200">
        <v>1E-3</v>
      </c>
      <c r="AA36" s="434">
        <v>19</v>
      </c>
      <c r="AB36" s="433">
        <v>1E-3</v>
      </c>
      <c r="AC36" s="432">
        <v>387</v>
      </c>
      <c r="AD36" s="431">
        <v>17288</v>
      </c>
      <c r="AE36" s="430">
        <v>0.97899999999999998</v>
      </c>
      <c r="AF36" s="423">
        <v>366</v>
      </c>
      <c r="AG36" s="422">
        <v>2.1000000000000001E-2</v>
      </c>
      <c r="AI36" s="495">
        <v>384</v>
      </c>
      <c r="AJ36" s="494">
        <v>2.1999999999999999E-2</v>
      </c>
      <c r="AL36" s="493">
        <f t="shared" si="0"/>
        <v>-18</v>
      </c>
      <c r="AM36" s="492">
        <f t="shared" si="1"/>
        <v>-9.9999999999999742E-4</v>
      </c>
    </row>
    <row r="37" spans="1:39" x14ac:dyDescent="0.25">
      <c r="A37" s="36" t="s">
        <v>57</v>
      </c>
      <c r="B37" s="37">
        <v>16618</v>
      </c>
      <c r="C37" s="38">
        <v>28</v>
      </c>
      <c r="D37" s="38">
        <v>7</v>
      </c>
      <c r="E37" s="38">
        <v>4</v>
      </c>
      <c r="F37" s="39">
        <v>5</v>
      </c>
      <c r="G37" s="206">
        <v>9149</v>
      </c>
      <c r="H37" s="281">
        <v>0.55100000000000005</v>
      </c>
      <c r="I37" s="145">
        <v>5492</v>
      </c>
      <c r="J37" s="204">
        <v>0.33</v>
      </c>
      <c r="K37" s="203">
        <v>1977</v>
      </c>
      <c r="L37" s="204">
        <v>0.11899999999999999</v>
      </c>
      <c r="M37" s="203">
        <v>0</v>
      </c>
      <c r="N37" s="282">
        <v>0</v>
      </c>
      <c r="O37" s="141">
        <v>1227</v>
      </c>
      <c r="P37" s="364">
        <v>7.3999999999999996E-2</v>
      </c>
      <c r="Q37" s="49">
        <v>285</v>
      </c>
      <c r="R37" s="51">
        <v>1.7000000000000001E-2</v>
      </c>
      <c r="S37" s="49">
        <v>553</v>
      </c>
      <c r="T37" s="51">
        <v>3.3000000000000002E-2</v>
      </c>
      <c r="U37" s="49">
        <v>208</v>
      </c>
      <c r="V37" s="51">
        <v>1.2999999999999999E-2</v>
      </c>
      <c r="W37" s="49">
        <v>115</v>
      </c>
      <c r="X37" s="53">
        <v>7.0000000000000001E-3</v>
      </c>
      <c r="Y37" s="52">
        <v>66</v>
      </c>
      <c r="Z37" s="200">
        <v>4.0000000000000001E-3</v>
      </c>
      <c r="AA37" s="434">
        <v>81</v>
      </c>
      <c r="AB37" s="433">
        <v>5.0000000000000001E-3</v>
      </c>
      <c r="AC37" s="432">
        <v>2391</v>
      </c>
      <c r="AD37" s="431">
        <v>13408</v>
      </c>
      <c r="AE37" s="430">
        <v>0.80700000000000005</v>
      </c>
      <c r="AF37" s="423">
        <v>3204</v>
      </c>
      <c r="AG37" s="422">
        <v>0.193</v>
      </c>
      <c r="AI37" s="495">
        <v>3203</v>
      </c>
      <c r="AJ37" s="494">
        <v>0.193</v>
      </c>
      <c r="AL37" s="493">
        <f t="shared" si="0"/>
        <v>1</v>
      </c>
      <c r="AM37" s="492">
        <f t="shared" si="1"/>
        <v>0</v>
      </c>
    </row>
    <row r="38" spans="1:39" x14ac:dyDescent="0.25">
      <c r="A38" s="36" t="s">
        <v>58</v>
      </c>
      <c r="B38" s="37">
        <v>61208</v>
      </c>
      <c r="C38" s="38">
        <v>44</v>
      </c>
      <c r="D38" s="38">
        <v>1</v>
      </c>
      <c r="E38" s="38">
        <v>32</v>
      </c>
      <c r="F38" s="39">
        <v>3</v>
      </c>
      <c r="G38" s="206">
        <v>59042</v>
      </c>
      <c r="H38" s="281">
        <v>0.96499999999999997</v>
      </c>
      <c r="I38" s="145">
        <v>2105</v>
      </c>
      <c r="J38" s="204">
        <v>3.4000000000000002E-2</v>
      </c>
      <c r="K38" s="203">
        <v>61</v>
      </c>
      <c r="L38" s="204">
        <v>1E-3</v>
      </c>
      <c r="M38" s="203">
        <v>0</v>
      </c>
      <c r="N38" s="282">
        <v>0</v>
      </c>
      <c r="O38" s="141">
        <v>383</v>
      </c>
      <c r="P38" s="364">
        <v>6.0000000000000001E-3</v>
      </c>
      <c r="Q38" s="49">
        <v>314</v>
      </c>
      <c r="R38" s="51">
        <v>5.0000000000000001E-3</v>
      </c>
      <c r="S38" s="49">
        <v>236</v>
      </c>
      <c r="T38" s="51">
        <v>4.0000000000000001E-3</v>
      </c>
      <c r="U38" s="49">
        <v>285</v>
      </c>
      <c r="V38" s="51">
        <v>5.0000000000000001E-3</v>
      </c>
      <c r="W38" s="49">
        <v>91</v>
      </c>
      <c r="X38" s="53">
        <v>1E-3</v>
      </c>
      <c r="Y38" s="52">
        <v>16</v>
      </c>
      <c r="Z38" s="200">
        <v>0</v>
      </c>
      <c r="AA38" s="434">
        <v>22</v>
      </c>
      <c r="AB38" s="433">
        <v>0</v>
      </c>
      <c r="AC38" s="432">
        <v>1040</v>
      </c>
      <c r="AD38" s="431">
        <v>60696</v>
      </c>
      <c r="AE38" s="430">
        <v>0.99199999999999999</v>
      </c>
      <c r="AF38" s="423">
        <v>444</v>
      </c>
      <c r="AG38" s="422">
        <v>7.0000000000000001E-3</v>
      </c>
      <c r="AI38" s="495">
        <v>594</v>
      </c>
      <c r="AJ38" s="494">
        <v>0.01</v>
      </c>
      <c r="AL38" s="493">
        <f t="shared" si="0"/>
        <v>-150</v>
      </c>
      <c r="AM38" s="492">
        <f t="shared" si="1"/>
        <v>-3.0000000000000001E-3</v>
      </c>
    </row>
    <row r="39" spans="1:39" x14ac:dyDescent="0.25">
      <c r="A39" s="36" t="s">
        <v>296</v>
      </c>
      <c r="B39" s="37">
        <v>8923</v>
      </c>
      <c r="C39" s="38">
        <v>11</v>
      </c>
      <c r="D39" s="38">
        <v>0</v>
      </c>
      <c r="E39" s="38">
        <v>2</v>
      </c>
      <c r="F39" s="39">
        <v>3</v>
      </c>
      <c r="G39" s="206">
        <v>8131</v>
      </c>
      <c r="H39" s="281">
        <v>0.91100000000000003</v>
      </c>
      <c r="I39" s="145">
        <v>696</v>
      </c>
      <c r="J39" s="204">
        <v>7.8E-2</v>
      </c>
      <c r="K39" s="203">
        <v>96</v>
      </c>
      <c r="L39" s="204">
        <v>1.0999999999999999E-2</v>
      </c>
      <c r="M39" s="203">
        <v>0</v>
      </c>
      <c r="N39" s="282">
        <v>0</v>
      </c>
      <c r="O39" s="141">
        <v>83</v>
      </c>
      <c r="P39" s="364">
        <v>8.9999999999999993E-3</v>
      </c>
      <c r="Q39" s="49">
        <v>42</v>
      </c>
      <c r="R39" s="51">
        <v>5.0000000000000001E-3</v>
      </c>
      <c r="S39" s="49">
        <v>56</v>
      </c>
      <c r="T39" s="51">
        <v>6.0000000000000001E-3</v>
      </c>
      <c r="U39" s="49">
        <v>35</v>
      </c>
      <c r="V39" s="51">
        <v>4.0000000000000001E-3</v>
      </c>
      <c r="W39" s="49">
        <v>12</v>
      </c>
      <c r="X39" s="53">
        <v>1E-3</v>
      </c>
      <c r="Y39" s="52">
        <v>12</v>
      </c>
      <c r="Z39" s="200">
        <v>1E-3</v>
      </c>
      <c r="AA39" s="434">
        <v>22</v>
      </c>
      <c r="AB39" s="433">
        <v>2E-3</v>
      </c>
      <c r="AC39" s="432">
        <v>230</v>
      </c>
      <c r="AD39" s="431">
        <v>8736</v>
      </c>
      <c r="AE39" s="430">
        <v>0.97899999999999998</v>
      </c>
      <c r="AF39" s="423">
        <v>179</v>
      </c>
      <c r="AG39" s="422">
        <v>0.02</v>
      </c>
      <c r="AI39" s="495">
        <v>188</v>
      </c>
      <c r="AJ39" s="494">
        <v>2.1000000000000001E-2</v>
      </c>
      <c r="AL39" s="493">
        <f t="shared" si="0"/>
        <v>-9</v>
      </c>
      <c r="AM39" s="492">
        <f t="shared" si="1"/>
        <v>-1.0000000000000009E-3</v>
      </c>
    </row>
    <row r="40" spans="1:39" x14ac:dyDescent="0.25">
      <c r="A40" s="36" t="s">
        <v>292</v>
      </c>
      <c r="B40" s="37">
        <v>12720</v>
      </c>
      <c r="C40" s="38">
        <v>13</v>
      </c>
      <c r="D40" s="38">
        <v>0</v>
      </c>
      <c r="E40" s="38">
        <v>5</v>
      </c>
      <c r="F40" s="39">
        <v>5</v>
      </c>
      <c r="G40" s="206">
        <v>12192</v>
      </c>
      <c r="H40" s="281">
        <v>0.95799999999999996</v>
      </c>
      <c r="I40" s="145">
        <v>489</v>
      </c>
      <c r="J40" s="204">
        <v>3.7999999999999999E-2</v>
      </c>
      <c r="K40" s="203">
        <v>30</v>
      </c>
      <c r="L40" s="204">
        <v>2E-3</v>
      </c>
      <c r="M40" s="203">
        <v>9</v>
      </c>
      <c r="N40" s="282">
        <v>1E-3</v>
      </c>
      <c r="O40" s="141">
        <v>414</v>
      </c>
      <c r="P40" s="364">
        <v>3.3000000000000002E-2</v>
      </c>
      <c r="Q40" s="49">
        <v>62</v>
      </c>
      <c r="R40" s="51">
        <v>5.0000000000000001E-3</v>
      </c>
      <c r="S40" s="49">
        <v>2597</v>
      </c>
      <c r="T40" s="51">
        <v>0.20399999999999999</v>
      </c>
      <c r="U40" s="49">
        <v>69</v>
      </c>
      <c r="V40" s="51">
        <v>5.0000000000000001E-3</v>
      </c>
      <c r="W40" s="49">
        <v>36</v>
      </c>
      <c r="X40" s="53">
        <v>3.0000000000000001E-3</v>
      </c>
      <c r="Y40" s="52">
        <v>36</v>
      </c>
      <c r="Z40" s="200">
        <v>3.0000000000000001E-3</v>
      </c>
      <c r="AA40" s="434">
        <v>16</v>
      </c>
      <c r="AB40" s="433">
        <v>1E-3</v>
      </c>
      <c r="AC40" s="432">
        <v>3209</v>
      </c>
      <c r="AD40" s="431">
        <v>9962</v>
      </c>
      <c r="AE40" s="430">
        <v>0.78300000000000003</v>
      </c>
      <c r="AF40" s="423">
        <v>444</v>
      </c>
      <c r="AG40" s="422">
        <v>3.5000000000000003E-2</v>
      </c>
      <c r="AI40" s="495">
        <v>842</v>
      </c>
      <c r="AJ40" s="494">
        <v>6.7000000000000004E-2</v>
      </c>
      <c r="AL40" s="493">
        <f t="shared" ref="AL40:AL62" si="2" xml:space="preserve"> AF40-AI40</f>
        <v>-398</v>
      </c>
      <c r="AM40" s="492">
        <f t="shared" ref="AM40:AM62" si="3" xml:space="preserve"> AG40-AJ40</f>
        <v>-3.2000000000000001E-2</v>
      </c>
    </row>
    <row r="41" spans="1:39" x14ac:dyDescent="0.25">
      <c r="A41" s="36" t="s">
        <v>61</v>
      </c>
      <c r="B41" s="37">
        <v>15550</v>
      </c>
      <c r="C41" s="38">
        <v>28</v>
      </c>
      <c r="D41" s="38">
        <v>2</v>
      </c>
      <c r="E41" s="38">
        <v>7</v>
      </c>
      <c r="F41" s="39">
        <v>3</v>
      </c>
      <c r="G41" s="206">
        <v>9868</v>
      </c>
      <c r="H41" s="281">
        <v>0.63500000000000001</v>
      </c>
      <c r="I41" s="145">
        <v>5586</v>
      </c>
      <c r="J41" s="204">
        <v>0.35899999999999999</v>
      </c>
      <c r="K41" s="203">
        <v>96</v>
      </c>
      <c r="L41" s="204">
        <v>6.0000000000000001E-3</v>
      </c>
      <c r="M41" s="203">
        <v>0</v>
      </c>
      <c r="N41" s="282">
        <v>0</v>
      </c>
      <c r="O41" s="141">
        <v>123</v>
      </c>
      <c r="P41" s="364">
        <v>8.0000000000000002E-3</v>
      </c>
      <c r="Q41" s="49">
        <v>25</v>
      </c>
      <c r="R41" s="51">
        <v>2E-3</v>
      </c>
      <c r="S41" s="49">
        <v>78</v>
      </c>
      <c r="T41" s="51">
        <v>5.0000000000000001E-3</v>
      </c>
      <c r="U41" s="49">
        <v>41</v>
      </c>
      <c r="V41" s="51">
        <v>3.0000000000000001E-3</v>
      </c>
      <c r="W41" s="49">
        <v>25</v>
      </c>
      <c r="X41" s="53">
        <v>2E-3</v>
      </c>
      <c r="Y41" s="52">
        <v>4</v>
      </c>
      <c r="Z41" s="200">
        <v>0</v>
      </c>
      <c r="AA41" s="434">
        <v>4</v>
      </c>
      <c r="AB41" s="433">
        <v>0</v>
      </c>
      <c r="AC41" s="432">
        <v>304</v>
      </c>
      <c r="AD41" s="431">
        <v>15327</v>
      </c>
      <c r="AE41" s="430">
        <v>0.98599999999999999</v>
      </c>
      <c r="AF41" s="423">
        <v>219</v>
      </c>
      <c r="AG41" s="422">
        <v>1.4E-2</v>
      </c>
      <c r="AI41" s="495">
        <v>222</v>
      </c>
      <c r="AJ41" s="494">
        <v>1.4E-2</v>
      </c>
      <c r="AL41" s="493">
        <f t="shared" si="2"/>
        <v>-3</v>
      </c>
      <c r="AM41" s="492">
        <f t="shared" si="3"/>
        <v>0</v>
      </c>
    </row>
    <row r="42" spans="1:39" x14ac:dyDescent="0.25">
      <c r="A42" s="36" t="s">
        <v>62</v>
      </c>
      <c r="B42" s="37">
        <v>26812</v>
      </c>
      <c r="C42" s="38">
        <v>36</v>
      </c>
      <c r="D42" s="38">
        <v>6</v>
      </c>
      <c r="E42" s="38">
        <v>23</v>
      </c>
      <c r="F42" s="39">
        <v>3</v>
      </c>
      <c r="G42" s="206">
        <v>26402</v>
      </c>
      <c r="H42" s="281">
        <v>0.98499999999999999</v>
      </c>
      <c r="I42" s="145">
        <v>396</v>
      </c>
      <c r="J42" s="204">
        <v>1.4999999999999999E-2</v>
      </c>
      <c r="K42" s="203">
        <v>5</v>
      </c>
      <c r="L42" s="204">
        <v>0</v>
      </c>
      <c r="M42" s="203">
        <v>9</v>
      </c>
      <c r="N42" s="282">
        <v>0</v>
      </c>
      <c r="O42" s="141">
        <v>2157</v>
      </c>
      <c r="P42" s="364">
        <v>0.08</v>
      </c>
      <c r="Q42" s="49">
        <v>1559</v>
      </c>
      <c r="R42" s="51">
        <v>5.8000000000000003E-2</v>
      </c>
      <c r="S42" s="49">
        <v>214</v>
      </c>
      <c r="T42" s="51">
        <v>8.0000000000000002E-3</v>
      </c>
      <c r="U42" s="49">
        <v>320</v>
      </c>
      <c r="V42" s="51">
        <v>1.2E-2</v>
      </c>
      <c r="W42" s="49">
        <v>21</v>
      </c>
      <c r="X42" s="53">
        <v>1E-3</v>
      </c>
      <c r="Y42" s="52">
        <v>0</v>
      </c>
      <c r="Z42" s="200">
        <v>0</v>
      </c>
      <c r="AA42" s="434">
        <v>17</v>
      </c>
      <c r="AB42" s="433">
        <v>1E-3</v>
      </c>
      <c r="AC42" s="432">
        <v>2732</v>
      </c>
      <c r="AD42" s="431">
        <v>24424</v>
      </c>
      <c r="AE42" s="430">
        <v>0.91100000000000003</v>
      </c>
      <c r="AF42" s="423">
        <v>2162</v>
      </c>
      <c r="AG42" s="422">
        <v>8.1000000000000003E-2</v>
      </c>
      <c r="AI42" s="495">
        <v>2235</v>
      </c>
      <c r="AJ42" s="494">
        <v>8.3000000000000004E-2</v>
      </c>
      <c r="AL42" s="493">
        <f t="shared" si="2"/>
        <v>-73</v>
      </c>
      <c r="AM42" s="492">
        <f t="shared" si="3"/>
        <v>-2.0000000000000018E-3</v>
      </c>
    </row>
    <row r="43" spans="1:39" x14ac:dyDescent="0.25">
      <c r="A43" s="36" t="s">
        <v>63</v>
      </c>
      <c r="B43" s="37">
        <v>4905</v>
      </c>
      <c r="C43" s="38">
        <v>9</v>
      </c>
      <c r="D43" s="38">
        <v>0</v>
      </c>
      <c r="E43" s="38">
        <v>4</v>
      </c>
      <c r="F43" s="39">
        <v>3</v>
      </c>
      <c r="G43" s="206">
        <v>4667</v>
      </c>
      <c r="H43" s="281">
        <v>0.95099999999999996</v>
      </c>
      <c r="I43" s="145">
        <v>217</v>
      </c>
      <c r="J43" s="204">
        <v>4.3999999999999997E-2</v>
      </c>
      <c r="K43" s="203">
        <v>13</v>
      </c>
      <c r="L43" s="204">
        <v>3.0000000000000001E-3</v>
      </c>
      <c r="M43" s="203">
        <v>8</v>
      </c>
      <c r="N43" s="282">
        <v>2E-3</v>
      </c>
      <c r="O43" s="141">
        <v>94</v>
      </c>
      <c r="P43" s="364">
        <v>1.9E-2</v>
      </c>
      <c r="Q43" s="49">
        <v>23</v>
      </c>
      <c r="R43" s="51">
        <v>5.0000000000000001E-3</v>
      </c>
      <c r="S43" s="49">
        <v>27</v>
      </c>
      <c r="T43" s="51">
        <v>6.0000000000000001E-3</v>
      </c>
      <c r="U43" s="49">
        <v>7</v>
      </c>
      <c r="V43" s="51">
        <v>1E-3</v>
      </c>
      <c r="W43" s="49">
        <v>4</v>
      </c>
      <c r="X43" s="53">
        <v>1E-3</v>
      </c>
      <c r="Y43" s="52">
        <v>4</v>
      </c>
      <c r="Z43" s="200">
        <v>1E-3</v>
      </c>
      <c r="AA43" s="434">
        <v>2</v>
      </c>
      <c r="AB43" s="433">
        <v>0</v>
      </c>
      <c r="AC43" s="432">
        <v>143</v>
      </c>
      <c r="AD43" s="431">
        <v>4795</v>
      </c>
      <c r="AE43" s="430">
        <v>0.97799999999999998</v>
      </c>
      <c r="AF43" s="423">
        <v>107</v>
      </c>
      <c r="AG43" s="422">
        <v>2.1999999999999999E-2</v>
      </c>
      <c r="AI43" s="495">
        <v>103</v>
      </c>
      <c r="AJ43" s="494">
        <v>2.1000000000000001E-2</v>
      </c>
      <c r="AL43" s="493">
        <f t="shared" si="2"/>
        <v>4</v>
      </c>
      <c r="AM43" s="492">
        <f t="shared" si="3"/>
        <v>9.9999999999999742E-4</v>
      </c>
    </row>
    <row r="44" spans="1:39" x14ac:dyDescent="0.25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39">
        <v>3</v>
      </c>
      <c r="G44" s="206">
        <v>4578</v>
      </c>
      <c r="H44" s="281">
        <v>0.96699999999999997</v>
      </c>
      <c r="I44" s="145">
        <v>147</v>
      </c>
      <c r="J44" s="204">
        <v>3.1E-2</v>
      </c>
      <c r="K44" s="203">
        <v>8</v>
      </c>
      <c r="L44" s="204">
        <v>2E-3</v>
      </c>
      <c r="M44" s="203">
        <v>0</v>
      </c>
      <c r="N44" s="282">
        <v>0</v>
      </c>
      <c r="O44" s="141">
        <v>43</v>
      </c>
      <c r="P44" s="364">
        <v>8.9999999999999993E-3</v>
      </c>
      <c r="Q44" s="49">
        <v>2</v>
      </c>
      <c r="R44" s="51">
        <v>0</v>
      </c>
      <c r="S44" s="49">
        <v>42</v>
      </c>
      <c r="T44" s="51">
        <v>8.9999999999999993E-3</v>
      </c>
      <c r="U44" s="49">
        <v>50</v>
      </c>
      <c r="V44" s="51">
        <v>1.0999999999999999E-2</v>
      </c>
      <c r="W44" s="49">
        <v>11</v>
      </c>
      <c r="X44" s="53">
        <v>2E-3</v>
      </c>
      <c r="Y44" s="52">
        <v>9</v>
      </c>
      <c r="Z44" s="200">
        <v>2E-3</v>
      </c>
      <c r="AA44" s="434">
        <v>12</v>
      </c>
      <c r="AB44" s="433">
        <v>3.0000000000000001E-3</v>
      </c>
      <c r="AC44" s="432">
        <v>173</v>
      </c>
      <c r="AD44" s="431">
        <v>4643</v>
      </c>
      <c r="AE44" s="430">
        <v>0.98099999999999998</v>
      </c>
      <c r="AF44" s="423">
        <v>51</v>
      </c>
      <c r="AG44" s="422">
        <v>1.0999999999999999E-2</v>
      </c>
      <c r="AI44" s="495">
        <v>41</v>
      </c>
      <c r="AJ44" s="494">
        <v>8.9999999999999993E-3</v>
      </c>
      <c r="AL44" s="493">
        <f t="shared" si="2"/>
        <v>10</v>
      </c>
      <c r="AM44" s="492">
        <f t="shared" si="3"/>
        <v>2E-3</v>
      </c>
    </row>
    <row r="45" spans="1:39" x14ac:dyDescent="0.25">
      <c r="A45" s="36" t="s">
        <v>65</v>
      </c>
      <c r="B45" s="37">
        <v>5466</v>
      </c>
      <c r="C45" s="38">
        <v>16</v>
      </c>
      <c r="D45" s="38">
        <v>0</v>
      </c>
      <c r="E45" s="38">
        <v>7</v>
      </c>
      <c r="F45" s="39">
        <v>3</v>
      </c>
      <c r="G45" s="206">
        <v>5098</v>
      </c>
      <c r="H45" s="281">
        <v>0.93300000000000005</v>
      </c>
      <c r="I45" s="145">
        <v>321</v>
      </c>
      <c r="J45" s="204">
        <v>5.8999999999999997E-2</v>
      </c>
      <c r="K45" s="203">
        <v>36</v>
      </c>
      <c r="L45" s="204">
        <v>7.0000000000000001E-3</v>
      </c>
      <c r="M45" s="203">
        <v>11</v>
      </c>
      <c r="N45" s="282">
        <v>2E-3</v>
      </c>
      <c r="O45" s="141">
        <v>32</v>
      </c>
      <c r="P45" s="364">
        <v>6.0000000000000001E-3</v>
      </c>
      <c r="Q45" s="49">
        <v>16</v>
      </c>
      <c r="R45" s="51">
        <v>3.0000000000000001E-3</v>
      </c>
      <c r="S45" s="49">
        <v>220</v>
      </c>
      <c r="T45" s="51">
        <v>0.04</v>
      </c>
      <c r="U45" s="49">
        <v>16</v>
      </c>
      <c r="V45" s="51">
        <v>3.0000000000000001E-3</v>
      </c>
      <c r="W45" s="49">
        <v>9</v>
      </c>
      <c r="X45" s="53">
        <v>2E-3</v>
      </c>
      <c r="Y45" s="52">
        <v>3</v>
      </c>
      <c r="Z45" s="200">
        <v>1E-3</v>
      </c>
      <c r="AA45" s="434">
        <v>10</v>
      </c>
      <c r="AB45" s="433">
        <v>2E-3</v>
      </c>
      <c r="AC45" s="432">
        <v>303</v>
      </c>
      <c r="AD45" s="431">
        <v>5186</v>
      </c>
      <c r="AE45" s="430">
        <v>0.94899999999999995</v>
      </c>
      <c r="AF45" s="423">
        <v>68</v>
      </c>
      <c r="AG45" s="422">
        <v>1.2E-2</v>
      </c>
      <c r="AI45" s="495">
        <v>66</v>
      </c>
      <c r="AJ45" s="494">
        <v>1.2E-2</v>
      </c>
      <c r="AL45" s="493">
        <f t="shared" si="2"/>
        <v>2</v>
      </c>
      <c r="AM45" s="492">
        <f t="shared" si="3"/>
        <v>0</v>
      </c>
    </row>
    <row r="46" spans="1:39" x14ac:dyDescent="0.25">
      <c r="A46" s="36" t="s">
        <v>66</v>
      </c>
      <c r="B46" s="37">
        <v>19201</v>
      </c>
      <c r="C46" s="38">
        <v>28</v>
      </c>
      <c r="D46" s="38">
        <v>9</v>
      </c>
      <c r="E46" s="38">
        <v>11</v>
      </c>
      <c r="F46" s="39">
        <v>3</v>
      </c>
      <c r="G46" s="206">
        <v>18952</v>
      </c>
      <c r="H46" s="281">
        <v>0.98699999999999999</v>
      </c>
      <c r="I46" s="145">
        <v>147</v>
      </c>
      <c r="J46" s="204">
        <v>8.0000000000000002E-3</v>
      </c>
      <c r="K46" s="203">
        <v>27</v>
      </c>
      <c r="L46" s="204">
        <v>1E-3</v>
      </c>
      <c r="M46" s="203">
        <v>75</v>
      </c>
      <c r="N46" s="282">
        <v>4.0000000000000001E-3</v>
      </c>
      <c r="O46" s="141">
        <v>19</v>
      </c>
      <c r="P46" s="364">
        <v>1E-3</v>
      </c>
      <c r="Q46" s="49">
        <v>2</v>
      </c>
      <c r="R46" s="51">
        <v>0</v>
      </c>
      <c r="S46" s="49">
        <v>492</v>
      </c>
      <c r="T46" s="51">
        <v>2.5999999999999999E-2</v>
      </c>
      <c r="U46" s="49">
        <v>578</v>
      </c>
      <c r="V46" s="51">
        <v>0.03</v>
      </c>
      <c r="W46" s="49">
        <v>7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1179</v>
      </c>
      <c r="AD46" s="431">
        <v>18041</v>
      </c>
      <c r="AE46" s="430">
        <v>0.94</v>
      </c>
      <c r="AF46" s="423">
        <v>46</v>
      </c>
      <c r="AG46" s="422">
        <v>2E-3</v>
      </c>
      <c r="AI46" s="495">
        <v>55</v>
      </c>
      <c r="AJ46" s="494">
        <v>3.0000000000000001E-3</v>
      </c>
      <c r="AL46" s="493">
        <f t="shared" si="2"/>
        <v>-9</v>
      </c>
      <c r="AM46" s="492">
        <f t="shared" si="3"/>
        <v>-1E-3</v>
      </c>
    </row>
    <row r="47" spans="1:39" x14ac:dyDescent="0.25">
      <c r="A47" s="36" t="s">
        <v>297</v>
      </c>
      <c r="B47" s="37">
        <v>38619</v>
      </c>
      <c r="C47" s="38">
        <v>39</v>
      </c>
      <c r="D47" s="38">
        <v>7</v>
      </c>
      <c r="E47" s="38">
        <v>27</v>
      </c>
      <c r="F47" s="39">
        <v>3</v>
      </c>
      <c r="G47" s="206">
        <v>36562</v>
      </c>
      <c r="H47" s="281">
        <v>0.94699999999999995</v>
      </c>
      <c r="I47" s="145">
        <v>1916</v>
      </c>
      <c r="J47" s="204">
        <v>0.05</v>
      </c>
      <c r="K47" s="203">
        <v>78</v>
      </c>
      <c r="L47" s="204">
        <v>2E-3</v>
      </c>
      <c r="M47" s="203">
        <v>63</v>
      </c>
      <c r="N47" s="282">
        <v>2E-3</v>
      </c>
      <c r="O47" s="141">
        <v>527</v>
      </c>
      <c r="P47" s="364">
        <v>1.4E-2</v>
      </c>
      <c r="Q47" s="49">
        <v>340</v>
      </c>
      <c r="R47" s="51">
        <v>8.9999999999999993E-3</v>
      </c>
      <c r="S47" s="49">
        <v>258</v>
      </c>
      <c r="T47" s="51">
        <v>7.0000000000000001E-3</v>
      </c>
      <c r="U47" s="49">
        <v>255</v>
      </c>
      <c r="V47" s="51">
        <v>7.0000000000000001E-3</v>
      </c>
      <c r="W47" s="49">
        <v>76</v>
      </c>
      <c r="X47" s="53">
        <v>2E-3</v>
      </c>
      <c r="Y47" s="52">
        <v>19</v>
      </c>
      <c r="Z47" s="200">
        <v>0</v>
      </c>
      <c r="AA47" s="434">
        <v>52</v>
      </c>
      <c r="AB47" s="433">
        <v>1E-3</v>
      </c>
      <c r="AC47" s="432">
        <v>1259</v>
      </c>
      <c r="AD47" s="431">
        <v>37978</v>
      </c>
      <c r="AE47" s="430">
        <v>0.98299999999999998</v>
      </c>
      <c r="AF47" s="423">
        <v>605</v>
      </c>
      <c r="AG47" s="422">
        <v>1.6E-2</v>
      </c>
      <c r="AI47" s="495">
        <v>563</v>
      </c>
      <c r="AJ47" s="494">
        <v>1.4999999999999999E-2</v>
      </c>
      <c r="AL47" s="493">
        <f t="shared" si="2"/>
        <v>42</v>
      </c>
      <c r="AM47" s="492">
        <f t="shared" si="3"/>
        <v>1.0000000000000009E-3</v>
      </c>
    </row>
    <row r="48" spans="1:39" x14ac:dyDescent="0.25">
      <c r="A48" s="36" t="s">
        <v>68</v>
      </c>
      <c r="B48" s="37">
        <v>47032</v>
      </c>
      <c r="C48" s="38">
        <v>60</v>
      </c>
      <c r="D48" s="38">
        <v>0</v>
      </c>
      <c r="E48" s="38">
        <v>42</v>
      </c>
      <c r="F48" s="39">
        <v>3</v>
      </c>
      <c r="G48" s="206">
        <v>45577</v>
      </c>
      <c r="H48" s="281">
        <v>0.96899999999999997</v>
      </c>
      <c r="I48" s="145">
        <v>1230</v>
      </c>
      <c r="J48" s="204">
        <v>2.5999999999999999E-2</v>
      </c>
      <c r="K48" s="203">
        <v>170</v>
      </c>
      <c r="L48" s="204">
        <v>4.0000000000000001E-3</v>
      </c>
      <c r="M48" s="203">
        <v>55</v>
      </c>
      <c r="N48" s="282">
        <v>1E-3</v>
      </c>
      <c r="O48" s="141">
        <v>1515</v>
      </c>
      <c r="P48" s="364">
        <v>3.2000000000000001E-2</v>
      </c>
      <c r="Q48" s="49">
        <v>859</v>
      </c>
      <c r="R48" s="51">
        <v>1.7999999999999999E-2</v>
      </c>
      <c r="S48" s="49">
        <v>713</v>
      </c>
      <c r="T48" s="51">
        <v>1.4999999999999999E-2</v>
      </c>
      <c r="U48" s="49">
        <v>527</v>
      </c>
      <c r="V48" s="51">
        <v>1.0999999999999999E-2</v>
      </c>
      <c r="W48" s="49">
        <v>103</v>
      </c>
      <c r="X48" s="53">
        <v>2E-3</v>
      </c>
      <c r="Y48" s="52">
        <v>36</v>
      </c>
      <c r="Z48" s="200">
        <v>1E-3</v>
      </c>
      <c r="AA48" s="434">
        <v>60</v>
      </c>
      <c r="AB48" s="433">
        <v>1E-3</v>
      </c>
      <c r="AC48" s="432">
        <v>2969</v>
      </c>
      <c r="AD48" s="431">
        <v>44949</v>
      </c>
      <c r="AE48" s="430">
        <v>0.95599999999999996</v>
      </c>
      <c r="AF48" s="423">
        <v>1685</v>
      </c>
      <c r="AG48" s="422">
        <v>3.5999999999999997E-2</v>
      </c>
      <c r="AI48" s="495">
        <v>1175</v>
      </c>
      <c r="AJ48" s="494">
        <v>2.5000000000000001E-2</v>
      </c>
      <c r="AL48" s="493">
        <f t="shared" si="2"/>
        <v>510</v>
      </c>
      <c r="AM48" s="492">
        <f t="shared" si="3"/>
        <v>1.0999999999999996E-2</v>
      </c>
    </row>
    <row r="49" spans="1:39" x14ac:dyDescent="0.25">
      <c r="A49" s="36" t="s">
        <v>69</v>
      </c>
      <c r="B49" s="37">
        <v>17340</v>
      </c>
      <c r="C49" s="38">
        <v>27</v>
      </c>
      <c r="D49" s="38">
        <v>0</v>
      </c>
      <c r="E49" s="38">
        <v>16</v>
      </c>
      <c r="F49" s="39">
        <v>3</v>
      </c>
      <c r="G49" s="206">
        <v>15158</v>
      </c>
      <c r="H49" s="281">
        <v>0.874</v>
      </c>
      <c r="I49" s="145">
        <v>2006</v>
      </c>
      <c r="J49" s="204">
        <v>0.11600000000000001</v>
      </c>
      <c r="K49" s="203">
        <v>176</v>
      </c>
      <c r="L49" s="204">
        <v>0.01</v>
      </c>
      <c r="M49" s="203">
        <v>0</v>
      </c>
      <c r="N49" s="282">
        <v>0</v>
      </c>
      <c r="O49" s="141">
        <v>505</v>
      </c>
      <c r="P49" s="364">
        <v>2.9000000000000001E-2</v>
      </c>
      <c r="Q49" s="49">
        <v>293</v>
      </c>
      <c r="R49" s="51">
        <v>1.7000000000000001E-2</v>
      </c>
      <c r="S49" s="49">
        <v>300</v>
      </c>
      <c r="T49" s="51">
        <v>1.7000000000000001E-2</v>
      </c>
      <c r="U49" s="49">
        <v>202</v>
      </c>
      <c r="V49" s="51">
        <v>1.2E-2</v>
      </c>
      <c r="W49" s="49">
        <v>25</v>
      </c>
      <c r="X49" s="53">
        <v>1E-3</v>
      </c>
      <c r="Y49" s="52">
        <v>9</v>
      </c>
      <c r="Z49" s="200">
        <v>1E-3</v>
      </c>
      <c r="AA49" s="434">
        <v>23</v>
      </c>
      <c r="AB49" s="433">
        <v>1E-3</v>
      </c>
      <c r="AC49" s="432">
        <v>1082</v>
      </c>
      <c r="AD49" s="431">
        <v>16561</v>
      </c>
      <c r="AE49" s="430">
        <v>0.95499999999999996</v>
      </c>
      <c r="AF49" s="423">
        <v>681</v>
      </c>
      <c r="AG49" s="422">
        <v>3.9E-2</v>
      </c>
      <c r="AI49" s="495">
        <v>1099</v>
      </c>
      <c r="AJ49" s="494">
        <v>6.3E-2</v>
      </c>
      <c r="AL49" s="493">
        <f t="shared" si="2"/>
        <v>-418</v>
      </c>
      <c r="AM49" s="492">
        <f t="shared" si="3"/>
        <v>-2.4E-2</v>
      </c>
    </row>
    <row r="50" spans="1:39" x14ac:dyDescent="0.25">
      <c r="A50" s="36" t="s">
        <v>70</v>
      </c>
      <c r="B50" s="37">
        <v>5817</v>
      </c>
      <c r="C50" s="38">
        <v>9</v>
      </c>
      <c r="D50" s="38">
        <v>0</v>
      </c>
      <c r="E50" s="38">
        <v>0</v>
      </c>
      <c r="F50" s="39">
        <v>3</v>
      </c>
      <c r="G50" s="206">
        <v>5052</v>
      </c>
      <c r="H50" s="281">
        <v>0.86799999999999999</v>
      </c>
      <c r="I50" s="145">
        <v>720</v>
      </c>
      <c r="J50" s="204">
        <v>0.124</v>
      </c>
      <c r="K50" s="203">
        <v>45</v>
      </c>
      <c r="L50" s="204">
        <v>8.0000000000000002E-3</v>
      </c>
      <c r="M50" s="203">
        <v>0</v>
      </c>
      <c r="N50" s="282">
        <v>0</v>
      </c>
      <c r="O50" s="141">
        <v>335</v>
      </c>
      <c r="P50" s="364">
        <v>5.8000000000000003E-2</v>
      </c>
      <c r="Q50" s="49">
        <v>11</v>
      </c>
      <c r="R50" s="51">
        <v>2E-3</v>
      </c>
      <c r="S50" s="49">
        <v>166</v>
      </c>
      <c r="T50" s="51">
        <v>2.9000000000000001E-2</v>
      </c>
      <c r="U50" s="49">
        <v>28</v>
      </c>
      <c r="V50" s="51">
        <v>5.0000000000000001E-3</v>
      </c>
      <c r="W50" s="49">
        <v>34</v>
      </c>
      <c r="X50" s="53">
        <v>6.0000000000000001E-3</v>
      </c>
      <c r="Y50" s="52">
        <v>11</v>
      </c>
      <c r="Z50" s="200">
        <v>2E-3</v>
      </c>
      <c r="AA50" s="434">
        <v>28</v>
      </c>
      <c r="AB50" s="433">
        <v>5.0000000000000001E-3</v>
      </c>
      <c r="AC50" s="432">
        <v>626</v>
      </c>
      <c r="AD50" s="431">
        <v>5396</v>
      </c>
      <c r="AE50" s="430">
        <v>0.92800000000000005</v>
      </c>
      <c r="AF50" s="423">
        <v>380</v>
      </c>
      <c r="AG50" s="422">
        <v>6.5000000000000002E-2</v>
      </c>
      <c r="AI50" s="495">
        <v>374</v>
      </c>
      <c r="AJ50" s="494">
        <v>6.5000000000000002E-2</v>
      </c>
      <c r="AL50" s="493">
        <f t="shared" si="2"/>
        <v>6</v>
      </c>
      <c r="AM50" s="492">
        <f t="shared" si="3"/>
        <v>0</v>
      </c>
    </row>
    <row r="51" spans="1:39" x14ac:dyDescent="0.25">
      <c r="A51" s="36" t="s">
        <v>71</v>
      </c>
      <c r="B51" s="37">
        <v>8511</v>
      </c>
      <c r="C51" s="38">
        <v>18</v>
      </c>
      <c r="D51" s="38">
        <v>0</v>
      </c>
      <c r="E51" s="38">
        <v>0</v>
      </c>
      <c r="F51" s="39">
        <v>3</v>
      </c>
      <c r="G51" s="206">
        <v>6074</v>
      </c>
      <c r="H51" s="281">
        <v>0.71399999999999997</v>
      </c>
      <c r="I51" s="145">
        <v>2431</v>
      </c>
      <c r="J51" s="204">
        <v>0.28599999999999998</v>
      </c>
      <c r="K51" s="203">
        <v>6</v>
      </c>
      <c r="L51" s="204">
        <v>1E-3</v>
      </c>
      <c r="M51" s="203">
        <v>0</v>
      </c>
      <c r="N51" s="282">
        <v>0</v>
      </c>
      <c r="O51" s="141">
        <v>475</v>
      </c>
      <c r="P51" s="364">
        <v>5.6000000000000001E-2</v>
      </c>
      <c r="Q51" s="49">
        <v>8</v>
      </c>
      <c r="R51" s="51">
        <v>1E-3</v>
      </c>
      <c r="S51" s="49">
        <v>212</v>
      </c>
      <c r="T51" s="51">
        <v>2.5000000000000001E-2</v>
      </c>
      <c r="U51" s="49">
        <v>37</v>
      </c>
      <c r="V51" s="51">
        <v>4.0000000000000001E-3</v>
      </c>
      <c r="W51" s="49">
        <v>34</v>
      </c>
      <c r="X51" s="53">
        <v>4.0000000000000001E-3</v>
      </c>
      <c r="Y51" s="52">
        <v>1</v>
      </c>
      <c r="Z51" s="200">
        <v>0</v>
      </c>
      <c r="AA51" s="434">
        <v>12</v>
      </c>
      <c r="AB51" s="433">
        <v>1E-3</v>
      </c>
      <c r="AC51" s="432">
        <v>795</v>
      </c>
      <c r="AD51" s="431">
        <v>8017</v>
      </c>
      <c r="AE51" s="430">
        <v>0.94199999999999995</v>
      </c>
      <c r="AF51" s="423">
        <v>481</v>
      </c>
      <c r="AG51" s="422">
        <v>5.7000000000000002E-2</v>
      </c>
      <c r="AI51" s="495">
        <v>466</v>
      </c>
      <c r="AJ51" s="494">
        <v>5.5E-2</v>
      </c>
      <c r="AL51" s="493">
        <f t="shared" si="2"/>
        <v>15</v>
      </c>
      <c r="AM51" s="492">
        <f t="shared" si="3"/>
        <v>2.0000000000000018E-3</v>
      </c>
    </row>
    <row r="52" spans="1:39" x14ac:dyDescent="0.25">
      <c r="A52" s="36" t="s">
        <v>72</v>
      </c>
      <c r="B52" s="37">
        <v>8034</v>
      </c>
      <c r="C52" s="38">
        <v>15</v>
      </c>
      <c r="D52" s="38">
        <v>0</v>
      </c>
      <c r="E52" s="38">
        <v>13</v>
      </c>
      <c r="F52" s="39">
        <v>3</v>
      </c>
      <c r="G52" s="206">
        <v>7650</v>
      </c>
      <c r="H52" s="281">
        <v>0.95199999999999996</v>
      </c>
      <c r="I52" s="145">
        <v>352</v>
      </c>
      <c r="J52" s="204">
        <v>4.3999999999999997E-2</v>
      </c>
      <c r="K52" s="203">
        <v>21</v>
      </c>
      <c r="L52" s="204">
        <v>3.0000000000000001E-3</v>
      </c>
      <c r="M52" s="203">
        <v>11</v>
      </c>
      <c r="N52" s="282">
        <v>1E-3</v>
      </c>
      <c r="O52" s="141">
        <v>59</v>
      </c>
      <c r="P52" s="364">
        <v>7.0000000000000001E-3</v>
      </c>
      <c r="Q52" s="49">
        <v>51</v>
      </c>
      <c r="R52" s="51">
        <v>6.0000000000000001E-3</v>
      </c>
      <c r="S52" s="49">
        <v>36</v>
      </c>
      <c r="T52" s="51">
        <v>4.0000000000000001E-3</v>
      </c>
      <c r="U52" s="49">
        <v>24</v>
      </c>
      <c r="V52" s="51">
        <v>3.0000000000000001E-3</v>
      </c>
      <c r="W52" s="49">
        <v>12</v>
      </c>
      <c r="X52" s="53">
        <v>1E-3</v>
      </c>
      <c r="Y52" s="52">
        <v>0</v>
      </c>
      <c r="Z52" s="200">
        <v>0</v>
      </c>
      <c r="AA52" s="434">
        <v>19</v>
      </c>
      <c r="AB52" s="433">
        <v>2E-3</v>
      </c>
      <c r="AC52" s="432">
        <v>166</v>
      </c>
      <c r="AD52" s="431">
        <v>7947</v>
      </c>
      <c r="AE52" s="430">
        <v>0.98899999999999999</v>
      </c>
      <c r="AF52" s="423">
        <v>80</v>
      </c>
      <c r="AG52" s="422">
        <v>0.01</v>
      </c>
      <c r="AI52" s="495">
        <v>146</v>
      </c>
      <c r="AJ52" s="494">
        <v>1.7999999999999999E-2</v>
      </c>
      <c r="AL52" s="493">
        <f t="shared" si="2"/>
        <v>-66</v>
      </c>
      <c r="AM52" s="492">
        <f t="shared" si="3"/>
        <v>-7.9999999999999984E-3</v>
      </c>
    </row>
    <row r="53" spans="1:39" x14ac:dyDescent="0.25">
      <c r="A53" s="36" t="s">
        <v>294</v>
      </c>
      <c r="B53" s="37">
        <v>10025</v>
      </c>
      <c r="C53" s="38">
        <v>17</v>
      </c>
      <c r="D53" s="38">
        <v>0</v>
      </c>
      <c r="E53" s="38">
        <v>8</v>
      </c>
      <c r="F53" s="39">
        <v>3</v>
      </c>
      <c r="G53" s="206">
        <v>9469</v>
      </c>
      <c r="H53" s="281">
        <v>0.94499999999999995</v>
      </c>
      <c r="I53" s="145">
        <v>470</v>
      </c>
      <c r="J53" s="204">
        <v>4.7E-2</v>
      </c>
      <c r="K53" s="203">
        <v>65</v>
      </c>
      <c r="L53" s="204">
        <v>6.0000000000000001E-3</v>
      </c>
      <c r="M53" s="203">
        <v>21</v>
      </c>
      <c r="N53" s="282">
        <v>2E-3</v>
      </c>
      <c r="O53" s="141">
        <v>152</v>
      </c>
      <c r="P53" s="364">
        <v>1.4999999999999999E-2</v>
      </c>
      <c r="Q53" s="49">
        <v>58</v>
      </c>
      <c r="R53" s="51">
        <v>6.0000000000000001E-3</v>
      </c>
      <c r="S53" s="49">
        <v>223</v>
      </c>
      <c r="T53" s="51">
        <v>2.1999999999999999E-2</v>
      </c>
      <c r="U53" s="49">
        <v>62</v>
      </c>
      <c r="V53" s="51">
        <v>6.0000000000000001E-3</v>
      </c>
      <c r="W53" s="49">
        <v>1680</v>
      </c>
      <c r="X53" s="53">
        <v>0.16800000000000001</v>
      </c>
      <c r="Y53" s="52">
        <v>5675</v>
      </c>
      <c r="Z53" s="200">
        <v>0.56599999999999995</v>
      </c>
      <c r="AA53" s="434">
        <v>21</v>
      </c>
      <c r="AB53" s="433">
        <v>2E-3</v>
      </c>
      <c r="AC53" s="432">
        <v>7868</v>
      </c>
      <c r="AD53" s="431">
        <v>4181</v>
      </c>
      <c r="AE53" s="430">
        <v>0.41699999999999998</v>
      </c>
      <c r="AF53" s="423">
        <v>217</v>
      </c>
      <c r="AG53" s="422">
        <v>2.1999999999999999E-2</v>
      </c>
      <c r="AI53" s="495">
        <v>279</v>
      </c>
      <c r="AJ53" s="494">
        <v>2.8000000000000001E-2</v>
      </c>
      <c r="AL53" s="493">
        <f t="shared" si="2"/>
        <v>-62</v>
      </c>
      <c r="AM53" s="492">
        <f t="shared" si="3"/>
        <v>-6.0000000000000019E-3</v>
      </c>
    </row>
    <row r="54" spans="1:39" x14ac:dyDescent="0.25">
      <c r="A54" s="36" t="s">
        <v>301</v>
      </c>
      <c r="B54" s="37">
        <v>5037</v>
      </c>
      <c r="C54" s="38">
        <v>11</v>
      </c>
      <c r="D54" s="38">
        <v>0</v>
      </c>
      <c r="E54" s="38">
        <v>0</v>
      </c>
      <c r="F54" s="39">
        <v>3</v>
      </c>
      <c r="G54" s="206">
        <v>4732</v>
      </c>
      <c r="H54" s="281">
        <v>0.93899999999999995</v>
      </c>
      <c r="I54" s="145">
        <v>287</v>
      </c>
      <c r="J54" s="204">
        <v>5.7000000000000002E-2</v>
      </c>
      <c r="K54" s="203">
        <v>5</v>
      </c>
      <c r="L54" s="204">
        <v>1E-3</v>
      </c>
      <c r="M54" s="203">
        <v>13</v>
      </c>
      <c r="N54" s="282">
        <v>3.0000000000000001E-3</v>
      </c>
      <c r="O54" s="141">
        <v>18</v>
      </c>
      <c r="P54" s="364">
        <v>4.0000000000000001E-3</v>
      </c>
      <c r="Q54" s="49">
        <v>1</v>
      </c>
      <c r="R54" s="51">
        <v>0</v>
      </c>
      <c r="S54" s="49">
        <v>98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1</v>
      </c>
      <c r="AB54" s="433">
        <v>0</v>
      </c>
      <c r="AC54" s="432">
        <v>143</v>
      </c>
      <c r="AD54" s="431">
        <v>4915</v>
      </c>
      <c r="AE54" s="430">
        <v>0.97599999999999998</v>
      </c>
      <c r="AF54" s="423">
        <v>23</v>
      </c>
      <c r="AG54" s="422">
        <v>5.0000000000000001E-3</v>
      </c>
      <c r="AI54" s="495">
        <v>13</v>
      </c>
      <c r="AJ54" s="494">
        <v>3.0000000000000001E-3</v>
      </c>
      <c r="AL54" s="493">
        <f t="shared" si="2"/>
        <v>10</v>
      </c>
      <c r="AM54" s="492">
        <f t="shared" si="3"/>
        <v>2E-3</v>
      </c>
    </row>
    <row r="55" spans="1:39" x14ac:dyDescent="0.25">
      <c r="A55" s="36" t="s">
        <v>75</v>
      </c>
      <c r="B55" s="37">
        <v>5456</v>
      </c>
      <c r="C55" s="38">
        <v>10</v>
      </c>
      <c r="D55" s="38">
        <v>0</v>
      </c>
      <c r="E55" s="38">
        <v>7</v>
      </c>
      <c r="F55" s="39">
        <v>4</v>
      </c>
      <c r="G55" s="206">
        <v>4789</v>
      </c>
      <c r="H55" s="281">
        <v>0.878</v>
      </c>
      <c r="I55" s="145">
        <v>610</v>
      </c>
      <c r="J55" s="204">
        <v>0.112</v>
      </c>
      <c r="K55" s="203">
        <v>57</v>
      </c>
      <c r="L55" s="204">
        <v>0.01</v>
      </c>
      <c r="M55" s="203">
        <v>0</v>
      </c>
      <c r="N55" s="282">
        <v>0</v>
      </c>
      <c r="O55" s="141">
        <v>162</v>
      </c>
      <c r="P55" s="364">
        <v>0.03</v>
      </c>
      <c r="Q55" s="49">
        <v>77</v>
      </c>
      <c r="R55" s="51">
        <v>1.4E-2</v>
      </c>
      <c r="S55" s="49">
        <v>117</v>
      </c>
      <c r="T55" s="51">
        <v>2.1000000000000001E-2</v>
      </c>
      <c r="U55" s="49">
        <v>59</v>
      </c>
      <c r="V55" s="51">
        <v>1.0999999999999999E-2</v>
      </c>
      <c r="W55" s="49">
        <v>22</v>
      </c>
      <c r="X55" s="53">
        <v>4.0000000000000001E-3</v>
      </c>
      <c r="Y55" s="52">
        <v>4</v>
      </c>
      <c r="Z55" s="200">
        <v>1E-3</v>
      </c>
      <c r="AA55" s="434">
        <v>31</v>
      </c>
      <c r="AB55" s="433">
        <v>6.0000000000000001E-3</v>
      </c>
      <c r="AC55" s="432">
        <v>412</v>
      </c>
      <c r="AD55" s="431">
        <v>5235</v>
      </c>
      <c r="AE55" s="430">
        <v>0.95899999999999996</v>
      </c>
      <c r="AF55" s="423">
        <v>219</v>
      </c>
      <c r="AG55" s="422">
        <v>0.04</v>
      </c>
      <c r="AI55" s="495">
        <v>216</v>
      </c>
      <c r="AJ55" s="494">
        <v>0.04</v>
      </c>
      <c r="AL55" s="493">
        <f t="shared" si="2"/>
        <v>3</v>
      </c>
      <c r="AM55" s="492">
        <f t="shared" si="3"/>
        <v>0</v>
      </c>
    </row>
    <row r="56" spans="1:39" x14ac:dyDescent="0.25">
      <c r="A56" s="36" t="s">
        <v>300</v>
      </c>
      <c r="B56" s="37">
        <v>14120</v>
      </c>
      <c r="C56" s="38">
        <v>20</v>
      </c>
      <c r="D56" s="38">
        <v>0</v>
      </c>
      <c r="E56" s="38">
        <v>14</v>
      </c>
      <c r="F56" s="39">
        <v>3</v>
      </c>
      <c r="G56" s="206">
        <v>13756</v>
      </c>
      <c r="H56" s="281">
        <v>0.97399999999999998</v>
      </c>
      <c r="I56" s="145">
        <v>362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31</v>
      </c>
      <c r="P56" s="364">
        <v>2E-3</v>
      </c>
      <c r="Q56" s="49">
        <v>9</v>
      </c>
      <c r="R56" s="51">
        <v>1E-3</v>
      </c>
      <c r="S56" s="49">
        <v>12</v>
      </c>
      <c r="T56" s="51">
        <v>1E-3</v>
      </c>
      <c r="U56" s="49">
        <v>6</v>
      </c>
      <c r="V56" s="51">
        <v>0</v>
      </c>
      <c r="W56" s="49">
        <v>3</v>
      </c>
      <c r="X56" s="53">
        <v>0</v>
      </c>
      <c r="Y56" s="52">
        <v>1</v>
      </c>
      <c r="Z56" s="200">
        <v>0</v>
      </c>
      <c r="AA56" s="434">
        <v>2</v>
      </c>
      <c r="AB56" s="433">
        <v>0</v>
      </c>
      <c r="AC56" s="432">
        <v>56</v>
      </c>
      <c r="AD56" s="431">
        <v>14087</v>
      </c>
      <c r="AE56" s="430">
        <v>0.998</v>
      </c>
      <c r="AF56" s="423">
        <v>33</v>
      </c>
      <c r="AG56" s="422">
        <v>2E-3</v>
      </c>
      <c r="AI56" s="495">
        <v>29</v>
      </c>
      <c r="AJ56" s="494">
        <v>2E-3</v>
      </c>
      <c r="AL56" s="493">
        <f t="shared" si="2"/>
        <v>4</v>
      </c>
      <c r="AM56" s="492">
        <f t="shared" si="3"/>
        <v>0</v>
      </c>
    </row>
    <row r="57" spans="1:39" x14ac:dyDescent="0.25">
      <c r="A57" s="36" t="s">
        <v>77</v>
      </c>
      <c r="B57" s="37">
        <v>24761</v>
      </c>
      <c r="C57" s="38">
        <v>38</v>
      </c>
      <c r="D57" s="38">
        <v>0</v>
      </c>
      <c r="E57" s="38">
        <v>22</v>
      </c>
      <c r="F57" s="39">
        <v>4</v>
      </c>
      <c r="G57" s="206">
        <v>22787</v>
      </c>
      <c r="H57" s="281">
        <v>0.92</v>
      </c>
      <c r="I57" s="145">
        <v>1774</v>
      </c>
      <c r="J57" s="204">
        <v>7.1999999999999995E-2</v>
      </c>
      <c r="K57" s="203">
        <v>200</v>
      </c>
      <c r="L57" s="204">
        <v>8.0000000000000002E-3</v>
      </c>
      <c r="M57" s="203">
        <v>0</v>
      </c>
      <c r="N57" s="282">
        <v>0</v>
      </c>
      <c r="O57" s="141">
        <v>853</v>
      </c>
      <c r="P57" s="364">
        <v>3.4000000000000002E-2</v>
      </c>
      <c r="Q57" s="49">
        <v>569</v>
      </c>
      <c r="R57" s="51">
        <v>2.3E-2</v>
      </c>
      <c r="S57" s="49">
        <v>6716</v>
      </c>
      <c r="T57" s="51">
        <v>0.27100000000000002</v>
      </c>
      <c r="U57" s="49">
        <v>267</v>
      </c>
      <c r="V57" s="51">
        <v>1.0999999999999999E-2</v>
      </c>
      <c r="W57" s="49">
        <v>174</v>
      </c>
      <c r="X57" s="53">
        <v>7.0000000000000001E-3</v>
      </c>
      <c r="Y57" s="52">
        <v>25</v>
      </c>
      <c r="Z57" s="200">
        <v>1E-3</v>
      </c>
      <c r="AA57" s="434">
        <v>117</v>
      </c>
      <c r="AB57" s="433">
        <v>5.0000000000000001E-3</v>
      </c>
      <c r="AC57" s="432">
        <v>8200</v>
      </c>
      <c r="AD57" s="431">
        <v>17454</v>
      </c>
      <c r="AE57" s="430">
        <v>0.70499999999999996</v>
      </c>
      <c r="AF57" s="423">
        <v>1053</v>
      </c>
      <c r="AG57" s="422">
        <v>4.2999999999999997E-2</v>
      </c>
      <c r="AI57" s="495">
        <v>1161</v>
      </c>
      <c r="AJ57" s="494">
        <v>4.7E-2</v>
      </c>
      <c r="AL57" s="493">
        <f t="shared" si="2"/>
        <v>-108</v>
      </c>
      <c r="AM57" s="492">
        <f t="shared" si="3"/>
        <v>-4.0000000000000036E-3</v>
      </c>
    </row>
    <row r="58" spans="1:39" x14ac:dyDescent="0.25">
      <c r="A58" s="36" t="s">
        <v>78</v>
      </c>
      <c r="B58" s="37">
        <v>4932</v>
      </c>
      <c r="C58" s="38">
        <v>12</v>
      </c>
      <c r="D58" s="38">
        <v>0</v>
      </c>
      <c r="E58" s="38">
        <v>0</v>
      </c>
      <c r="F58" s="39">
        <v>3</v>
      </c>
      <c r="G58" s="206">
        <v>4245</v>
      </c>
      <c r="H58" s="281">
        <v>0.86099999999999999</v>
      </c>
      <c r="I58" s="145">
        <v>654</v>
      </c>
      <c r="J58" s="204">
        <v>0.13300000000000001</v>
      </c>
      <c r="K58" s="203">
        <v>32</v>
      </c>
      <c r="L58" s="204">
        <v>6.0000000000000001E-3</v>
      </c>
      <c r="M58" s="203">
        <v>1</v>
      </c>
      <c r="N58" s="282">
        <v>0</v>
      </c>
      <c r="O58" s="141">
        <v>265</v>
      </c>
      <c r="P58" s="364">
        <v>5.3999999999999999E-2</v>
      </c>
      <c r="Q58" s="49">
        <v>3</v>
      </c>
      <c r="R58" s="51">
        <v>1E-3</v>
      </c>
      <c r="S58" s="49">
        <v>791</v>
      </c>
      <c r="T58" s="51">
        <v>0.16</v>
      </c>
      <c r="U58" s="49">
        <v>4900</v>
      </c>
      <c r="V58" s="51">
        <v>0.99399999999999999</v>
      </c>
      <c r="W58" s="49">
        <v>22</v>
      </c>
      <c r="X58" s="53">
        <v>4.0000000000000001E-3</v>
      </c>
      <c r="Y58" s="52">
        <v>4</v>
      </c>
      <c r="Z58" s="200">
        <v>1E-3</v>
      </c>
      <c r="AA58" s="434">
        <v>9</v>
      </c>
      <c r="AB58" s="433">
        <v>2E-3</v>
      </c>
      <c r="AC58" s="432">
        <v>6005</v>
      </c>
      <c r="AD58" s="431">
        <v>0</v>
      </c>
      <c r="AE58" s="430">
        <v>0</v>
      </c>
      <c r="AF58" s="423">
        <v>297</v>
      </c>
      <c r="AG58" s="422">
        <v>0.06</v>
      </c>
      <c r="AI58" s="495">
        <v>305</v>
      </c>
      <c r="AJ58" s="494">
        <v>6.2E-2</v>
      </c>
      <c r="AL58" s="493">
        <f t="shared" si="2"/>
        <v>-8</v>
      </c>
      <c r="AM58" s="492">
        <f t="shared" si="3"/>
        <v>-2.0000000000000018E-3</v>
      </c>
    </row>
    <row r="59" spans="1:39" x14ac:dyDescent="0.25">
      <c r="A59" s="36" t="s">
        <v>291</v>
      </c>
      <c r="B59" s="37">
        <v>9674</v>
      </c>
      <c r="C59" s="38">
        <v>21</v>
      </c>
      <c r="D59" s="38">
        <v>0</v>
      </c>
      <c r="E59" s="38">
        <v>10</v>
      </c>
      <c r="F59" s="39">
        <v>3</v>
      </c>
      <c r="G59" s="206">
        <v>9201</v>
      </c>
      <c r="H59" s="281">
        <v>0.95099999999999996</v>
      </c>
      <c r="I59" s="145">
        <v>382</v>
      </c>
      <c r="J59" s="204">
        <v>3.9E-2</v>
      </c>
      <c r="K59" s="203">
        <v>91</v>
      </c>
      <c r="L59" s="204">
        <v>8.9999999999999993E-3</v>
      </c>
      <c r="M59" s="203">
        <v>0</v>
      </c>
      <c r="N59" s="282">
        <v>0</v>
      </c>
      <c r="O59" s="141">
        <v>755</v>
      </c>
      <c r="P59" s="364">
        <v>7.8E-2</v>
      </c>
      <c r="Q59" s="49">
        <v>243</v>
      </c>
      <c r="R59" s="51">
        <v>2.5000000000000001E-2</v>
      </c>
      <c r="S59" s="49">
        <v>260</v>
      </c>
      <c r="T59" s="51">
        <v>2.7E-2</v>
      </c>
      <c r="U59" s="49">
        <v>123</v>
      </c>
      <c r="V59" s="51">
        <v>1.2999999999999999E-2</v>
      </c>
      <c r="W59" s="49">
        <v>1</v>
      </c>
      <c r="X59" s="53">
        <v>0</v>
      </c>
      <c r="Y59" s="52">
        <v>0</v>
      </c>
      <c r="Z59" s="200">
        <v>0</v>
      </c>
      <c r="AA59" s="434">
        <v>44</v>
      </c>
      <c r="AB59" s="433">
        <v>5.0000000000000001E-3</v>
      </c>
      <c r="AC59" s="432">
        <v>1193</v>
      </c>
      <c r="AD59" s="431">
        <v>8662</v>
      </c>
      <c r="AE59" s="430">
        <v>0.89500000000000002</v>
      </c>
      <c r="AF59" s="423">
        <v>846</v>
      </c>
      <c r="AG59" s="422">
        <v>8.6999999999999994E-2</v>
      </c>
      <c r="AI59" s="495">
        <v>841</v>
      </c>
      <c r="AJ59" s="494">
        <v>8.6999999999999994E-2</v>
      </c>
      <c r="AL59" s="493">
        <f t="shared" si="2"/>
        <v>5</v>
      </c>
      <c r="AM59" s="492">
        <f t="shared" si="3"/>
        <v>0</v>
      </c>
    </row>
    <row r="60" spans="1:39" x14ac:dyDescent="0.25">
      <c r="A60" s="36" t="s">
        <v>80</v>
      </c>
      <c r="B60" s="37">
        <v>3582</v>
      </c>
      <c r="C60" s="38">
        <v>10</v>
      </c>
      <c r="D60" s="38">
        <v>0</v>
      </c>
      <c r="E60" s="38">
        <v>8</v>
      </c>
      <c r="F60" s="39">
        <v>3</v>
      </c>
      <c r="G60" s="206">
        <v>1786</v>
      </c>
      <c r="H60" s="281">
        <v>0.499</v>
      </c>
      <c r="I60" s="145">
        <v>1795</v>
      </c>
      <c r="J60" s="204">
        <v>0.501</v>
      </c>
      <c r="K60" s="203">
        <v>1</v>
      </c>
      <c r="L60" s="204">
        <v>0</v>
      </c>
      <c r="M60" s="203">
        <v>0</v>
      </c>
      <c r="N60" s="282">
        <v>0</v>
      </c>
      <c r="O60" s="141">
        <v>247</v>
      </c>
      <c r="P60" s="364">
        <v>6.9000000000000006E-2</v>
      </c>
      <c r="Q60" s="49">
        <v>187</v>
      </c>
      <c r="R60" s="51">
        <v>5.1999999999999998E-2</v>
      </c>
      <c r="S60" s="49">
        <v>194</v>
      </c>
      <c r="T60" s="51">
        <v>5.3999999999999999E-2</v>
      </c>
      <c r="U60" s="49">
        <v>97</v>
      </c>
      <c r="V60" s="51">
        <v>2.7E-2</v>
      </c>
      <c r="W60" s="49">
        <v>22</v>
      </c>
      <c r="X60" s="53">
        <v>6.0000000000000001E-3</v>
      </c>
      <c r="Y60" s="52">
        <v>22</v>
      </c>
      <c r="Z60" s="200">
        <v>6.0000000000000001E-3</v>
      </c>
      <c r="AA60" s="434">
        <v>19</v>
      </c>
      <c r="AB60" s="433">
        <v>5.0000000000000001E-3</v>
      </c>
      <c r="AC60" s="432">
        <v>630</v>
      </c>
      <c r="AD60" s="431">
        <v>3329</v>
      </c>
      <c r="AE60" s="430">
        <v>0.92900000000000005</v>
      </c>
      <c r="AF60" s="423">
        <v>248</v>
      </c>
      <c r="AG60" s="422">
        <v>6.9000000000000006E-2</v>
      </c>
      <c r="AI60" s="495">
        <v>238</v>
      </c>
      <c r="AJ60" s="494">
        <v>6.7000000000000004E-2</v>
      </c>
      <c r="AL60" s="493">
        <f t="shared" si="2"/>
        <v>10</v>
      </c>
      <c r="AM60" s="492">
        <f t="shared" si="3"/>
        <v>2.0000000000000018E-3</v>
      </c>
    </row>
    <row r="61" spans="1:39" x14ac:dyDescent="0.25">
      <c r="A61" s="36" t="s">
        <v>81</v>
      </c>
      <c r="B61" s="37">
        <v>53399</v>
      </c>
      <c r="C61" s="38">
        <v>70</v>
      </c>
      <c r="D61" s="38">
        <v>0</v>
      </c>
      <c r="E61" s="38">
        <v>46</v>
      </c>
      <c r="F61" s="39">
        <v>3</v>
      </c>
      <c r="G61" s="206">
        <v>53021</v>
      </c>
      <c r="H61" s="281">
        <v>0.99299999999999999</v>
      </c>
      <c r="I61" s="145">
        <v>362</v>
      </c>
      <c r="J61" s="204">
        <v>7.0000000000000001E-3</v>
      </c>
      <c r="K61" s="203">
        <v>4</v>
      </c>
      <c r="L61" s="204">
        <v>0</v>
      </c>
      <c r="M61" s="203">
        <v>12</v>
      </c>
      <c r="N61" s="282">
        <v>0</v>
      </c>
      <c r="O61" s="141">
        <v>151</v>
      </c>
      <c r="P61" s="364">
        <v>3.0000000000000001E-3</v>
      </c>
      <c r="Q61" s="49">
        <v>127</v>
      </c>
      <c r="R61" s="51">
        <v>2E-3</v>
      </c>
      <c r="S61" s="49">
        <v>392</v>
      </c>
      <c r="T61" s="51">
        <v>7.0000000000000001E-3</v>
      </c>
      <c r="U61" s="49">
        <v>176</v>
      </c>
      <c r="V61" s="51">
        <v>3.0000000000000001E-3</v>
      </c>
      <c r="W61" s="49">
        <v>11</v>
      </c>
      <c r="X61" s="53">
        <v>0</v>
      </c>
      <c r="Y61" s="52">
        <v>11</v>
      </c>
      <c r="Z61" s="200">
        <v>0</v>
      </c>
      <c r="AA61" s="434">
        <v>8</v>
      </c>
      <c r="AB61" s="433">
        <v>0</v>
      </c>
      <c r="AC61" s="432">
        <v>760</v>
      </c>
      <c r="AD61" s="431">
        <v>52746</v>
      </c>
      <c r="AE61" s="430">
        <v>0.98799999999999999</v>
      </c>
      <c r="AF61" s="423">
        <v>155</v>
      </c>
      <c r="AG61" s="422">
        <v>3.0000000000000001E-3</v>
      </c>
      <c r="AI61" s="495">
        <v>133</v>
      </c>
      <c r="AJ61" s="494">
        <v>2E-3</v>
      </c>
      <c r="AL61" s="493">
        <f t="shared" si="2"/>
        <v>22</v>
      </c>
      <c r="AM61" s="492">
        <f t="shared" si="3"/>
        <v>1E-3</v>
      </c>
    </row>
    <row r="62" spans="1:39" ht="15.75" thickBot="1" x14ac:dyDescent="0.3">
      <c r="A62" s="36" t="s">
        <v>82</v>
      </c>
      <c r="B62" s="37">
        <v>13736</v>
      </c>
      <c r="C62" s="38">
        <v>26</v>
      </c>
      <c r="D62" s="38">
        <v>0</v>
      </c>
      <c r="E62" s="38">
        <v>11</v>
      </c>
      <c r="F62" s="39">
        <v>3</v>
      </c>
      <c r="G62" s="206">
        <v>11367</v>
      </c>
      <c r="H62" s="281">
        <v>0.82799999999999996</v>
      </c>
      <c r="I62" s="145">
        <v>2179</v>
      </c>
      <c r="J62" s="204">
        <v>0.159</v>
      </c>
      <c r="K62" s="203">
        <v>190</v>
      </c>
      <c r="L62" s="204">
        <v>1.4E-2</v>
      </c>
      <c r="M62" s="203">
        <v>0</v>
      </c>
      <c r="N62" s="282">
        <v>0</v>
      </c>
      <c r="O62" s="141">
        <v>983</v>
      </c>
      <c r="P62" s="364">
        <v>7.1999999999999995E-2</v>
      </c>
      <c r="Q62" s="49">
        <v>488</v>
      </c>
      <c r="R62" s="51">
        <v>3.5999999999999997E-2</v>
      </c>
      <c r="S62" s="49">
        <v>153</v>
      </c>
      <c r="T62" s="51">
        <v>1.0999999999999999E-2</v>
      </c>
      <c r="U62" s="49">
        <v>108</v>
      </c>
      <c r="V62" s="51">
        <v>8.0000000000000002E-3</v>
      </c>
      <c r="W62" s="49">
        <v>6</v>
      </c>
      <c r="X62" s="53">
        <v>0</v>
      </c>
      <c r="Y62" s="52">
        <v>1</v>
      </c>
      <c r="Z62" s="200">
        <v>0</v>
      </c>
      <c r="AA62" s="434">
        <v>8</v>
      </c>
      <c r="AB62" s="433">
        <v>1E-3</v>
      </c>
      <c r="AC62" s="432">
        <v>1267</v>
      </c>
      <c r="AD62" s="431">
        <v>12561</v>
      </c>
      <c r="AE62" s="430">
        <v>0.91400000000000003</v>
      </c>
      <c r="AF62" s="423">
        <v>1173</v>
      </c>
      <c r="AG62" s="422">
        <v>8.5000000000000006E-2</v>
      </c>
      <c r="AI62" s="491">
        <v>1190</v>
      </c>
      <c r="AJ62" s="490">
        <v>8.6999999999999994E-2</v>
      </c>
      <c r="AL62" s="489">
        <f t="shared" si="2"/>
        <v>-17</v>
      </c>
      <c r="AM62" s="488">
        <f t="shared" si="3"/>
        <v>-1.9999999999999879E-3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5"/>
      <c r="AF64" s="7"/>
      <c r="AG64" s="7"/>
    </row>
    <row r="65" spans="1:33" x14ac:dyDescent="0.25">
      <c r="A65" s="60" t="s">
        <v>93</v>
      </c>
      <c r="B65" s="61">
        <f t="shared" ref="B65:G65" si="4">SUM(B8:B62)</f>
        <v>1146206</v>
      </c>
      <c r="C65" s="62">
        <f t="shared" si="4"/>
        <v>1675</v>
      </c>
      <c r="D65" s="61">
        <f t="shared" si="4"/>
        <v>46</v>
      </c>
      <c r="E65" s="61">
        <f t="shared" si="4"/>
        <v>938</v>
      </c>
      <c r="F65" s="62">
        <f t="shared" si="4"/>
        <v>195</v>
      </c>
      <c r="G65" s="63">
        <f t="shared" si="4"/>
        <v>1072384</v>
      </c>
      <c r="H65" s="64">
        <f xml:space="preserve"> G65 / B65</f>
        <v>0.93559447429170672</v>
      </c>
      <c r="I65" s="63">
        <f>SUM(I8:I62)</f>
        <v>64269</v>
      </c>
      <c r="J65" s="65">
        <f xml:space="preserve"> I65 / B65</f>
        <v>5.6071072739106234E-2</v>
      </c>
      <c r="K65" s="63">
        <f>SUM(K8:K62)</f>
        <v>8555</v>
      </c>
      <c r="L65" s="65">
        <f xml:space="preserve"> K65 / B65</f>
        <v>7.463754333863197E-3</v>
      </c>
      <c r="M65" s="63">
        <f>SUM(M8:M62)</f>
        <v>998</v>
      </c>
      <c r="N65" s="64">
        <f xml:space="preserve"> M65 / B65</f>
        <v>8.706986353238423E-4</v>
      </c>
      <c r="O65" s="66">
        <f>SUM(O8:O62)</f>
        <v>24491</v>
      </c>
      <c r="P65" s="67">
        <f xml:space="preserve"> O65 / ($G$65 + $I$65)</f>
        <v>2.1546593375462872E-2</v>
      </c>
      <c r="Q65" s="66">
        <f>SUM(Q8:Q62)</f>
        <v>11328</v>
      </c>
      <c r="R65" s="67">
        <f xml:space="preserve"> Q65 / ($G$65 + $I$65)</f>
        <v>9.9661022317277127E-3</v>
      </c>
      <c r="S65" s="66">
        <f>SUM(S8:S62)</f>
        <v>71703</v>
      </c>
      <c r="T65" s="67">
        <f xml:space="preserve"> S65 /  ($G$65 + $I$65)</f>
        <v>6.308257665268116E-2</v>
      </c>
      <c r="U65" s="66">
        <f>SUM(U8:U62)</f>
        <v>45334</v>
      </c>
      <c r="V65" s="67">
        <f xml:space="preserve"> U65 /  ($G$65 + $I$65)</f>
        <v>3.9883763998335466E-2</v>
      </c>
      <c r="W65" s="66">
        <f>SUM(W8:W62)</f>
        <v>7449</v>
      </c>
      <c r="X65" s="67">
        <f xml:space="preserve"> W65 / ($G$65 + $I$65)</f>
        <v>6.5534512291790022E-3</v>
      </c>
      <c r="Y65" s="66">
        <f>SUM(Y8:Y62)</f>
        <v>6248</v>
      </c>
      <c r="Z65" s="67">
        <f xml:space="preserve"> Y65 /  ($G$65 + $I$65)</f>
        <v>5.4968402845899317E-3</v>
      </c>
      <c r="AA65" s="418">
        <f>SUM(AA8:AA62)</f>
        <v>1591</v>
      </c>
      <c r="AB65" s="421">
        <f xml:space="preserve"> AA65 /  ($G$65 + $I$65)</f>
        <v>1.3997235743890175E-3</v>
      </c>
      <c r="AC65" s="416">
        <f>SUM(AC8:AC62)</f>
        <v>158724</v>
      </c>
      <c r="AD65" s="416">
        <f>SUM(AD8:AD62)</f>
        <v>1009873</v>
      </c>
      <c r="AE65" s="420">
        <f xml:space="preserve"> AD65 /  ($G$65 + $I$65)</f>
        <v>0.88846200203580161</v>
      </c>
      <c r="AF65" s="414">
        <f>SUM(AF8:AF62)</f>
        <v>33046</v>
      </c>
      <c r="AG65" s="419">
        <f xml:space="preserve"> AF65 / $B$65</f>
        <v>2.8830768640192076E-2</v>
      </c>
    </row>
    <row r="66" spans="1:33" x14ac:dyDescent="0.25">
      <c r="A66" s="69" t="s">
        <v>94</v>
      </c>
      <c r="B66" s="61">
        <f t="shared" ref="B66:AG66" si="5">MIN(B8:B62)</f>
        <v>3582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1786</v>
      </c>
      <c r="H66" s="70">
        <f t="shared" si="5"/>
        <v>0.499</v>
      </c>
      <c r="I66" s="63">
        <f t="shared" si="5"/>
        <v>40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18</v>
      </c>
      <c r="P66" s="72">
        <f t="shared" si="5"/>
        <v>0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0</v>
      </c>
      <c r="U66" s="66">
        <f t="shared" si="5"/>
        <v>2</v>
      </c>
      <c r="V66" s="72">
        <f t="shared" si="5"/>
        <v>0</v>
      </c>
      <c r="W66" s="66">
        <f t="shared" si="5"/>
        <v>1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49</v>
      </c>
      <c r="AD66" s="416">
        <f t="shared" si="5"/>
        <v>0</v>
      </c>
      <c r="AE66" s="415">
        <f t="shared" si="5"/>
        <v>0</v>
      </c>
      <c r="AF66" s="414">
        <f t="shared" si="5"/>
        <v>23</v>
      </c>
      <c r="AG66" s="413">
        <f t="shared" si="5"/>
        <v>1E-3</v>
      </c>
    </row>
    <row r="67" spans="1:33" x14ac:dyDescent="0.25">
      <c r="A67" s="69" t="s">
        <v>95</v>
      </c>
      <c r="B67" s="61">
        <f t="shared" ref="B67:AG67" si="6">MAX(B8:B62)</f>
        <v>117490</v>
      </c>
      <c r="C67" s="61">
        <f t="shared" si="6"/>
        <v>192</v>
      </c>
      <c r="D67" s="61">
        <f t="shared" si="6"/>
        <v>9</v>
      </c>
      <c r="E67" s="61">
        <f t="shared" si="6"/>
        <v>162</v>
      </c>
      <c r="F67" s="61">
        <f t="shared" si="6"/>
        <v>8</v>
      </c>
      <c r="G67" s="63">
        <f t="shared" si="6"/>
        <v>114397</v>
      </c>
      <c r="H67" s="70">
        <f t="shared" si="6"/>
        <v>0.996</v>
      </c>
      <c r="I67" s="63">
        <f t="shared" si="6"/>
        <v>5586</v>
      </c>
      <c r="J67" s="71">
        <f t="shared" si="6"/>
        <v>0.501</v>
      </c>
      <c r="K67" s="63">
        <f t="shared" si="6"/>
        <v>1977</v>
      </c>
      <c r="L67" s="71">
        <f t="shared" si="6"/>
        <v>0.11899999999999999</v>
      </c>
      <c r="M67" s="63">
        <f t="shared" si="6"/>
        <v>229</v>
      </c>
      <c r="N67" s="71">
        <f t="shared" si="6"/>
        <v>1.2999999999999999E-2</v>
      </c>
      <c r="O67" s="66">
        <f t="shared" si="6"/>
        <v>2196</v>
      </c>
      <c r="P67" s="72">
        <f t="shared" si="6"/>
        <v>0.27400000000000002</v>
      </c>
      <c r="Q67" s="66">
        <f t="shared" si="6"/>
        <v>1559</v>
      </c>
      <c r="R67" s="72">
        <f t="shared" si="6"/>
        <v>5.8000000000000003E-2</v>
      </c>
      <c r="S67" s="66">
        <f t="shared" si="6"/>
        <v>44310</v>
      </c>
      <c r="T67" s="72">
        <f t="shared" si="6"/>
        <v>0.80400000000000005</v>
      </c>
      <c r="U67" s="66">
        <f t="shared" si="6"/>
        <v>12245</v>
      </c>
      <c r="V67" s="72">
        <f t="shared" si="6"/>
        <v>0.998</v>
      </c>
      <c r="W67" s="66">
        <f t="shared" si="6"/>
        <v>1893</v>
      </c>
      <c r="X67" s="298">
        <f t="shared" si="6"/>
        <v>0.16800000000000001</v>
      </c>
      <c r="Y67" s="66">
        <f t="shared" si="6"/>
        <v>5675</v>
      </c>
      <c r="Z67" s="72">
        <f t="shared" si="6"/>
        <v>0.56599999999999995</v>
      </c>
      <c r="AA67" s="418">
        <f t="shared" si="6"/>
        <v>117</v>
      </c>
      <c r="AB67" s="417">
        <f t="shared" si="6"/>
        <v>7.0000000000000001E-3</v>
      </c>
      <c r="AC67" s="416">
        <f t="shared" si="6"/>
        <v>47691</v>
      </c>
      <c r="AD67" s="416">
        <f t="shared" si="6"/>
        <v>115280</v>
      </c>
      <c r="AE67" s="415">
        <f t="shared" si="6"/>
        <v>0.998</v>
      </c>
      <c r="AF67" s="414">
        <f t="shared" si="6"/>
        <v>3204</v>
      </c>
      <c r="AG67" s="413">
        <f t="shared" si="6"/>
        <v>0.29799999999999999</v>
      </c>
    </row>
    <row r="69" spans="1:33" x14ac:dyDescent="0.25">
      <c r="G69" s="137">
        <f xml:space="preserve"> G65 + I65</f>
        <v>1136653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workbookViewId="0">
      <pane xSplit="1" ySplit="7" topLeftCell="U17" activePane="bottomRight" state="frozen"/>
      <selection pane="topRight" activeCell="B1" sqref="B1"/>
      <selection pane="bottomLeft" activeCell="A8" sqref="A8"/>
      <selection pane="bottomRight" activeCell="AA26" sqref="AA26"/>
    </sheetView>
  </sheetViews>
  <sheetFormatPr defaultRowHeight="15" x14ac:dyDescent="0.25"/>
  <cols>
    <col min="1" max="1" width="11.42578125" bestFit="1" customWidth="1"/>
    <col min="2" max="2" width="15.28515625" customWidth="1"/>
    <col min="3" max="3" width="10.42578125" bestFit="1" customWidth="1"/>
    <col min="4" max="4" width="11.140625" customWidth="1"/>
    <col min="5" max="5" width="7.85546875" bestFit="1" customWidth="1"/>
    <col min="6" max="6" width="11.5703125" customWidth="1"/>
    <col min="7" max="7" width="14.85546875" customWidth="1"/>
    <col min="8" max="8" width="10" style="1" customWidth="1"/>
    <col min="9" max="9" width="13.42578125" customWidth="1"/>
    <col min="10" max="10" width="11.42578125" style="1" customWidth="1"/>
    <col min="11" max="11" width="15" customWidth="1"/>
    <col min="12" max="12" width="13.85546875" style="1" customWidth="1"/>
    <col min="13" max="13" width="9.42578125" customWidth="1"/>
    <col min="14" max="14" width="11" style="1" customWidth="1"/>
    <col min="15" max="15" width="14.7109375" customWidth="1"/>
    <col min="16" max="16" width="15.28515625" style="1" customWidth="1"/>
    <col min="17" max="17" width="0" hidden="1" customWidth="1"/>
    <col min="18" max="18" width="0" style="1" hidden="1" customWidth="1"/>
    <col min="19" max="19" width="14.28515625" customWidth="1"/>
    <col min="20" max="20" width="12.85546875" style="1" customWidth="1"/>
    <col min="21" max="21" width="12.7109375" customWidth="1"/>
    <col min="22" max="22" width="10.42578125" style="1" customWidth="1"/>
    <col min="23" max="23" width="12.140625" customWidth="1"/>
    <col min="24" max="24" width="13.140625" style="1" customWidth="1"/>
    <col min="25" max="25" width="14.7109375" customWidth="1"/>
    <col min="26" max="26" width="12.28515625" style="1" customWidth="1"/>
    <col min="27" max="27" width="11.5703125" customWidth="1"/>
    <col min="28" max="28" width="13.7109375" style="1" customWidth="1"/>
    <col min="29" max="29" width="12.7109375" customWidth="1"/>
    <col min="30" max="30" width="13" customWidth="1"/>
    <col min="31" max="31" width="12.7109375" style="1" customWidth="1"/>
    <col min="32" max="32" width="13" customWidth="1"/>
    <col min="33" max="33" width="11" style="1" customWidth="1"/>
    <col min="38" max="38" width="9.140625" style="44"/>
    <col min="39" max="39" width="9.140625" style="310"/>
  </cols>
  <sheetData>
    <row r="1" spans="1:39" s="7" customFormat="1" ht="12.75" x14ac:dyDescent="0.2">
      <c r="A1" s="258" t="s">
        <v>312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59" t="s">
        <v>187</v>
      </c>
      <c r="AL1" s="19"/>
      <c r="AM1" s="59"/>
    </row>
    <row r="2" spans="1:39" s="7" customFormat="1" ht="12.75" x14ac:dyDescent="0.2">
      <c r="A2" s="4" t="s">
        <v>313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L2" s="19"/>
      <c r="AM2" s="59"/>
    </row>
    <row r="3" spans="1:39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L3" s="19"/>
      <c r="AM3" s="59"/>
    </row>
    <row r="4" spans="1:39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315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L4" s="19"/>
      <c r="AM4" s="59"/>
    </row>
    <row r="5" spans="1:39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 t="s">
        <v>87</v>
      </c>
      <c r="AI5" s="7" t="s">
        <v>317</v>
      </c>
      <c r="AL5" s="9" t="s">
        <v>318</v>
      </c>
      <c r="AM5" s="59"/>
    </row>
    <row r="6" spans="1:39" s="7" customFormat="1" ht="32.25" customHeight="1" thickBot="1" x14ac:dyDescent="0.25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269</v>
      </c>
      <c r="AG6" s="686"/>
      <c r="AI6" s="694" t="s">
        <v>269</v>
      </c>
      <c r="AJ6" s="695"/>
      <c r="AL6" s="668" t="s">
        <v>269</v>
      </c>
      <c r="AM6" s="669"/>
    </row>
    <row r="7" spans="1:39" s="7" customFormat="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501" t="s">
        <v>268</v>
      </c>
      <c r="AJ7" s="500" t="s">
        <v>267</v>
      </c>
      <c r="AL7" s="499" t="s">
        <v>283</v>
      </c>
      <c r="AM7" s="498" t="s">
        <v>282</v>
      </c>
    </row>
    <row r="8" spans="1:39" x14ac:dyDescent="0.25">
      <c r="A8" s="36" t="s">
        <v>28</v>
      </c>
      <c r="B8" s="37">
        <v>9506</v>
      </c>
      <c r="C8" s="38">
        <v>13</v>
      </c>
      <c r="D8" s="38">
        <v>0</v>
      </c>
      <c r="E8" s="38">
        <v>3</v>
      </c>
      <c r="F8" s="39">
        <v>3</v>
      </c>
      <c r="G8" s="206">
        <v>8946</v>
      </c>
      <c r="H8" s="281">
        <v>0.94099999999999995</v>
      </c>
      <c r="I8" s="145">
        <v>519</v>
      </c>
      <c r="J8" s="204">
        <v>5.5E-2</v>
      </c>
      <c r="K8" s="203">
        <v>41</v>
      </c>
      <c r="L8" s="204">
        <v>4.0000000000000001E-3</v>
      </c>
      <c r="M8" s="203">
        <v>0</v>
      </c>
      <c r="N8" s="282">
        <v>0</v>
      </c>
      <c r="O8" s="141">
        <v>140</v>
      </c>
      <c r="P8" s="364">
        <v>1.4999999999999999E-2</v>
      </c>
      <c r="Q8" s="49">
        <v>46</v>
      </c>
      <c r="R8" s="51">
        <v>5.0000000000000001E-3</v>
      </c>
      <c r="S8" s="49">
        <v>538</v>
      </c>
      <c r="T8" s="51">
        <v>5.7000000000000002E-2</v>
      </c>
      <c r="U8" s="49">
        <v>53</v>
      </c>
      <c r="V8" s="51">
        <v>6.0000000000000001E-3</v>
      </c>
      <c r="W8" s="49">
        <v>37</v>
      </c>
      <c r="X8" s="53">
        <v>4.0000000000000001E-3</v>
      </c>
      <c r="Y8" s="52">
        <v>21</v>
      </c>
      <c r="Z8" s="200">
        <v>2E-3</v>
      </c>
      <c r="AA8" s="434">
        <v>13</v>
      </c>
      <c r="AB8" s="433">
        <v>1E-3</v>
      </c>
      <c r="AC8" s="432">
        <v>859</v>
      </c>
      <c r="AD8" s="431">
        <v>8876</v>
      </c>
      <c r="AE8" s="430">
        <v>0.93400000000000005</v>
      </c>
      <c r="AF8" s="423">
        <v>181</v>
      </c>
      <c r="AG8" s="422">
        <v>1.9E-2</v>
      </c>
      <c r="AI8" s="495">
        <v>147</v>
      </c>
      <c r="AJ8" s="494">
        <v>1.6E-2</v>
      </c>
      <c r="AL8" s="497">
        <f t="shared" ref="AL8:AL39" si="0" xml:space="preserve"> AF8-AI8</f>
        <v>34</v>
      </c>
      <c r="AM8" s="496">
        <f t="shared" ref="AM8:AM39" si="1" xml:space="preserve"> AG8-AJ8</f>
        <v>2.9999999999999992E-3</v>
      </c>
    </row>
    <row r="9" spans="1:39" x14ac:dyDescent="0.25">
      <c r="A9" s="36" t="s">
        <v>29</v>
      </c>
      <c r="B9" s="37">
        <v>82577</v>
      </c>
      <c r="C9" s="38">
        <v>80</v>
      </c>
      <c r="D9" s="38">
        <v>0</v>
      </c>
      <c r="E9" s="38">
        <v>74</v>
      </c>
      <c r="F9" s="39">
        <v>6</v>
      </c>
      <c r="G9" s="206">
        <v>81825</v>
      </c>
      <c r="H9" s="281">
        <v>0.99099999999999999</v>
      </c>
      <c r="I9" s="145">
        <v>696</v>
      </c>
      <c r="J9" s="204">
        <v>8.0000000000000002E-3</v>
      </c>
      <c r="K9" s="203">
        <v>51</v>
      </c>
      <c r="L9" s="204">
        <v>1E-3</v>
      </c>
      <c r="M9" s="203">
        <v>5</v>
      </c>
      <c r="N9" s="282">
        <v>0</v>
      </c>
      <c r="O9" s="141">
        <v>67</v>
      </c>
      <c r="P9" s="364">
        <v>1E-3</v>
      </c>
      <c r="Q9" s="49">
        <v>60</v>
      </c>
      <c r="R9" s="51">
        <v>1E-3</v>
      </c>
      <c r="S9" s="49">
        <v>66</v>
      </c>
      <c r="T9" s="51">
        <v>1E-3</v>
      </c>
      <c r="U9" s="49">
        <v>1361</v>
      </c>
      <c r="V9" s="51">
        <v>1.6E-2</v>
      </c>
      <c r="W9" s="49">
        <v>33</v>
      </c>
      <c r="X9" s="53">
        <v>0</v>
      </c>
      <c r="Y9" s="52">
        <v>14</v>
      </c>
      <c r="Z9" s="200">
        <v>0</v>
      </c>
      <c r="AA9" s="434">
        <v>5</v>
      </c>
      <c r="AB9" s="433">
        <v>0</v>
      </c>
      <c r="AC9" s="432">
        <v>1550</v>
      </c>
      <c r="AD9" s="431">
        <v>81147</v>
      </c>
      <c r="AE9" s="430">
        <v>0.98299999999999998</v>
      </c>
      <c r="AF9" s="423">
        <v>118</v>
      </c>
      <c r="AG9" s="422">
        <v>1E-3</v>
      </c>
      <c r="AI9" s="495">
        <v>704</v>
      </c>
      <c r="AJ9" s="494">
        <v>8.9999999999999993E-3</v>
      </c>
      <c r="AL9" s="493">
        <f t="shared" si="0"/>
        <v>-586</v>
      </c>
      <c r="AM9" s="492">
        <f t="shared" si="1"/>
        <v>-8.0000000000000002E-3</v>
      </c>
    </row>
    <row r="10" spans="1:39" x14ac:dyDescent="0.25">
      <c r="A10" s="36" t="s">
        <v>30</v>
      </c>
      <c r="B10" s="37">
        <v>14132</v>
      </c>
      <c r="C10" s="38">
        <v>26</v>
      </c>
      <c r="D10" s="38">
        <v>0</v>
      </c>
      <c r="E10" s="38">
        <v>5</v>
      </c>
      <c r="F10" s="39">
        <v>3</v>
      </c>
      <c r="G10" s="206">
        <v>13508</v>
      </c>
      <c r="H10" s="281">
        <v>0.95599999999999996</v>
      </c>
      <c r="I10" s="145">
        <v>536</v>
      </c>
      <c r="J10" s="204">
        <v>3.7999999999999999E-2</v>
      </c>
      <c r="K10" s="203">
        <v>59</v>
      </c>
      <c r="L10" s="204">
        <v>4.0000000000000001E-3</v>
      </c>
      <c r="M10" s="203">
        <v>29</v>
      </c>
      <c r="N10" s="282">
        <v>2E-3</v>
      </c>
      <c r="O10" s="141">
        <v>126</v>
      </c>
      <c r="P10" s="364">
        <v>8.9999999999999993E-3</v>
      </c>
      <c r="Q10" s="49">
        <v>54</v>
      </c>
      <c r="R10" s="51">
        <v>4.0000000000000001E-3</v>
      </c>
      <c r="S10" s="49">
        <v>148</v>
      </c>
      <c r="T10" s="51">
        <v>0.01</v>
      </c>
      <c r="U10" s="49">
        <v>12254</v>
      </c>
      <c r="V10" s="51">
        <v>0.86699999999999999</v>
      </c>
      <c r="W10" s="49">
        <v>11</v>
      </c>
      <c r="X10" s="53">
        <v>1E-3</v>
      </c>
      <c r="Y10" s="52">
        <v>8</v>
      </c>
      <c r="Z10" s="200">
        <v>1E-3</v>
      </c>
      <c r="AA10" s="434">
        <v>99</v>
      </c>
      <c r="AB10" s="433">
        <v>7.0000000000000001E-3</v>
      </c>
      <c r="AC10" s="432">
        <v>12664</v>
      </c>
      <c r="AD10" s="431">
        <v>1814</v>
      </c>
      <c r="AE10" s="430">
        <v>0.128</v>
      </c>
      <c r="AF10" s="423">
        <v>185</v>
      </c>
      <c r="AG10" s="422">
        <v>1.2999999999999999E-2</v>
      </c>
      <c r="AI10" s="495">
        <v>175</v>
      </c>
      <c r="AJ10" s="494">
        <v>1.2E-2</v>
      </c>
      <c r="AL10" s="493">
        <f t="shared" si="0"/>
        <v>10</v>
      </c>
      <c r="AM10" s="492">
        <f t="shared" si="1"/>
        <v>9.9999999999999915E-4</v>
      </c>
    </row>
    <row r="11" spans="1:39" x14ac:dyDescent="0.25">
      <c r="A11" s="36" t="s">
        <v>31</v>
      </c>
      <c r="B11" s="37">
        <v>8006</v>
      </c>
      <c r="C11" s="38">
        <v>18</v>
      </c>
      <c r="D11" s="38">
        <v>0</v>
      </c>
      <c r="E11" s="38">
        <v>0</v>
      </c>
      <c r="F11" s="39">
        <v>4</v>
      </c>
      <c r="G11" s="206">
        <v>6561</v>
      </c>
      <c r="H11" s="281">
        <v>0.82</v>
      </c>
      <c r="I11" s="145">
        <v>1255</v>
      </c>
      <c r="J11" s="204">
        <v>0.157</v>
      </c>
      <c r="K11" s="203">
        <v>189</v>
      </c>
      <c r="L11" s="204">
        <v>2.4E-2</v>
      </c>
      <c r="M11" s="203">
        <v>1</v>
      </c>
      <c r="N11" s="282">
        <v>0</v>
      </c>
      <c r="O11" s="141">
        <v>2199</v>
      </c>
      <c r="P11" s="364">
        <v>0.27500000000000002</v>
      </c>
      <c r="Q11" s="49">
        <v>4</v>
      </c>
      <c r="R11" s="51">
        <v>0</v>
      </c>
      <c r="S11" s="49">
        <v>606</v>
      </c>
      <c r="T11" s="51">
        <v>7.5999999999999998E-2</v>
      </c>
      <c r="U11" s="49">
        <v>60</v>
      </c>
      <c r="V11" s="51">
        <v>7.0000000000000001E-3</v>
      </c>
      <c r="W11" s="49">
        <v>60</v>
      </c>
      <c r="X11" s="53">
        <v>7.0000000000000001E-3</v>
      </c>
      <c r="Y11" s="52">
        <v>9</v>
      </c>
      <c r="Z11" s="200">
        <v>1E-3</v>
      </c>
      <c r="AA11" s="434">
        <v>22</v>
      </c>
      <c r="AB11" s="433">
        <v>3.0000000000000001E-3</v>
      </c>
      <c r="AC11" s="432">
        <v>2998</v>
      </c>
      <c r="AD11" s="431">
        <v>5603</v>
      </c>
      <c r="AE11" s="430">
        <v>0.7</v>
      </c>
      <c r="AF11" s="423">
        <v>2388</v>
      </c>
      <c r="AG11" s="422">
        <v>0.29799999999999999</v>
      </c>
      <c r="AI11" s="495">
        <v>2383</v>
      </c>
      <c r="AJ11" s="494">
        <v>0.29799999999999999</v>
      </c>
      <c r="AL11" s="493">
        <f t="shared" si="0"/>
        <v>5</v>
      </c>
      <c r="AM11" s="492">
        <f t="shared" si="1"/>
        <v>0</v>
      </c>
    </row>
    <row r="12" spans="1:39" x14ac:dyDescent="0.25">
      <c r="A12" s="36" t="s">
        <v>299</v>
      </c>
      <c r="B12" s="37">
        <v>14529</v>
      </c>
      <c r="C12" s="38">
        <v>19</v>
      </c>
      <c r="D12" s="38">
        <v>0</v>
      </c>
      <c r="E12" s="38">
        <v>11</v>
      </c>
      <c r="F12" s="39">
        <v>3</v>
      </c>
      <c r="G12" s="206">
        <v>14258</v>
      </c>
      <c r="H12" s="281">
        <v>0.98099999999999998</v>
      </c>
      <c r="I12" s="145">
        <v>244</v>
      </c>
      <c r="J12" s="204">
        <v>1.7000000000000001E-2</v>
      </c>
      <c r="K12" s="203">
        <v>27</v>
      </c>
      <c r="L12" s="204">
        <v>2E-3</v>
      </c>
      <c r="M12" s="203">
        <v>0</v>
      </c>
      <c r="N12" s="282">
        <v>0</v>
      </c>
      <c r="O12" s="141">
        <v>172</v>
      </c>
      <c r="P12" s="364">
        <v>1.2E-2</v>
      </c>
      <c r="Q12" s="49">
        <v>112</v>
      </c>
      <c r="R12" s="51">
        <v>8.0000000000000002E-3</v>
      </c>
      <c r="S12" s="49">
        <v>100</v>
      </c>
      <c r="T12" s="51">
        <v>7.0000000000000001E-3</v>
      </c>
      <c r="U12" s="49">
        <v>92</v>
      </c>
      <c r="V12" s="51">
        <v>6.0000000000000001E-3</v>
      </c>
      <c r="W12" s="49">
        <v>3</v>
      </c>
      <c r="X12" s="53">
        <v>0</v>
      </c>
      <c r="Y12" s="52">
        <v>3</v>
      </c>
      <c r="Z12" s="200">
        <v>0</v>
      </c>
      <c r="AA12" s="434">
        <v>28</v>
      </c>
      <c r="AB12" s="433">
        <v>2E-3</v>
      </c>
      <c r="AC12" s="432">
        <v>404</v>
      </c>
      <c r="AD12" s="431">
        <v>14318</v>
      </c>
      <c r="AE12" s="430">
        <v>0.98499999999999999</v>
      </c>
      <c r="AF12" s="423">
        <v>199</v>
      </c>
      <c r="AG12" s="422">
        <v>1.4E-2</v>
      </c>
      <c r="AI12" s="495">
        <v>216</v>
      </c>
      <c r="AJ12" s="494">
        <v>1.4999999999999999E-2</v>
      </c>
      <c r="AL12" s="493">
        <f t="shared" si="0"/>
        <v>-17</v>
      </c>
      <c r="AM12" s="492">
        <f t="shared" si="1"/>
        <v>-9.9999999999999915E-4</v>
      </c>
    </row>
    <row r="13" spans="1:39" x14ac:dyDescent="0.25">
      <c r="A13" s="36" t="s">
        <v>295</v>
      </c>
      <c r="B13" s="37">
        <v>54787</v>
      </c>
      <c r="C13" s="38">
        <v>69</v>
      </c>
      <c r="D13" s="38">
        <v>5</v>
      </c>
      <c r="E13" s="38">
        <v>54</v>
      </c>
      <c r="F13" s="39">
        <v>3</v>
      </c>
      <c r="G13" s="206">
        <v>51881</v>
      </c>
      <c r="H13" s="281">
        <v>0.94699999999999995</v>
      </c>
      <c r="I13" s="145">
        <v>2795</v>
      </c>
      <c r="J13" s="204">
        <v>5.0999999999999997E-2</v>
      </c>
      <c r="K13" s="203">
        <v>111</v>
      </c>
      <c r="L13" s="204">
        <v>2E-3</v>
      </c>
      <c r="M13" s="203">
        <v>0</v>
      </c>
      <c r="N13" s="282">
        <v>0</v>
      </c>
      <c r="O13" s="141">
        <v>1121</v>
      </c>
      <c r="P13" s="364">
        <v>0.02</v>
      </c>
      <c r="Q13" s="49">
        <v>606</v>
      </c>
      <c r="R13" s="51">
        <v>1.0999999999999999E-2</v>
      </c>
      <c r="S13" s="49">
        <v>44096</v>
      </c>
      <c r="T13" s="51">
        <v>0.80500000000000005</v>
      </c>
      <c r="U13" s="49">
        <v>268</v>
      </c>
      <c r="V13" s="51">
        <v>5.0000000000000001E-3</v>
      </c>
      <c r="W13" s="49">
        <v>1880</v>
      </c>
      <c r="X13" s="53">
        <v>3.4000000000000002E-2</v>
      </c>
      <c r="Y13" s="52">
        <v>4</v>
      </c>
      <c r="Z13" s="200">
        <v>0</v>
      </c>
      <c r="AA13" s="434">
        <v>23</v>
      </c>
      <c r="AB13" s="433">
        <v>0</v>
      </c>
      <c r="AC13" s="432">
        <v>47445</v>
      </c>
      <c r="AD13" s="431">
        <v>8749</v>
      </c>
      <c r="AE13" s="430">
        <v>0.16</v>
      </c>
      <c r="AF13" s="423">
        <v>1232</v>
      </c>
      <c r="AG13" s="422">
        <v>2.1999999999999999E-2</v>
      </c>
      <c r="AI13" s="495">
        <v>1428</v>
      </c>
      <c r="AJ13" s="494">
        <v>2.5999999999999999E-2</v>
      </c>
      <c r="AL13" s="493">
        <f t="shared" si="0"/>
        <v>-196</v>
      </c>
      <c r="AM13" s="492">
        <f t="shared" si="1"/>
        <v>-4.0000000000000001E-3</v>
      </c>
    </row>
    <row r="14" spans="1:39" x14ac:dyDescent="0.25">
      <c r="A14" s="36" t="s">
        <v>34</v>
      </c>
      <c r="B14" s="37">
        <v>4190</v>
      </c>
      <c r="C14" s="38">
        <v>10</v>
      </c>
      <c r="D14" s="38">
        <v>0</v>
      </c>
      <c r="E14" s="38">
        <v>0</v>
      </c>
      <c r="F14" s="39">
        <v>5</v>
      </c>
      <c r="G14" s="206">
        <v>3634</v>
      </c>
      <c r="H14" s="281">
        <v>0.86699999999999999</v>
      </c>
      <c r="I14" s="145">
        <v>540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141">
        <v>215</v>
      </c>
      <c r="P14" s="364">
        <v>5.0999999999999997E-2</v>
      </c>
      <c r="Q14" s="49">
        <v>11</v>
      </c>
      <c r="R14" s="51">
        <v>3.0000000000000001E-3</v>
      </c>
      <c r="S14" s="49">
        <v>177</v>
      </c>
      <c r="T14" s="51">
        <v>4.2000000000000003E-2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13</v>
      </c>
      <c r="Z14" s="200">
        <v>3.0000000000000001E-3</v>
      </c>
      <c r="AA14" s="434">
        <v>10</v>
      </c>
      <c r="AB14" s="433">
        <v>2E-3</v>
      </c>
      <c r="AC14" s="432">
        <v>559</v>
      </c>
      <c r="AD14" s="431">
        <v>3953</v>
      </c>
      <c r="AE14" s="430">
        <v>0.94299999999999995</v>
      </c>
      <c r="AF14" s="423">
        <v>231</v>
      </c>
      <c r="AG14" s="422">
        <v>5.5E-2</v>
      </c>
      <c r="AI14" s="495">
        <v>234</v>
      </c>
      <c r="AJ14" s="494">
        <v>5.6000000000000001E-2</v>
      </c>
      <c r="AL14" s="493">
        <f t="shared" si="0"/>
        <v>-3</v>
      </c>
      <c r="AM14" s="492">
        <f t="shared" si="1"/>
        <v>-1.0000000000000009E-3</v>
      </c>
    </row>
    <row r="15" spans="1:39" x14ac:dyDescent="0.25">
      <c r="A15" s="36" t="s">
        <v>35</v>
      </c>
      <c r="B15" s="37">
        <v>5097</v>
      </c>
      <c r="C15" s="38">
        <v>11</v>
      </c>
      <c r="D15" s="38">
        <v>0</v>
      </c>
      <c r="E15" s="38">
        <v>0</v>
      </c>
      <c r="F15" s="39">
        <v>3</v>
      </c>
      <c r="G15" s="206">
        <v>4730</v>
      </c>
      <c r="H15" s="281">
        <v>0.92800000000000005</v>
      </c>
      <c r="I15" s="145">
        <v>354</v>
      </c>
      <c r="J15" s="204">
        <v>6.9000000000000006E-2</v>
      </c>
      <c r="K15" s="203">
        <v>13</v>
      </c>
      <c r="L15" s="204">
        <v>3.0000000000000001E-3</v>
      </c>
      <c r="M15" s="203">
        <v>0</v>
      </c>
      <c r="N15" s="282">
        <v>0</v>
      </c>
      <c r="O15" s="141">
        <v>69</v>
      </c>
      <c r="P15" s="364">
        <v>1.4E-2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0">
        <v>0</v>
      </c>
      <c r="AA15" s="434">
        <v>22</v>
      </c>
      <c r="AB15" s="433">
        <v>4.0000000000000001E-3</v>
      </c>
      <c r="AC15" s="432">
        <v>263</v>
      </c>
      <c r="AD15" s="431">
        <v>5015</v>
      </c>
      <c r="AE15" s="430">
        <v>0.98399999999999999</v>
      </c>
      <c r="AF15" s="423">
        <v>82</v>
      </c>
      <c r="AG15" s="422">
        <v>1.6E-2</v>
      </c>
      <c r="AI15" s="495">
        <v>87</v>
      </c>
      <c r="AJ15" s="494">
        <v>1.7000000000000001E-2</v>
      </c>
      <c r="AL15" s="493">
        <f t="shared" si="0"/>
        <v>-5</v>
      </c>
      <c r="AM15" s="492">
        <f t="shared" si="1"/>
        <v>-1.0000000000000009E-3</v>
      </c>
    </row>
    <row r="16" spans="1:39" x14ac:dyDescent="0.25">
      <c r="A16" s="36" t="s">
        <v>36</v>
      </c>
      <c r="B16" s="37">
        <v>4250</v>
      </c>
      <c r="C16" s="38">
        <v>12</v>
      </c>
      <c r="D16" s="38">
        <v>0</v>
      </c>
      <c r="E16" s="38">
        <v>0</v>
      </c>
      <c r="F16" s="39">
        <v>4</v>
      </c>
      <c r="G16" s="206">
        <v>3860</v>
      </c>
      <c r="H16" s="281">
        <v>0.90800000000000003</v>
      </c>
      <c r="I16" s="145">
        <v>352</v>
      </c>
      <c r="J16" s="204">
        <v>8.3000000000000004E-2</v>
      </c>
      <c r="K16" s="203">
        <v>38</v>
      </c>
      <c r="L16" s="204">
        <v>8.9999999999999993E-3</v>
      </c>
      <c r="M16" s="203">
        <v>0</v>
      </c>
      <c r="N16" s="282">
        <v>0</v>
      </c>
      <c r="O16" s="141">
        <v>663</v>
      </c>
      <c r="P16" s="364">
        <v>0.156</v>
      </c>
      <c r="Q16" s="49">
        <v>27</v>
      </c>
      <c r="R16" s="51">
        <v>6.0000000000000001E-3</v>
      </c>
      <c r="S16" s="49">
        <v>356</v>
      </c>
      <c r="T16" s="51">
        <v>8.4000000000000005E-2</v>
      </c>
      <c r="U16" s="49">
        <v>4212</v>
      </c>
      <c r="V16" s="51">
        <v>0.99099999999999999</v>
      </c>
      <c r="W16" s="49">
        <v>47</v>
      </c>
      <c r="X16" s="53">
        <v>1.0999999999999999E-2</v>
      </c>
      <c r="Y16" s="52">
        <v>17</v>
      </c>
      <c r="Z16" s="200">
        <v>4.0000000000000001E-3</v>
      </c>
      <c r="AA16" s="434">
        <v>16</v>
      </c>
      <c r="AB16" s="433">
        <v>4.0000000000000001E-3</v>
      </c>
      <c r="AC16" s="432">
        <v>5337</v>
      </c>
      <c r="AD16" s="431">
        <v>0</v>
      </c>
      <c r="AE16" s="430">
        <v>0</v>
      </c>
      <c r="AF16" s="423">
        <v>701</v>
      </c>
      <c r="AG16" s="422">
        <v>0.16500000000000001</v>
      </c>
      <c r="AI16" s="495">
        <v>693</v>
      </c>
      <c r="AJ16" s="494">
        <v>0.16400000000000001</v>
      </c>
      <c r="AL16" s="493">
        <f t="shared" si="0"/>
        <v>8</v>
      </c>
      <c r="AM16" s="492">
        <f t="shared" si="1"/>
        <v>1.0000000000000009E-3</v>
      </c>
    </row>
    <row r="17" spans="1:39" x14ac:dyDescent="0.25">
      <c r="A17" s="36" t="s">
        <v>37</v>
      </c>
      <c r="B17" s="37">
        <v>25044</v>
      </c>
      <c r="C17" s="38">
        <v>39</v>
      </c>
      <c r="D17" s="38">
        <v>0</v>
      </c>
      <c r="E17" s="38">
        <v>29</v>
      </c>
      <c r="F17" s="39">
        <v>3</v>
      </c>
      <c r="G17" s="206">
        <v>22131</v>
      </c>
      <c r="H17" s="281">
        <v>0.88400000000000001</v>
      </c>
      <c r="I17" s="145">
        <v>2437</v>
      </c>
      <c r="J17" s="204">
        <v>9.7000000000000003E-2</v>
      </c>
      <c r="K17" s="203">
        <v>413</v>
      </c>
      <c r="L17" s="204">
        <v>1.6E-2</v>
      </c>
      <c r="M17" s="203">
        <v>63</v>
      </c>
      <c r="N17" s="282">
        <v>3.0000000000000001E-3</v>
      </c>
      <c r="O17" s="141">
        <v>454</v>
      </c>
      <c r="P17" s="364">
        <v>1.7999999999999999E-2</v>
      </c>
      <c r="Q17" s="49">
        <v>300</v>
      </c>
      <c r="R17" s="51">
        <v>1.2E-2</v>
      </c>
      <c r="S17" s="49">
        <v>2835</v>
      </c>
      <c r="T17" s="51">
        <v>0.113</v>
      </c>
      <c r="U17" s="49">
        <v>6312</v>
      </c>
      <c r="V17" s="51">
        <v>0.252</v>
      </c>
      <c r="W17" s="49">
        <v>1414</v>
      </c>
      <c r="X17" s="53">
        <v>5.6000000000000001E-2</v>
      </c>
      <c r="Y17" s="52">
        <v>2</v>
      </c>
      <c r="Z17" s="200">
        <v>0</v>
      </c>
      <c r="AA17" s="434">
        <v>21</v>
      </c>
      <c r="AB17" s="433">
        <v>1E-3</v>
      </c>
      <c r="AC17" s="432">
        <v>11106</v>
      </c>
      <c r="AD17" s="431">
        <v>18088</v>
      </c>
      <c r="AE17" s="430">
        <v>0.72199999999999998</v>
      </c>
      <c r="AF17" s="423">
        <v>867</v>
      </c>
      <c r="AG17" s="422">
        <v>3.5000000000000003E-2</v>
      </c>
      <c r="AI17" s="495">
        <v>869</v>
      </c>
      <c r="AJ17" s="494">
        <v>3.5000000000000003E-2</v>
      </c>
      <c r="AL17" s="493">
        <f t="shared" si="0"/>
        <v>-2</v>
      </c>
      <c r="AM17" s="492">
        <f t="shared" si="1"/>
        <v>0</v>
      </c>
    </row>
    <row r="18" spans="1:39" x14ac:dyDescent="0.25">
      <c r="A18" s="36" t="s">
        <v>290</v>
      </c>
      <c r="B18" s="37">
        <v>3668</v>
      </c>
      <c r="C18" s="38">
        <v>10</v>
      </c>
      <c r="D18" s="38">
        <v>0</v>
      </c>
      <c r="E18" s="38">
        <v>7</v>
      </c>
      <c r="F18" s="39">
        <v>4</v>
      </c>
      <c r="G18" s="206">
        <v>2782</v>
      </c>
      <c r="H18" s="281">
        <v>0.75800000000000001</v>
      </c>
      <c r="I18" s="145">
        <v>592</v>
      </c>
      <c r="J18" s="204">
        <v>0.161</v>
      </c>
      <c r="K18" s="203">
        <v>294</v>
      </c>
      <c r="L18" s="204">
        <v>0.08</v>
      </c>
      <c r="M18" s="203">
        <v>0</v>
      </c>
      <c r="N18" s="282">
        <v>0</v>
      </c>
      <c r="O18" s="141">
        <v>162</v>
      </c>
      <c r="P18" s="364">
        <v>4.3999999999999997E-2</v>
      </c>
      <c r="Q18" s="49">
        <v>110</v>
      </c>
      <c r="R18" s="51">
        <v>0.03</v>
      </c>
      <c r="S18" s="49">
        <v>99</v>
      </c>
      <c r="T18" s="51">
        <v>2.7E-2</v>
      </c>
      <c r="U18" s="49">
        <v>73</v>
      </c>
      <c r="V18" s="51">
        <v>0.02</v>
      </c>
      <c r="W18" s="49">
        <v>15</v>
      </c>
      <c r="X18" s="53">
        <v>4.0000000000000001E-3</v>
      </c>
      <c r="Y18" s="52">
        <v>8</v>
      </c>
      <c r="Z18" s="200">
        <v>2E-3</v>
      </c>
      <c r="AA18" s="434">
        <v>13</v>
      </c>
      <c r="AB18" s="433">
        <v>4.0000000000000001E-3</v>
      </c>
      <c r="AC18" s="432">
        <v>380</v>
      </c>
      <c r="AD18" s="431">
        <v>3209</v>
      </c>
      <c r="AE18" s="430">
        <v>0.875</v>
      </c>
      <c r="AF18" s="423">
        <v>456</v>
      </c>
      <c r="AG18" s="422">
        <v>0.124</v>
      </c>
      <c r="AI18" s="495">
        <v>458</v>
      </c>
      <c r="AJ18" s="494">
        <v>0.125</v>
      </c>
      <c r="AL18" s="493">
        <f t="shared" si="0"/>
        <v>-2</v>
      </c>
      <c r="AM18" s="492">
        <f t="shared" si="1"/>
        <v>-1.0000000000000009E-3</v>
      </c>
    </row>
    <row r="19" spans="1:39" x14ac:dyDescent="0.25">
      <c r="A19" s="36" t="s">
        <v>39</v>
      </c>
      <c r="B19" s="37">
        <v>7315</v>
      </c>
      <c r="C19" s="38">
        <v>14</v>
      </c>
      <c r="D19" s="38">
        <v>0</v>
      </c>
      <c r="E19" s="38">
        <v>0</v>
      </c>
      <c r="F19" s="39">
        <v>3</v>
      </c>
      <c r="G19" s="206">
        <v>7265</v>
      </c>
      <c r="H19" s="281">
        <v>0.99299999999999999</v>
      </c>
      <c r="I19" s="145">
        <v>42</v>
      </c>
      <c r="J19" s="204">
        <v>6.0000000000000001E-3</v>
      </c>
      <c r="K19" s="203">
        <v>8</v>
      </c>
      <c r="L19" s="204">
        <v>1E-3</v>
      </c>
      <c r="M19" s="203">
        <v>0</v>
      </c>
      <c r="N19" s="282">
        <v>0</v>
      </c>
      <c r="O19" s="141">
        <v>28</v>
      </c>
      <c r="P19" s="364">
        <v>4.0000000000000001E-3</v>
      </c>
      <c r="Q19" s="49">
        <v>1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1</v>
      </c>
      <c r="X19" s="53">
        <v>0</v>
      </c>
      <c r="Y19" s="52">
        <v>1</v>
      </c>
      <c r="Z19" s="200">
        <v>0</v>
      </c>
      <c r="AA19" s="434">
        <v>0</v>
      </c>
      <c r="AB19" s="433">
        <v>0</v>
      </c>
      <c r="AC19" s="432">
        <v>50</v>
      </c>
      <c r="AD19" s="431">
        <v>7279</v>
      </c>
      <c r="AE19" s="430">
        <v>0.995</v>
      </c>
      <c r="AF19" s="423">
        <v>36</v>
      </c>
      <c r="AG19" s="422">
        <v>5.0000000000000001E-3</v>
      </c>
      <c r="AI19" s="495">
        <v>37</v>
      </c>
      <c r="AJ19" s="494">
        <v>5.0000000000000001E-3</v>
      </c>
      <c r="AL19" s="493">
        <f t="shared" si="0"/>
        <v>-1</v>
      </c>
      <c r="AM19" s="492">
        <f t="shared" si="1"/>
        <v>0</v>
      </c>
    </row>
    <row r="20" spans="1:39" x14ac:dyDescent="0.25">
      <c r="A20" s="36" t="s">
        <v>40</v>
      </c>
      <c r="B20" s="37">
        <v>21912</v>
      </c>
      <c r="C20" s="38">
        <v>28</v>
      </c>
      <c r="D20" s="38">
        <v>0</v>
      </c>
      <c r="E20" s="38">
        <v>18</v>
      </c>
      <c r="F20" s="39">
        <v>3</v>
      </c>
      <c r="G20" s="206">
        <v>18969</v>
      </c>
      <c r="H20" s="281">
        <v>0.86599999999999999</v>
      </c>
      <c r="I20" s="145">
        <v>2174</v>
      </c>
      <c r="J20" s="204">
        <v>9.9000000000000005E-2</v>
      </c>
      <c r="K20" s="203">
        <v>769</v>
      </c>
      <c r="L20" s="204">
        <v>3.5000000000000003E-2</v>
      </c>
      <c r="M20" s="203">
        <v>0</v>
      </c>
      <c r="N20" s="282">
        <v>0</v>
      </c>
      <c r="O20" s="141">
        <v>1415</v>
      </c>
      <c r="P20" s="364">
        <v>6.5000000000000002E-2</v>
      </c>
      <c r="Q20" s="49">
        <v>1154</v>
      </c>
      <c r="R20" s="51">
        <v>5.2999999999999999E-2</v>
      </c>
      <c r="S20" s="49">
        <v>574</v>
      </c>
      <c r="T20" s="51">
        <v>2.5999999999999999E-2</v>
      </c>
      <c r="U20" s="49">
        <v>627</v>
      </c>
      <c r="V20" s="51">
        <v>2.9000000000000001E-2</v>
      </c>
      <c r="W20" s="49">
        <v>11</v>
      </c>
      <c r="X20" s="53">
        <v>1E-3</v>
      </c>
      <c r="Y20" s="52">
        <v>6</v>
      </c>
      <c r="Z20" s="200">
        <v>0</v>
      </c>
      <c r="AA20" s="434">
        <v>64</v>
      </c>
      <c r="AB20" s="433">
        <v>3.0000000000000001E-3</v>
      </c>
      <c r="AC20" s="432">
        <v>2803</v>
      </c>
      <c r="AD20" s="431">
        <v>19716</v>
      </c>
      <c r="AE20" s="430">
        <v>0.9</v>
      </c>
      <c r="AF20" s="423">
        <v>2184</v>
      </c>
      <c r="AG20" s="422">
        <v>0.1</v>
      </c>
      <c r="AI20" s="495">
        <v>2227</v>
      </c>
      <c r="AJ20" s="494">
        <v>0.10199999999999999</v>
      </c>
      <c r="AL20" s="493">
        <f t="shared" si="0"/>
        <v>-43</v>
      </c>
      <c r="AM20" s="492">
        <f t="shared" si="1"/>
        <v>-1.9999999999999879E-3</v>
      </c>
    </row>
    <row r="21" spans="1:39" x14ac:dyDescent="0.25">
      <c r="A21" s="36" t="s">
        <v>41</v>
      </c>
      <c r="B21" s="37">
        <v>13977</v>
      </c>
      <c r="C21" s="38">
        <v>25</v>
      </c>
      <c r="D21" s="38">
        <v>0</v>
      </c>
      <c r="E21" s="38">
        <v>16</v>
      </c>
      <c r="F21" s="39">
        <v>8</v>
      </c>
      <c r="G21" s="206">
        <v>13323</v>
      </c>
      <c r="H21" s="281">
        <v>0.95299999999999996</v>
      </c>
      <c r="I21" s="145">
        <v>502</v>
      </c>
      <c r="J21" s="204">
        <v>3.5999999999999997E-2</v>
      </c>
      <c r="K21" s="203">
        <v>144</v>
      </c>
      <c r="L21" s="204">
        <v>0.01</v>
      </c>
      <c r="M21" s="203">
        <v>8</v>
      </c>
      <c r="N21" s="282">
        <v>1E-3</v>
      </c>
      <c r="O21" s="141">
        <v>151</v>
      </c>
      <c r="P21" s="364">
        <v>1.0999999999999999E-2</v>
      </c>
      <c r="Q21" s="49">
        <v>106</v>
      </c>
      <c r="R21" s="51">
        <v>8.0000000000000002E-3</v>
      </c>
      <c r="S21" s="49">
        <v>108</v>
      </c>
      <c r="T21" s="51">
        <v>8.0000000000000002E-3</v>
      </c>
      <c r="U21" s="49">
        <v>58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200">
        <v>1E-3</v>
      </c>
      <c r="AA21" s="434">
        <v>23</v>
      </c>
      <c r="AB21" s="433">
        <v>2E-3</v>
      </c>
      <c r="AC21" s="432">
        <v>412</v>
      </c>
      <c r="AD21" s="431">
        <v>13667</v>
      </c>
      <c r="AE21" s="430">
        <v>0.97799999999999998</v>
      </c>
      <c r="AF21" s="423">
        <v>295</v>
      </c>
      <c r="AG21" s="422">
        <v>2.1000000000000001E-2</v>
      </c>
      <c r="AI21" s="495">
        <v>304</v>
      </c>
      <c r="AJ21" s="494">
        <v>2.1999999999999999E-2</v>
      </c>
      <c r="AL21" s="493">
        <f t="shared" si="0"/>
        <v>-9</v>
      </c>
      <c r="AM21" s="492">
        <f t="shared" si="1"/>
        <v>-9.9999999999999742E-4</v>
      </c>
    </row>
    <row r="22" spans="1:39" x14ac:dyDescent="0.25">
      <c r="A22" s="36" t="s">
        <v>42</v>
      </c>
      <c r="B22" s="37">
        <v>18620</v>
      </c>
      <c r="C22" s="38">
        <v>24</v>
      </c>
      <c r="D22" s="38">
        <v>0</v>
      </c>
      <c r="E22" s="38">
        <v>9</v>
      </c>
      <c r="F22" s="39">
        <v>3</v>
      </c>
      <c r="G22" s="206">
        <v>18359</v>
      </c>
      <c r="H22" s="281">
        <v>0.98599999999999999</v>
      </c>
      <c r="I22" s="145">
        <v>253</v>
      </c>
      <c r="J22" s="204">
        <v>1.4E-2</v>
      </c>
      <c r="K22" s="203">
        <v>8</v>
      </c>
      <c r="L22" s="204">
        <v>0</v>
      </c>
      <c r="M22" s="203">
        <v>0</v>
      </c>
      <c r="N22" s="282">
        <v>0</v>
      </c>
      <c r="O22" s="141">
        <v>43</v>
      </c>
      <c r="P22" s="364">
        <v>2E-3</v>
      </c>
      <c r="Q22" s="49">
        <v>9</v>
      </c>
      <c r="R22" s="51">
        <v>0</v>
      </c>
      <c r="S22" s="49">
        <v>292</v>
      </c>
      <c r="T22" s="51">
        <v>1.6E-2</v>
      </c>
      <c r="U22" s="49">
        <v>9</v>
      </c>
      <c r="V22" s="51">
        <v>0</v>
      </c>
      <c r="W22" s="49">
        <v>2</v>
      </c>
      <c r="X22" s="53">
        <v>0</v>
      </c>
      <c r="Y22" s="52">
        <v>2</v>
      </c>
      <c r="Z22" s="200">
        <v>0</v>
      </c>
      <c r="AA22" s="434">
        <v>16</v>
      </c>
      <c r="AB22" s="433">
        <v>1E-3</v>
      </c>
      <c r="AC22" s="432">
        <v>367</v>
      </c>
      <c r="AD22" s="431">
        <v>18309</v>
      </c>
      <c r="AE22" s="430">
        <v>0.98299999999999998</v>
      </c>
      <c r="AF22" s="423">
        <v>51</v>
      </c>
      <c r="AG22" s="422">
        <v>3.0000000000000001E-3</v>
      </c>
      <c r="AI22" s="495">
        <v>52</v>
      </c>
      <c r="AJ22" s="494">
        <v>3.0000000000000001E-3</v>
      </c>
      <c r="AL22" s="493">
        <f t="shared" si="0"/>
        <v>-1</v>
      </c>
      <c r="AM22" s="492">
        <f t="shared" si="1"/>
        <v>0</v>
      </c>
    </row>
    <row r="23" spans="1:39" x14ac:dyDescent="0.25">
      <c r="A23" s="36" t="s">
        <v>43</v>
      </c>
      <c r="B23" s="37">
        <v>8707</v>
      </c>
      <c r="C23" s="38">
        <v>14</v>
      </c>
      <c r="D23" s="38">
        <v>5</v>
      </c>
      <c r="E23" s="38">
        <v>0</v>
      </c>
      <c r="F23" s="39">
        <v>5</v>
      </c>
      <c r="G23" s="206">
        <v>8365</v>
      </c>
      <c r="H23" s="281">
        <v>0.96099999999999997</v>
      </c>
      <c r="I23" s="145">
        <v>317</v>
      </c>
      <c r="J23" s="204">
        <v>3.5999999999999997E-2</v>
      </c>
      <c r="K23" s="203">
        <v>25</v>
      </c>
      <c r="L23" s="204">
        <v>3.0000000000000001E-3</v>
      </c>
      <c r="M23" s="203">
        <v>0</v>
      </c>
      <c r="N23" s="282">
        <v>0</v>
      </c>
      <c r="O23" s="141">
        <v>98</v>
      </c>
      <c r="P23" s="364">
        <v>1.0999999999999999E-2</v>
      </c>
      <c r="Q23" s="49">
        <v>0</v>
      </c>
      <c r="R23" s="51">
        <v>0</v>
      </c>
      <c r="S23" s="49">
        <v>102</v>
      </c>
      <c r="T23" s="51">
        <v>1.2E-2</v>
      </c>
      <c r="U23" s="49">
        <v>8682</v>
      </c>
      <c r="V23" s="51">
        <v>0.997</v>
      </c>
      <c r="W23" s="49">
        <v>26</v>
      </c>
      <c r="X23" s="53">
        <v>3.0000000000000001E-3</v>
      </c>
      <c r="Y23" s="52">
        <v>2</v>
      </c>
      <c r="Z23" s="200">
        <v>0</v>
      </c>
      <c r="AA23" s="434">
        <v>17</v>
      </c>
      <c r="AB23" s="433">
        <v>2E-3</v>
      </c>
      <c r="AC23" s="432">
        <v>8937</v>
      </c>
      <c r="AD23" s="431">
        <v>0</v>
      </c>
      <c r="AE23" s="430">
        <v>0</v>
      </c>
      <c r="AF23" s="423">
        <v>123</v>
      </c>
      <c r="AG23" s="422">
        <v>1.4E-2</v>
      </c>
      <c r="AI23" s="495">
        <v>117</v>
      </c>
      <c r="AJ23" s="494">
        <v>1.2999999999999999E-2</v>
      </c>
      <c r="AL23" s="493">
        <f t="shared" si="0"/>
        <v>6</v>
      </c>
      <c r="AM23" s="492">
        <f t="shared" si="1"/>
        <v>1.0000000000000009E-3</v>
      </c>
    </row>
    <row r="24" spans="1:39" x14ac:dyDescent="0.25">
      <c r="A24" s="36" t="s">
        <v>44</v>
      </c>
      <c r="B24" s="37">
        <v>43689</v>
      </c>
      <c r="C24" s="38">
        <v>64</v>
      </c>
      <c r="D24" s="38">
        <v>0</v>
      </c>
      <c r="E24" s="38">
        <v>32</v>
      </c>
      <c r="F24" s="39">
        <v>6</v>
      </c>
      <c r="G24" s="206">
        <v>41158</v>
      </c>
      <c r="H24" s="281">
        <v>0.94199999999999995</v>
      </c>
      <c r="I24" s="145">
        <v>2293</v>
      </c>
      <c r="J24" s="204">
        <v>5.1999999999999998E-2</v>
      </c>
      <c r="K24" s="203">
        <v>234</v>
      </c>
      <c r="L24" s="204">
        <v>5.0000000000000001E-3</v>
      </c>
      <c r="M24" s="203">
        <v>4</v>
      </c>
      <c r="N24" s="282">
        <v>0</v>
      </c>
      <c r="O24" s="141">
        <v>511</v>
      </c>
      <c r="P24" s="364">
        <v>1.2E-2</v>
      </c>
      <c r="Q24" s="49">
        <v>205</v>
      </c>
      <c r="R24" s="51">
        <v>5.0000000000000001E-3</v>
      </c>
      <c r="S24" s="49">
        <v>333</v>
      </c>
      <c r="T24" s="51">
        <v>8.0000000000000002E-3</v>
      </c>
      <c r="U24" s="49">
        <v>259</v>
      </c>
      <c r="V24" s="51">
        <v>6.0000000000000001E-3</v>
      </c>
      <c r="W24" s="49">
        <v>41</v>
      </c>
      <c r="X24" s="53">
        <v>1E-3</v>
      </c>
      <c r="Y24" s="52">
        <v>5</v>
      </c>
      <c r="Z24" s="200">
        <v>0</v>
      </c>
      <c r="AA24" s="434">
        <v>52</v>
      </c>
      <c r="AB24" s="433">
        <v>1E-3</v>
      </c>
      <c r="AC24" s="432">
        <v>1247</v>
      </c>
      <c r="AD24" s="431">
        <v>42925</v>
      </c>
      <c r="AE24" s="430">
        <v>0.98299999999999998</v>
      </c>
      <c r="AF24" s="423">
        <v>745</v>
      </c>
      <c r="AG24" s="422">
        <v>1.7000000000000001E-2</v>
      </c>
      <c r="AI24" s="495">
        <v>1037</v>
      </c>
      <c r="AJ24" s="494">
        <v>2.4E-2</v>
      </c>
      <c r="AL24" s="493">
        <f t="shared" si="0"/>
        <v>-292</v>
      </c>
      <c r="AM24" s="492">
        <f t="shared" si="1"/>
        <v>-6.9999999999999993E-3</v>
      </c>
    </row>
    <row r="25" spans="1:39" x14ac:dyDescent="0.25">
      <c r="A25" s="36" t="s">
        <v>45</v>
      </c>
      <c r="B25" s="37">
        <v>18590</v>
      </c>
      <c r="C25" s="38">
        <v>30</v>
      </c>
      <c r="D25" s="38">
        <v>0</v>
      </c>
      <c r="E25" s="38">
        <v>13</v>
      </c>
      <c r="F25" s="39">
        <v>3</v>
      </c>
      <c r="G25" s="206">
        <v>18100</v>
      </c>
      <c r="H25" s="281">
        <v>0.97399999999999998</v>
      </c>
      <c r="I25" s="145">
        <v>372</v>
      </c>
      <c r="J25" s="204">
        <v>0.02</v>
      </c>
      <c r="K25" s="203">
        <v>84</v>
      </c>
      <c r="L25" s="204">
        <v>5.0000000000000001E-3</v>
      </c>
      <c r="M25" s="203">
        <v>34</v>
      </c>
      <c r="N25" s="282">
        <v>2E-3</v>
      </c>
      <c r="O25" s="141">
        <v>155</v>
      </c>
      <c r="P25" s="364">
        <v>8.0000000000000002E-3</v>
      </c>
      <c r="Q25" s="49">
        <v>67</v>
      </c>
      <c r="R25" s="51">
        <v>4.0000000000000001E-3</v>
      </c>
      <c r="S25" s="49">
        <v>90</v>
      </c>
      <c r="T25" s="51">
        <v>5.0000000000000001E-3</v>
      </c>
      <c r="U25" s="49">
        <v>48</v>
      </c>
      <c r="V25" s="51">
        <v>3.0000000000000001E-3</v>
      </c>
      <c r="W25" s="49">
        <v>32</v>
      </c>
      <c r="X25" s="53">
        <v>2E-3</v>
      </c>
      <c r="Y25" s="52">
        <v>3</v>
      </c>
      <c r="Z25" s="200">
        <v>0</v>
      </c>
      <c r="AA25" s="434">
        <v>32</v>
      </c>
      <c r="AB25" s="433">
        <v>2E-3</v>
      </c>
      <c r="AC25" s="432">
        <v>372</v>
      </c>
      <c r="AD25" s="431">
        <v>18343</v>
      </c>
      <c r="AE25" s="430">
        <v>0.98699999999999999</v>
      </c>
      <c r="AF25" s="423">
        <v>239</v>
      </c>
      <c r="AG25" s="422">
        <v>1.2999999999999999E-2</v>
      </c>
      <c r="AI25" s="495">
        <v>249</v>
      </c>
      <c r="AJ25" s="494">
        <v>1.2999999999999999E-2</v>
      </c>
      <c r="AL25" s="493">
        <f t="shared" si="0"/>
        <v>-10</v>
      </c>
      <c r="AM25" s="492">
        <f t="shared" si="1"/>
        <v>0</v>
      </c>
    </row>
    <row r="26" spans="1:39" x14ac:dyDescent="0.25">
      <c r="A26" s="36" t="s">
        <v>46</v>
      </c>
      <c r="B26" s="37">
        <v>40673</v>
      </c>
      <c r="C26" s="38">
        <v>28</v>
      </c>
      <c r="D26" s="38">
        <v>4</v>
      </c>
      <c r="E26" s="38">
        <v>23</v>
      </c>
      <c r="F26" s="39">
        <v>5</v>
      </c>
      <c r="G26" s="206">
        <v>40446</v>
      </c>
      <c r="H26" s="281">
        <v>0.99399999999999999</v>
      </c>
      <c r="I26" s="145">
        <v>218</v>
      </c>
      <c r="J26" s="204">
        <v>5.0000000000000001E-3</v>
      </c>
      <c r="K26" s="203">
        <v>9</v>
      </c>
      <c r="L26" s="204">
        <v>0</v>
      </c>
      <c r="M26" s="203">
        <v>0</v>
      </c>
      <c r="N26" s="282">
        <v>0</v>
      </c>
      <c r="O26" s="141">
        <v>55</v>
      </c>
      <c r="P26" s="364">
        <v>1E-3</v>
      </c>
      <c r="Q26" s="49">
        <v>52</v>
      </c>
      <c r="R26" s="51">
        <v>1E-3</v>
      </c>
      <c r="S26" s="49">
        <v>69</v>
      </c>
      <c r="T26" s="51">
        <v>2E-3</v>
      </c>
      <c r="U26" s="49">
        <v>65</v>
      </c>
      <c r="V26" s="51">
        <v>2E-3</v>
      </c>
      <c r="W26" s="49">
        <v>10</v>
      </c>
      <c r="X26" s="53">
        <v>0</v>
      </c>
      <c r="Y26" s="52">
        <v>5</v>
      </c>
      <c r="Z26" s="200">
        <v>0</v>
      </c>
      <c r="AA26" s="434">
        <v>38</v>
      </c>
      <c r="AB26" s="433">
        <v>1E-3</v>
      </c>
      <c r="AC26" s="432">
        <v>245</v>
      </c>
      <c r="AD26" s="431">
        <v>40574</v>
      </c>
      <c r="AE26" s="430">
        <v>0.998</v>
      </c>
      <c r="AF26" s="423">
        <v>64</v>
      </c>
      <c r="AG26" s="422">
        <v>2E-3</v>
      </c>
      <c r="AI26" s="495">
        <v>63</v>
      </c>
      <c r="AJ26" s="494">
        <v>2E-3</v>
      </c>
      <c r="AL26" s="493">
        <f t="shared" si="0"/>
        <v>1</v>
      </c>
      <c r="AM26" s="492">
        <f t="shared" si="1"/>
        <v>0</v>
      </c>
    </row>
    <row r="27" spans="1:39" x14ac:dyDescent="0.25">
      <c r="A27" s="36" t="s">
        <v>47</v>
      </c>
      <c r="B27" s="37">
        <v>117281</v>
      </c>
      <c r="C27" s="38">
        <v>189</v>
      </c>
      <c r="D27" s="38">
        <v>0</v>
      </c>
      <c r="E27" s="38">
        <v>165</v>
      </c>
      <c r="F27" s="39">
        <v>4</v>
      </c>
      <c r="G27" s="206">
        <v>113882</v>
      </c>
      <c r="H27" s="281">
        <v>0.97099999999999997</v>
      </c>
      <c r="I27" s="145">
        <v>3051</v>
      </c>
      <c r="J27" s="204">
        <v>2.5999999999999999E-2</v>
      </c>
      <c r="K27" s="203">
        <v>347</v>
      </c>
      <c r="L27" s="204">
        <v>3.0000000000000001E-3</v>
      </c>
      <c r="M27" s="203">
        <v>1</v>
      </c>
      <c r="N27" s="282">
        <v>0</v>
      </c>
      <c r="O27" s="141">
        <v>1037</v>
      </c>
      <c r="P27" s="364">
        <v>8.9999999999999993E-3</v>
      </c>
      <c r="Q27" s="49">
        <v>788</v>
      </c>
      <c r="R27" s="51">
        <v>7.0000000000000001E-3</v>
      </c>
      <c r="S27" s="49">
        <v>529</v>
      </c>
      <c r="T27" s="51">
        <v>5.0000000000000001E-3</v>
      </c>
      <c r="U27" s="49">
        <v>726</v>
      </c>
      <c r="V27" s="51">
        <v>6.0000000000000001E-3</v>
      </c>
      <c r="W27" s="49">
        <v>367</v>
      </c>
      <c r="X27" s="53">
        <v>3.0000000000000001E-3</v>
      </c>
      <c r="Y27" s="52">
        <v>13</v>
      </c>
      <c r="Z27" s="200">
        <v>0</v>
      </c>
      <c r="AA27" s="434">
        <v>98</v>
      </c>
      <c r="AB27" s="433">
        <v>1E-3</v>
      </c>
      <c r="AC27" s="432">
        <v>2838</v>
      </c>
      <c r="AD27" s="431">
        <v>115748</v>
      </c>
      <c r="AE27" s="430">
        <v>0.98699999999999999</v>
      </c>
      <c r="AF27" s="423">
        <v>1384</v>
      </c>
      <c r="AG27" s="422">
        <v>1.2E-2</v>
      </c>
      <c r="AI27" s="495">
        <v>1424</v>
      </c>
      <c r="AJ27" s="494">
        <v>1.2E-2</v>
      </c>
      <c r="AL27" s="493">
        <f t="shared" si="0"/>
        <v>-40</v>
      </c>
      <c r="AM27" s="492">
        <f t="shared" si="1"/>
        <v>0</v>
      </c>
    </row>
    <row r="28" spans="1:39" x14ac:dyDescent="0.25">
      <c r="A28" s="36" t="s">
        <v>48</v>
      </c>
      <c r="B28" s="37">
        <v>10156</v>
      </c>
      <c r="C28" s="38">
        <v>24</v>
      </c>
      <c r="D28" s="38">
        <v>0</v>
      </c>
      <c r="E28" s="38">
        <v>7</v>
      </c>
      <c r="F28" s="39">
        <v>3</v>
      </c>
      <c r="G28" s="206">
        <v>9661</v>
      </c>
      <c r="H28" s="281">
        <v>0.95099999999999996</v>
      </c>
      <c r="I28" s="145">
        <v>448</v>
      </c>
      <c r="J28" s="204">
        <v>4.3999999999999997E-2</v>
      </c>
      <c r="K28" s="203">
        <v>23</v>
      </c>
      <c r="L28" s="204">
        <v>2E-3</v>
      </c>
      <c r="M28" s="203">
        <v>24</v>
      </c>
      <c r="N28" s="282">
        <v>2E-3</v>
      </c>
      <c r="O28" s="141">
        <v>49</v>
      </c>
      <c r="P28" s="364">
        <v>5.0000000000000001E-3</v>
      </c>
      <c r="Q28" s="49">
        <v>18</v>
      </c>
      <c r="R28" s="51">
        <v>2E-3</v>
      </c>
      <c r="S28" s="49">
        <v>38</v>
      </c>
      <c r="T28" s="51">
        <v>4.0000000000000001E-3</v>
      </c>
      <c r="U28" s="49">
        <v>37</v>
      </c>
      <c r="V28" s="51">
        <v>4.0000000000000001E-3</v>
      </c>
      <c r="W28" s="49">
        <v>11</v>
      </c>
      <c r="X28" s="53">
        <v>1E-3</v>
      </c>
      <c r="Y28" s="52">
        <v>14</v>
      </c>
      <c r="Z28" s="200">
        <v>1E-3</v>
      </c>
      <c r="AA28" s="434">
        <v>14</v>
      </c>
      <c r="AB28" s="433">
        <v>1E-3</v>
      </c>
      <c r="AC28" s="432">
        <v>200</v>
      </c>
      <c r="AD28" s="431">
        <v>10065</v>
      </c>
      <c r="AE28" s="430">
        <v>0.99099999999999999</v>
      </c>
      <c r="AF28" s="423">
        <v>72</v>
      </c>
      <c r="AG28" s="422">
        <v>7.0000000000000001E-3</v>
      </c>
      <c r="AI28" s="495">
        <v>69</v>
      </c>
      <c r="AJ28" s="494">
        <v>7.0000000000000001E-3</v>
      </c>
      <c r="AL28" s="493">
        <f t="shared" si="0"/>
        <v>3</v>
      </c>
      <c r="AM28" s="492">
        <f t="shared" si="1"/>
        <v>0</v>
      </c>
    </row>
    <row r="29" spans="1:39" x14ac:dyDescent="0.25">
      <c r="A29" s="36" t="s">
        <v>49</v>
      </c>
      <c r="B29" s="37">
        <v>11840</v>
      </c>
      <c r="C29" s="38">
        <v>14</v>
      </c>
      <c r="D29" s="38">
        <v>0</v>
      </c>
      <c r="E29" s="38">
        <v>0</v>
      </c>
      <c r="F29" s="39">
        <v>3</v>
      </c>
      <c r="G29" s="206">
        <v>10509</v>
      </c>
      <c r="H29" s="281">
        <v>0.88800000000000001</v>
      </c>
      <c r="I29" s="145">
        <v>1285</v>
      </c>
      <c r="J29" s="204">
        <v>0.109</v>
      </c>
      <c r="K29" s="203">
        <v>46</v>
      </c>
      <c r="L29" s="204">
        <v>4.0000000000000001E-3</v>
      </c>
      <c r="M29" s="203">
        <v>0</v>
      </c>
      <c r="N29" s="282">
        <v>0</v>
      </c>
      <c r="O29" s="141">
        <v>410</v>
      </c>
      <c r="P29" s="364">
        <v>3.5000000000000003E-2</v>
      </c>
      <c r="Q29" s="49">
        <v>26</v>
      </c>
      <c r="R29" s="51">
        <v>2E-3</v>
      </c>
      <c r="S29" s="49">
        <v>779</v>
      </c>
      <c r="T29" s="51">
        <v>6.6000000000000003E-2</v>
      </c>
      <c r="U29" s="49">
        <v>85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200">
        <v>0</v>
      </c>
      <c r="AA29" s="434">
        <v>38</v>
      </c>
      <c r="AB29" s="433">
        <v>3.0000000000000001E-3</v>
      </c>
      <c r="AC29" s="432">
        <v>1377</v>
      </c>
      <c r="AD29" s="431">
        <v>10907</v>
      </c>
      <c r="AE29" s="430">
        <v>0.92100000000000004</v>
      </c>
      <c r="AF29" s="423">
        <v>456</v>
      </c>
      <c r="AG29" s="422">
        <v>3.9E-2</v>
      </c>
      <c r="AI29" s="495">
        <v>453</v>
      </c>
      <c r="AJ29" s="494">
        <v>3.7999999999999999E-2</v>
      </c>
      <c r="AL29" s="493">
        <f t="shared" si="0"/>
        <v>3</v>
      </c>
      <c r="AM29" s="492">
        <f t="shared" si="1"/>
        <v>1.0000000000000009E-3</v>
      </c>
    </row>
    <row r="30" spans="1:39" x14ac:dyDescent="0.25">
      <c r="A30" s="36" t="s">
        <v>50</v>
      </c>
      <c r="B30" s="37">
        <v>22112</v>
      </c>
      <c r="C30" s="38">
        <v>35</v>
      </c>
      <c r="D30" s="38">
        <v>0</v>
      </c>
      <c r="E30" s="38">
        <v>21</v>
      </c>
      <c r="F30" s="39">
        <v>4</v>
      </c>
      <c r="G30" s="206">
        <v>18112</v>
      </c>
      <c r="H30" s="281">
        <v>0.81899999999999995</v>
      </c>
      <c r="I30" s="145">
        <v>3153</v>
      </c>
      <c r="J30" s="204">
        <v>0.14299999999999999</v>
      </c>
      <c r="K30" s="203">
        <v>831</v>
      </c>
      <c r="L30" s="204">
        <v>3.7999999999999999E-2</v>
      </c>
      <c r="M30" s="203">
        <v>16</v>
      </c>
      <c r="N30" s="282">
        <v>1E-3</v>
      </c>
      <c r="O30" s="141">
        <v>572</v>
      </c>
      <c r="P30" s="364">
        <v>2.5999999999999999E-2</v>
      </c>
      <c r="Q30" s="49">
        <v>297</v>
      </c>
      <c r="R30" s="51">
        <v>1.2999999999999999E-2</v>
      </c>
      <c r="S30" s="49">
        <v>377</v>
      </c>
      <c r="T30" s="51">
        <v>1.7000000000000001E-2</v>
      </c>
      <c r="U30" s="49">
        <v>217</v>
      </c>
      <c r="V30" s="51">
        <v>0.01</v>
      </c>
      <c r="W30" s="49">
        <v>16</v>
      </c>
      <c r="X30" s="53">
        <v>1E-3</v>
      </c>
      <c r="Y30" s="52">
        <v>8</v>
      </c>
      <c r="Z30" s="200">
        <v>0</v>
      </c>
      <c r="AA30" s="434">
        <v>29</v>
      </c>
      <c r="AB30" s="433">
        <v>1E-3</v>
      </c>
      <c r="AC30" s="432">
        <v>1235</v>
      </c>
      <c r="AD30" s="431">
        <v>20668</v>
      </c>
      <c r="AE30" s="430">
        <v>0.93500000000000005</v>
      </c>
      <c r="AF30" s="423">
        <v>1403</v>
      </c>
      <c r="AG30" s="422">
        <v>6.3E-2</v>
      </c>
      <c r="AI30" s="495">
        <v>1428</v>
      </c>
      <c r="AJ30" s="494">
        <v>6.5000000000000002E-2</v>
      </c>
      <c r="AL30" s="493">
        <f t="shared" si="0"/>
        <v>-25</v>
      </c>
      <c r="AM30" s="492">
        <f t="shared" si="1"/>
        <v>-2.0000000000000018E-3</v>
      </c>
    </row>
    <row r="31" spans="1:39" x14ac:dyDescent="0.25">
      <c r="A31" s="36" t="s">
        <v>293</v>
      </c>
      <c r="B31" s="37">
        <v>36126</v>
      </c>
      <c r="C31" s="38">
        <v>77</v>
      </c>
      <c r="D31" s="38">
        <v>0</v>
      </c>
      <c r="E31" s="38">
        <v>59</v>
      </c>
      <c r="F31" s="39">
        <v>3</v>
      </c>
      <c r="G31" s="206">
        <v>32273</v>
      </c>
      <c r="H31" s="281">
        <v>0.89300000000000002</v>
      </c>
      <c r="I31" s="145">
        <v>3194</v>
      </c>
      <c r="J31" s="204">
        <v>8.7999999999999995E-2</v>
      </c>
      <c r="K31" s="203">
        <v>659</v>
      </c>
      <c r="L31" s="204">
        <v>1.7999999999999999E-2</v>
      </c>
      <c r="M31" s="203">
        <v>0</v>
      </c>
      <c r="N31" s="282">
        <v>0</v>
      </c>
      <c r="O31" s="141">
        <v>1296</v>
      </c>
      <c r="P31" s="364">
        <v>3.5999999999999997E-2</v>
      </c>
      <c r="Q31" s="49">
        <v>903</v>
      </c>
      <c r="R31" s="51">
        <v>2.5000000000000001E-2</v>
      </c>
      <c r="S31" s="49">
        <v>589</v>
      </c>
      <c r="T31" s="51">
        <v>1.6E-2</v>
      </c>
      <c r="U31" s="49">
        <v>860</v>
      </c>
      <c r="V31" s="51">
        <v>2.4E-2</v>
      </c>
      <c r="W31" s="49">
        <v>395</v>
      </c>
      <c r="X31" s="53">
        <v>1.0999999999999999E-2</v>
      </c>
      <c r="Y31" s="52">
        <v>60</v>
      </c>
      <c r="Z31" s="200">
        <v>2E-3</v>
      </c>
      <c r="AA31" s="434">
        <v>9</v>
      </c>
      <c r="AB31" s="433">
        <v>0</v>
      </c>
      <c r="AC31" s="432">
        <v>3379</v>
      </c>
      <c r="AD31" s="431">
        <v>34090</v>
      </c>
      <c r="AE31" s="430">
        <v>0.94399999999999995</v>
      </c>
      <c r="AF31" s="423">
        <v>1955</v>
      </c>
      <c r="AG31" s="422">
        <v>5.3999999999999999E-2</v>
      </c>
      <c r="AI31" s="495">
        <v>2010</v>
      </c>
      <c r="AJ31" s="494">
        <v>5.6000000000000001E-2</v>
      </c>
      <c r="AL31" s="493">
        <f t="shared" si="0"/>
        <v>-55</v>
      </c>
      <c r="AM31" s="492">
        <f t="shared" si="1"/>
        <v>-2.0000000000000018E-3</v>
      </c>
    </row>
    <row r="32" spans="1:39" x14ac:dyDescent="0.25">
      <c r="A32" s="36" t="s">
        <v>52</v>
      </c>
      <c r="B32" s="37">
        <v>19590</v>
      </c>
      <c r="C32" s="38">
        <v>35</v>
      </c>
      <c r="D32" s="38">
        <v>0</v>
      </c>
      <c r="E32" s="38">
        <v>23</v>
      </c>
      <c r="F32" s="39">
        <v>3</v>
      </c>
      <c r="G32" s="206">
        <v>19131</v>
      </c>
      <c r="H32" s="281">
        <v>0.97699999999999998</v>
      </c>
      <c r="I32" s="145">
        <v>378</v>
      </c>
      <c r="J32" s="204">
        <v>1.9E-2</v>
      </c>
      <c r="K32" s="203">
        <v>7</v>
      </c>
      <c r="L32" s="204">
        <v>0</v>
      </c>
      <c r="M32" s="203">
        <v>74</v>
      </c>
      <c r="N32" s="282">
        <v>4.0000000000000001E-3</v>
      </c>
      <c r="O32" s="141">
        <v>55</v>
      </c>
      <c r="P32" s="364">
        <v>3.0000000000000001E-3</v>
      </c>
      <c r="Q32" s="49">
        <v>20</v>
      </c>
      <c r="R32" s="51">
        <v>1E-3</v>
      </c>
      <c r="S32" s="49">
        <v>156</v>
      </c>
      <c r="T32" s="51">
        <v>8.0000000000000002E-3</v>
      </c>
      <c r="U32" s="49">
        <v>56</v>
      </c>
      <c r="V32" s="51">
        <v>3.0000000000000001E-3</v>
      </c>
      <c r="W32" s="49">
        <v>145</v>
      </c>
      <c r="X32" s="53">
        <v>7.0000000000000001E-3</v>
      </c>
      <c r="Y32" s="52">
        <v>8</v>
      </c>
      <c r="Z32" s="200">
        <v>0</v>
      </c>
      <c r="AA32" s="434">
        <v>11</v>
      </c>
      <c r="AB32" s="433">
        <v>1E-3</v>
      </c>
      <c r="AC32" s="432">
        <v>520</v>
      </c>
      <c r="AD32" s="431">
        <v>19347</v>
      </c>
      <c r="AE32" s="430">
        <v>0.98799999999999999</v>
      </c>
      <c r="AF32" s="423">
        <v>62</v>
      </c>
      <c r="AG32" s="422">
        <v>3.0000000000000001E-3</v>
      </c>
      <c r="AI32" s="495">
        <v>186</v>
      </c>
      <c r="AJ32" s="494">
        <v>8.9999999999999993E-3</v>
      </c>
      <c r="AL32" s="493">
        <f t="shared" si="0"/>
        <v>-124</v>
      </c>
      <c r="AM32" s="492">
        <f t="shared" si="1"/>
        <v>-5.9999999999999993E-3</v>
      </c>
    </row>
    <row r="33" spans="1:39" x14ac:dyDescent="0.25">
      <c r="A33" s="36" t="s">
        <v>53</v>
      </c>
      <c r="B33" s="37">
        <v>15911</v>
      </c>
      <c r="C33" s="38">
        <v>31</v>
      </c>
      <c r="D33" s="38">
        <v>0</v>
      </c>
      <c r="E33" s="38">
        <v>10</v>
      </c>
      <c r="F33" s="39">
        <v>4</v>
      </c>
      <c r="G33" s="206">
        <v>15406</v>
      </c>
      <c r="H33" s="281">
        <v>0.96799999999999997</v>
      </c>
      <c r="I33" s="145">
        <v>500</v>
      </c>
      <c r="J33" s="204">
        <v>3.1E-2</v>
      </c>
      <c r="K33" s="203">
        <v>5</v>
      </c>
      <c r="L33" s="204">
        <v>0</v>
      </c>
      <c r="M33" s="203">
        <v>0</v>
      </c>
      <c r="N33" s="282">
        <v>0</v>
      </c>
      <c r="O33" s="141">
        <v>99</v>
      </c>
      <c r="P33" s="364">
        <v>6.0000000000000001E-3</v>
      </c>
      <c r="Q33" s="49">
        <v>38</v>
      </c>
      <c r="R33" s="51">
        <v>2E-3</v>
      </c>
      <c r="S33" s="49">
        <v>48</v>
      </c>
      <c r="T33" s="51">
        <v>3.0000000000000001E-3</v>
      </c>
      <c r="U33" s="49">
        <v>43</v>
      </c>
      <c r="V33" s="51">
        <v>3.0000000000000001E-3</v>
      </c>
      <c r="W33" s="49">
        <v>16</v>
      </c>
      <c r="X33" s="53">
        <v>1E-3</v>
      </c>
      <c r="Y33" s="52">
        <v>6</v>
      </c>
      <c r="Z33" s="200">
        <v>0</v>
      </c>
      <c r="AA33" s="434">
        <v>7</v>
      </c>
      <c r="AB33" s="433">
        <v>0</v>
      </c>
      <c r="AC33" s="432">
        <v>245</v>
      </c>
      <c r="AD33" s="431">
        <v>15805</v>
      </c>
      <c r="AE33" s="430">
        <v>0.99299999999999999</v>
      </c>
      <c r="AF33" s="423">
        <v>104</v>
      </c>
      <c r="AG33" s="422">
        <v>7.0000000000000001E-3</v>
      </c>
      <c r="AI33" s="495">
        <v>116</v>
      </c>
      <c r="AJ33" s="494">
        <v>7.0000000000000001E-3</v>
      </c>
      <c r="AL33" s="493">
        <f t="shared" si="0"/>
        <v>-12</v>
      </c>
      <c r="AM33" s="492">
        <f t="shared" si="1"/>
        <v>0</v>
      </c>
    </row>
    <row r="34" spans="1:39" x14ac:dyDescent="0.25">
      <c r="A34" s="36" t="s">
        <v>54</v>
      </c>
      <c r="B34" s="37">
        <v>11639</v>
      </c>
      <c r="C34" s="38">
        <v>38</v>
      </c>
      <c r="D34" s="38">
        <v>0</v>
      </c>
      <c r="E34" s="38">
        <v>3</v>
      </c>
      <c r="F34" s="39">
        <v>4</v>
      </c>
      <c r="G34" s="206">
        <v>8799</v>
      </c>
      <c r="H34" s="281">
        <v>0.75600000000000001</v>
      </c>
      <c r="I34" s="145">
        <v>2138</v>
      </c>
      <c r="J34" s="204">
        <v>0.184</v>
      </c>
      <c r="K34" s="203">
        <v>702</v>
      </c>
      <c r="L34" s="204">
        <v>0.06</v>
      </c>
      <c r="M34" s="203">
        <v>0</v>
      </c>
      <c r="N34" s="282">
        <v>0</v>
      </c>
      <c r="O34" s="141">
        <v>2106</v>
      </c>
      <c r="P34" s="364">
        <v>0.18099999999999999</v>
      </c>
      <c r="Q34" s="49">
        <v>126</v>
      </c>
      <c r="R34" s="51">
        <v>1.0999999999999999E-2</v>
      </c>
      <c r="S34" s="49">
        <v>3092</v>
      </c>
      <c r="T34" s="51">
        <v>0.26600000000000001</v>
      </c>
      <c r="U34" s="49">
        <v>123</v>
      </c>
      <c r="V34" s="51">
        <v>1.0999999999999999E-2</v>
      </c>
      <c r="W34" s="49">
        <v>55</v>
      </c>
      <c r="X34" s="53">
        <v>5.0000000000000001E-3</v>
      </c>
      <c r="Y34" s="52">
        <v>31</v>
      </c>
      <c r="Z34" s="200">
        <v>3.0000000000000001E-3</v>
      </c>
      <c r="AA34" s="434">
        <v>37</v>
      </c>
      <c r="AB34" s="433">
        <v>3.0000000000000001E-3</v>
      </c>
      <c r="AC34" s="432">
        <v>5478</v>
      </c>
      <c r="AD34" s="431">
        <v>6503</v>
      </c>
      <c r="AE34" s="430">
        <v>0.55900000000000005</v>
      </c>
      <c r="AF34" s="423">
        <v>2808</v>
      </c>
      <c r="AG34" s="422">
        <v>0.24099999999999999</v>
      </c>
      <c r="AI34" s="495">
        <v>3304</v>
      </c>
      <c r="AJ34" s="494">
        <v>0.28499999999999998</v>
      </c>
      <c r="AL34" s="493">
        <f t="shared" si="0"/>
        <v>-496</v>
      </c>
      <c r="AM34" s="492">
        <f t="shared" si="1"/>
        <v>-4.3999999999999984E-2</v>
      </c>
    </row>
    <row r="35" spans="1:39" x14ac:dyDescent="0.25">
      <c r="A35" s="36" t="s">
        <v>298</v>
      </c>
      <c r="B35" s="37">
        <v>35997</v>
      </c>
      <c r="C35" s="38">
        <v>45</v>
      </c>
      <c r="D35" s="38">
        <v>0</v>
      </c>
      <c r="E35" s="38">
        <v>30</v>
      </c>
      <c r="F35" s="39">
        <v>3</v>
      </c>
      <c r="G35" s="206">
        <v>33648</v>
      </c>
      <c r="H35" s="281">
        <v>0.93500000000000005</v>
      </c>
      <c r="I35" s="145">
        <v>2051</v>
      </c>
      <c r="J35" s="204">
        <v>5.7000000000000002E-2</v>
      </c>
      <c r="K35" s="203">
        <v>298</v>
      </c>
      <c r="L35" s="204">
        <v>8.0000000000000002E-3</v>
      </c>
      <c r="M35" s="203">
        <v>0</v>
      </c>
      <c r="N35" s="282">
        <v>0</v>
      </c>
      <c r="O35" s="141">
        <v>248</v>
      </c>
      <c r="P35" s="364">
        <v>7.0000000000000001E-3</v>
      </c>
      <c r="Q35" s="49">
        <v>151</v>
      </c>
      <c r="R35" s="51">
        <v>4.0000000000000001E-3</v>
      </c>
      <c r="S35" s="49">
        <v>101</v>
      </c>
      <c r="T35" s="51">
        <v>3.0000000000000001E-3</v>
      </c>
      <c r="U35" s="49">
        <v>139</v>
      </c>
      <c r="V35" s="51">
        <v>4.0000000000000001E-3</v>
      </c>
      <c r="W35" s="49">
        <v>46</v>
      </c>
      <c r="X35" s="53">
        <v>1E-3</v>
      </c>
      <c r="Y35" s="52">
        <v>9</v>
      </c>
      <c r="Z35" s="200">
        <v>0</v>
      </c>
      <c r="AA35" s="434">
        <v>55</v>
      </c>
      <c r="AB35" s="433">
        <v>2E-3</v>
      </c>
      <c r="AC35" s="432">
        <v>617</v>
      </c>
      <c r="AD35" s="431">
        <v>35424</v>
      </c>
      <c r="AE35" s="430">
        <v>0.98399999999999999</v>
      </c>
      <c r="AF35" s="423">
        <v>546</v>
      </c>
      <c r="AG35" s="422">
        <v>1.4999999999999999E-2</v>
      </c>
      <c r="AI35" s="495">
        <v>529</v>
      </c>
      <c r="AJ35" s="494">
        <v>1.4999999999999999E-2</v>
      </c>
      <c r="AL35" s="493">
        <f t="shared" si="0"/>
        <v>17</v>
      </c>
      <c r="AM35" s="492">
        <f t="shared" si="1"/>
        <v>0</v>
      </c>
    </row>
    <row r="36" spans="1:39" x14ac:dyDescent="0.25">
      <c r="A36" s="36" t="s">
        <v>56</v>
      </c>
      <c r="B36" s="37">
        <v>17425</v>
      </c>
      <c r="C36" s="38">
        <v>24</v>
      </c>
      <c r="D36" s="38">
        <v>0</v>
      </c>
      <c r="E36" s="38">
        <v>19</v>
      </c>
      <c r="F36" s="39">
        <v>3</v>
      </c>
      <c r="G36" s="206">
        <v>16380</v>
      </c>
      <c r="H36" s="281">
        <v>0.94</v>
      </c>
      <c r="I36" s="145">
        <v>851</v>
      </c>
      <c r="J36" s="204">
        <v>4.9000000000000002E-2</v>
      </c>
      <c r="K36" s="203">
        <v>194</v>
      </c>
      <c r="L36" s="204">
        <v>1.0999999999999999E-2</v>
      </c>
      <c r="M36" s="203">
        <v>0</v>
      </c>
      <c r="N36" s="282">
        <v>0</v>
      </c>
      <c r="O36" s="141">
        <v>190</v>
      </c>
      <c r="P36" s="364">
        <v>1.0999999999999999E-2</v>
      </c>
      <c r="Q36" s="49">
        <v>107</v>
      </c>
      <c r="R36" s="51">
        <v>6.0000000000000001E-3</v>
      </c>
      <c r="S36" s="49">
        <v>143</v>
      </c>
      <c r="T36" s="51">
        <v>8.0000000000000002E-3</v>
      </c>
      <c r="U36" s="49">
        <v>90</v>
      </c>
      <c r="V36" s="51">
        <v>5.0000000000000001E-3</v>
      </c>
      <c r="W36" s="49">
        <v>25</v>
      </c>
      <c r="X36" s="53">
        <v>1E-3</v>
      </c>
      <c r="Y36" s="52">
        <v>8</v>
      </c>
      <c r="Z36" s="200">
        <v>0</v>
      </c>
      <c r="AA36" s="434">
        <v>19</v>
      </c>
      <c r="AB36" s="433">
        <v>1E-3</v>
      </c>
      <c r="AC36" s="432">
        <v>521</v>
      </c>
      <c r="AD36" s="431">
        <v>17041</v>
      </c>
      <c r="AE36" s="430">
        <v>0.97799999999999998</v>
      </c>
      <c r="AF36" s="423">
        <v>384</v>
      </c>
      <c r="AG36" s="422">
        <v>2.1999999999999999E-2</v>
      </c>
      <c r="AI36" s="495">
        <v>404</v>
      </c>
      <c r="AJ36" s="494">
        <v>2.3E-2</v>
      </c>
      <c r="AL36" s="493">
        <f t="shared" si="0"/>
        <v>-20</v>
      </c>
      <c r="AM36" s="492">
        <f t="shared" si="1"/>
        <v>-1.0000000000000009E-3</v>
      </c>
    </row>
    <row r="37" spans="1:39" x14ac:dyDescent="0.25">
      <c r="A37" s="36" t="s">
        <v>57</v>
      </c>
      <c r="B37" s="37">
        <v>16569</v>
      </c>
      <c r="C37" s="38">
        <v>28</v>
      </c>
      <c r="D37" s="38">
        <v>7</v>
      </c>
      <c r="E37" s="38">
        <v>4</v>
      </c>
      <c r="F37" s="39">
        <v>5</v>
      </c>
      <c r="G37" s="206">
        <v>8894</v>
      </c>
      <c r="H37" s="281">
        <v>0.53700000000000003</v>
      </c>
      <c r="I37" s="145">
        <v>5654</v>
      </c>
      <c r="J37" s="204">
        <v>0.34100000000000003</v>
      </c>
      <c r="K37" s="203">
        <v>2021</v>
      </c>
      <c r="L37" s="204">
        <v>0.122</v>
      </c>
      <c r="M37" s="203">
        <v>0</v>
      </c>
      <c r="N37" s="282">
        <v>0</v>
      </c>
      <c r="O37" s="141">
        <v>1182</v>
      </c>
      <c r="P37" s="364">
        <v>7.0999999999999994E-2</v>
      </c>
      <c r="Q37" s="49">
        <v>275</v>
      </c>
      <c r="R37" s="51">
        <v>1.7000000000000001E-2</v>
      </c>
      <c r="S37" s="49">
        <v>521</v>
      </c>
      <c r="T37" s="51">
        <v>3.1E-2</v>
      </c>
      <c r="U37" s="49">
        <v>187</v>
      </c>
      <c r="V37" s="51">
        <v>1.0999999999999999E-2</v>
      </c>
      <c r="W37" s="49">
        <v>98</v>
      </c>
      <c r="X37" s="53">
        <v>6.0000000000000001E-3</v>
      </c>
      <c r="Y37" s="52">
        <v>49</v>
      </c>
      <c r="Z37" s="200">
        <v>3.0000000000000001E-3</v>
      </c>
      <c r="AA37" s="434">
        <v>64</v>
      </c>
      <c r="AB37" s="433">
        <v>4.0000000000000001E-3</v>
      </c>
      <c r="AC37" s="432">
        <v>2237</v>
      </c>
      <c r="AD37" s="431">
        <v>13361</v>
      </c>
      <c r="AE37" s="430">
        <v>0.80600000000000005</v>
      </c>
      <c r="AF37" s="423">
        <v>3203</v>
      </c>
      <c r="AG37" s="422">
        <v>0.193</v>
      </c>
      <c r="AI37" s="495">
        <v>3346</v>
      </c>
      <c r="AJ37" s="494">
        <v>0.20200000000000001</v>
      </c>
      <c r="AL37" s="493">
        <f t="shared" si="0"/>
        <v>-143</v>
      </c>
      <c r="AM37" s="492">
        <f t="shared" si="1"/>
        <v>-9.000000000000008E-3</v>
      </c>
    </row>
    <row r="38" spans="1:39" x14ac:dyDescent="0.25">
      <c r="A38" s="36" t="s">
        <v>58</v>
      </c>
      <c r="B38" s="37">
        <v>60816</v>
      </c>
      <c r="C38" s="38">
        <v>45</v>
      </c>
      <c r="D38" s="38">
        <v>1</v>
      </c>
      <c r="E38" s="38">
        <v>33</v>
      </c>
      <c r="F38" s="39">
        <v>3</v>
      </c>
      <c r="G38" s="206">
        <v>58194</v>
      </c>
      <c r="H38" s="281">
        <v>0.95699999999999996</v>
      </c>
      <c r="I38" s="145">
        <v>2559</v>
      </c>
      <c r="J38" s="204">
        <v>4.2000000000000003E-2</v>
      </c>
      <c r="K38" s="203">
        <v>63</v>
      </c>
      <c r="L38" s="204">
        <v>1E-3</v>
      </c>
      <c r="M38" s="203">
        <v>0</v>
      </c>
      <c r="N38" s="282">
        <v>0</v>
      </c>
      <c r="O38" s="141">
        <v>531</v>
      </c>
      <c r="P38" s="364">
        <v>8.9999999999999993E-3</v>
      </c>
      <c r="Q38" s="49">
        <v>484</v>
      </c>
      <c r="R38" s="51">
        <v>8.0000000000000002E-3</v>
      </c>
      <c r="S38" s="49">
        <v>335</v>
      </c>
      <c r="T38" s="51">
        <v>6.0000000000000001E-3</v>
      </c>
      <c r="U38" s="49">
        <v>416</v>
      </c>
      <c r="V38" s="51">
        <v>7.0000000000000001E-3</v>
      </c>
      <c r="W38" s="49">
        <v>201</v>
      </c>
      <c r="X38" s="53">
        <v>3.0000000000000001E-3</v>
      </c>
      <c r="Y38" s="52">
        <v>15</v>
      </c>
      <c r="Z38" s="200">
        <v>0</v>
      </c>
      <c r="AA38" s="434">
        <v>18</v>
      </c>
      <c r="AB38" s="433">
        <v>0</v>
      </c>
      <c r="AC38" s="432">
        <v>1525</v>
      </c>
      <c r="AD38" s="431">
        <v>60148</v>
      </c>
      <c r="AE38" s="430">
        <v>0.98899999999999999</v>
      </c>
      <c r="AF38" s="423">
        <v>594</v>
      </c>
      <c r="AG38" s="422">
        <v>0.01</v>
      </c>
      <c r="AI38" s="495">
        <v>720</v>
      </c>
      <c r="AJ38" s="494">
        <v>1.2E-2</v>
      </c>
      <c r="AL38" s="493">
        <f t="shared" si="0"/>
        <v>-126</v>
      </c>
      <c r="AM38" s="492">
        <f t="shared" si="1"/>
        <v>-2E-3</v>
      </c>
    </row>
    <row r="39" spans="1:39" x14ac:dyDescent="0.25">
      <c r="A39" s="36" t="s">
        <v>296</v>
      </c>
      <c r="B39" s="37">
        <v>8896</v>
      </c>
      <c r="C39" s="38">
        <v>11</v>
      </c>
      <c r="D39" s="38">
        <v>0</v>
      </c>
      <c r="E39" s="38">
        <v>2</v>
      </c>
      <c r="F39" s="39">
        <v>3</v>
      </c>
      <c r="G39" s="206">
        <v>8060</v>
      </c>
      <c r="H39" s="281">
        <v>0.90600000000000003</v>
      </c>
      <c r="I39" s="145">
        <v>740</v>
      </c>
      <c r="J39" s="204">
        <v>8.3000000000000004E-2</v>
      </c>
      <c r="K39" s="203">
        <v>96</v>
      </c>
      <c r="L39" s="204">
        <v>1.0999999999999999E-2</v>
      </c>
      <c r="M39" s="203">
        <v>0</v>
      </c>
      <c r="N39" s="282">
        <v>0</v>
      </c>
      <c r="O39" s="141">
        <v>92</v>
      </c>
      <c r="P39" s="364">
        <v>0.01</v>
      </c>
      <c r="Q39" s="49">
        <v>40</v>
      </c>
      <c r="R39" s="51">
        <v>4.0000000000000001E-3</v>
      </c>
      <c r="S39" s="49">
        <v>62</v>
      </c>
      <c r="T39" s="51">
        <v>7.0000000000000001E-3</v>
      </c>
      <c r="U39" s="49">
        <v>33</v>
      </c>
      <c r="V39" s="51">
        <v>4.0000000000000001E-3</v>
      </c>
      <c r="W39" s="49">
        <v>12</v>
      </c>
      <c r="X39" s="53">
        <v>1E-3</v>
      </c>
      <c r="Y39" s="52">
        <v>12</v>
      </c>
      <c r="Z39" s="200">
        <v>1E-3</v>
      </c>
      <c r="AA39" s="434">
        <v>20</v>
      </c>
      <c r="AB39" s="433">
        <v>2E-3</v>
      </c>
      <c r="AC39" s="432">
        <v>243</v>
      </c>
      <c r="AD39" s="431">
        <v>8705</v>
      </c>
      <c r="AE39" s="430">
        <v>0.97899999999999998</v>
      </c>
      <c r="AF39" s="423">
        <v>188</v>
      </c>
      <c r="AG39" s="422">
        <v>2.1000000000000001E-2</v>
      </c>
      <c r="AI39" s="495">
        <v>171</v>
      </c>
      <c r="AJ39" s="494">
        <v>1.9E-2</v>
      </c>
      <c r="AL39" s="493">
        <f t="shared" si="0"/>
        <v>17</v>
      </c>
      <c r="AM39" s="492">
        <f t="shared" si="1"/>
        <v>2.0000000000000018E-3</v>
      </c>
    </row>
    <row r="40" spans="1:39" x14ac:dyDescent="0.25">
      <c r="A40" s="36" t="s">
        <v>292</v>
      </c>
      <c r="B40" s="37">
        <v>12630</v>
      </c>
      <c r="C40" s="38">
        <v>13</v>
      </c>
      <c r="D40" s="38">
        <v>0</v>
      </c>
      <c r="E40" s="38">
        <v>5</v>
      </c>
      <c r="F40" s="39">
        <v>5</v>
      </c>
      <c r="G40" s="206">
        <v>12023</v>
      </c>
      <c r="H40" s="281">
        <v>0.95199999999999996</v>
      </c>
      <c r="I40" s="145">
        <v>567</v>
      </c>
      <c r="J40" s="204">
        <v>4.4999999999999998E-2</v>
      </c>
      <c r="K40" s="203">
        <v>33</v>
      </c>
      <c r="L40" s="204">
        <v>3.0000000000000001E-3</v>
      </c>
      <c r="M40" s="203">
        <v>7</v>
      </c>
      <c r="N40" s="282">
        <v>1E-3</v>
      </c>
      <c r="O40" s="141">
        <v>809</v>
      </c>
      <c r="P40" s="364">
        <v>6.4000000000000001E-2</v>
      </c>
      <c r="Q40" s="49">
        <v>93</v>
      </c>
      <c r="R40" s="51">
        <v>7.0000000000000001E-3</v>
      </c>
      <c r="S40" s="49">
        <v>2793</v>
      </c>
      <c r="T40" s="51">
        <v>0.221</v>
      </c>
      <c r="U40" s="49">
        <v>80</v>
      </c>
      <c r="V40" s="51">
        <v>6.0000000000000001E-3</v>
      </c>
      <c r="W40" s="49">
        <v>36</v>
      </c>
      <c r="X40" s="53">
        <v>3.0000000000000001E-3</v>
      </c>
      <c r="Y40" s="52">
        <v>36</v>
      </c>
      <c r="Z40" s="200">
        <v>3.0000000000000001E-3</v>
      </c>
      <c r="AA40" s="434">
        <v>14</v>
      </c>
      <c r="AB40" s="433">
        <v>1E-3</v>
      </c>
      <c r="AC40" s="432">
        <v>3816</v>
      </c>
      <c r="AD40" s="431">
        <v>9613</v>
      </c>
      <c r="AE40" s="430">
        <v>0.76100000000000001</v>
      </c>
      <c r="AF40" s="423">
        <v>842</v>
      </c>
      <c r="AG40" s="422">
        <v>6.7000000000000004E-2</v>
      </c>
      <c r="AI40" s="495">
        <v>802</v>
      </c>
      <c r="AJ40" s="494">
        <v>6.4000000000000001E-2</v>
      </c>
      <c r="AL40" s="493">
        <f t="shared" ref="AL40:AL62" si="2" xml:space="preserve"> AF40-AI40</f>
        <v>40</v>
      </c>
      <c r="AM40" s="492">
        <f t="shared" ref="AM40:AM62" si="3" xml:space="preserve"> AG40-AJ40</f>
        <v>3.0000000000000027E-3</v>
      </c>
    </row>
    <row r="41" spans="1:39" x14ac:dyDescent="0.25">
      <c r="A41" s="36" t="s">
        <v>61</v>
      </c>
      <c r="B41" s="37">
        <v>15536</v>
      </c>
      <c r="C41" s="38">
        <v>28</v>
      </c>
      <c r="D41" s="38">
        <v>2</v>
      </c>
      <c r="E41" s="38">
        <v>7</v>
      </c>
      <c r="F41" s="39">
        <v>3</v>
      </c>
      <c r="G41" s="206">
        <v>9737</v>
      </c>
      <c r="H41" s="281">
        <v>0.627</v>
      </c>
      <c r="I41" s="145">
        <v>5687</v>
      </c>
      <c r="J41" s="204">
        <v>0.36599999999999999</v>
      </c>
      <c r="K41" s="203">
        <v>112</v>
      </c>
      <c r="L41" s="204">
        <v>7.0000000000000001E-3</v>
      </c>
      <c r="M41" s="203">
        <v>0</v>
      </c>
      <c r="N41" s="282">
        <v>0</v>
      </c>
      <c r="O41" s="141">
        <v>110</v>
      </c>
      <c r="P41" s="364">
        <v>7.0000000000000001E-3</v>
      </c>
      <c r="Q41" s="49">
        <v>26</v>
      </c>
      <c r="R41" s="51">
        <v>2E-3</v>
      </c>
      <c r="S41" s="49">
        <v>73</v>
      </c>
      <c r="T41" s="51">
        <v>5.0000000000000001E-3</v>
      </c>
      <c r="U41" s="49">
        <v>43</v>
      </c>
      <c r="V41" s="51">
        <v>3.0000000000000001E-3</v>
      </c>
      <c r="W41" s="49">
        <v>26</v>
      </c>
      <c r="X41" s="53">
        <v>2E-3</v>
      </c>
      <c r="Y41" s="52">
        <v>4</v>
      </c>
      <c r="Z41" s="200">
        <v>0</v>
      </c>
      <c r="AA41" s="434">
        <v>4</v>
      </c>
      <c r="AB41" s="433">
        <v>0</v>
      </c>
      <c r="AC41" s="432">
        <v>288</v>
      </c>
      <c r="AD41" s="431">
        <v>15310</v>
      </c>
      <c r="AE41" s="430">
        <v>0.98499999999999999</v>
      </c>
      <c r="AF41" s="423">
        <v>222</v>
      </c>
      <c r="AG41" s="422">
        <v>1.4E-2</v>
      </c>
      <c r="AI41" s="495">
        <v>301</v>
      </c>
      <c r="AJ41" s="494">
        <v>1.9E-2</v>
      </c>
      <c r="AL41" s="493">
        <f t="shared" si="2"/>
        <v>-79</v>
      </c>
      <c r="AM41" s="492">
        <f t="shared" si="3"/>
        <v>-4.9999999999999992E-3</v>
      </c>
    </row>
    <row r="42" spans="1:39" x14ac:dyDescent="0.25">
      <c r="A42" s="36" t="s">
        <v>62</v>
      </c>
      <c r="B42" s="37">
        <v>26821</v>
      </c>
      <c r="C42" s="38">
        <v>36</v>
      </c>
      <c r="D42" s="38">
        <v>6</v>
      </c>
      <c r="E42" s="38">
        <v>24</v>
      </c>
      <c r="F42" s="39">
        <v>3</v>
      </c>
      <c r="G42" s="206">
        <v>26319</v>
      </c>
      <c r="H42" s="281">
        <v>0.98099999999999998</v>
      </c>
      <c r="I42" s="145">
        <v>482</v>
      </c>
      <c r="J42" s="204">
        <v>1.7999999999999999E-2</v>
      </c>
      <c r="K42" s="203">
        <v>8</v>
      </c>
      <c r="L42" s="204">
        <v>0</v>
      </c>
      <c r="M42" s="203">
        <v>12</v>
      </c>
      <c r="N42" s="282">
        <v>0</v>
      </c>
      <c r="O42" s="141">
        <v>2227</v>
      </c>
      <c r="P42" s="364">
        <v>8.3000000000000004E-2</v>
      </c>
      <c r="Q42" s="49">
        <v>1607</v>
      </c>
      <c r="R42" s="51">
        <v>0.06</v>
      </c>
      <c r="S42" s="49">
        <v>253</v>
      </c>
      <c r="T42" s="51">
        <v>8.9999999999999993E-3</v>
      </c>
      <c r="U42" s="49">
        <v>371</v>
      </c>
      <c r="V42" s="51">
        <v>1.4E-2</v>
      </c>
      <c r="W42" s="49">
        <v>32</v>
      </c>
      <c r="X42" s="53">
        <v>1E-3</v>
      </c>
      <c r="Y42" s="52">
        <v>0</v>
      </c>
      <c r="Z42" s="200">
        <v>0</v>
      </c>
      <c r="AA42" s="434">
        <v>34</v>
      </c>
      <c r="AB42" s="433">
        <v>1E-3</v>
      </c>
      <c r="AC42" s="432">
        <v>2928</v>
      </c>
      <c r="AD42" s="431">
        <v>24356</v>
      </c>
      <c r="AE42" s="430">
        <v>0.90800000000000003</v>
      </c>
      <c r="AF42" s="423">
        <v>2235</v>
      </c>
      <c r="AG42" s="422">
        <v>8.3000000000000004E-2</v>
      </c>
      <c r="AI42" s="495">
        <v>2327</v>
      </c>
      <c r="AJ42" s="494">
        <v>8.6999999999999994E-2</v>
      </c>
      <c r="AL42" s="493">
        <f t="shared" si="2"/>
        <v>-92</v>
      </c>
      <c r="AM42" s="492">
        <f t="shared" si="3"/>
        <v>-3.9999999999999897E-3</v>
      </c>
    </row>
    <row r="43" spans="1:39" x14ac:dyDescent="0.25">
      <c r="A43" s="36" t="s">
        <v>63</v>
      </c>
      <c r="B43" s="37">
        <v>4890</v>
      </c>
      <c r="C43" s="38">
        <v>9</v>
      </c>
      <c r="D43" s="38">
        <v>0</v>
      </c>
      <c r="E43" s="38">
        <v>4</v>
      </c>
      <c r="F43" s="39">
        <v>3</v>
      </c>
      <c r="G43" s="206">
        <v>4649</v>
      </c>
      <c r="H43" s="281">
        <v>0.95099999999999996</v>
      </c>
      <c r="I43" s="145">
        <v>218</v>
      </c>
      <c r="J43" s="204">
        <v>4.4999999999999998E-2</v>
      </c>
      <c r="K43" s="203">
        <v>11</v>
      </c>
      <c r="L43" s="204">
        <v>2E-3</v>
      </c>
      <c r="M43" s="203">
        <v>12</v>
      </c>
      <c r="N43" s="282">
        <v>2E-3</v>
      </c>
      <c r="O43" s="141">
        <v>92</v>
      </c>
      <c r="P43" s="364">
        <v>1.9E-2</v>
      </c>
      <c r="Q43" s="49">
        <v>20</v>
      </c>
      <c r="R43" s="51">
        <v>4.0000000000000001E-3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2</v>
      </c>
      <c r="X43" s="53">
        <v>0</v>
      </c>
      <c r="Y43" s="52">
        <v>2</v>
      </c>
      <c r="Z43" s="200">
        <v>0</v>
      </c>
      <c r="AA43" s="434">
        <v>1</v>
      </c>
      <c r="AB43" s="433">
        <v>0</v>
      </c>
      <c r="AC43" s="432">
        <v>128</v>
      </c>
      <c r="AD43" s="431">
        <v>4784</v>
      </c>
      <c r="AE43" s="430">
        <v>0.97799999999999998</v>
      </c>
      <c r="AF43" s="423">
        <v>103</v>
      </c>
      <c r="AG43" s="422">
        <v>2.1000000000000001E-2</v>
      </c>
      <c r="AI43" s="495">
        <v>194</v>
      </c>
      <c r="AJ43" s="494">
        <v>0.04</v>
      </c>
      <c r="AL43" s="493">
        <f t="shared" si="2"/>
        <v>-91</v>
      </c>
      <c r="AM43" s="492">
        <f t="shared" si="3"/>
        <v>-1.9E-2</v>
      </c>
    </row>
    <row r="44" spans="1:39" x14ac:dyDescent="0.25">
      <c r="A44" s="36" t="s">
        <v>64</v>
      </c>
      <c r="B44" s="37">
        <v>4726</v>
      </c>
      <c r="C44" s="38">
        <v>10</v>
      </c>
      <c r="D44" s="38">
        <v>0</v>
      </c>
      <c r="E44" s="38">
        <v>0</v>
      </c>
      <c r="F44" s="39">
        <v>3</v>
      </c>
      <c r="G44" s="206">
        <v>4559</v>
      </c>
      <c r="H44" s="281">
        <v>0.96499999999999997</v>
      </c>
      <c r="I44" s="145">
        <v>159</v>
      </c>
      <c r="J44" s="204">
        <v>3.4000000000000002E-2</v>
      </c>
      <c r="K44" s="203">
        <v>8</v>
      </c>
      <c r="L44" s="204">
        <v>2E-3</v>
      </c>
      <c r="M44" s="203">
        <v>0</v>
      </c>
      <c r="N44" s="282">
        <v>0</v>
      </c>
      <c r="O44" s="141">
        <v>33</v>
      </c>
      <c r="P44" s="364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48</v>
      </c>
      <c r="V44" s="51">
        <v>0.01</v>
      </c>
      <c r="W44" s="49">
        <v>2</v>
      </c>
      <c r="X44" s="53">
        <v>0</v>
      </c>
      <c r="Y44" s="52">
        <v>0</v>
      </c>
      <c r="Z44" s="200">
        <v>0</v>
      </c>
      <c r="AA44" s="434">
        <v>12</v>
      </c>
      <c r="AB44" s="433">
        <v>3.0000000000000001E-3</v>
      </c>
      <c r="AC44" s="432">
        <v>135</v>
      </c>
      <c r="AD44" s="431">
        <v>4639</v>
      </c>
      <c r="AE44" s="430">
        <v>0.98199999999999998</v>
      </c>
      <c r="AF44" s="423">
        <v>41</v>
      </c>
      <c r="AG44" s="422">
        <v>8.9999999999999993E-3</v>
      </c>
      <c r="AI44" s="495">
        <v>43</v>
      </c>
      <c r="AJ44" s="494">
        <v>8.9999999999999993E-3</v>
      </c>
      <c r="AL44" s="493">
        <f t="shared" si="2"/>
        <v>-2</v>
      </c>
      <c r="AM44" s="492">
        <f t="shared" si="3"/>
        <v>0</v>
      </c>
    </row>
    <row r="45" spans="1:39" x14ac:dyDescent="0.25">
      <c r="A45" s="36" t="s">
        <v>65</v>
      </c>
      <c r="B45" s="37">
        <v>5444</v>
      </c>
      <c r="C45" s="38">
        <v>16</v>
      </c>
      <c r="D45" s="38">
        <v>0</v>
      </c>
      <c r="E45" s="38">
        <v>7</v>
      </c>
      <c r="F45" s="39">
        <v>3</v>
      </c>
      <c r="G45" s="206">
        <v>5053</v>
      </c>
      <c r="H45" s="281">
        <v>0.92800000000000005</v>
      </c>
      <c r="I45" s="145">
        <v>341</v>
      </c>
      <c r="J45" s="204">
        <v>6.3E-2</v>
      </c>
      <c r="K45" s="203">
        <v>39</v>
      </c>
      <c r="L45" s="204">
        <v>7.0000000000000001E-3</v>
      </c>
      <c r="M45" s="203">
        <v>11</v>
      </c>
      <c r="N45" s="282">
        <v>2E-3</v>
      </c>
      <c r="O45" s="141">
        <v>27</v>
      </c>
      <c r="P45" s="364">
        <v>5.0000000000000001E-3</v>
      </c>
      <c r="Q45" s="49">
        <v>16</v>
      </c>
      <c r="R45" s="51">
        <v>3.0000000000000001E-3</v>
      </c>
      <c r="S45" s="49">
        <v>221</v>
      </c>
      <c r="T45" s="51">
        <v>4.1000000000000002E-2</v>
      </c>
      <c r="U45" s="49">
        <v>13</v>
      </c>
      <c r="V45" s="51">
        <v>2E-3</v>
      </c>
      <c r="W45" s="49">
        <v>4</v>
      </c>
      <c r="X45" s="53">
        <v>1E-3</v>
      </c>
      <c r="Y45" s="52">
        <v>3</v>
      </c>
      <c r="Z45" s="200">
        <v>1E-3</v>
      </c>
      <c r="AA45" s="434">
        <v>7</v>
      </c>
      <c r="AB45" s="433">
        <v>1E-3</v>
      </c>
      <c r="AC45" s="432">
        <v>286</v>
      </c>
      <c r="AD45" s="431">
        <v>5163</v>
      </c>
      <c r="AE45" s="430">
        <v>0.94799999999999995</v>
      </c>
      <c r="AF45" s="423">
        <v>66</v>
      </c>
      <c r="AG45" s="422">
        <v>1.2E-2</v>
      </c>
      <c r="AI45" s="495">
        <v>86</v>
      </c>
      <c r="AJ45" s="494">
        <v>1.6E-2</v>
      </c>
      <c r="AL45" s="493">
        <f t="shared" si="2"/>
        <v>-20</v>
      </c>
      <c r="AM45" s="492">
        <f t="shared" si="3"/>
        <v>-4.0000000000000001E-3</v>
      </c>
    </row>
    <row r="46" spans="1:39" x14ac:dyDescent="0.25">
      <c r="A46" s="36" t="s">
        <v>66</v>
      </c>
      <c r="B46" s="37">
        <v>19173</v>
      </c>
      <c r="C46" s="38">
        <v>28</v>
      </c>
      <c r="D46" s="38">
        <v>9</v>
      </c>
      <c r="E46" s="38">
        <v>11</v>
      </c>
      <c r="F46" s="39">
        <v>3</v>
      </c>
      <c r="G46" s="206">
        <v>18907</v>
      </c>
      <c r="H46" s="281">
        <v>0.98599999999999999</v>
      </c>
      <c r="I46" s="145">
        <v>152</v>
      </c>
      <c r="J46" s="204">
        <v>8.0000000000000002E-3</v>
      </c>
      <c r="K46" s="203">
        <v>35</v>
      </c>
      <c r="L46" s="204">
        <v>2E-3</v>
      </c>
      <c r="M46" s="203">
        <v>79</v>
      </c>
      <c r="N46" s="282">
        <v>4.0000000000000001E-3</v>
      </c>
      <c r="O46" s="141">
        <v>20</v>
      </c>
      <c r="P46" s="364">
        <v>1E-3</v>
      </c>
      <c r="Q46" s="49">
        <v>4</v>
      </c>
      <c r="R46" s="51">
        <v>0</v>
      </c>
      <c r="S46" s="49">
        <v>493</v>
      </c>
      <c r="T46" s="51">
        <v>2.5999999999999999E-2</v>
      </c>
      <c r="U46" s="49">
        <v>586</v>
      </c>
      <c r="V46" s="51">
        <v>3.1E-2</v>
      </c>
      <c r="W46" s="49">
        <v>7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1194</v>
      </c>
      <c r="AD46" s="431">
        <v>17996</v>
      </c>
      <c r="AE46" s="430">
        <v>0.93899999999999995</v>
      </c>
      <c r="AF46" s="423">
        <v>55</v>
      </c>
      <c r="AG46" s="422">
        <v>3.0000000000000001E-3</v>
      </c>
      <c r="AI46" s="495">
        <v>73</v>
      </c>
      <c r="AJ46" s="494">
        <v>4.0000000000000001E-3</v>
      </c>
      <c r="AL46" s="493">
        <f t="shared" si="2"/>
        <v>-18</v>
      </c>
      <c r="AM46" s="492">
        <f t="shared" si="3"/>
        <v>-1E-3</v>
      </c>
    </row>
    <row r="47" spans="1:39" x14ac:dyDescent="0.25">
      <c r="A47" s="36" t="s">
        <v>297</v>
      </c>
      <c r="B47" s="37">
        <v>38513</v>
      </c>
      <c r="C47" s="38">
        <v>39</v>
      </c>
      <c r="D47" s="38">
        <v>7</v>
      </c>
      <c r="E47" s="38">
        <v>27</v>
      </c>
      <c r="F47" s="39">
        <v>3</v>
      </c>
      <c r="G47" s="206">
        <v>35960</v>
      </c>
      <c r="H47" s="281">
        <v>0.93400000000000005</v>
      </c>
      <c r="I47" s="145">
        <v>2357</v>
      </c>
      <c r="J47" s="204">
        <v>6.0999999999999999E-2</v>
      </c>
      <c r="K47" s="203">
        <v>81</v>
      </c>
      <c r="L47" s="204">
        <v>2E-3</v>
      </c>
      <c r="M47" s="203">
        <v>115</v>
      </c>
      <c r="N47" s="282">
        <v>3.0000000000000001E-3</v>
      </c>
      <c r="O47" s="141">
        <v>482</v>
      </c>
      <c r="P47" s="364">
        <v>1.2999999999999999E-2</v>
      </c>
      <c r="Q47" s="49">
        <v>277</v>
      </c>
      <c r="R47" s="51">
        <v>7.0000000000000001E-3</v>
      </c>
      <c r="S47" s="49">
        <v>197</v>
      </c>
      <c r="T47" s="51">
        <v>5.0000000000000001E-3</v>
      </c>
      <c r="U47" s="49">
        <v>208</v>
      </c>
      <c r="V47" s="51">
        <v>5.0000000000000001E-3</v>
      </c>
      <c r="W47" s="49">
        <v>49</v>
      </c>
      <c r="X47" s="53">
        <v>1E-3</v>
      </c>
      <c r="Y47" s="52">
        <v>0</v>
      </c>
      <c r="Z47" s="200">
        <v>0</v>
      </c>
      <c r="AA47" s="434">
        <v>46</v>
      </c>
      <c r="AB47" s="433">
        <v>1E-3</v>
      </c>
      <c r="AC47" s="432">
        <v>1081</v>
      </c>
      <c r="AD47" s="431">
        <v>37890</v>
      </c>
      <c r="AE47" s="430">
        <v>0.98399999999999999</v>
      </c>
      <c r="AF47" s="423">
        <v>563</v>
      </c>
      <c r="AG47" s="422">
        <v>1.4999999999999999E-2</v>
      </c>
      <c r="AI47" s="495">
        <v>568</v>
      </c>
      <c r="AJ47" s="494">
        <v>1.4999999999999999E-2</v>
      </c>
      <c r="AL47" s="493">
        <f t="shared" si="2"/>
        <v>-5</v>
      </c>
      <c r="AM47" s="492">
        <f t="shared" si="3"/>
        <v>0</v>
      </c>
    </row>
    <row r="48" spans="1:39" x14ac:dyDescent="0.25">
      <c r="A48" s="36" t="s">
        <v>68</v>
      </c>
      <c r="B48" s="37">
        <v>46935</v>
      </c>
      <c r="C48" s="38">
        <v>60</v>
      </c>
      <c r="D48" s="38">
        <v>0</v>
      </c>
      <c r="E48" s="38">
        <v>44</v>
      </c>
      <c r="F48" s="39">
        <v>3</v>
      </c>
      <c r="G48" s="206">
        <v>45361</v>
      </c>
      <c r="H48" s="281">
        <v>0.96599999999999997</v>
      </c>
      <c r="I48" s="145">
        <v>1286</v>
      </c>
      <c r="J48" s="204">
        <v>2.7E-2</v>
      </c>
      <c r="K48" s="203">
        <v>186</v>
      </c>
      <c r="L48" s="204">
        <v>4.0000000000000001E-3</v>
      </c>
      <c r="M48" s="203">
        <v>102</v>
      </c>
      <c r="N48" s="282">
        <v>2E-3</v>
      </c>
      <c r="O48" s="141">
        <v>989</v>
      </c>
      <c r="P48" s="364">
        <v>2.1000000000000001E-2</v>
      </c>
      <c r="Q48" s="49">
        <v>828</v>
      </c>
      <c r="R48" s="51">
        <v>1.7999999999999999E-2</v>
      </c>
      <c r="S48" s="49">
        <v>702</v>
      </c>
      <c r="T48" s="51">
        <v>1.4999999999999999E-2</v>
      </c>
      <c r="U48" s="49">
        <v>581</v>
      </c>
      <c r="V48" s="51">
        <v>1.2E-2</v>
      </c>
      <c r="W48" s="49">
        <v>108</v>
      </c>
      <c r="X48" s="53">
        <v>2E-3</v>
      </c>
      <c r="Y48" s="52">
        <v>41</v>
      </c>
      <c r="Z48" s="200">
        <v>1E-3</v>
      </c>
      <c r="AA48" s="434">
        <v>51</v>
      </c>
      <c r="AB48" s="433">
        <v>1E-3</v>
      </c>
      <c r="AC48" s="432">
        <v>2587</v>
      </c>
      <c r="AD48" s="431">
        <v>45269</v>
      </c>
      <c r="AE48" s="430">
        <v>0.96499999999999997</v>
      </c>
      <c r="AF48" s="423">
        <v>1175</v>
      </c>
      <c r="AG48" s="422">
        <v>2.5000000000000001E-2</v>
      </c>
      <c r="AI48" s="495">
        <v>1163</v>
      </c>
      <c r="AJ48" s="494">
        <v>2.5000000000000001E-2</v>
      </c>
      <c r="AL48" s="493">
        <f t="shared" si="2"/>
        <v>12</v>
      </c>
      <c r="AM48" s="492">
        <f t="shared" si="3"/>
        <v>0</v>
      </c>
    </row>
    <row r="49" spans="1:39" x14ac:dyDescent="0.25">
      <c r="A49" s="36" t="s">
        <v>69</v>
      </c>
      <c r="B49" s="37">
        <v>17396</v>
      </c>
      <c r="C49" s="38">
        <v>27</v>
      </c>
      <c r="D49" s="38">
        <v>0</v>
      </c>
      <c r="E49" s="38">
        <v>16</v>
      </c>
      <c r="F49" s="39">
        <v>3</v>
      </c>
      <c r="G49" s="206">
        <v>14540</v>
      </c>
      <c r="H49" s="281">
        <v>0.83599999999999997</v>
      </c>
      <c r="I49" s="145">
        <v>2374</v>
      </c>
      <c r="J49" s="204">
        <v>0.13600000000000001</v>
      </c>
      <c r="K49" s="203">
        <v>482</v>
      </c>
      <c r="L49" s="204">
        <v>2.8000000000000001E-2</v>
      </c>
      <c r="M49" s="203">
        <v>0</v>
      </c>
      <c r="N49" s="282">
        <v>0</v>
      </c>
      <c r="O49" s="141">
        <v>617</v>
      </c>
      <c r="P49" s="364">
        <v>3.5000000000000003E-2</v>
      </c>
      <c r="Q49" s="49">
        <v>377</v>
      </c>
      <c r="R49" s="51">
        <v>2.1999999999999999E-2</v>
      </c>
      <c r="S49" s="49">
        <v>363</v>
      </c>
      <c r="T49" s="51">
        <v>2.1000000000000001E-2</v>
      </c>
      <c r="U49" s="49">
        <v>241</v>
      </c>
      <c r="V49" s="51">
        <v>1.4E-2</v>
      </c>
      <c r="W49" s="49">
        <v>34</v>
      </c>
      <c r="X49" s="53">
        <v>2E-3</v>
      </c>
      <c r="Y49" s="52">
        <v>8</v>
      </c>
      <c r="Z49" s="200">
        <v>0</v>
      </c>
      <c r="AA49" s="434">
        <v>18</v>
      </c>
      <c r="AB49" s="433">
        <v>1E-3</v>
      </c>
      <c r="AC49" s="432">
        <v>1318</v>
      </c>
      <c r="AD49" s="431">
        <v>16168</v>
      </c>
      <c r="AE49" s="430">
        <v>0.92900000000000005</v>
      </c>
      <c r="AF49" s="423">
        <v>1099</v>
      </c>
      <c r="AG49" s="422">
        <v>6.3E-2</v>
      </c>
      <c r="AI49" s="495">
        <v>1134</v>
      </c>
      <c r="AJ49" s="494">
        <v>6.5000000000000002E-2</v>
      </c>
      <c r="AL49" s="493">
        <f t="shared" si="2"/>
        <v>-35</v>
      </c>
      <c r="AM49" s="492">
        <f t="shared" si="3"/>
        <v>-2.0000000000000018E-3</v>
      </c>
    </row>
    <row r="50" spans="1:39" x14ac:dyDescent="0.25">
      <c r="A50" s="36" t="s">
        <v>70</v>
      </c>
      <c r="B50" s="37">
        <v>5797</v>
      </c>
      <c r="C50" s="38">
        <v>9</v>
      </c>
      <c r="D50" s="38">
        <v>0</v>
      </c>
      <c r="E50" s="38">
        <v>0</v>
      </c>
      <c r="F50" s="39">
        <v>3</v>
      </c>
      <c r="G50" s="206">
        <v>5027</v>
      </c>
      <c r="H50" s="281">
        <v>0.86699999999999999</v>
      </c>
      <c r="I50" s="145">
        <v>725</v>
      </c>
      <c r="J50" s="204">
        <v>0.125</v>
      </c>
      <c r="K50" s="203">
        <v>45</v>
      </c>
      <c r="L50" s="204">
        <v>8.0000000000000002E-3</v>
      </c>
      <c r="M50" s="203">
        <v>0</v>
      </c>
      <c r="N50" s="282">
        <v>0</v>
      </c>
      <c r="O50" s="141">
        <v>329</v>
      </c>
      <c r="P50" s="364">
        <v>5.7000000000000002E-2</v>
      </c>
      <c r="Q50" s="49">
        <v>11</v>
      </c>
      <c r="R50" s="51">
        <v>2E-3</v>
      </c>
      <c r="S50" s="49">
        <v>160</v>
      </c>
      <c r="T50" s="51">
        <v>2.8000000000000001E-2</v>
      </c>
      <c r="U50" s="49">
        <v>25</v>
      </c>
      <c r="V50" s="51">
        <v>4.0000000000000001E-3</v>
      </c>
      <c r="W50" s="49">
        <v>31</v>
      </c>
      <c r="X50" s="53">
        <v>5.0000000000000001E-3</v>
      </c>
      <c r="Y50" s="52">
        <v>11</v>
      </c>
      <c r="Z50" s="200">
        <v>2E-3</v>
      </c>
      <c r="AA50" s="434">
        <v>25</v>
      </c>
      <c r="AB50" s="433">
        <v>4.0000000000000001E-3</v>
      </c>
      <c r="AC50" s="432">
        <v>605</v>
      </c>
      <c r="AD50" s="431">
        <v>5386</v>
      </c>
      <c r="AE50" s="430">
        <v>0.92900000000000005</v>
      </c>
      <c r="AF50" s="423">
        <v>374</v>
      </c>
      <c r="AG50" s="422">
        <v>6.5000000000000002E-2</v>
      </c>
      <c r="AI50" s="495">
        <v>374</v>
      </c>
      <c r="AJ50" s="494">
        <v>6.5000000000000002E-2</v>
      </c>
      <c r="AL50" s="493">
        <f t="shared" si="2"/>
        <v>0</v>
      </c>
      <c r="AM50" s="492">
        <f t="shared" si="3"/>
        <v>0</v>
      </c>
    </row>
    <row r="51" spans="1:39" x14ac:dyDescent="0.25">
      <c r="A51" s="36" t="s">
        <v>71</v>
      </c>
      <c r="B51" s="37">
        <v>8471</v>
      </c>
      <c r="C51" s="38">
        <v>18</v>
      </c>
      <c r="D51" s="38">
        <v>0</v>
      </c>
      <c r="E51" s="38">
        <v>0</v>
      </c>
      <c r="F51" s="39">
        <v>3</v>
      </c>
      <c r="G51" s="206">
        <v>5964</v>
      </c>
      <c r="H51" s="281">
        <v>0.70399999999999996</v>
      </c>
      <c r="I51" s="145">
        <v>2501</v>
      </c>
      <c r="J51" s="204">
        <v>0.29499999999999998</v>
      </c>
      <c r="K51" s="203">
        <v>6</v>
      </c>
      <c r="L51" s="204">
        <v>1E-3</v>
      </c>
      <c r="M51" s="203">
        <v>0</v>
      </c>
      <c r="N51" s="282">
        <v>0</v>
      </c>
      <c r="O51" s="141">
        <v>460</v>
      </c>
      <c r="P51" s="364">
        <v>5.3999999999999999E-2</v>
      </c>
      <c r="Q51" s="49">
        <v>8</v>
      </c>
      <c r="R51" s="51">
        <v>1E-3</v>
      </c>
      <c r="S51" s="49">
        <v>195</v>
      </c>
      <c r="T51" s="51">
        <v>2.3E-2</v>
      </c>
      <c r="U51" s="49">
        <v>36</v>
      </c>
      <c r="V51" s="51">
        <v>4.0000000000000001E-3</v>
      </c>
      <c r="W51" s="49">
        <v>32</v>
      </c>
      <c r="X51" s="53">
        <v>4.0000000000000001E-3</v>
      </c>
      <c r="Y51" s="52">
        <v>1</v>
      </c>
      <c r="Z51" s="200">
        <v>0</v>
      </c>
      <c r="AA51" s="434">
        <v>11</v>
      </c>
      <c r="AB51" s="433">
        <v>1E-3</v>
      </c>
      <c r="AC51" s="432">
        <v>759</v>
      </c>
      <c r="AD51" s="431">
        <v>7994</v>
      </c>
      <c r="AE51" s="430">
        <v>0.94399999999999995</v>
      </c>
      <c r="AF51" s="423">
        <v>466</v>
      </c>
      <c r="AG51" s="422">
        <v>5.5E-2</v>
      </c>
      <c r="AI51" s="495">
        <v>472</v>
      </c>
      <c r="AJ51" s="494">
        <v>5.6000000000000001E-2</v>
      </c>
      <c r="AL51" s="493">
        <f t="shared" si="2"/>
        <v>-6</v>
      </c>
      <c r="AM51" s="492">
        <f t="shared" si="3"/>
        <v>-1.0000000000000009E-3</v>
      </c>
    </row>
    <row r="52" spans="1:39" x14ac:dyDescent="0.25">
      <c r="A52" s="36" t="s">
        <v>72</v>
      </c>
      <c r="B52" s="37">
        <v>8027</v>
      </c>
      <c r="C52" s="38">
        <v>15</v>
      </c>
      <c r="D52" s="38">
        <v>0</v>
      </c>
      <c r="E52" s="38">
        <v>13</v>
      </c>
      <c r="F52" s="39">
        <v>3</v>
      </c>
      <c r="G52" s="206">
        <v>7578</v>
      </c>
      <c r="H52" s="281">
        <v>0.94399999999999995</v>
      </c>
      <c r="I52" s="145">
        <v>391</v>
      </c>
      <c r="J52" s="204">
        <v>4.9000000000000002E-2</v>
      </c>
      <c r="K52" s="203">
        <v>58</v>
      </c>
      <c r="L52" s="204">
        <v>7.0000000000000001E-3</v>
      </c>
      <c r="M52" s="203">
        <v>0</v>
      </c>
      <c r="N52" s="282">
        <v>0</v>
      </c>
      <c r="O52" s="141">
        <v>88</v>
      </c>
      <c r="P52" s="364">
        <v>1.0999999999999999E-2</v>
      </c>
      <c r="Q52" s="49">
        <v>72</v>
      </c>
      <c r="R52" s="51">
        <v>8.9999999999999993E-3</v>
      </c>
      <c r="S52" s="49">
        <v>64</v>
      </c>
      <c r="T52" s="51">
        <v>8.0000000000000002E-3</v>
      </c>
      <c r="U52" s="49">
        <v>49</v>
      </c>
      <c r="V52" s="51">
        <v>6.0000000000000001E-3</v>
      </c>
      <c r="W52" s="49">
        <v>16</v>
      </c>
      <c r="X52" s="53">
        <v>2E-3</v>
      </c>
      <c r="Y52" s="52">
        <v>2</v>
      </c>
      <c r="Z52" s="200">
        <v>0</v>
      </c>
      <c r="AA52" s="434">
        <v>27</v>
      </c>
      <c r="AB52" s="433">
        <v>3.0000000000000001E-3</v>
      </c>
      <c r="AC52" s="432">
        <v>271</v>
      </c>
      <c r="AD52" s="431">
        <v>7879</v>
      </c>
      <c r="AE52" s="430">
        <v>0.98199999999999998</v>
      </c>
      <c r="AF52" s="423">
        <v>146</v>
      </c>
      <c r="AG52" s="422">
        <v>1.7999999999999999E-2</v>
      </c>
      <c r="AI52" s="495">
        <v>237</v>
      </c>
      <c r="AJ52" s="494">
        <v>0.03</v>
      </c>
      <c r="AL52" s="493">
        <f t="shared" si="2"/>
        <v>-91</v>
      </c>
      <c r="AM52" s="492">
        <f t="shared" si="3"/>
        <v>-1.2E-2</v>
      </c>
    </row>
    <row r="53" spans="1:39" x14ac:dyDescent="0.25">
      <c r="A53" s="36" t="s">
        <v>294</v>
      </c>
      <c r="B53" s="37">
        <v>9960</v>
      </c>
      <c r="C53" s="38">
        <v>17</v>
      </c>
      <c r="D53" s="38">
        <v>0</v>
      </c>
      <c r="E53" s="38">
        <v>8</v>
      </c>
      <c r="F53" s="39">
        <v>3</v>
      </c>
      <c r="G53" s="206">
        <v>9322</v>
      </c>
      <c r="H53" s="281">
        <v>0.93600000000000005</v>
      </c>
      <c r="I53" s="145">
        <v>485</v>
      </c>
      <c r="J53" s="204">
        <v>4.9000000000000002E-2</v>
      </c>
      <c r="K53" s="203">
        <v>134</v>
      </c>
      <c r="L53" s="204">
        <v>1.2999999999999999E-2</v>
      </c>
      <c r="M53" s="203">
        <v>19</v>
      </c>
      <c r="N53" s="282">
        <v>2E-3</v>
      </c>
      <c r="O53" s="141">
        <v>145</v>
      </c>
      <c r="P53" s="364">
        <v>1.4999999999999999E-2</v>
      </c>
      <c r="Q53" s="49">
        <v>56</v>
      </c>
      <c r="R53" s="51">
        <v>6.0000000000000001E-3</v>
      </c>
      <c r="S53" s="49">
        <v>220</v>
      </c>
      <c r="T53" s="51">
        <v>2.1999999999999999E-2</v>
      </c>
      <c r="U53" s="49">
        <v>54</v>
      </c>
      <c r="V53" s="51">
        <v>5.0000000000000001E-3</v>
      </c>
      <c r="W53" s="49">
        <v>1652</v>
      </c>
      <c r="X53" s="53">
        <v>0.16600000000000001</v>
      </c>
      <c r="Y53" s="52">
        <v>5595</v>
      </c>
      <c r="Z53" s="200">
        <v>0.56200000000000006</v>
      </c>
      <c r="AA53" s="434">
        <v>8</v>
      </c>
      <c r="AB53" s="433">
        <v>1E-3</v>
      </c>
      <c r="AC53" s="432">
        <v>7734</v>
      </c>
      <c r="AD53" s="431">
        <v>4133</v>
      </c>
      <c r="AE53" s="430">
        <v>0.41499999999999998</v>
      </c>
      <c r="AF53" s="423">
        <v>279</v>
      </c>
      <c r="AG53" s="422">
        <v>2.8000000000000001E-2</v>
      </c>
      <c r="AI53" s="495">
        <v>301</v>
      </c>
      <c r="AJ53" s="494">
        <v>0.03</v>
      </c>
      <c r="AL53" s="493">
        <f t="shared" si="2"/>
        <v>-22</v>
      </c>
      <c r="AM53" s="492">
        <f t="shared" si="3"/>
        <v>-1.9999999999999983E-3</v>
      </c>
    </row>
    <row r="54" spans="1:39" x14ac:dyDescent="0.25">
      <c r="A54" s="36" t="s">
        <v>301</v>
      </c>
      <c r="B54" s="37">
        <v>5027</v>
      </c>
      <c r="C54" s="38">
        <v>11</v>
      </c>
      <c r="D54" s="38">
        <v>0</v>
      </c>
      <c r="E54" s="38">
        <v>0</v>
      </c>
      <c r="F54" s="39">
        <v>3</v>
      </c>
      <c r="G54" s="206">
        <v>4703</v>
      </c>
      <c r="H54" s="281">
        <v>0.93600000000000005</v>
      </c>
      <c r="I54" s="145">
        <v>296</v>
      </c>
      <c r="J54" s="204">
        <v>5.8999999999999997E-2</v>
      </c>
      <c r="K54" s="203">
        <v>6</v>
      </c>
      <c r="L54" s="204">
        <v>1E-3</v>
      </c>
      <c r="M54" s="203">
        <v>22</v>
      </c>
      <c r="N54" s="282">
        <v>4.0000000000000001E-3</v>
      </c>
      <c r="O54" s="141">
        <v>7</v>
      </c>
      <c r="P54" s="364">
        <v>1E-3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1</v>
      </c>
      <c r="AB54" s="433">
        <v>0</v>
      </c>
      <c r="AC54" s="432">
        <v>141</v>
      </c>
      <c r="AD54" s="431">
        <v>4906</v>
      </c>
      <c r="AE54" s="430">
        <v>0.97599999999999998</v>
      </c>
      <c r="AF54" s="423">
        <v>13</v>
      </c>
      <c r="AG54" s="422">
        <v>3.0000000000000001E-3</v>
      </c>
      <c r="AI54" s="495">
        <v>21</v>
      </c>
      <c r="AJ54" s="494">
        <v>4.0000000000000001E-3</v>
      </c>
      <c r="AL54" s="493">
        <f t="shared" si="2"/>
        <v>-8</v>
      </c>
      <c r="AM54" s="492">
        <f t="shared" si="3"/>
        <v>-1E-3</v>
      </c>
    </row>
    <row r="55" spans="1:39" x14ac:dyDescent="0.25">
      <c r="A55" s="36" t="s">
        <v>75</v>
      </c>
      <c r="B55" s="37">
        <v>5452</v>
      </c>
      <c r="C55" s="38">
        <v>10</v>
      </c>
      <c r="D55" s="38">
        <v>0</v>
      </c>
      <c r="E55" s="38">
        <v>7</v>
      </c>
      <c r="F55" s="39">
        <v>4</v>
      </c>
      <c r="G55" s="206">
        <v>4776</v>
      </c>
      <c r="H55" s="281">
        <v>0.876</v>
      </c>
      <c r="I55" s="145">
        <v>620</v>
      </c>
      <c r="J55" s="204">
        <v>0.114</v>
      </c>
      <c r="K55" s="203">
        <v>56</v>
      </c>
      <c r="L55" s="204">
        <v>0.01</v>
      </c>
      <c r="M55" s="203">
        <v>0</v>
      </c>
      <c r="N55" s="282">
        <v>0</v>
      </c>
      <c r="O55" s="141">
        <v>160</v>
      </c>
      <c r="P55" s="364">
        <v>2.9000000000000001E-2</v>
      </c>
      <c r="Q55" s="49">
        <v>78</v>
      </c>
      <c r="R55" s="51">
        <v>1.4E-2</v>
      </c>
      <c r="S55" s="49">
        <v>115</v>
      </c>
      <c r="T55" s="51">
        <v>2.1000000000000001E-2</v>
      </c>
      <c r="U55" s="49">
        <v>60</v>
      </c>
      <c r="V55" s="51">
        <v>1.0999999999999999E-2</v>
      </c>
      <c r="W55" s="49">
        <v>22</v>
      </c>
      <c r="X55" s="53">
        <v>4.0000000000000001E-3</v>
      </c>
      <c r="Y55" s="52">
        <v>4</v>
      </c>
      <c r="Z55" s="200">
        <v>1E-3</v>
      </c>
      <c r="AA55" s="434">
        <v>27</v>
      </c>
      <c r="AB55" s="433">
        <v>5.0000000000000001E-3</v>
      </c>
      <c r="AC55" s="432">
        <v>405</v>
      </c>
      <c r="AD55" s="431">
        <v>5234</v>
      </c>
      <c r="AE55" s="430">
        <v>0.96</v>
      </c>
      <c r="AF55" s="423">
        <v>216</v>
      </c>
      <c r="AG55" s="422">
        <v>0.04</v>
      </c>
      <c r="AI55" s="495">
        <v>218</v>
      </c>
      <c r="AJ55" s="494">
        <v>0.04</v>
      </c>
      <c r="AL55" s="493">
        <f t="shared" si="2"/>
        <v>-2</v>
      </c>
      <c r="AM55" s="492">
        <f t="shared" si="3"/>
        <v>0</v>
      </c>
    </row>
    <row r="56" spans="1:39" x14ac:dyDescent="0.25">
      <c r="A56" s="36" t="s">
        <v>300</v>
      </c>
      <c r="B56" s="37">
        <v>14069</v>
      </c>
      <c r="C56" s="38">
        <v>20</v>
      </c>
      <c r="D56" s="38">
        <v>0</v>
      </c>
      <c r="E56" s="38">
        <v>14</v>
      </c>
      <c r="F56" s="39">
        <v>3</v>
      </c>
      <c r="G56" s="206">
        <v>13690</v>
      </c>
      <c r="H56" s="281">
        <v>0.97299999999999998</v>
      </c>
      <c r="I56" s="145">
        <v>375</v>
      </c>
      <c r="J56" s="204">
        <v>2.7E-2</v>
      </c>
      <c r="K56" s="203">
        <v>4</v>
      </c>
      <c r="L56" s="204">
        <v>0</v>
      </c>
      <c r="M56" s="203">
        <v>0</v>
      </c>
      <c r="N56" s="282">
        <v>0</v>
      </c>
      <c r="O56" s="141">
        <v>25</v>
      </c>
      <c r="P56" s="364">
        <v>2E-3</v>
      </c>
      <c r="Q56" s="49">
        <v>4</v>
      </c>
      <c r="R56" s="51">
        <v>0</v>
      </c>
      <c r="S56" s="49">
        <v>12</v>
      </c>
      <c r="T56" s="51">
        <v>1E-3</v>
      </c>
      <c r="U56" s="49">
        <v>6</v>
      </c>
      <c r="V56" s="51">
        <v>0</v>
      </c>
      <c r="W56" s="49">
        <v>4</v>
      </c>
      <c r="X56" s="53">
        <v>0</v>
      </c>
      <c r="Y56" s="52">
        <v>1</v>
      </c>
      <c r="Z56" s="200">
        <v>0</v>
      </c>
      <c r="AA56" s="434">
        <v>0</v>
      </c>
      <c r="AB56" s="433">
        <v>0</v>
      </c>
      <c r="AC56" s="432">
        <v>50</v>
      </c>
      <c r="AD56" s="431">
        <v>14040</v>
      </c>
      <c r="AE56" s="430">
        <v>0.998</v>
      </c>
      <c r="AF56" s="423">
        <v>29</v>
      </c>
      <c r="AG56" s="422">
        <v>2E-3</v>
      </c>
      <c r="AI56" s="495">
        <v>69</v>
      </c>
      <c r="AJ56" s="494">
        <v>5.0000000000000001E-3</v>
      </c>
      <c r="AL56" s="493">
        <f t="shared" si="2"/>
        <v>-40</v>
      </c>
      <c r="AM56" s="492">
        <f t="shared" si="3"/>
        <v>-3.0000000000000001E-3</v>
      </c>
    </row>
    <row r="57" spans="1:39" x14ac:dyDescent="0.25">
      <c r="A57" s="36" t="s">
        <v>77</v>
      </c>
      <c r="B57" s="37">
        <v>24698</v>
      </c>
      <c r="C57" s="38">
        <v>38</v>
      </c>
      <c r="D57" s="38">
        <v>0</v>
      </c>
      <c r="E57" s="38">
        <v>22</v>
      </c>
      <c r="F57" s="39">
        <v>4</v>
      </c>
      <c r="G57" s="206">
        <v>22197</v>
      </c>
      <c r="H57" s="281">
        <v>0.89900000000000002</v>
      </c>
      <c r="I57" s="145">
        <v>2295</v>
      </c>
      <c r="J57" s="204">
        <v>9.2999999999999999E-2</v>
      </c>
      <c r="K57" s="203">
        <v>206</v>
      </c>
      <c r="L57" s="204">
        <v>8.0000000000000002E-3</v>
      </c>
      <c r="M57" s="203">
        <v>0</v>
      </c>
      <c r="N57" s="282">
        <v>0</v>
      </c>
      <c r="O57" s="141">
        <v>955</v>
      </c>
      <c r="P57" s="364">
        <v>3.9E-2</v>
      </c>
      <c r="Q57" s="49">
        <v>626</v>
      </c>
      <c r="R57" s="51">
        <v>2.5000000000000001E-2</v>
      </c>
      <c r="S57" s="49">
        <v>6697</v>
      </c>
      <c r="T57" s="51">
        <v>0.27100000000000002</v>
      </c>
      <c r="U57" s="49">
        <v>276</v>
      </c>
      <c r="V57" s="51">
        <v>1.0999999999999999E-2</v>
      </c>
      <c r="W57" s="49">
        <v>191</v>
      </c>
      <c r="X57" s="53">
        <v>8.0000000000000002E-3</v>
      </c>
      <c r="Y57" s="52">
        <v>23</v>
      </c>
      <c r="Z57" s="200">
        <v>1E-3</v>
      </c>
      <c r="AA57" s="434">
        <v>111</v>
      </c>
      <c r="AB57" s="433">
        <v>4.0000000000000001E-3</v>
      </c>
      <c r="AC57" s="432">
        <v>8306</v>
      </c>
      <c r="AD57" s="431">
        <v>17351</v>
      </c>
      <c r="AE57" s="430">
        <v>0.70299999999999996</v>
      </c>
      <c r="AF57" s="423">
        <v>1161</v>
      </c>
      <c r="AG57" s="422">
        <v>4.7E-2</v>
      </c>
      <c r="AI57" s="495">
        <v>1066</v>
      </c>
      <c r="AJ57" s="494">
        <v>4.2999999999999997E-2</v>
      </c>
      <c r="AL57" s="493">
        <f t="shared" si="2"/>
        <v>95</v>
      </c>
      <c r="AM57" s="492">
        <f t="shared" si="3"/>
        <v>4.0000000000000036E-3</v>
      </c>
    </row>
    <row r="58" spans="1:39" x14ac:dyDescent="0.25">
      <c r="A58" s="36" t="s">
        <v>78</v>
      </c>
      <c r="B58" s="37">
        <v>4927</v>
      </c>
      <c r="C58" s="38">
        <v>12</v>
      </c>
      <c r="D58" s="38">
        <v>0</v>
      </c>
      <c r="E58" s="38">
        <v>0</v>
      </c>
      <c r="F58" s="39">
        <v>3</v>
      </c>
      <c r="G58" s="206">
        <v>4193</v>
      </c>
      <c r="H58" s="281">
        <v>0.85099999999999998</v>
      </c>
      <c r="I58" s="145">
        <v>701</v>
      </c>
      <c r="J58" s="204">
        <v>0.14199999999999999</v>
      </c>
      <c r="K58" s="203">
        <v>32</v>
      </c>
      <c r="L58" s="204">
        <v>6.0000000000000001E-3</v>
      </c>
      <c r="M58" s="203">
        <v>1</v>
      </c>
      <c r="N58" s="282">
        <v>0</v>
      </c>
      <c r="O58" s="141">
        <v>273</v>
      </c>
      <c r="P58" s="364">
        <v>5.5E-2</v>
      </c>
      <c r="Q58" s="49">
        <v>3</v>
      </c>
      <c r="R58" s="51">
        <v>1E-3</v>
      </c>
      <c r="S58" s="49">
        <v>796</v>
      </c>
      <c r="T58" s="51">
        <v>0.16200000000000001</v>
      </c>
      <c r="U58" s="49">
        <v>4895</v>
      </c>
      <c r="V58" s="51">
        <v>0.99399999999999999</v>
      </c>
      <c r="W58" s="49">
        <v>25</v>
      </c>
      <c r="X58" s="53">
        <v>5.0000000000000001E-3</v>
      </c>
      <c r="Y58" s="52">
        <v>3</v>
      </c>
      <c r="Z58" s="200">
        <v>1E-3</v>
      </c>
      <c r="AA58" s="434">
        <v>9</v>
      </c>
      <c r="AB58" s="433">
        <v>2E-3</v>
      </c>
      <c r="AC58" s="432">
        <v>6016</v>
      </c>
      <c r="AD58" s="431">
        <v>0</v>
      </c>
      <c r="AE58" s="430">
        <v>0</v>
      </c>
      <c r="AF58" s="423">
        <v>305</v>
      </c>
      <c r="AG58" s="422">
        <v>6.2E-2</v>
      </c>
      <c r="AI58" s="495">
        <v>302</v>
      </c>
      <c r="AJ58" s="494">
        <v>6.0999999999999999E-2</v>
      </c>
      <c r="AL58" s="493">
        <f t="shared" si="2"/>
        <v>3</v>
      </c>
      <c r="AM58" s="492">
        <f t="shared" si="3"/>
        <v>1.0000000000000009E-3</v>
      </c>
    </row>
    <row r="59" spans="1:39" x14ac:dyDescent="0.25">
      <c r="A59" s="36" t="s">
        <v>291</v>
      </c>
      <c r="B59" s="37">
        <v>9669</v>
      </c>
      <c r="C59" s="38">
        <v>21</v>
      </c>
      <c r="D59" s="38">
        <v>0</v>
      </c>
      <c r="E59" s="38">
        <v>10</v>
      </c>
      <c r="F59" s="39">
        <v>3</v>
      </c>
      <c r="G59" s="206">
        <v>9185</v>
      </c>
      <c r="H59" s="281">
        <v>0.95</v>
      </c>
      <c r="I59" s="145">
        <v>392</v>
      </c>
      <c r="J59" s="204">
        <v>4.1000000000000002E-2</v>
      </c>
      <c r="K59" s="203">
        <v>92</v>
      </c>
      <c r="L59" s="204">
        <v>0.01</v>
      </c>
      <c r="M59" s="203">
        <v>0</v>
      </c>
      <c r="N59" s="282">
        <v>0</v>
      </c>
      <c r="O59" s="141">
        <v>749</v>
      </c>
      <c r="P59" s="364">
        <v>7.6999999999999999E-2</v>
      </c>
      <c r="Q59" s="49">
        <v>238</v>
      </c>
      <c r="R59" s="51">
        <v>2.5000000000000001E-2</v>
      </c>
      <c r="S59" s="49">
        <v>261</v>
      </c>
      <c r="T59" s="51">
        <v>2.7E-2</v>
      </c>
      <c r="U59" s="49">
        <v>121</v>
      </c>
      <c r="V59" s="51">
        <v>1.2999999999999999E-2</v>
      </c>
      <c r="W59" s="49">
        <v>1</v>
      </c>
      <c r="X59" s="53">
        <v>0</v>
      </c>
      <c r="Y59" s="52">
        <v>0</v>
      </c>
      <c r="Z59" s="200">
        <v>0</v>
      </c>
      <c r="AA59" s="434">
        <v>42</v>
      </c>
      <c r="AB59" s="433">
        <v>4.0000000000000001E-3</v>
      </c>
      <c r="AC59" s="432">
        <v>1184</v>
      </c>
      <c r="AD59" s="431">
        <v>8658</v>
      </c>
      <c r="AE59" s="430">
        <v>0.89500000000000002</v>
      </c>
      <c r="AF59" s="423">
        <v>841</v>
      </c>
      <c r="AG59" s="422">
        <v>8.6999999999999994E-2</v>
      </c>
      <c r="AI59" s="495">
        <v>864</v>
      </c>
      <c r="AJ59" s="494">
        <v>8.8999999999999996E-2</v>
      </c>
      <c r="AL59" s="493">
        <f t="shared" si="2"/>
        <v>-23</v>
      </c>
      <c r="AM59" s="492">
        <f t="shared" si="3"/>
        <v>-2.0000000000000018E-3</v>
      </c>
    </row>
    <row r="60" spans="1:39" x14ac:dyDescent="0.25">
      <c r="A60" s="36" t="s">
        <v>80</v>
      </c>
      <c r="B60" s="37">
        <v>3566</v>
      </c>
      <c r="C60" s="38">
        <v>10</v>
      </c>
      <c r="D60" s="38">
        <v>0</v>
      </c>
      <c r="E60" s="38">
        <v>8</v>
      </c>
      <c r="F60" s="39">
        <v>3</v>
      </c>
      <c r="G60" s="206">
        <v>1774</v>
      </c>
      <c r="H60" s="281">
        <v>0.497</v>
      </c>
      <c r="I60" s="145">
        <v>1791</v>
      </c>
      <c r="J60" s="204">
        <v>0.502</v>
      </c>
      <c r="K60" s="203">
        <v>1</v>
      </c>
      <c r="L60" s="204">
        <v>0</v>
      </c>
      <c r="M60" s="203">
        <v>0</v>
      </c>
      <c r="N60" s="282">
        <v>0</v>
      </c>
      <c r="O60" s="141">
        <v>237</v>
      </c>
      <c r="P60" s="364">
        <v>6.6000000000000003E-2</v>
      </c>
      <c r="Q60" s="49">
        <v>179</v>
      </c>
      <c r="R60" s="51">
        <v>0.05</v>
      </c>
      <c r="S60" s="49">
        <v>186</v>
      </c>
      <c r="T60" s="51">
        <v>5.1999999999999998E-2</v>
      </c>
      <c r="U60" s="49">
        <v>94</v>
      </c>
      <c r="V60" s="51">
        <v>2.5999999999999999E-2</v>
      </c>
      <c r="W60" s="49">
        <v>21</v>
      </c>
      <c r="X60" s="53">
        <v>6.0000000000000001E-3</v>
      </c>
      <c r="Y60" s="52">
        <v>22</v>
      </c>
      <c r="Z60" s="200">
        <v>6.0000000000000001E-3</v>
      </c>
      <c r="AA60" s="434">
        <v>19</v>
      </c>
      <c r="AB60" s="433">
        <v>5.0000000000000001E-3</v>
      </c>
      <c r="AC60" s="432">
        <v>607</v>
      </c>
      <c r="AD60" s="431">
        <v>3323</v>
      </c>
      <c r="AE60" s="430">
        <v>0.93200000000000005</v>
      </c>
      <c r="AF60" s="423">
        <v>238</v>
      </c>
      <c r="AG60" s="422">
        <v>6.7000000000000004E-2</v>
      </c>
      <c r="AI60" s="495">
        <v>236</v>
      </c>
      <c r="AJ60" s="494">
        <v>6.6000000000000003E-2</v>
      </c>
      <c r="AL60" s="493">
        <f t="shared" si="2"/>
        <v>2</v>
      </c>
      <c r="AM60" s="492">
        <f t="shared" si="3"/>
        <v>1.0000000000000009E-3</v>
      </c>
    </row>
    <row r="61" spans="1:39" x14ac:dyDescent="0.25">
      <c r="A61" s="36" t="s">
        <v>81</v>
      </c>
      <c r="B61" s="37">
        <v>53215</v>
      </c>
      <c r="C61" s="38">
        <v>70</v>
      </c>
      <c r="D61" s="38">
        <v>0</v>
      </c>
      <c r="E61" s="38">
        <v>46</v>
      </c>
      <c r="F61" s="39">
        <v>3</v>
      </c>
      <c r="G61" s="206">
        <v>52751</v>
      </c>
      <c r="H61" s="281">
        <v>0.99099999999999999</v>
      </c>
      <c r="I61" s="145">
        <v>456</v>
      </c>
      <c r="J61" s="204">
        <v>8.9999999999999993E-3</v>
      </c>
      <c r="K61" s="203">
        <v>5</v>
      </c>
      <c r="L61" s="204">
        <v>0</v>
      </c>
      <c r="M61" s="203">
        <v>3</v>
      </c>
      <c r="N61" s="282">
        <v>0</v>
      </c>
      <c r="O61" s="141">
        <v>128</v>
      </c>
      <c r="P61" s="364">
        <v>2E-3</v>
      </c>
      <c r="Q61" s="49">
        <v>116</v>
      </c>
      <c r="R61" s="51">
        <v>2E-3</v>
      </c>
      <c r="S61" s="49">
        <v>369</v>
      </c>
      <c r="T61" s="51">
        <v>7.0000000000000001E-3</v>
      </c>
      <c r="U61" s="49">
        <v>151</v>
      </c>
      <c r="V61" s="51">
        <v>3.0000000000000001E-3</v>
      </c>
      <c r="W61" s="49">
        <v>7</v>
      </c>
      <c r="X61" s="53">
        <v>0</v>
      </c>
      <c r="Y61" s="52">
        <v>8</v>
      </c>
      <c r="Z61" s="200">
        <v>0</v>
      </c>
      <c r="AA61" s="434">
        <v>8</v>
      </c>
      <c r="AB61" s="433">
        <v>0</v>
      </c>
      <c r="AC61" s="432">
        <v>674</v>
      </c>
      <c r="AD61" s="431">
        <v>52596</v>
      </c>
      <c r="AE61" s="430">
        <v>0.98799999999999999</v>
      </c>
      <c r="AF61" s="423">
        <v>133</v>
      </c>
      <c r="AG61" s="422">
        <v>2E-3</v>
      </c>
      <c r="AI61" s="495">
        <v>216</v>
      </c>
      <c r="AJ61" s="494">
        <v>4.0000000000000001E-3</v>
      </c>
      <c r="AL61" s="493">
        <f t="shared" si="2"/>
        <v>-83</v>
      </c>
      <c r="AM61" s="492">
        <f t="shared" si="3"/>
        <v>-2E-3</v>
      </c>
    </row>
    <row r="62" spans="1:39" ht="15.75" thickBot="1" x14ac:dyDescent="0.3">
      <c r="A62" s="36" t="s">
        <v>82</v>
      </c>
      <c r="B62" s="37">
        <v>13744</v>
      </c>
      <c r="C62" s="38">
        <v>26</v>
      </c>
      <c r="D62" s="38">
        <v>0</v>
      </c>
      <c r="E62" s="38">
        <v>11</v>
      </c>
      <c r="F62" s="39">
        <v>3</v>
      </c>
      <c r="G62" s="206">
        <v>11193</v>
      </c>
      <c r="H62" s="281">
        <v>0.81399999999999995</v>
      </c>
      <c r="I62" s="145">
        <v>2353</v>
      </c>
      <c r="J62" s="204">
        <v>0.17100000000000001</v>
      </c>
      <c r="K62" s="203">
        <v>198</v>
      </c>
      <c r="L62" s="204">
        <v>1.4E-2</v>
      </c>
      <c r="M62" s="203">
        <v>0</v>
      </c>
      <c r="N62" s="282">
        <v>0</v>
      </c>
      <c r="O62" s="141">
        <v>992</v>
      </c>
      <c r="P62" s="364">
        <v>7.1999999999999995E-2</v>
      </c>
      <c r="Q62" s="49">
        <v>500</v>
      </c>
      <c r="R62" s="51">
        <v>3.5999999999999997E-2</v>
      </c>
      <c r="S62" s="49">
        <v>170</v>
      </c>
      <c r="T62" s="51">
        <v>1.2E-2</v>
      </c>
      <c r="U62" s="49">
        <v>126</v>
      </c>
      <c r="V62" s="51">
        <v>8.9999999999999993E-3</v>
      </c>
      <c r="W62" s="49">
        <v>8</v>
      </c>
      <c r="X62" s="53">
        <v>1E-3</v>
      </c>
      <c r="Y62" s="52">
        <v>2</v>
      </c>
      <c r="Z62" s="200">
        <v>0</v>
      </c>
      <c r="AA62" s="434">
        <v>7</v>
      </c>
      <c r="AB62" s="433">
        <v>1E-3</v>
      </c>
      <c r="AC62" s="432">
        <v>1326</v>
      </c>
      <c r="AD62" s="431">
        <v>12552</v>
      </c>
      <c r="AE62" s="430">
        <v>0.91300000000000003</v>
      </c>
      <c r="AF62" s="423">
        <v>1190</v>
      </c>
      <c r="AG62" s="422">
        <v>8.6999999999999994E-2</v>
      </c>
      <c r="AI62" s="491">
        <v>1249</v>
      </c>
      <c r="AJ62" s="490">
        <v>9.0999999999999998E-2</v>
      </c>
      <c r="AL62" s="489">
        <f t="shared" si="2"/>
        <v>-59</v>
      </c>
      <c r="AM62" s="488">
        <f t="shared" si="3"/>
        <v>-4.0000000000000036E-3</v>
      </c>
    </row>
    <row r="64" spans="1:39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  <c r="AL64" s="19"/>
      <c r="AM64" s="59"/>
    </row>
    <row r="65" spans="1:39" s="68" customFormat="1" ht="12.75" x14ac:dyDescent="0.2">
      <c r="A65" s="60" t="s">
        <v>93</v>
      </c>
      <c r="B65" s="61">
        <f t="shared" ref="B65:G65" si="4">SUM(B8:B62)</f>
        <v>1142313</v>
      </c>
      <c r="C65" s="62">
        <f t="shared" si="4"/>
        <v>1673</v>
      </c>
      <c r="D65" s="61">
        <f t="shared" si="4"/>
        <v>46</v>
      </c>
      <c r="E65" s="61">
        <f t="shared" si="4"/>
        <v>954</v>
      </c>
      <c r="F65" s="62">
        <f t="shared" si="4"/>
        <v>195</v>
      </c>
      <c r="G65" s="63">
        <f t="shared" si="4"/>
        <v>1062511</v>
      </c>
      <c r="H65" s="64">
        <f xml:space="preserve"> G65 / B65</f>
        <v>0.93013998790173968</v>
      </c>
      <c r="I65" s="63">
        <f>SUM(I8:I62)</f>
        <v>69497</v>
      </c>
      <c r="J65" s="65">
        <f xml:space="preserve"> I65 / B65</f>
        <v>6.083884189359659E-2</v>
      </c>
      <c r="K65" s="63">
        <f>SUM(K8:K62)</f>
        <v>9663</v>
      </c>
      <c r="L65" s="65">
        <f xml:space="preserve"> K65 / B65</f>
        <v>8.4591526140383594E-3</v>
      </c>
      <c r="M65" s="63">
        <f>SUM(M8:M62)</f>
        <v>642</v>
      </c>
      <c r="N65" s="64">
        <f xml:space="preserve"> M65 / B65</f>
        <v>5.6201759062533645E-4</v>
      </c>
      <c r="O65" s="66">
        <f>SUM(O8:O62)</f>
        <v>25665</v>
      </c>
      <c r="P65" s="67">
        <f xml:space="preserve"> O65 / ($G$65 + $I$65)</f>
        <v>2.2672101257234931E-2</v>
      </c>
      <c r="Q65" s="66">
        <f>SUM(Q8:Q62)</f>
        <v>11339</v>
      </c>
      <c r="R65" s="67">
        <f xml:space="preserve"> Q65 / ($G$65 + $I$65)</f>
        <v>1.001671366280097E-2</v>
      </c>
      <c r="S65" s="66">
        <f>SUM(S8:S62)</f>
        <v>71930</v>
      </c>
      <c r="T65" s="67">
        <f xml:space="preserve"> S65 /  ($G$65 + $I$65)</f>
        <v>6.3541953767111192E-2</v>
      </c>
      <c r="U65" s="66">
        <f>SUM(U8:U62)</f>
        <v>45606</v>
      </c>
      <c r="V65" s="67">
        <f xml:space="preserve"> U65 /  ($G$65 + $I$65)</f>
        <v>4.0287701146988361E-2</v>
      </c>
      <c r="W65" s="66">
        <f>SUM(W8:W62)</f>
        <v>7491</v>
      </c>
      <c r="X65" s="67">
        <f xml:space="preserve"> W65 / ($G$65 + $I$65)</f>
        <v>6.6174443996862217E-3</v>
      </c>
      <c r="Y65" s="66">
        <f>SUM(Y8:Y62)</f>
        <v>6136</v>
      </c>
      <c r="Z65" s="67">
        <f xml:space="preserve"> Y65 /  ($G$65 + $I$65)</f>
        <v>5.4204563925343285E-3</v>
      </c>
      <c r="AA65" s="418">
        <f>SUM(AA8:AA62)</f>
        <v>1415</v>
      </c>
      <c r="AB65" s="421">
        <f xml:space="preserve"> AA65 /  ($G$65 + $I$65)</f>
        <v>1.2499911661401687E-3</v>
      </c>
      <c r="AC65" s="416">
        <f>SUM(AC8:AC62)</f>
        <v>160252</v>
      </c>
      <c r="AD65" s="416">
        <f>SUM(AD8:AD62)</f>
        <v>1004637</v>
      </c>
      <c r="AE65" s="420">
        <f xml:space="preserve"> AD65 /  ($G$65 + $I$65)</f>
        <v>0.88748224394173891</v>
      </c>
      <c r="AF65" s="414">
        <f>SUM(AF8:AF62)</f>
        <v>35328</v>
      </c>
      <c r="AG65" s="419">
        <f xml:space="preserve"> AF65 / $B$65</f>
        <v>3.0926724986934405E-2</v>
      </c>
      <c r="AL65" s="10"/>
      <c r="AM65" s="59"/>
    </row>
    <row r="66" spans="1:39" s="7" customFormat="1" ht="12.75" x14ac:dyDescent="0.2">
      <c r="A66" s="69" t="s">
        <v>94</v>
      </c>
      <c r="B66" s="61">
        <f t="shared" ref="B66:AG66" si="5">MIN(B8:B62)</f>
        <v>3566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1774</v>
      </c>
      <c r="H66" s="70">
        <f t="shared" si="5"/>
        <v>0.497</v>
      </c>
      <c r="I66" s="63">
        <f t="shared" si="5"/>
        <v>42</v>
      </c>
      <c r="J66" s="71">
        <f t="shared" si="5"/>
        <v>5.0000000000000001E-3</v>
      </c>
      <c r="K66" s="63">
        <f t="shared" si="5"/>
        <v>1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7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1E-3</v>
      </c>
      <c r="U66" s="66">
        <f t="shared" si="5"/>
        <v>2</v>
      </c>
      <c r="V66" s="72">
        <f t="shared" si="5"/>
        <v>0</v>
      </c>
      <c r="W66" s="66">
        <f t="shared" si="5"/>
        <v>1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50</v>
      </c>
      <c r="AD66" s="416">
        <f t="shared" si="5"/>
        <v>0</v>
      </c>
      <c r="AE66" s="415">
        <f t="shared" si="5"/>
        <v>0</v>
      </c>
      <c r="AF66" s="414">
        <f t="shared" si="5"/>
        <v>13</v>
      </c>
      <c r="AG66" s="413">
        <f t="shared" si="5"/>
        <v>1E-3</v>
      </c>
      <c r="AL66" s="19"/>
      <c r="AM66" s="59"/>
    </row>
    <row r="67" spans="1:39" s="7" customFormat="1" ht="12.75" x14ac:dyDescent="0.2">
      <c r="A67" s="69" t="s">
        <v>95</v>
      </c>
      <c r="B67" s="61">
        <f t="shared" ref="B67:AG67" si="6">MAX(B8:B62)</f>
        <v>117281</v>
      </c>
      <c r="C67" s="61">
        <f t="shared" si="6"/>
        <v>189</v>
      </c>
      <c r="D67" s="61">
        <f t="shared" si="6"/>
        <v>9</v>
      </c>
      <c r="E67" s="61">
        <f t="shared" si="6"/>
        <v>165</v>
      </c>
      <c r="F67" s="61">
        <f t="shared" si="6"/>
        <v>8</v>
      </c>
      <c r="G67" s="63">
        <f t="shared" si="6"/>
        <v>113882</v>
      </c>
      <c r="H67" s="70">
        <f t="shared" si="6"/>
        <v>0.99399999999999999</v>
      </c>
      <c r="I67" s="63">
        <f t="shared" si="6"/>
        <v>5687</v>
      </c>
      <c r="J67" s="71">
        <f t="shared" si="6"/>
        <v>0.502</v>
      </c>
      <c r="K67" s="63">
        <f t="shared" si="6"/>
        <v>2021</v>
      </c>
      <c r="L67" s="71">
        <f t="shared" si="6"/>
        <v>0.122</v>
      </c>
      <c r="M67" s="63">
        <f t="shared" si="6"/>
        <v>115</v>
      </c>
      <c r="N67" s="71">
        <f t="shared" si="6"/>
        <v>4.0000000000000001E-3</v>
      </c>
      <c r="O67" s="66">
        <f t="shared" si="6"/>
        <v>2227</v>
      </c>
      <c r="P67" s="72">
        <f t="shared" si="6"/>
        <v>0.27500000000000002</v>
      </c>
      <c r="Q67" s="66">
        <f t="shared" si="6"/>
        <v>1607</v>
      </c>
      <c r="R67" s="72">
        <f t="shared" si="6"/>
        <v>0.06</v>
      </c>
      <c r="S67" s="66">
        <f t="shared" si="6"/>
        <v>44096</v>
      </c>
      <c r="T67" s="72">
        <f t="shared" si="6"/>
        <v>0.80500000000000005</v>
      </c>
      <c r="U67" s="66">
        <f t="shared" si="6"/>
        <v>12254</v>
      </c>
      <c r="V67" s="72">
        <f t="shared" si="6"/>
        <v>0.997</v>
      </c>
      <c r="W67" s="66">
        <f t="shared" si="6"/>
        <v>1880</v>
      </c>
      <c r="X67" s="298">
        <f t="shared" si="6"/>
        <v>0.16600000000000001</v>
      </c>
      <c r="Y67" s="66">
        <f t="shared" si="6"/>
        <v>5595</v>
      </c>
      <c r="Z67" s="72">
        <f t="shared" si="6"/>
        <v>0.56200000000000006</v>
      </c>
      <c r="AA67" s="418">
        <f t="shared" si="6"/>
        <v>111</v>
      </c>
      <c r="AB67" s="417">
        <f t="shared" si="6"/>
        <v>7.0000000000000001E-3</v>
      </c>
      <c r="AC67" s="416">
        <f t="shared" si="6"/>
        <v>47445</v>
      </c>
      <c r="AD67" s="416">
        <f t="shared" si="6"/>
        <v>115748</v>
      </c>
      <c r="AE67" s="415">
        <f t="shared" si="6"/>
        <v>0.998</v>
      </c>
      <c r="AF67" s="414">
        <f t="shared" si="6"/>
        <v>3203</v>
      </c>
      <c r="AG67" s="413">
        <f t="shared" si="6"/>
        <v>0.29799999999999999</v>
      </c>
      <c r="AL67" s="19"/>
      <c r="AM67" s="59"/>
    </row>
    <row r="69" spans="1:39" x14ac:dyDescent="0.25">
      <c r="G69" s="137">
        <f xml:space="preserve"> G65 + I65</f>
        <v>1132008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workbookViewId="0">
      <selection activeCell="B1" sqref="B1"/>
    </sheetView>
  </sheetViews>
  <sheetFormatPr defaultRowHeight="12.75" x14ac:dyDescent="0.2"/>
  <cols>
    <col min="1" max="1" width="3.140625" style="7" customWidth="1"/>
    <col min="2" max="2" width="33.42578125" style="7" customWidth="1"/>
    <col min="3" max="3" width="10" style="68" customWidth="1"/>
    <col min="4" max="4" width="11.140625" style="59" customWidth="1"/>
    <col min="5" max="5" width="71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44774</v>
      </c>
    </row>
    <row r="3" spans="2:5" ht="13.5" thickBot="1" x14ac:dyDescent="0.25"/>
    <row r="4" spans="2:5" x14ac:dyDescent="0.2">
      <c r="B4" s="384" t="s">
        <v>305</v>
      </c>
      <c r="C4" s="349" t="s">
        <v>97</v>
      </c>
      <c r="D4" s="383" t="s">
        <v>98</v>
      </c>
      <c r="E4" s="302" t="s">
        <v>99</v>
      </c>
    </row>
    <row r="5" spans="2:5" x14ac:dyDescent="0.2">
      <c r="B5" s="85" t="s">
        <v>109</v>
      </c>
      <c r="C5" s="382">
        <v>1142313</v>
      </c>
      <c r="D5" s="381"/>
      <c r="E5" s="39"/>
    </row>
    <row r="6" spans="2:5" x14ac:dyDescent="0.2">
      <c r="B6" s="380" t="s">
        <v>256</v>
      </c>
      <c r="C6" s="379">
        <v>1132008</v>
      </c>
      <c r="D6" s="378"/>
      <c r="E6" s="377"/>
    </row>
    <row r="7" spans="2:5" x14ac:dyDescent="0.2">
      <c r="B7" s="376" t="s">
        <v>255</v>
      </c>
      <c r="C7" s="375">
        <v>25665</v>
      </c>
      <c r="D7" s="374">
        <f xml:space="preserve"> C7 / $C$6</f>
        <v>2.2672101257234931E-2</v>
      </c>
      <c r="E7" s="373" t="s">
        <v>304</v>
      </c>
    </row>
    <row r="8" spans="2:5" x14ac:dyDescent="0.2">
      <c r="B8" s="376" t="s">
        <v>254</v>
      </c>
      <c r="C8" s="375">
        <v>35328</v>
      </c>
      <c r="D8" s="374">
        <f xml:space="preserve"> C8 / $C$5</f>
        <v>3.0926724986934405E-2</v>
      </c>
      <c r="E8" s="373" t="s">
        <v>306</v>
      </c>
    </row>
    <row r="9" spans="2:5" x14ac:dyDescent="0.2">
      <c r="B9" s="376" t="s">
        <v>102</v>
      </c>
      <c r="C9" s="375">
        <v>71930</v>
      </c>
      <c r="D9" s="374">
        <f xml:space="preserve"> C9 / $C$6</f>
        <v>6.3541953767111192E-2</v>
      </c>
      <c r="E9" s="373" t="s">
        <v>242</v>
      </c>
    </row>
    <row r="10" spans="2:5" x14ac:dyDescent="0.2">
      <c r="B10" s="376" t="s">
        <v>103</v>
      </c>
      <c r="C10" s="375">
        <v>45606</v>
      </c>
      <c r="D10" s="374">
        <f xml:space="preserve"> C10 / $C$6</f>
        <v>4.0287701146988361E-2</v>
      </c>
      <c r="E10" s="373" t="s">
        <v>222</v>
      </c>
    </row>
    <row r="11" spans="2:5" x14ac:dyDescent="0.2">
      <c r="B11" s="376" t="s">
        <v>104</v>
      </c>
      <c r="C11" s="375">
        <v>7491</v>
      </c>
      <c r="D11" s="374">
        <f xml:space="preserve"> C11 / $C$6</f>
        <v>6.6174443996862217E-3</v>
      </c>
      <c r="E11" s="373" t="s">
        <v>105</v>
      </c>
    </row>
    <row r="12" spans="2:5" x14ac:dyDescent="0.2">
      <c r="B12" s="376" t="s">
        <v>106</v>
      </c>
      <c r="C12" s="375">
        <v>6136</v>
      </c>
      <c r="D12" s="374">
        <f xml:space="preserve"> C12 / $C$6</f>
        <v>5.4204563925343285E-3</v>
      </c>
      <c r="E12" s="373" t="s">
        <v>331</v>
      </c>
    </row>
    <row r="13" spans="2:5" ht="25.5" x14ac:dyDescent="0.2">
      <c r="B13" s="372" t="s">
        <v>108</v>
      </c>
      <c r="C13" s="371">
        <v>1415</v>
      </c>
      <c r="D13" s="370">
        <v>1E-3</v>
      </c>
      <c r="E13" s="369" t="s">
        <v>253</v>
      </c>
    </row>
    <row r="14" spans="2:5" ht="26.25" thickBot="1" x14ac:dyDescent="0.25">
      <c r="B14" s="368" t="s">
        <v>223</v>
      </c>
      <c r="C14" s="367">
        <v>1004637</v>
      </c>
      <c r="D14" s="366">
        <f xml:space="preserve"> C14 / $C$6</f>
        <v>0.88748224394173891</v>
      </c>
      <c r="E14" s="365" t="s">
        <v>243</v>
      </c>
    </row>
    <row r="15" spans="2:5" customFormat="1" ht="15" x14ac:dyDescent="0.25">
      <c r="D15" s="83"/>
    </row>
    <row r="16" spans="2:5" ht="13.5" thickBot="1" x14ac:dyDescent="0.25"/>
    <row r="17" spans="2:5" x14ac:dyDescent="0.2">
      <c r="B17" s="84" t="s">
        <v>311</v>
      </c>
      <c r="C17" s="79" t="s">
        <v>97</v>
      </c>
      <c r="D17" s="80" t="s">
        <v>98</v>
      </c>
      <c r="E17" s="81" t="s">
        <v>99</v>
      </c>
    </row>
    <row r="18" spans="2:5" x14ac:dyDescent="0.2">
      <c r="B18" s="85" t="s">
        <v>109</v>
      </c>
      <c r="C18" s="86">
        <v>1142313</v>
      </c>
      <c r="D18" s="87"/>
      <c r="E18" s="88" t="s">
        <v>110</v>
      </c>
    </row>
    <row r="19" spans="2:5" ht="25.5" x14ac:dyDescent="0.2">
      <c r="B19" s="89" t="s">
        <v>111</v>
      </c>
      <c r="C19" s="90">
        <v>1062511</v>
      </c>
      <c r="D19" s="91">
        <f xml:space="preserve"> C19 / $C$18</f>
        <v>0.93013998790173968</v>
      </c>
      <c r="E19" s="92" t="s">
        <v>112</v>
      </c>
    </row>
    <row r="20" spans="2:5" x14ac:dyDescent="0.2">
      <c r="B20" s="93" t="s">
        <v>113</v>
      </c>
      <c r="C20" s="94">
        <v>69497</v>
      </c>
      <c r="D20" s="95">
        <f xml:space="preserve"> C20 / $C$18</f>
        <v>6.083884189359659E-2</v>
      </c>
      <c r="E20" s="96" t="s">
        <v>114</v>
      </c>
    </row>
    <row r="21" spans="2:5" x14ac:dyDescent="0.2">
      <c r="B21" s="93" t="s">
        <v>252</v>
      </c>
      <c r="C21" s="94">
        <v>9663</v>
      </c>
      <c r="D21" s="95">
        <f xml:space="preserve"> C21 / $C$18</f>
        <v>8.4591526140383594E-3</v>
      </c>
      <c r="E21" s="96" t="s">
        <v>114</v>
      </c>
    </row>
    <row r="22" spans="2:5" x14ac:dyDescent="0.2">
      <c r="B22" s="85" t="s">
        <v>116</v>
      </c>
      <c r="C22" s="86"/>
      <c r="D22" s="87"/>
      <c r="E22" s="88" t="s">
        <v>117</v>
      </c>
    </row>
    <row r="23" spans="2:5" x14ac:dyDescent="0.2">
      <c r="B23" s="97" t="s">
        <v>118</v>
      </c>
      <c r="C23" s="98"/>
      <c r="D23" s="99">
        <v>0.99399999999999999</v>
      </c>
      <c r="E23" s="100" t="s">
        <v>119</v>
      </c>
    </row>
    <row r="24" spans="2:5" ht="13.5" thickBot="1" x14ac:dyDescent="0.25">
      <c r="B24" s="101" t="s">
        <v>120</v>
      </c>
      <c r="C24" s="102"/>
      <c r="D24" s="103">
        <v>0.497</v>
      </c>
      <c r="E24" s="104" t="s">
        <v>121</v>
      </c>
    </row>
    <row r="25" spans="2:5" ht="13.5" thickBot="1" x14ac:dyDescent="0.25"/>
    <row r="26" spans="2:5" ht="25.5" x14ac:dyDescent="0.2">
      <c r="B26" s="105" t="s">
        <v>122</v>
      </c>
      <c r="C26" s="106" t="s">
        <v>97</v>
      </c>
      <c r="D26" s="107" t="s">
        <v>98</v>
      </c>
      <c r="E26" s="108" t="s">
        <v>99</v>
      </c>
    </row>
    <row r="27" spans="2:5" x14ac:dyDescent="0.2">
      <c r="B27" s="85" t="s">
        <v>123</v>
      </c>
      <c r="C27" s="86">
        <v>1672</v>
      </c>
      <c r="D27" s="87"/>
      <c r="E27" s="88"/>
    </row>
    <row r="28" spans="2:5" x14ac:dyDescent="0.2">
      <c r="B28" s="109" t="s">
        <v>124</v>
      </c>
      <c r="C28" s="110">
        <v>46</v>
      </c>
      <c r="D28" s="82">
        <f xml:space="preserve"> C28 / $C$27</f>
        <v>2.751196172248804E-2</v>
      </c>
      <c r="E28" s="111" t="s">
        <v>125</v>
      </c>
    </row>
    <row r="29" spans="2:5" x14ac:dyDescent="0.2">
      <c r="B29" s="109" t="s">
        <v>126</v>
      </c>
      <c r="C29" s="110">
        <v>954</v>
      </c>
      <c r="D29" s="82">
        <f xml:space="preserve"> C29 / $C$27</f>
        <v>0.57057416267942584</v>
      </c>
      <c r="E29" s="111" t="s">
        <v>245</v>
      </c>
    </row>
    <row r="30" spans="2:5" x14ac:dyDescent="0.2">
      <c r="B30" s="109" t="s">
        <v>94</v>
      </c>
      <c r="C30" s="110">
        <v>9</v>
      </c>
      <c r="D30" s="112"/>
      <c r="E30" s="111" t="s">
        <v>127</v>
      </c>
    </row>
    <row r="31" spans="2:5" x14ac:dyDescent="0.2">
      <c r="B31" s="109" t="s">
        <v>95</v>
      </c>
      <c r="C31" s="110">
        <v>189</v>
      </c>
      <c r="D31" s="112"/>
      <c r="E31" s="111" t="s">
        <v>128</v>
      </c>
    </row>
    <row r="32" spans="2:5" x14ac:dyDescent="0.2">
      <c r="B32" s="85" t="s">
        <v>129</v>
      </c>
      <c r="C32" s="86">
        <v>195</v>
      </c>
      <c r="D32" s="87"/>
      <c r="E32" s="88"/>
    </row>
    <row r="33" spans="2:5" ht="13.5" thickBot="1" x14ac:dyDescent="0.25">
      <c r="B33" s="113" t="s">
        <v>95</v>
      </c>
      <c r="C33" s="114">
        <v>8</v>
      </c>
      <c r="D33" s="115"/>
      <c r="E33" s="116" t="s">
        <v>130</v>
      </c>
    </row>
    <row r="44" spans="2:5" x14ac:dyDescent="0.2">
      <c r="D44" s="309"/>
    </row>
    <row r="45" spans="2:5" x14ac:dyDescent="0.2">
      <c r="D45" s="309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>
      <selection activeCell="L65" sqref="B65:L65"/>
    </sheetView>
  </sheetViews>
  <sheetFormatPr defaultRowHeight="15" x14ac:dyDescent="0.25"/>
  <cols>
    <col min="1" max="1" width="5.28515625" style="19" customWidth="1"/>
    <col min="2" max="2" width="18.7109375" customWidth="1"/>
    <col min="3" max="3" width="9" style="44" customWidth="1"/>
    <col min="4" max="4" width="8.5703125" style="44" customWidth="1"/>
    <col min="5" max="5" width="9.140625" style="44" customWidth="1"/>
    <col min="6" max="6" width="9.28515625" style="44" customWidth="1"/>
    <col min="7" max="7" width="8.5703125" style="44" customWidth="1"/>
    <col min="8" max="8" width="10.140625" style="44" customWidth="1"/>
    <col min="9" max="9" width="9.140625" style="44" customWidth="1"/>
    <col min="10" max="11" width="9.85546875" style="44" customWidth="1"/>
    <col min="12" max="12" width="10.140625" style="44" customWidth="1"/>
  </cols>
  <sheetData>
    <row r="1" spans="1:12" x14ac:dyDescent="0.25">
      <c r="B1" s="514" t="s">
        <v>307</v>
      </c>
    </row>
    <row r="2" spans="1:12" x14ac:dyDescent="0.25">
      <c r="B2" t="s">
        <v>310</v>
      </c>
    </row>
    <row r="3" spans="1:12" ht="15.75" thickBot="1" x14ac:dyDescent="0.3">
      <c r="A3" s="487"/>
    </row>
    <row r="4" spans="1:12" x14ac:dyDescent="0.25">
      <c r="A4" s="487" t="s">
        <v>206</v>
      </c>
      <c r="B4" s="412" t="s">
        <v>192</v>
      </c>
      <c r="C4" s="411">
        <v>1</v>
      </c>
      <c r="D4" s="411">
        <v>2</v>
      </c>
      <c r="E4" s="411">
        <v>3</v>
      </c>
      <c r="F4" s="411">
        <v>4</v>
      </c>
      <c r="G4" s="411">
        <v>5</v>
      </c>
      <c r="H4" s="411">
        <v>6</v>
      </c>
      <c r="I4" s="411">
        <v>7</v>
      </c>
      <c r="J4" s="411">
        <v>8</v>
      </c>
      <c r="K4" s="411">
        <v>9</v>
      </c>
      <c r="L4" s="410">
        <v>10</v>
      </c>
    </row>
    <row r="5" spans="1:12" ht="15.75" thickBot="1" x14ac:dyDescent="0.3">
      <c r="A5" s="487"/>
      <c r="B5" s="255"/>
      <c r="C5" s="253"/>
      <c r="D5" s="253"/>
      <c r="E5" s="253"/>
      <c r="F5" s="253"/>
      <c r="G5" s="253"/>
      <c r="H5" s="253"/>
      <c r="I5" s="253"/>
      <c r="J5" s="253"/>
      <c r="K5" s="253"/>
      <c r="L5" s="254"/>
    </row>
    <row r="6" spans="1:12" x14ac:dyDescent="0.25">
      <c r="A6" s="487"/>
      <c r="B6" s="710" t="s">
        <v>259</v>
      </c>
      <c r="C6" s="301" t="s">
        <v>31</v>
      </c>
      <c r="D6" s="301" t="s">
        <v>54</v>
      </c>
      <c r="E6" s="301" t="s">
        <v>57</v>
      </c>
      <c r="F6" s="301" t="s">
        <v>36</v>
      </c>
      <c r="G6" s="301" t="s">
        <v>290</v>
      </c>
      <c r="H6" s="301" t="s">
        <v>40</v>
      </c>
      <c r="I6" s="301" t="s">
        <v>82</v>
      </c>
      <c r="J6" s="301" t="s">
        <v>291</v>
      </c>
      <c r="K6" s="301" t="s">
        <v>62</v>
      </c>
      <c r="L6" s="302" t="s">
        <v>80</v>
      </c>
    </row>
    <row r="7" spans="1:12" ht="26.25" customHeight="1" thickBot="1" x14ac:dyDescent="0.3">
      <c r="A7" s="487" t="s">
        <v>258</v>
      </c>
      <c r="B7" s="711"/>
      <c r="C7" s="502">
        <v>0.29799999999999999</v>
      </c>
      <c r="D7" s="502">
        <v>0.24099999999999999</v>
      </c>
      <c r="E7" s="502">
        <v>0.193</v>
      </c>
      <c r="F7" s="502">
        <v>0.16500000000000001</v>
      </c>
      <c r="G7" s="502">
        <v>0.124</v>
      </c>
      <c r="H7" s="502">
        <v>0.1</v>
      </c>
      <c r="I7" s="502">
        <v>8.6999999999999994E-2</v>
      </c>
      <c r="J7" s="502">
        <v>8.6999999999999994E-2</v>
      </c>
      <c r="K7" s="502">
        <v>8.3000000000000004E-2</v>
      </c>
      <c r="L7" s="503">
        <v>6.7000000000000004E-2</v>
      </c>
    </row>
    <row r="8" spans="1:12" ht="15.75" thickBot="1" x14ac:dyDescent="0.3">
      <c r="A8" s="487"/>
      <c r="B8" s="504"/>
      <c r="C8" s="505"/>
      <c r="D8" s="505"/>
      <c r="E8" s="505"/>
      <c r="F8" s="505"/>
      <c r="G8" s="505"/>
      <c r="H8" s="505"/>
      <c r="I8" s="505"/>
      <c r="J8" s="505"/>
      <c r="K8" s="505"/>
      <c r="L8" s="506"/>
    </row>
    <row r="9" spans="1:12" x14ac:dyDescent="0.25">
      <c r="A9" s="487"/>
      <c r="B9" s="712" t="s">
        <v>281</v>
      </c>
      <c r="C9" s="301" t="s">
        <v>57</v>
      </c>
      <c r="D9" s="301" t="s">
        <v>54</v>
      </c>
      <c r="E9" s="301" t="s">
        <v>31</v>
      </c>
      <c r="F9" s="301" t="s">
        <v>62</v>
      </c>
      <c r="G9" s="301" t="s">
        <v>40</v>
      </c>
      <c r="H9" s="301" t="s">
        <v>293</v>
      </c>
      <c r="I9" s="301" t="s">
        <v>50</v>
      </c>
      <c r="J9" s="301" t="s">
        <v>47</v>
      </c>
      <c r="K9" s="301" t="s">
        <v>295</v>
      </c>
      <c r="L9" s="302" t="s">
        <v>82</v>
      </c>
    </row>
    <row r="10" spans="1:12" ht="34.5" customHeight="1" thickBot="1" x14ac:dyDescent="0.3">
      <c r="A10" s="487" t="s">
        <v>264</v>
      </c>
      <c r="B10" s="713"/>
      <c r="C10" s="515">
        <v>3203</v>
      </c>
      <c r="D10" s="515">
        <v>2808</v>
      </c>
      <c r="E10" s="515">
        <v>2388</v>
      </c>
      <c r="F10" s="515">
        <v>2235</v>
      </c>
      <c r="G10" s="515">
        <v>2184</v>
      </c>
      <c r="H10" s="515">
        <v>1955</v>
      </c>
      <c r="I10" s="515">
        <v>1403</v>
      </c>
      <c r="J10" s="515">
        <v>1384</v>
      </c>
      <c r="K10" s="515">
        <v>1232</v>
      </c>
      <c r="L10" s="516">
        <v>1190</v>
      </c>
    </row>
    <row r="11" spans="1:12" x14ac:dyDescent="0.25">
      <c r="A11" s="487"/>
      <c r="B11" s="44"/>
    </row>
    <row r="12" spans="1:12" ht="15.75" thickBot="1" x14ac:dyDescent="0.3">
      <c r="A12" s="487"/>
      <c r="B12" s="514" t="s">
        <v>307</v>
      </c>
    </row>
    <row r="13" spans="1:12" x14ac:dyDescent="0.25">
      <c r="A13" s="487"/>
      <c r="B13" s="256" t="s">
        <v>191</v>
      </c>
      <c r="C13" s="251">
        <v>1</v>
      </c>
      <c r="D13" s="251">
        <v>2</v>
      </c>
      <c r="E13" s="251">
        <v>3</v>
      </c>
      <c r="F13" s="251">
        <v>4</v>
      </c>
      <c r="G13" s="251">
        <v>5</v>
      </c>
      <c r="H13" s="251">
        <v>6</v>
      </c>
      <c r="I13" s="251">
        <v>7</v>
      </c>
      <c r="J13" s="251">
        <v>8</v>
      </c>
      <c r="K13" s="251">
        <v>9</v>
      </c>
      <c r="L13" s="252">
        <v>10</v>
      </c>
    </row>
    <row r="14" spans="1:12" ht="15.75" thickBot="1" x14ac:dyDescent="0.3">
      <c r="A14" s="487"/>
      <c r="B14" s="397"/>
      <c r="C14" s="306"/>
      <c r="D14" s="306"/>
      <c r="E14" s="306"/>
      <c r="F14" s="306"/>
      <c r="G14" s="306"/>
      <c r="H14" s="306"/>
      <c r="I14" s="306"/>
      <c r="J14" s="306"/>
      <c r="K14" s="306"/>
      <c r="L14" s="396"/>
    </row>
    <row r="15" spans="1:12" x14ac:dyDescent="0.25">
      <c r="A15" s="487"/>
      <c r="B15" s="704" t="s">
        <v>308</v>
      </c>
      <c r="C15" s="301" t="s">
        <v>54</v>
      </c>
      <c r="D15" s="301" t="s">
        <v>63</v>
      </c>
      <c r="E15" s="301" t="s">
        <v>72</v>
      </c>
      <c r="F15" s="301" t="s">
        <v>57</v>
      </c>
      <c r="G15" s="301" t="s">
        <v>29</v>
      </c>
      <c r="H15" s="301" t="s">
        <v>44</v>
      </c>
      <c r="I15" s="301" t="s">
        <v>52</v>
      </c>
      <c r="J15" s="301" t="s">
        <v>61</v>
      </c>
      <c r="K15" s="301" t="s">
        <v>82</v>
      </c>
      <c r="L15" s="302" t="s">
        <v>295</v>
      </c>
    </row>
    <row r="16" spans="1:12" ht="24" customHeight="1" thickBot="1" x14ac:dyDescent="0.3">
      <c r="A16" s="487" t="s">
        <v>288</v>
      </c>
      <c r="B16" s="705"/>
      <c r="C16" s="507">
        <v>-4.3999999999999984E-2</v>
      </c>
      <c r="D16" s="507">
        <v>-1.9E-2</v>
      </c>
      <c r="E16" s="507">
        <v>-1.2E-2</v>
      </c>
      <c r="F16" s="507">
        <v>-9.000000000000008E-3</v>
      </c>
      <c r="G16" s="507">
        <v>-8.0000000000000002E-3</v>
      </c>
      <c r="H16" s="507">
        <v>-6.9999999999999993E-3</v>
      </c>
      <c r="I16" s="507">
        <v>-5.9999999999999993E-3</v>
      </c>
      <c r="J16" s="507">
        <v>-4.9999999999999992E-3</v>
      </c>
      <c r="K16" s="507">
        <v>-4.0000000000000036E-3</v>
      </c>
      <c r="L16" s="508">
        <v>-4.0000000000000001E-3</v>
      </c>
    </row>
    <row r="17" spans="1:12" ht="15.75" thickBot="1" x14ac:dyDescent="0.3">
      <c r="A17" s="509"/>
      <c r="B17" s="510"/>
      <c r="C17" s="509"/>
      <c r="D17" s="509"/>
      <c r="E17" s="509"/>
      <c r="F17" s="509"/>
      <c r="G17" s="509"/>
      <c r="H17" s="509"/>
      <c r="I17" s="509"/>
      <c r="J17" s="509"/>
      <c r="K17" s="509"/>
      <c r="L17" s="511"/>
    </row>
    <row r="18" spans="1:12" x14ac:dyDescent="0.25">
      <c r="A18" s="487"/>
      <c r="B18" s="704" t="s">
        <v>309</v>
      </c>
      <c r="C18" s="392" t="s">
        <v>29</v>
      </c>
      <c r="D18" s="392" t="s">
        <v>54</v>
      </c>
      <c r="E18" s="392" t="s">
        <v>44</v>
      </c>
      <c r="F18" s="392" t="s">
        <v>295</v>
      </c>
      <c r="G18" s="392" t="s">
        <v>57</v>
      </c>
      <c r="H18" s="392" t="s">
        <v>58</v>
      </c>
      <c r="I18" s="392" t="s">
        <v>52</v>
      </c>
      <c r="J18" s="392" t="s">
        <v>62</v>
      </c>
      <c r="K18" s="392" t="s">
        <v>63</v>
      </c>
      <c r="L18" s="391" t="s">
        <v>72</v>
      </c>
    </row>
    <row r="19" spans="1:12" ht="24.75" customHeight="1" thickBot="1" x14ac:dyDescent="0.3">
      <c r="A19" s="487" t="s">
        <v>289</v>
      </c>
      <c r="B19" s="705"/>
      <c r="C19" s="512">
        <v>-586</v>
      </c>
      <c r="D19" s="512">
        <v>-496</v>
      </c>
      <c r="E19" s="512">
        <v>-292</v>
      </c>
      <c r="F19" s="512">
        <v>-196</v>
      </c>
      <c r="G19" s="512">
        <v>-143</v>
      </c>
      <c r="H19" s="512">
        <v>-126</v>
      </c>
      <c r="I19" s="512">
        <v>-124</v>
      </c>
      <c r="J19" s="512">
        <v>-92</v>
      </c>
      <c r="K19" s="512">
        <v>-91</v>
      </c>
      <c r="L19" s="513">
        <v>-91</v>
      </c>
    </row>
    <row r="20" spans="1:12" ht="24.75" customHeight="1" x14ac:dyDescent="0.25">
      <c r="A20"/>
      <c r="C20"/>
      <c r="D20"/>
      <c r="E20"/>
      <c r="F20"/>
      <c r="G20"/>
      <c r="H20"/>
      <c r="I20"/>
      <c r="J20"/>
      <c r="K20"/>
      <c r="L20"/>
    </row>
    <row r="21" spans="1:12" x14ac:dyDescent="0.25">
      <c r="B21" s="517" t="s">
        <v>266</v>
      </c>
    </row>
    <row r="22" spans="1:12" x14ac:dyDescent="0.25">
      <c r="B22" t="s">
        <v>265</v>
      </c>
    </row>
    <row r="23" spans="1:12" ht="15.75" thickBot="1" x14ac:dyDescent="0.3"/>
    <row r="24" spans="1:12" x14ac:dyDescent="0.25">
      <c r="A24" s="19" t="s">
        <v>206</v>
      </c>
      <c r="B24" s="412" t="s">
        <v>192</v>
      </c>
      <c r="C24" s="411">
        <v>1</v>
      </c>
      <c r="D24" s="411">
        <v>2</v>
      </c>
      <c r="E24" s="411">
        <v>3</v>
      </c>
      <c r="F24" s="411">
        <v>4</v>
      </c>
      <c r="G24" s="411">
        <v>5</v>
      </c>
      <c r="H24" s="411">
        <v>6</v>
      </c>
      <c r="I24" s="411">
        <v>7</v>
      </c>
      <c r="J24" s="411">
        <v>8</v>
      </c>
      <c r="K24" s="411">
        <v>9</v>
      </c>
      <c r="L24" s="410">
        <v>10</v>
      </c>
    </row>
    <row r="25" spans="1:12" ht="15.75" thickBot="1" x14ac:dyDescent="0.3">
      <c r="B25" s="255"/>
      <c r="C25" s="253"/>
      <c r="D25" s="253"/>
      <c r="E25" s="253"/>
      <c r="F25" s="253"/>
      <c r="G25" s="253"/>
      <c r="H25" s="253"/>
      <c r="I25" s="253"/>
      <c r="J25" s="253"/>
      <c r="K25" s="253"/>
      <c r="L25" s="254"/>
    </row>
    <row r="26" spans="1:12" x14ac:dyDescent="0.25">
      <c r="B26" s="702" t="s">
        <v>259</v>
      </c>
      <c r="C26" s="301" t="s">
        <v>31</v>
      </c>
      <c r="D26" s="301" t="s">
        <v>54</v>
      </c>
      <c r="E26" s="301" t="s">
        <v>57</v>
      </c>
      <c r="F26" s="301" t="s">
        <v>36</v>
      </c>
      <c r="G26" s="301" t="s">
        <v>38</v>
      </c>
      <c r="H26" s="301" t="s">
        <v>40</v>
      </c>
      <c r="I26" s="301" t="s">
        <v>82</v>
      </c>
      <c r="J26" s="301" t="s">
        <v>79</v>
      </c>
      <c r="K26" s="301" t="s">
        <v>62</v>
      </c>
      <c r="L26" s="302" t="s">
        <v>80</v>
      </c>
    </row>
    <row r="27" spans="1:12" ht="26.25" customHeight="1" thickBot="1" x14ac:dyDescent="0.3">
      <c r="A27" s="19" t="s">
        <v>258</v>
      </c>
      <c r="B27" s="703"/>
      <c r="C27" s="257">
        <v>0.32800000000000001</v>
      </c>
      <c r="D27" s="257">
        <v>0.31</v>
      </c>
      <c r="E27" s="257">
        <v>0.20599999999999999</v>
      </c>
      <c r="F27" s="257">
        <v>0.16500000000000001</v>
      </c>
      <c r="G27" s="257">
        <v>0.126</v>
      </c>
      <c r="H27" s="257">
        <v>0.105</v>
      </c>
      <c r="I27" s="257">
        <v>9.2999999999999999E-2</v>
      </c>
      <c r="J27" s="257">
        <v>0.09</v>
      </c>
      <c r="K27" s="257">
        <v>8.5000000000000006E-2</v>
      </c>
      <c r="L27" s="303">
        <v>7.2999999999999995E-2</v>
      </c>
    </row>
    <row r="28" spans="1:12" ht="15.75" thickBot="1" x14ac:dyDescent="0.3">
      <c r="B28" s="474"/>
      <c r="C28" s="475"/>
      <c r="D28" s="475"/>
      <c r="E28" s="475"/>
      <c r="F28" s="475"/>
      <c r="G28" s="475"/>
      <c r="H28" s="475"/>
      <c r="I28" s="475"/>
      <c r="J28" s="475"/>
      <c r="K28" s="475"/>
      <c r="L28" s="476"/>
    </row>
    <row r="29" spans="1:12" x14ac:dyDescent="0.25">
      <c r="A29" s="487"/>
      <c r="B29" s="702" t="s">
        <v>281</v>
      </c>
      <c r="C29" s="392" t="s">
        <v>54</v>
      </c>
      <c r="D29" s="392" t="s">
        <v>57</v>
      </c>
      <c r="E29" s="392" t="s">
        <v>31</v>
      </c>
      <c r="F29" s="392" t="s">
        <v>40</v>
      </c>
      <c r="G29" s="392" t="s">
        <v>62</v>
      </c>
      <c r="H29" s="392" t="s">
        <v>51</v>
      </c>
      <c r="I29" s="392" t="s">
        <v>29</v>
      </c>
      <c r="J29" s="392" t="s">
        <v>47</v>
      </c>
      <c r="K29" s="392" t="s">
        <v>50</v>
      </c>
      <c r="L29" s="391" t="s">
        <v>33</v>
      </c>
    </row>
    <row r="30" spans="1:12" ht="40.5" customHeight="1" thickBot="1" x14ac:dyDescent="0.3">
      <c r="A30" s="487" t="s">
        <v>264</v>
      </c>
      <c r="B30" s="703"/>
      <c r="C30" s="407">
        <v>3583</v>
      </c>
      <c r="D30" s="407">
        <v>3406</v>
      </c>
      <c r="E30" s="407">
        <v>2627</v>
      </c>
      <c r="F30" s="407">
        <v>2282</v>
      </c>
      <c r="G30" s="407">
        <v>2267</v>
      </c>
      <c r="H30" s="407">
        <v>2219</v>
      </c>
      <c r="I30" s="407">
        <v>2042</v>
      </c>
      <c r="J30" s="407">
        <v>1827</v>
      </c>
      <c r="K30" s="407">
        <v>1536</v>
      </c>
      <c r="L30" s="406">
        <v>1489</v>
      </c>
    </row>
    <row r="31" spans="1:12" ht="15.75" thickBot="1" x14ac:dyDescent="0.3">
      <c r="B31" s="474"/>
      <c r="C31" s="475"/>
      <c r="D31" s="475"/>
      <c r="E31" s="475"/>
      <c r="F31" s="475"/>
      <c r="G31" s="475"/>
      <c r="H31" s="475"/>
      <c r="I31" s="475"/>
      <c r="J31" s="475"/>
      <c r="K31" s="475"/>
      <c r="L31" s="476"/>
    </row>
    <row r="32" spans="1:12" x14ac:dyDescent="0.25">
      <c r="B32" s="702" t="s">
        <v>190</v>
      </c>
      <c r="C32" s="301" t="s">
        <v>31</v>
      </c>
      <c r="D32" s="301" t="s">
        <v>54</v>
      </c>
      <c r="E32" s="301" t="s">
        <v>36</v>
      </c>
      <c r="F32" s="301" t="s">
        <v>62</v>
      </c>
      <c r="G32" s="301" t="s">
        <v>82</v>
      </c>
      <c r="H32" s="301" t="s">
        <v>79</v>
      </c>
      <c r="I32" s="301" t="s">
        <v>57</v>
      </c>
      <c r="J32" s="301" t="s">
        <v>80</v>
      </c>
      <c r="K32" s="301" t="s">
        <v>40</v>
      </c>
      <c r="L32" s="302" t="s">
        <v>60</v>
      </c>
    </row>
    <row r="33" spans="1:12" ht="15.75" thickBot="1" x14ac:dyDescent="0.3">
      <c r="A33" s="19" t="s">
        <v>207</v>
      </c>
      <c r="B33" s="703"/>
      <c r="C33" s="257">
        <v>0.30199999999999999</v>
      </c>
      <c r="D33" s="257">
        <v>0.25</v>
      </c>
      <c r="E33" s="257">
        <v>0.15</v>
      </c>
      <c r="F33" s="257">
        <v>8.4000000000000005E-2</v>
      </c>
      <c r="G33" s="257">
        <v>7.9000000000000001E-2</v>
      </c>
      <c r="H33" s="257">
        <v>7.9000000000000001E-2</v>
      </c>
      <c r="I33" s="257">
        <v>7.1999999999999995E-2</v>
      </c>
      <c r="J33" s="257">
        <v>7.0999999999999994E-2</v>
      </c>
      <c r="K33" s="257">
        <v>6.2E-2</v>
      </c>
      <c r="L33" s="303">
        <v>6.2E-2</v>
      </c>
    </row>
    <row r="34" spans="1:12" ht="15.75" thickBot="1" x14ac:dyDescent="0.3">
      <c r="B34" s="477"/>
      <c r="C34" s="478"/>
      <c r="D34" s="478"/>
      <c r="E34" s="478"/>
      <c r="F34" s="478"/>
      <c r="G34" s="478"/>
      <c r="H34" s="478"/>
      <c r="I34" s="478"/>
      <c r="J34" s="478"/>
      <c r="K34" s="478"/>
      <c r="L34" s="479"/>
    </row>
    <row r="35" spans="1:12" x14ac:dyDescent="0.25">
      <c r="B35" s="702" t="s">
        <v>13</v>
      </c>
      <c r="C35" s="301" t="s">
        <v>54</v>
      </c>
      <c r="D35" s="301" t="s">
        <v>31</v>
      </c>
      <c r="E35" s="301" t="s">
        <v>62</v>
      </c>
      <c r="F35" s="301" t="s">
        <v>29</v>
      </c>
      <c r="G35" s="301" t="s">
        <v>47</v>
      </c>
      <c r="H35" s="301" t="s">
        <v>51</v>
      </c>
      <c r="I35" s="301" t="s">
        <v>33</v>
      </c>
      <c r="J35" s="301" t="s">
        <v>40</v>
      </c>
      <c r="K35" s="301" t="s">
        <v>57</v>
      </c>
      <c r="L35" s="302" t="s">
        <v>44</v>
      </c>
    </row>
    <row r="36" spans="1:12" ht="15.75" thickBot="1" x14ac:dyDescent="0.3">
      <c r="A36" s="19" t="s">
        <v>208</v>
      </c>
      <c r="B36" s="703"/>
      <c r="C36" s="409">
        <v>2892</v>
      </c>
      <c r="D36" s="409">
        <v>2418</v>
      </c>
      <c r="E36" s="409">
        <v>2246</v>
      </c>
      <c r="F36" s="409">
        <v>1808</v>
      </c>
      <c r="G36" s="409">
        <v>1466</v>
      </c>
      <c r="H36" s="409">
        <v>1398</v>
      </c>
      <c r="I36" s="409">
        <v>1360</v>
      </c>
      <c r="J36" s="409">
        <v>1341</v>
      </c>
      <c r="K36" s="409">
        <v>1195</v>
      </c>
      <c r="L36" s="408">
        <v>1103</v>
      </c>
    </row>
    <row r="37" spans="1:12" ht="15.75" thickBot="1" x14ac:dyDescent="0.3">
      <c r="B37" s="477"/>
      <c r="C37" s="478"/>
      <c r="D37" s="478"/>
      <c r="E37" s="478"/>
      <c r="F37" s="478"/>
      <c r="G37" s="478"/>
      <c r="H37" s="478"/>
      <c r="I37" s="478"/>
      <c r="J37" s="478"/>
      <c r="K37" s="478"/>
      <c r="L37" s="479"/>
    </row>
    <row r="38" spans="1:12" x14ac:dyDescent="0.25">
      <c r="B38" s="702" t="s">
        <v>18</v>
      </c>
      <c r="C38" s="301" t="s">
        <v>33</v>
      </c>
      <c r="D38" s="301" t="s">
        <v>54</v>
      </c>
      <c r="E38" s="301" t="s">
        <v>77</v>
      </c>
      <c r="F38" s="301" t="s">
        <v>60</v>
      </c>
      <c r="G38" s="301" t="s">
        <v>78</v>
      </c>
      <c r="H38" s="301" t="s">
        <v>37</v>
      </c>
      <c r="I38" s="301" t="s">
        <v>36</v>
      </c>
      <c r="J38" s="301" t="s">
        <v>31</v>
      </c>
      <c r="K38" s="301" t="s">
        <v>49</v>
      </c>
      <c r="L38" s="302" t="s">
        <v>28</v>
      </c>
    </row>
    <row r="39" spans="1:12" ht="15.75" thickBot="1" x14ac:dyDescent="0.3">
      <c r="A39" s="19" t="s">
        <v>209</v>
      </c>
      <c r="B39" s="703"/>
      <c r="C39" s="304">
        <v>0.80400000000000005</v>
      </c>
      <c r="D39" s="304">
        <v>0.38600000000000001</v>
      </c>
      <c r="E39" s="304">
        <v>0.26900000000000002</v>
      </c>
      <c r="F39" s="304">
        <v>0.22</v>
      </c>
      <c r="G39" s="304">
        <v>0.16200000000000001</v>
      </c>
      <c r="H39" s="304">
        <v>0.114</v>
      </c>
      <c r="I39" s="304">
        <v>7.9000000000000001E-2</v>
      </c>
      <c r="J39" s="304">
        <v>7.6999999999999999E-2</v>
      </c>
      <c r="K39" s="304">
        <v>6.6000000000000003E-2</v>
      </c>
      <c r="L39" s="305">
        <v>5.8000000000000003E-2</v>
      </c>
    </row>
    <row r="40" spans="1:12" ht="15.75" thickBot="1" x14ac:dyDescent="0.3">
      <c r="B40" s="477"/>
      <c r="C40" s="478"/>
      <c r="D40" s="478"/>
      <c r="E40" s="478"/>
      <c r="F40" s="478"/>
      <c r="G40" s="478"/>
      <c r="H40" s="478"/>
      <c r="I40" s="478"/>
      <c r="J40" s="478"/>
      <c r="K40" s="478"/>
      <c r="L40" s="479"/>
    </row>
    <row r="41" spans="1:12" x14ac:dyDescent="0.25">
      <c r="B41" s="702" t="s">
        <v>210</v>
      </c>
      <c r="C41" s="301" t="s">
        <v>43</v>
      </c>
      <c r="D41" s="301" t="s">
        <v>78</v>
      </c>
      <c r="E41" s="301" t="s">
        <v>36</v>
      </c>
      <c r="F41" s="301" t="s">
        <v>30</v>
      </c>
      <c r="G41" s="301" t="s">
        <v>37</v>
      </c>
      <c r="H41" s="301" t="s">
        <v>66</v>
      </c>
      <c r="I41" s="301" t="s">
        <v>29</v>
      </c>
      <c r="J41" s="301" t="s">
        <v>40</v>
      </c>
      <c r="K41" s="301" t="s">
        <v>80</v>
      </c>
      <c r="L41" s="302" t="s">
        <v>51</v>
      </c>
    </row>
    <row r="42" spans="1:12" ht="15.75" thickBot="1" x14ac:dyDescent="0.3">
      <c r="A42" s="19" t="s">
        <v>211</v>
      </c>
      <c r="B42" s="703"/>
      <c r="C42" s="304">
        <v>0.995</v>
      </c>
      <c r="D42" s="304">
        <v>0.99299999999999999</v>
      </c>
      <c r="E42" s="304">
        <v>0.98499999999999999</v>
      </c>
      <c r="F42" s="304">
        <v>0.86099999999999999</v>
      </c>
      <c r="G42" s="304">
        <v>0.252</v>
      </c>
      <c r="H42" s="304">
        <v>0.03</v>
      </c>
      <c r="I42" s="304">
        <v>2.9000000000000001E-2</v>
      </c>
      <c r="J42" s="304">
        <v>2.5999999999999999E-2</v>
      </c>
      <c r="K42" s="304">
        <v>2.5000000000000001E-2</v>
      </c>
      <c r="L42" s="305">
        <v>2.4E-2</v>
      </c>
    </row>
    <row r="43" spans="1:12" ht="15.75" thickBot="1" x14ac:dyDescent="0.3">
      <c r="B43" s="480"/>
      <c r="C43" s="478"/>
      <c r="D43" s="478"/>
      <c r="E43" s="478"/>
      <c r="F43" s="478"/>
      <c r="G43" s="478"/>
      <c r="H43" s="478"/>
      <c r="I43" s="478"/>
      <c r="J43" s="478"/>
      <c r="K43" s="478"/>
      <c r="L43" s="479"/>
    </row>
    <row r="44" spans="1:12" x14ac:dyDescent="0.25">
      <c r="B44" s="702" t="s">
        <v>212</v>
      </c>
      <c r="C44" s="301" t="s">
        <v>73</v>
      </c>
      <c r="D44" s="301" t="s">
        <v>37</v>
      </c>
      <c r="E44" s="301" t="s">
        <v>33</v>
      </c>
      <c r="F44" s="301" t="s">
        <v>34</v>
      </c>
      <c r="G44" s="301" t="s">
        <v>51</v>
      </c>
      <c r="H44" s="301" t="s">
        <v>35</v>
      </c>
      <c r="I44" s="301" t="s">
        <v>36</v>
      </c>
      <c r="J44" s="301" t="s">
        <v>31</v>
      </c>
      <c r="K44" s="301" t="s">
        <v>52</v>
      </c>
      <c r="L44" s="302" t="s">
        <v>77</v>
      </c>
    </row>
    <row r="45" spans="1:12" ht="15.75" thickBot="1" x14ac:dyDescent="0.3">
      <c r="A45" s="19" t="s">
        <v>213</v>
      </c>
      <c r="B45" s="703"/>
      <c r="C45" s="257">
        <v>0.16400000000000001</v>
      </c>
      <c r="D45" s="257">
        <v>5.7000000000000002E-2</v>
      </c>
      <c r="E45" s="257">
        <v>3.5999999999999997E-2</v>
      </c>
      <c r="F45" s="257">
        <v>1.0999999999999999E-2</v>
      </c>
      <c r="G45" s="257">
        <v>0.01</v>
      </c>
      <c r="H45" s="257">
        <v>8.9999999999999993E-3</v>
      </c>
      <c r="I45" s="257">
        <v>8.0000000000000002E-3</v>
      </c>
      <c r="J45" s="257">
        <v>8.0000000000000002E-3</v>
      </c>
      <c r="K45" s="257">
        <v>8.0000000000000002E-3</v>
      </c>
      <c r="L45" s="303">
        <v>7.0000000000000001E-3</v>
      </c>
    </row>
    <row r="46" spans="1:12" ht="15.75" thickBot="1" x14ac:dyDescent="0.3">
      <c r="B46" s="477"/>
      <c r="C46" s="478"/>
      <c r="D46" s="478"/>
      <c r="E46" s="478"/>
      <c r="F46" s="478"/>
      <c r="G46" s="478"/>
      <c r="H46" s="478"/>
      <c r="I46" s="478"/>
      <c r="J46" s="478"/>
      <c r="K46" s="478"/>
      <c r="L46" s="479"/>
    </row>
    <row r="47" spans="1:12" x14ac:dyDescent="0.25">
      <c r="B47" s="702" t="s">
        <v>24</v>
      </c>
      <c r="C47" s="301" t="s">
        <v>73</v>
      </c>
      <c r="D47" s="301" t="s">
        <v>80</v>
      </c>
      <c r="E47" s="301" t="s">
        <v>60</v>
      </c>
      <c r="F47" s="301" t="s">
        <v>34</v>
      </c>
      <c r="G47" s="301" t="s">
        <v>36</v>
      </c>
      <c r="H47" s="301" t="s">
        <v>57</v>
      </c>
      <c r="I47" s="301" t="s">
        <v>54</v>
      </c>
      <c r="J47" s="301" t="s">
        <v>51</v>
      </c>
      <c r="K47" s="301" t="s">
        <v>70</v>
      </c>
      <c r="L47" s="302" t="s">
        <v>38</v>
      </c>
    </row>
    <row r="48" spans="1:12" ht="15.75" thickBot="1" x14ac:dyDescent="0.3">
      <c r="A48" s="19" t="s">
        <v>214</v>
      </c>
      <c r="B48" s="703"/>
      <c r="C48" s="257">
        <v>0.55900000000000005</v>
      </c>
      <c r="D48" s="257">
        <v>6.0000000000000001E-3</v>
      </c>
      <c r="E48" s="257">
        <v>4.0000000000000001E-3</v>
      </c>
      <c r="F48" s="257">
        <v>3.0000000000000001E-3</v>
      </c>
      <c r="G48" s="257">
        <v>3.0000000000000001E-3</v>
      </c>
      <c r="H48" s="257">
        <v>3.0000000000000001E-3</v>
      </c>
      <c r="I48" s="257">
        <v>3.0000000000000001E-3</v>
      </c>
      <c r="J48" s="257">
        <v>2E-3</v>
      </c>
      <c r="K48" s="257">
        <v>2E-3</v>
      </c>
      <c r="L48" s="303">
        <v>2E-3</v>
      </c>
    </row>
    <row r="49" spans="1:12" ht="15.75" thickBot="1" x14ac:dyDescent="0.3">
      <c r="B49" s="477"/>
      <c r="C49" s="478"/>
      <c r="D49" s="478"/>
      <c r="E49" s="478"/>
      <c r="F49" s="478"/>
      <c r="G49" s="478"/>
      <c r="H49" s="478"/>
      <c r="I49" s="478"/>
      <c r="J49" s="478"/>
      <c r="K49" s="478"/>
      <c r="L49" s="479"/>
    </row>
    <row r="50" spans="1:12" ht="15" customHeight="1" x14ac:dyDescent="0.25">
      <c r="B50" s="702" t="s">
        <v>263</v>
      </c>
      <c r="C50" s="392" t="s">
        <v>44</v>
      </c>
      <c r="D50" s="392" t="s">
        <v>30</v>
      </c>
      <c r="E50" s="392" t="s">
        <v>47</v>
      </c>
      <c r="F50" s="392" t="s">
        <v>40</v>
      </c>
      <c r="G50" s="392" t="s">
        <v>57</v>
      </c>
      <c r="H50" s="392" t="s">
        <v>55</v>
      </c>
      <c r="I50" s="392" t="s">
        <v>68</v>
      </c>
      <c r="J50" s="392" t="s">
        <v>46</v>
      </c>
      <c r="K50" s="392" t="s">
        <v>77</v>
      </c>
      <c r="L50" s="391" t="s">
        <v>79</v>
      </c>
    </row>
    <row r="51" spans="1:12" ht="20.25" customHeight="1" thickBot="1" x14ac:dyDescent="0.3">
      <c r="A51" s="19" t="s">
        <v>215</v>
      </c>
      <c r="B51" s="703"/>
      <c r="C51" s="407">
        <v>113</v>
      </c>
      <c r="D51" s="407">
        <v>110</v>
      </c>
      <c r="E51" s="407">
        <v>98</v>
      </c>
      <c r="F51" s="407">
        <v>62</v>
      </c>
      <c r="G51" s="407">
        <v>61</v>
      </c>
      <c r="H51" s="407">
        <v>60</v>
      </c>
      <c r="I51" s="407">
        <v>51</v>
      </c>
      <c r="J51" s="407">
        <v>47</v>
      </c>
      <c r="K51" s="407">
        <v>43</v>
      </c>
      <c r="L51" s="406">
        <v>42</v>
      </c>
    </row>
    <row r="52" spans="1:12" ht="15.75" thickBot="1" x14ac:dyDescent="0.3">
      <c r="B52" s="481"/>
      <c r="C52" s="482"/>
      <c r="D52" s="482"/>
      <c r="E52" s="482"/>
      <c r="F52" s="482"/>
      <c r="G52" s="482"/>
      <c r="H52" s="482"/>
      <c r="I52" s="482"/>
      <c r="J52" s="482"/>
      <c r="K52" s="482"/>
      <c r="L52" s="483"/>
    </row>
    <row r="53" spans="1:12" s="44" customFormat="1" x14ac:dyDescent="0.25">
      <c r="A53" s="19"/>
      <c r="B53" s="702" t="s">
        <v>216</v>
      </c>
      <c r="C53" s="301" t="s">
        <v>33</v>
      </c>
      <c r="D53" s="301" t="s">
        <v>29</v>
      </c>
      <c r="E53" s="301" t="s">
        <v>30</v>
      </c>
      <c r="F53" s="301" t="s">
        <v>37</v>
      </c>
      <c r="G53" s="301" t="s">
        <v>43</v>
      </c>
      <c r="H53" s="301" t="s">
        <v>77</v>
      </c>
      <c r="I53" s="301" t="s">
        <v>73</v>
      </c>
      <c r="J53" s="301" t="s">
        <v>54</v>
      </c>
      <c r="K53" s="301" t="s">
        <v>78</v>
      </c>
      <c r="L53" s="302" t="s">
        <v>36</v>
      </c>
    </row>
    <row r="54" spans="1:12" ht="15.75" thickBot="1" x14ac:dyDescent="0.3">
      <c r="A54" s="19" t="s">
        <v>217</v>
      </c>
      <c r="B54" s="703"/>
      <c r="C54" s="405">
        <v>44105</v>
      </c>
      <c r="D54" s="405">
        <v>12425</v>
      </c>
      <c r="E54" s="405">
        <v>12033</v>
      </c>
      <c r="F54" s="405">
        <v>9916</v>
      </c>
      <c r="G54" s="405">
        <v>8311</v>
      </c>
      <c r="H54" s="405">
        <v>7822</v>
      </c>
      <c r="I54" s="405">
        <v>6787</v>
      </c>
      <c r="J54" s="405">
        <v>6174</v>
      </c>
      <c r="K54" s="405">
        <v>5049</v>
      </c>
      <c r="L54" s="404">
        <v>4826</v>
      </c>
    </row>
    <row r="55" spans="1:12" ht="15.75" thickBot="1" x14ac:dyDescent="0.3">
      <c r="B55" s="481"/>
      <c r="C55" s="482"/>
      <c r="D55" s="482"/>
      <c r="E55" s="482"/>
      <c r="F55" s="482"/>
      <c r="G55" s="482"/>
      <c r="H55" s="482"/>
      <c r="I55" s="482"/>
      <c r="J55" s="482"/>
      <c r="K55" s="482"/>
      <c r="L55" s="483"/>
    </row>
    <row r="56" spans="1:12" s="44" customFormat="1" ht="15" customHeight="1" x14ac:dyDescent="0.25">
      <c r="A56" s="19"/>
      <c r="B56" s="702" t="s">
        <v>218</v>
      </c>
      <c r="C56" s="392" t="s">
        <v>36</v>
      </c>
      <c r="D56" s="392" t="s">
        <v>43</v>
      </c>
      <c r="E56" s="392" t="s">
        <v>78</v>
      </c>
      <c r="F56" s="392" t="s">
        <v>30</v>
      </c>
      <c r="G56" s="392" t="s">
        <v>33</v>
      </c>
      <c r="H56" s="392" t="s">
        <v>73</v>
      </c>
      <c r="I56" s="392" t="s">
        <v>54</v>
      </c>
      <c r="J56" s="392" t="s">
        <v>31</v>
      </c>
      <c r="K56" s="392" t="s">
        <v>77</v>
      </c>
      <c r="L56" s="391" t="s">
        <v>37</v>
      </c>
    </row>
    <row r="57" spans="1:12" ht="15.75" thickBot="1" x14ac:dyDescent="0.3">
      <c r="A57" s="19" t="s">
        <v>219</v>
      </c>
      <c r="B57" s="703"/>
      <c r="C57" s="403">
        <v>0</v>
      </c>
      <c r="D57" s="403">
        <v>0</v>
      </c>
      <c r="E57" s="403">
        <v>0</v>
      </c>
      <c r="F57" s="403">
        <v>0.126</v>
      </c>
      <c r="G57" s="403">
        <v>0.159</v>
      </c>
      <c r="H57" s="403">
        <v>0.41399999999999998</v>
      </c>
      <c r="I57" s="403">
        <v>0.42399999999999999</v>
      </c>
      <c r="J57" s="403">
        <v>0.67</v>
      </c>
      <c r="K57" s="403">
        <v>0.70399999999999996</v>
      </c>
      <c r="L57" s="402">
        <v>0.71899999999999997</v>
      </c>
    </row>
    <row r="58" spans="1:12" ht="15.75" thickBot="1" x14ac:dyDescent="0.3">
      <c r="B58" s="477"/>
      <c r="C58" s="478"/>
      <c r="D58" s="478"/>
      <c r="E58" s="478"/>
      <c r="F58" s="478"/>
      <c r="G58" s="478"/>
      <c r="H58" s="478"/>
      <c r="I58" s="478"/>
      <c r="J58" s="478"/>
      <c r="K58" s="478"/>
      <c r="L58" s="479"/>
    </row>
    <row r="59" spans="1:12" x14ac:dyDescent="0.25">
      <c r="B59" s="708" t="s">
        <v>220</v>
      </c>
      <c r="C59" s="392" t="s">
        <v>80</v>
      </c>
      <c r="D59" s="392" t="s">
        <v>57</v>
      </c>
      <c r="E59" s="392" t="s">
        <v>61</v>
      </c>
      <c r="F59" s="392" t="s">
        <v>71</v>
      </c>
      <c r="G59" s="392" t="s">
        <v>38</v>
      </c>
      <c r="H59" s="392" t="s">
        <v>54</v>
      </c>
      <c r="I59" s="392" t="s">
        <v>50</v>
      </c>
      <c r="J59" s="392" t="s">
        <v>31</v>
      </c>
      <c r="K59" s="392" t="s">
        <v>82</v>
      </c>
      <c r="L59" s="391" t="s">
        <v>69</v>
      </c>
    </row>
    <row r="60" spans="1:12" ht="15.75" thickBot="1" x14ac:dyDescent="0.3">
      <c r="A60" s="19" t="s">
        <v>221</v>
      </c>
      <c r="B60" s="709"/>
      <c r="C60" s="401">
        <v>0.49299999999999999</v>
      </c>
      <c r="D60" s="401">
        <v>0.53</v>
      </c>
      <c r="E60" s="401">
        <v>0.627</v>
      </c>
      <c r="F60" s="401">
        <v>0.70699999999999996</v>
      </c>
      <c r="G60" s="401">
        <v>0.75900000000000001</v>
      </c>
      <c r="H60" s="401">
        <v>0.77200000000000002</v>
      </c>
      <c r="I60" s="401">
        <v>0.81399999999999995</v>
      </c>
      <c r="J60" s="401">
        <v>0.81899999999999995</v>
      </c>
      <c r="K60" s="401">
        <v>0.81899999999999995</v>
      </c>
      <c r="L60" s="400">
        <v>0.83099999999999996</v>
      </c>
    </row>
    <row r="61" spans="1:12" ht="15.75" thickBot="1" x14ac:dyDescent="0.3">
      <c r="A61" s="44"/>
      <c r="B61" s="484"/>
      <c r="C61" s="485"/>
      <c r="D61" s="485"/>
      <c r="E61" s="485"/>
      <c r="F61" s="485"/>
      <c r="G61" s="485"/>
      <c r="H61" s="485"/>
      <c r="I61" s="485"/>
      <c r="J61" s="485"/>
      <c r="K61" s="485"/>
      <c r="L61" s="486"/>
    </row>
    <row r="62" spans="1:12" x14ac:dyDescent="0.25">
      <c r="A62" s="19" t="s">
        <v>262</v>
      </c>
      <c r="B62" s="714" t="s">
        <v>261</v>
      </c>
      <c r="C62" s="392" t="s">
        <v>57</v>
      </c>
      <c r="D62" s="392" t="s">
        <v>38</v>
      </c>
      <c r="E62" s="392" t="s">
        <v>54</v>
      </c>
      <c r="F62" s="392" t="s">
        <v>50</v>
      </c>
      <c r="G62" s="392" t="s">
        <v>40</v>
      </c>
      <c r="H62" s="392" t="s">
        <v>69</v>
      </c>
      <c r="I62" s="392" t="s">
        <v>31</v>
      </c>
      <c r="J62" s="392" t="s">
        <v>51</v>
      </c>
      <c r="K62" s="392" t="s">
        <v>37</v>
      </c>
      <c r="L62" s="391" t="s">
        <v>72</v>
      </c>
    </row>
    <row r="63" spans="1:12" ht="15.75" thickBot="1" x14ac:dyDescent="0.3">
      <c r="A63" s="44"/>
      <c r="B63" s="703"/>
      <c r="C63" s="399">
        <v>0.13400000000000001</v>
      </c>
      <c r="D63" s="399">
        <v>8.2000000000000003E-2</v>
      </c>
      <c r="E63" s="399">
        <v>0.06</v>
      </c>
      <c r="F63" s="399">
        <v>4.2999999999999997E-2</v>
      </c>
      <c r="G63" s="399">
        <v>4.2999999999999997E-2</v>
      </c>
      <c r="H63" s="399">
        <v>3.1E-2</v>
      </c>
      <c r="I63" s="399">
        <v>2.5999999999999999E-2</v>
      </c>
      <c r="J63" s="399">
        <v>2.3E-2</v>
      </c>
      <c r="K63" s="399">
        <v>1.9E-2</v>
      </c>
      <c r="L63" s="398">
        <v>1.7000000000000001E-2</v>
      </c>
    </row>
    <row r="64" spans="1:12" x14ac:dyDescent="0.25">
      <c r="A64" s="44"/>
      <c r="C64"/>
      <c r="D64"/>
      <c r="E64"/>
      <c r="F64"/>
      <c r="G64"/>
      <c r="H64"/>
      <c r="I64"/>
      <c r="J64"/>
      <c r="K64"/>
      <c r="L64"/>
    </row>
    <row r="65" spans="1:12" x14ac:dyDescent="0.25">
      <c r="B65" s="44"/>
    </row>
    <row r="66" spans="1:12" ht="15.75" thickBot="1" x14ac:dyDescent="0.3">
      <c r="B66" s="518" t="s">
        <v>260</v>
      </c>
    </row>
    <row r="67" spans="1:12" x14ac:dyDescent="0.25">
      <c r="B67" s="256" t="s">
        <v>191</v>
      </c>
      <c r="C67" s="251">
        <v>1</v>
      </c>
      <c r="D67" s="251">
        <v>2</v>
      </c>
      <c r="E67" s="251">
        <v>3</v>
      </c>
      <c r="F67" s="251">
        <v>4</v>
      </c>
      <c r="G67" s="251">
        <v>5</v>
      </c>
      <c r="H67" s="251">
        <v>6</v>
      </c>
      <c r="I67" s="251">
        <v>7</v>
      </c>
      <c r="J67" s="251">
        <v>8</v>
      </c>
      <c r="K67" s="251">
        <v>9</v>
      </c>
      <c r="L67" s="252">
        <v>10</v>
      </c>
    </row>
    <row r="68" spans="1:12" ht="15.75" thickBot="1" x14ac:dyDescent="0.3">
      <c r="B68" s="397"/>
      <c r="C68" s="306"/>
      <c r="D68" s="306"/>
      <c r="E68" s="306"/>
      <c r="F68" s="306"/>
      <c r="G68" s="306"/>
      <c r="H68" s="306"/>
      <c r="I68" s="306"/>
      <c r="J68" s="306"/>
      <c r="K68" s="306"/>
      <c r="L68" s="396"/>
    </row>
    <row r="69" spans="1:12" x14ac:dyDescent="0.25">
      <c r="B69" s="696" t="s">
        <v>259</v>
      </c>
      <c r="C69" s="301" t="s">
        <v>42</v>
      </c>
      <c r="D69" s="301" t="s">
        <v>81</v>
      </c>
      <c r="E69" s="301" t="s">
        <v>74</v>
      </c>
      <c r="F69" s="301" t="s">
        <v>76</v>
      </c>
      <c r="G69" s="301" t="s">
        <v>46</v>
      </c>
      <c r="H69" s="301" t="s">
        <v>39</v>
      </c>
      <c r="I69" s="301" t="s">
        <v>66</v>
      </c>
      <c r="J69" s="301" t="s">
        <v>48</v>
      </c>
      <c r="K69" s="301" t="s">
        <v>53</v>
      </c>
      <c r="L69" s="302" t="s">
        <v>64</v>
      </c>
    </row>
    <row r="70" spans="1:12" ht="24" customHeight="1" thickBot="1" x14ac:dyDescent="0.3">
      <c r="A70" s="19" t="s">
        <v>258</v>
      </c>
      <c r="B70" s="697"/>
      <c r="C70" s="395">
        <v>3.0000000000000001E-3</v>
      </c>
      <c r="D70" s="395">
        <v>4.0000000000000001E-3</v>
      </c>
      <c r="E70" s="395">
        <v>5.0000000000000001E-3</v>
      </c>
      <c r="F70" s="395">
        <v>5.0000000000000001E-3</v>
      </c>
      <c r="G70" s="395">
        <v>5.0000000000000001E-3</v>
      </c>
      <c r="H70" s="395">
        <v>6.0000000000000001E-3</v>
      </c>
      <c r="I70" s="395">
        <v>6.0000000000000001E-3</v>
      </c>
      <c r="J70" s="395">
        <v>7.0000000000000001E-3</v>
      </c>
      <c r="K70" s="395">
        <v>7.0000000000000001E-3</v>
      </c>
      <c r="L70" s="294">
        <v>0.01</v>
      </c>
    </row>
    <row r="71" spans="1:12" ht="15.75" thickBot="1" x14ac:dyDescent="0.3">
      <c r="A71" s="44"/>
      <c r="B71" s="388"/>
      <c r="C71"/>
      <c r="D71"/>
      <c r="E71"/>
      <c r="F71"/>
      <c r="G71"/>
      <c r="H71"/>
      <c r="I71"/>
      <c r="J71"/>
      <c r="K71"/>
      <c r="L71" s="387"/>
    </row>
    <row r="72" spans="1:12" x14ac:dyDescent="0.25">
      <c r="B72" s="696" t="s">
        <v>257</v>
      </c>
      <c r="C72" s="301" t="s">
        <v>74</v>
      </c>
      <c r="D72" s="301" t="s">
        <v>39</v>
      </c>
      <c r="E72" s="301" t="s">
        <v>64</v>
      </c>
      <c r="F72" s="301" t="s">
        <v>42</v>
      </c>
      <c r="G72" s="301" t="s">
        <v>48</v>
      </c>
      <c r="H72" s="301" t="s">
        <v>76</v>
      </c>
      <c r="I72" s="301" t="s">
        <v>35</v>
      </c>
      <c r="J72" s="301" t="s">
        <v>65</v>
      </c>
      <c r="K72" s="301" t="s">
        <v>53</v>
      </c>
      <c r="L72" s="302" t="s">
        <v>66</v>
      </c>
    </row>
    <row r="73" spans="1:12" ht="24.75" customHeight="1" thickBot="1" x14ac:dyDescent="0.3">
      <c r="A73" s="19" t="s">
        <v>207</v>
      </c>
      <c r="B73" s="697"/>
      <c r="C73" s="394">
        <v>27</v>
      </c>
      <c r="D73" s="394">
        <v>44</v>
      </c>
      <c r="E73" s="394">
        <v>45</v>
      </c>
      <c r="F73" s="394">
        <v>63</v>
      </c>
      <c r="G73" s="394">
        <v>73</v>
      </c>
      <c r="H73" s="394">
        <v>74</v>
      </c>
      <c r="I73" s="394">
        <v>89</v>
      </c>
      <c r="J73" s="394">
        <v>90</v>
      </c>
      <c r="K73" s="394">
        <v>104</v>
      </c>
      <c r="L73" s="393">
        <v>112</v>
      </c>
    </row>
    <row r="74" spans="1:12" ht="15.75" thickBot="1" x14ac:dyDescent="0.3">
      <c r="A74" s="44"/>
      <c r="B74" s="388"/>
      <c r="C74"/>
      <c r="D74"/>
      <c r="E74"/>
      <c r="F74"/>
      <c r="G74"/>
      <c r="H74"/>
      <c r="I74"/>
      <c r="J74"/>
      <c r="K74"/>
      <c r="L74" s="387"/>
    </row>
    <row r="75" spans="1:12" x14ac:dyDescent="0.25">
      <c r="B75" s="698" t="s">
        <v>218</v>
      </c>
      <c r="C75" s="392" t="s">
        <v>76</v>
      </c>
      <c r="D75" s="392" t="s">
        <v>39</v>
      </c>
      <c r="E75" s="392" t="s">
        <v>46</v>
      </c>
      <c r="F75" s="392" t="s">
        <v>53</v>
      </c>
      <c r="G75" s="392" t="s">
        <v>48</v>
      </c>
      <c r="H75" s="392" t="s">
        <v>81</v>
      </c>
      <c r="I75" s="392" t="s">
        <v>45</v>
      </c>
      <c r="J75" s="392" t="s">
        <v>58</v>
      </c>
      <c r="K75" s="392" t="s">
        <v>52</v>
      </c>
      <c r="L75" s="391" t="s">
        <v>32</v>
      </c>
    </row>
    <row r="76" spans="1:12" s="44" customFormat="1" ht="15.75" thickBot="1" x14ac:dyDescent="0.3">
      <c r="A76" s="19" t="s">
        <v>219</v>
      </c>
      <c r="B76" s="699"/>
      <c r="C76" s="390">
        <v>0.995</v>
      </c>
      <c r="D76" s="390">
        <v>0.99399999999999999</v>
      </c>
      <c r="E76" s="390">
        <v>0.99399999999999999</v>
      </c>
      <c r="F76" s="390">
        <v>0.99299999999999999</v>
      </c>
      <c r="G76" s="390">
        <v>0.99199999999999999</v>
      </c>
      <c r="H76" s="390">
        <v>0.98699999999999999</v>
      </c>
      <c r="I76" s="390">
        <v>0.98499999999999999</v>
      </c>
      <c r="J76" s="390">
        <v>0.98499999999999999</v>
      </c>
      <c r="K76" s="390">
        <v>0.98399999999999999</v>
      </c>
      <c r="L76" s="389">
        <v>0.98299999999999998</v>
      </c>
    </row>
    <row r="77" spans="1:12" ht="15.75" thickBot="1" x14ac:dyDescent="0.3">
      <c r="A77" s="44"/>
      <c r="B77" s="388"/>
      <c r="C77"/>
      <c r="D77"/>
      <c r="E77"/>
      <c r="F77"/>
      <c r="G77"/>
      <c r="H77"/>
      <c r="I77"/>
      <c r="J77"/>
      <c r="K77"/>
      <c r="L77" s="387"/>
    </row>
    <row r="78" spans="1:12" x14ac:dyDescent="0.25">
      <c r="B78" s="698" t="s">
        <v>189</v>
      </c>
      <c r="C78" s="301" t="s">
        <v>46</v>
      </c>
      <c r="D78" s="301" t="s">
        <v>39</v>
      </c>
      <c r="E78" s="301" t="s">
        <v>81</v>
      </c>
      <c r="F78" s="301" t="s">
        <v>66</v>
      </c>
      <c r="G78" s="301" t="s">
        <v>29</v>
      </c>
      <c r="H78" s="301" t="s">
        <v>42</v>
      </c>
      <c r="I78" s="301" t="s">
        <v>32</v>
      </c>
      <c r="J78" s="301" t="s">
        <v>52</v>
      </c>
      <c r="K78" s="301" t="s">
        <v>62</v>
      </c>
      <c r="L78" s="302" t="s">
        <v>45</v>
      </c>
    </row>
    <row r="79" spans="1:12" ht="15.75" thickBot="1" x14ac:dyDescent="0.3">
      <c r="A79" s="19" t="s">
        <v>221</v>
      </c>
      <c r="B79" s="699"/>
      <c r="C79" s="386">
        <v>0.995</v>
      </c>
      <c r="D79" s="386">
        <v>0.99199999999999999</v>
      </c>
      <c r="E79" s="386">
        <v>0.99099999999999999</v>
      </c>
      <c r="F79" s="386">
        <v>0.98899999999999999</v>
      </c>
      <c r="G79" s="386">
        <v>0.98599999999999999</v>
      </c>
      <c r="H79" s="386">
        <v>0.98499999999999999</v>
      </c>
      <c r="I79" s="386">
        <v>0.98</v>
      </c>
      <c r="J79" s="386">
        <v>0.97799999999999998</v>
      </c>
      <c r="K79" s="386">
        <v>0.97399999999999998</v>
      </c>
      <c r="L79" s="385">
        <v>0.97199999999999998</v>
      </c>
    </row>
  </sheetData>
  <mergeCells count="21">
    <mergeCell ref="B44:B45"/>
    <mergeCell ref="B47:B48"/>
    <mergeCell ref="B75:B76"/>
    <mergeCell ref="B78:B79"/>
    <mergeCell ref="B26:B27"/>
    <mergeCell ref="B29:B30"/>
    <mergeCell ref="B62:B63"/>
    <mergeCell ref="B69:B70"/>
    <mergeCell ref="B50:B51"/>
    <mergeCell ref="B53:B54"/>
    <mergeCell ref="B56:B57"/>
    <mergeCell ref="B59:B60"/>
    <mergeCell ref="B72:B73"/>
    <mergeCell ref="B32:B33"/>
    <mergeCell ref="B35:B36"/>
    <mergeCell ref="B38:B39"/>
    <mergeCell ref="B41:B42"/>
    <mergeCell ref="B6:B7"/>
    <mergeCell ref="B9:B10"/>
    <mergeCell ref="B15:B16"/>
    <mergeCell ref="B18:B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0"/>
  <sheetViews>
    <sheetView workbookViewId="0">
      <selection activeCell="B1" sqref="B1"/>
    </sheetView>
  </sheetViews>
  <sheetFormatPr defaultRowHeight="12.75" x14ac:dyDescent="0.2"/>
  <cols>
    <col min="1" max="1" width="5.7109375" style="7" customWidth="1"/>
    <col min="2" max="2" width="29.85546875" style="150" customWidth="1"/>
    <col min="3" max="3" width="81.5703125" style="150" customWidth="1"/>
    <col min="4" max="4" width="46.140625" style="7" customWidth="1"/>
    <col min="5" max="16384" width="9.140625" style="7"/>
  </cols>
  <sheetData>
    <row r="2" spans="2:3" ht="13.5" thickBot="1" x14ac:dyDescent="0.25"/>
    <row r="3" spans="2:3" ht="15" x14ac:dyDescent="0.2">
      <c r="B3" s="158" t="s">
        <v>164</v>
      </c>
      <c r="C3" s="157" t="s">
        <v>163</v>
      </c>
    </row>
    <row r="4" spans="2:3" x14ac:dyDescent="0.2">
      <c r="B4" s="156"/>
      <c r="C4" s="155"/>
    </row>
    <row r="5" spans="2:3" x14ac:dyDescent="0.2">
      <c r="B5" s="154" t="s">
        <v>0</v>
      </c>
      <c r="C5" s="153" t="s">
        <v>162</v>
      </c>
    </row>
    <row r="6" spans="2:3" x14ac:dyDescent="0.2">
      <c r="B6" s="154" t="s">
        <v>161</v>
      </c>
      <c r="C6" s="153" t="s">
        <v>160</v>
      </c>
    </row>
    <row r="7" spans="2:3" x14ac:dyDescent="0.2">
      <c r="B7" s="154" t="s">
        <v>2</v>
      </c>
      <c r="C7" s="153" t="s">
        <v>159</v>
      </c>
    </row>
    <row r="8" spans="2:3" x14ac:dyDescent="0.2">
      <c r="B8" s="154" t="s">
        <v>158</v>
      </c>
      <c r="C8" s="153" t="s">
        <v>157</v>
      </c>
    </row>
    <row r="9" spans="2:3" x14ac:dyDescent="0.2">
      <c r="B9" s="154" t="s">
        <v>3</v>
      </c>
      <c r="C9" s="153" t="s">
        <v>156</v>
      </c>
    </row>
    <row r="10" spans="2:3" ht="13.5" thickBot="1" x14ac:dyDescent="0.25">
      <c r="B10" s="237" t="s">
        <v>4</v>
      </c>
      <c r="C10" s="238" t="s">
        <v>155</v>
      </c>
    </row>
    <row r="11" spans="2:3" ht="15" customHeight="1" x14ac:dyDescent="0.2">
      <c r="B11" s="689" t="s">
        <v>154</v>
      </c>
      <c r="C11" s="690"/>
    </row>
    <row r="12" spans="2:3" ht="3" customHeight="1" x14ac:dyDescent="0.2">
      <c r="B12" s="691"/>
      <c r="C12" s="692"/>
    </row>
    <row r="13" spans="2:3" x14ac:dyDescent="0.2">
      <c r="B13" s="152" t="s">
        <v>5</v>
      </c>
      <c r="C13" s="151" t="s">
        <v>153</v>
      </c>
    </row>
    <row r="14" spans="2:3" x14ac:dyDescent="0.2">
      <c r="B14" s="152" t="s">
        <v>6</v>
      </c>
      <c r="C14" s="151" t="s">
        <v>152</v>
      </c>
    </row>
    <row r="15" spans="2:3" x14ac:dyDescent="0.2">
      <c r="B15" s="152" t="s">
        <v>7</v>
      </c>
      <c r="C15" s="151" t="s">
        <v>151</v>
      </c>
    </row>
    <row r="16" spans="2:3" x14ac:dyDescent="0.2">
      <c r="B16" s="152" t="s">
        <v>8</v>
      </c>
      <c r="C16" s="151" t="s">
        <v>150</v>
      </c>
    </row>
    <row r="17" spans="2:4" x14ac:dyDescent="0.2">
      <c r="B17" s="152" t="s">
        <v>9</v>
      </c>
      <c r="C17" s="151" t="s">
        <v>149</v>
      </c>
    </row>
    <row r="18" spans="2:4" x14ac:dyDescent="0.2">
      <c r="B18" s="152" t="s">
        <v>10</v>
      </c>
      <c r="C18" s="151" t="s">
        <v>148</v>
      </c>
    </row>
    <row r="19" spans="2:4" x14ac:dyDescent="0.2">
      <c r="B19" s="239" t="s">
        <v>11</v>
      </c>
      <c r="C19" s="151" t="s">
        <v>185</v>
      </c>
    </row>
    <row r="20" spans="2:4" x14ac:dyDescent="0.2">
      <c r="B20" s="460" t="s">
        <v>12</v>
      </c>
      <c r="C20" s="461" t="s">
        <v>186</v>
      </c>
    </row>
    <row r="21" spans="2:4" ht="15" customHeight="1" x14ac:dyDescent="0.2">
      <c r="B21" s="693" t="s">
        <v>147</v>
      </c>
      <c r="C21" s="693"/>
      <c r="D21" s="462" t="s">
        <v>277</v>
      </c>
    </row>
    <row r="22" spans="2:4" ht="25.5" x14ac:dyDescent="0.2">
      <c r="B22" s="463" t="s">
        <v>13</v>
      </c>
      <c r="C22" s="464" t="s">
        <v>145</v>
      </c>
      <c r="D22" s="462" t="s">
        <v>278</v>
      </c>
    </row>
    <row r="23" spans="2:4" ht="25.5" x14ac:dyDescent="0.2">
      <c r="B23" s="463" t="s">
        <v>14</v>
      </c>
      <c r="C23" s="464" t="s">
        <v>144</v>
      </c>
      <c r="D23" s="462" t="s">
        <v>278</v>
      </c>
    </row>
    <row r="24" spans="2:4" ht="25.5" x14ac:dyDescent="0.2">
      <c r="B24" s="463" t="s">
        <v>15</v>
      </c>
      <c r="C24" s="464" t="s">
        <v>145</v>
      </c>
      <c r="D24" s="462" t="s">
        <v>278</v>
      </c>
    </row>
    <row r="25" spans="2:4" ht="25.5" x14ac:dyDescent="0.2">
      <c r="B25" s="463" t="s">
        <v>16</v>
      </c>
      <c r="C25" s="464" t="s">
        <v>146</v>
      </c>
      <c r="D25" s="462" t="s">
        <v>278</v>
      </c>
    </row>
    <row r="26" spans="2:4" ht="25.5" x14ac:dyDescent="0.2">
      <c r="B26" s="463" t="s">
        <v>17</v>
      </c>
      <c r="C26" s="464" t="s">
        <v>145</v>
      </c>
      <c r="D26" s="462" t="s">
        <v>278</v>
      </c>
    </row>
    <row r="27" spans="2:4" ht="25.5" x14ac:dyDescent="0.2">
      <c r="B27" s="463" t="s">
        <v>18</v>
      </c>
      <c r="C27" s="464" t="s">
        <v>144</v>
      </c>
      <c r="D27" s="462" t="s">
        <v>278</v>
      </c>
    </row>
    <row r="28" spans="2:4" ht="25.5" x14ac:dyDescent="0.2">
      <c r="B28" s="463" t="s">
        <v>19</v>
      </c>
      <c r="C28" s="464" t="s">
        <v>143</v>
      </c>
      <c r="D28" s="462" t="s">
        <v>278</v>
      </c>
    </row>
    <row r="29" spans="2:4" ht="25.5" x14ac:dyDescent="0.2">
      <c r="B29" s="463" t="s">
        <v>20</v>
      </c>
      <c r="C29" s="464" t="s">
        <v>142</v>
      </c>
      <c r="D29" s="462" t="s">
        <v>278</v>
      </c>
    </row>
    <row r="30" spans="2:4" ht="25.5" x14ac:dyDescent="0.2">
      <c r="B30" s="463" t="s">
        <v>21</v>
      </c>
      <c r="C30" s="464" t="s">
        <v>141</v>
      </c>
      <c r="D30" s="462" t="s">
        <v>278</v>
      </c>
    </row>
    <row r="31" spans="2:4" ht="25.5" x14ac:dyDescent="0.2">
      <c r="B31" s="463" t="s">
        <v>22</v>
      </c>
      <c r="C31" s="464" t="s">
        <v>140</v>
      </c>
      <c r="D31" s="462" t="s">
        <v>278</v>
      </c>
    </row>
    <row r="32" spans="2:4" ht="25.5" x14ac:dyDescent="0.2">
      <c r="B32" s="463" t="s">
        <v>23</v>
      </c>
      <c r="C32" s="464" t="s">
        <v>139</v>
      </c>
      <c r="D32" s="462" t="s">
        <v>278</v>
      </c>
    </row>
    <row r="33" spans="2:4" ht="25.5" x14ac:dyDescent="0.2">
      <c r="B33" s="463" t="s">
        <v>24</v>
      </c>
      <c r="C33" s="464" t="s">
        <v>138</v>
      </c>
      <c r="D33" s="462" t="s">
        <v>278</v>
      </c>
    </row>
    <row r="34" spans="2:4" ht="25.5" x14ac:dyDescent="0.2">
      <c r="B34" s="463" t="s">
        <v>25</v>
      </c>
      <c r="C34" s="464" t="s">
        <v>137</v>
      </c>
      <c r="D34" s="462" t="s">
        <v>279</v>
      </c>
    </row>
    <row r="35" spans="2:4" ht="25.5" x14ac:dyDescent="0.2">
      <c r="B35" s="463" t="s">
        <v>26</v>
      </c>
      <c r="C35" s="464" t="s">
        <v>136</v>
      </c>
      <c r="D35" s="462" t="s">
        <v>279</v>
      </c>
    </row>
    <row r="36" spans="2:4" ht="25.5" x14ac:dyDescent="0.2">
      <c r="B36" s="465" t="s">
        <v>202</v>
      </c>
      <c r="C36" s="466" t="s">
        <v>203</v>
      </c>
      <c r="D36" s="462" t="s">
        <v>278</v>
      </c>
    </row>
    <row r="37" spans="2:4" x14ac:dyDescent="0.2">
      <c r="B37" s="467" t="s">
        <v>199</v>
      </c>
      <c r="C37" s="468" t="s">
        <v>204</v>
      </c>
      <c r="D37" s="462" t="s">
        <v>278</v>
      </c>
    </row>
    <row r="38" spans="2:4" x14ac:dyDescent="0.2">
      <c r="B38" s="469" t="s">
        <v>200</v>
      </c>
      <c r="C38" s="468" t="s">
        <v>205</v>
      </c>
      <c r="D38" s="462" t="s">
        <v>278</v>
      </c>
    </row>
    <row r="39" spans="2:4" x14ac:dyDescent="0.2">
      <c r="B39" s="472" t="s">
        <v>268</v>
      </c>
      <c r="C39" s="470"/>
      <c r="D39" s="471" t="s">
        <v>280</v>
      </c>
    </row>
    <row r="40" spans="2:4" x14ac:dyDescent="0.2">
      <c r="B40" s="473" t="s">
        <v>267</v>
      </c>
      <c r="C40" s="470"/>
      <c r="D40" s="471" t="s">
        <v>280</v>
      </c>
    </row>
  </sheetData>
  <mergeCells count="2">
    <mergeCell ref="B11:C12"/>
    <mergeCell ref="B21:C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workbookViewId="0">
      <pane xSplit="1" ySplit="7" topLeftCell="S40" activePane="bottomRight" state="frozen"/>
      <selection pane="topRight" activeCell="B1" sqref="B1"/>
      <selection pane="bottomLeft" activeCell="A8" sqref="A8"/>
      <selection pane="bottomRight" activeCell="AF8" sqref="AF8:AG62"/>
    </sheetView>
  </sheetViews>
  <sheetFormatPr defaultRowHeight="15" x14ac:dyDescent="0.25"/>
  <cols>
    <col min="1" max="1" width="11.42578125" bestFit="1" customWidth="1"/>
    <col min="2" max="2" width="15.28515625" customWidth="1"/>
    <col min="3" max="3" width="10.42578125" bestFit="1" customWidth="1"/>
    <col min="4" max="4" width="11.140625" customWidth="1"/>
    <col min="5" max="5" width="7.85546875" bestFit="1" customWidth="1"/>
    <col min="6" max="6" width="11.5703125" customWidth="1"/>
    <col min="7" max="7" width="14.85546875" customWidth="1"/>
    <col min="8" max="8" width="10" style="1" customWidth="1"/>
    <col min="9" max="9" width="13.42578125" customWidth="1"/>
    <col min="10" max="10" width="11.42578125" style="1" customWidth="1"/>
    <col min="11" max="11" width="15" customWidth="1"/>
    <col min="12" max="12" width="13.85546875" style="1" customWidth="1"/>
    <col min="13" max="13" width="9.42578125" customWidth="1"/>
    <col min="14" max="14" width="11" style="1" customWidth="1"/>
    <col min="15" max="15" width="14.7109375" customWidth="1"/>
    <col min="16" max="16" width="15.28515625" style="1" customWidth="1"/>
    <col min="17" max="17" width="0" hidden="1" customWidth="1"/>
    <col min="18" max="18" width="0" style="1" hidden="1" customWidth="1"/>
    <col min="19" max="19" width="14.28515625" customWidth="1"/>
    <col min="20" max="20" width="12.85546875" style="1" customWidth="1"/>
    <col min="21" max="21" width="12.7109375" customWidth="1"/>
    <col min="22" max="22" width="10.42578125" style="1" customWidth="1"/>
    <col min="23" max="23" width="12.140625" customWidth="1"/>
    <col min="24" max="24" width="13.140625" style="1" customWidth="1"/>
    <col min="25" max="25" width="14.7109375" customWidth="1"/>
    <col min="26" max="26" width="12.28515625" style="1" customWidth="1"/>
    <col min="27" max="27" width="11.5703125" customWidth="1"/>
    <col min="28" max="28" width="13.7109375" style="1" customWidth="1"/>
    <col min="29" max="29" width="12.7109375" customWidth="1"/>
    <col min="30" max="30" width="13" customWidth="1"/>
    <col min="31" max="31" width="12.7109375" style="1" customWidth="1"/>
    <col min="32" max="32" width="13" customWidth="1"/>
    <col min="33" max="33" width="11" style="1" customWidth="1"/>
  </cols>
  <sheetData>
    <row r="1" spans="1:33" s="7" customFormat="1" ht="12.75" x14ac:dyDescent="0.2">
      <c r="A1" s="258" t="s">
        <v>303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59" t="s">
        <v>187</v>
      </c>
    </row>
    <row r="2" spans="1:33" s="7" customFormat="1" ht="12.75" x14ac:dyDescent="0.2">
      <c r="A2" s="4" t="s">
        <v>302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32.25" customHeight="1" thickBot="1" x14ac:dyDescent="0.25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269</v>
      </c>
      <c r="AG6" s="686"/>
    </row>
    <row r="7" spans="1:33" s="7" customFormat="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</row>
    <row r="8" spans="1:33" x14ac:dyDescent="0.25">
      <c r="A8" s="36" t="s">
        <v>28</v>
      </c>
      <c r="B8" s="37">
        <v>9480</v>
      </c>
      <c r="C8" s="38">
        <v>13</v>
      </c>
      <c r="D8" s="38">
        <v>0</v>
      </c>
      <c r="E8" s="38">
        <v>3</v>
      </c>
      <c r="F8" s="39">
        <v>3</v>
      </c>
      <c r="G8" s="206">
        <v>8895</v>
      </c>
      <c r="H8" s="281">
        <v>0.93799999999999994</v>
      </c>
      <c r="I8" s="145">
        <v>544</v>
      </c>
      <c r="J8" s="204">
        <v>5.7000000000000002E-2</v>
      </c>
      <c r="K8" s="203">
        <v>41</v>
      </c>
      <c r="L8" s="204">
        <v>4.0000000000000001E-3</v>
      </c>
      <c r="M8" s="203">
        <v>0</v>
      </c>
      <c r="N8" s="282">
        <v>0</v>
      </c>
      <c r="O8" s="141">
        <v>106</v>
      </c>
      <c r="P8" s="364">
        <v>1.0999999999999999E-2</v>
      </c>
      <c r="Q8" s="49">
        <v>31</v>
      </c>
      <c r="R8" s="51">
        <v>3.0000000000000001E-3</v>
      </c>
      <c r="S8" s="49">
        <v>492</v>
      </c>
      <c r="T8" s="51">
        <v>5.1999999999999998E-2</v>
      </c>
      <c r="U8" s="49">
        <v>10</v>
      </c>
      <c r="V8" s="51">
        <v>1E-3</v>
      </c>
      <c r="W8" s="49">
        <v>8</v>
      </c>
      <c r="X8" s="53">
        <v>1E-3</v>
      </c>
      <c r="Y8" s="52">
        <v>4</v>
      </c>
      <c r="Z8" s="200">
        <v>0</v>
      </c>
      <c r="AA8" s="434">
        <v>7</v>
      </c>
      <c r="AB8" s="433">
        <v>1E-3</v>
      </c>
      <c r="AC8" s="432">
        <v>639</v>
      </c>
      <c r="AD8" s="431">
        <v>8889</v>
      </c>
      <c r="AE8" s="430">
        <v>0.93799999999999994</v>
      </c>
      <c r="AF8" s="423">
        <v>147</v>
      </c>
      <c r="AG8" s="422">
        <v>1.6E-2</v>
      </c>
    </row>
    <row r="9" spans="1:33" x14ac:dyDescent="0.25">
      <c r="A9" s="36" t="s">
        <v>29</v>
      </c>
      <c r="B9" s="37">
        <v>82282</v>
      </c>
      <c r="C9" s="38">
        <v>80</v>
      </c>
      <c r="D9" s="38">
        <v>0</v>
      </c>
      <c r="E9" s="38">
        <v>74</v>
      </c>
      <c r="F9" s="39">
        <v>6</v>
      </c>
      <c r="G9" s="206">
        <v>81069</v>
      </c>
      <c r="H9" s="281">
        <v>0.98499999999999999</v>
      </c>
      <c r="I9" s="145">
        <v>941</v>
      </c>
      <c r="J9" s="204">
        <v>1.0999999999999999E-2</v>
      </c>
      <c r="K9" s="203">
        <v>267</v>
      </c>
      <c r="L9" s="204">
        <v>3.0000000000000001E-3</v>
      </c>
      <c r="M9" s="203">
        <v>5</v>
      </c>
      <c r="N9" s="282">
        <v>0</v>
      </c>
      <c r="O9" s="141">
        <v>437</v>
      </c>
      <c r="P9" s="364">
        <v>5.0000000000000001E-3</v>
      </c>
      <c r="Q9" s="49">
        <v>421</v>
      </c>
      <c r="R9" s="51">
        <v>5.0000000000000001E-3</v>
      </c>
      <c r="S9" s="49">
        <v>314</v>
      </c>
      <c r="T9" s="51">
        <v>4.0000000000000001E-3</v>
      </c>
      <c r="U9" s="49">
        <v>1469</v>
      </c>
      <c r="V9" s="51">
        <v>1.7999999999999999E-2</v>
      </c>
      <c r="W9" s="49">
        <v>70</v>
      </c>
      <c r="X9" s="53">
        <v>1E-3</v>
      </c>
      <c r="Y9" s="52">
        <v>15</v>
      </c>
      <c r="Z9" s="200">
        <v>0</v>
      </c>
      <c r="AA9" s="434">
        <v>11</v>
      </c>
      <c r="AB9" s="433">
        <v>0</v>
      </c>
      <c r="AC9" s="432">
        <v>2319</v>
      </c>
      <c r="AD9" s="431">
        <v>80301</v>
      </c>
      <c r="AE9" s="430">
        <v>0.97599999999999998</v>
      </c>
      <c r="AF9" s="423">
        <v>704</v>
      </c>
      <c r="AG9" s="422">
        <v>8.9999999999999993E-3</v>
      </c>
    </row>
    <row r="10" spans="1:33" x14ac:dyDescent="0.25">
      <c r="A10" s="36" t="s">
        <v>30</v>
      </c>
      <c r="B10" s="37">
        <v>14116</v>
      </c>
      <c r="C10" s="38">
        <v>26</v>
      </c>
      <c r="D10" s="38">
        <v>0</v>
      </c>
      <c r="E10" s="38">
        <v>5</v>
      </c>
      <c r="F10" s="39">
        <v>3</v>
      </c>
      <c r="G10" s="206">
        <v>13458</v>
      </c>
      <c r="H10" s="281">
        <v>0.95299999999999996</v>
      </c>
      <c r="I10" s="145">
        <v>531</v>
      </c>
      <c r="J10" s="204">
        <v>3.7999999999999999E-2</v>
      </c>
      <c r="K10" s="203">
        <v>104</v>
      </c>
      <c r="L10" s="204">
        <v>7.0000000000000001E-3</v>
      </c>
      <c r="M10" s="203">
        <v>23</v>
      </c>
      <c r="N10" s="282">
        <v>2E-3</v>
      </c>
      <c r="O10" s="141">
        <v>71</v>
      </c>
      <c r="P10" s="364">
        <v>5.0000000000000001E-3</v>
      </c>
      <c r="Q10" s="49">
        <v>42</v>
      </c>
      <c r="R10" s="51">
        <v>3.0000000000000001E-3</v>
      </c>
      <c r="S10" s="49">
        <v>90</v>
      </c>
      <c r="T10" s="51">
        <v>6.0000000000000001E-3</v>
      </c>
      <c r="U10" s="49">
        <v>12201</v>
      </c>
      <c r="V10" s="51">
        <v>0.86399999999999999</v>
      </c>
      <c r="W10" s="49">
        <v>1</v>
      </c>
      <c r="X10" s="53">
        <v>0</v>
      </c>
      <c r="Y10" s="52">
        <v>0</v>
      </c>
      <c r="Z10" s="200">
        <v>0</v>
      </c>
      <c r="AA10" s="434">
        <v>46</v>
      </c>
      <c r="AB10" s="433">
        <v>3.0000000000000001E-3</v>
      </c>
      <c r="AC10" s="432">
        <v>12417</v>
      </c>
      <c r="AD10" s="431">
        <v>1811</v>
      </c>
      <c r="AE10" s="430">
        <v>0.128</v>
      </c>
      <c r="AF10" s="423">
        <v>175</v>
      </c>
      <c r="AG10" s="422">
        <v>1.2E-2</v>
      </c>
    </row>
    <row r="11" spans="1:33" x14ac:dyDescent="0.25">
      <c r="A11" s="36" t="s">
        <v>31</v>
      </c>
      <c r="B11" s="37">
        <v>7998</v>
      </c>
      <c r="C11" s="38">
        <v>18</v>
      </c>
      <c r="D11" s="38">
        <v>0</v>
      </c>
      <c r="E11" s="38">
        <v>0</v>
      </c>
      <c r="F11" s="39">
        <v>4</v>
      </c>
      <c r="G11" s="206">
        <v>6556</v>
      </c>
      <c r="H11" s="281">
        <v>0.82</v>
      </c>
      <c r="I11" s="145">
        <v>1252</v>
      </c>
      <c r="J11" s="204">
        <v>0.157</v>
      </c>
      <c r="K11" s="203">
        <v>189</v>
      </c>
      <c r="L11" s="204">
        <v>2.4E-2</v>
      </c>
      <c r="M11" s="203">
        <v>1</v>
      </c>
      <c r="N11" s="282">
        <v>0</v>
      </c>
      <c r="O11" s="141">
        <v>2194</v>
      </c>
      <c r="P11" s="364">
        <v>0.27400000000000002</v>
      </c>
      <c r="Q11" s="49">
        <v>5</v>
      </c>
      <c r="R11" s="51">
        <v>1E-3</v>
      </c>
      <c r="S11" s="49">
        <v>605</v>
      </c>
      <c r="T11" s="51">
        <v>7.5999999999999998E-2</v>
      </c>
      <c r="U11" s="49">
        <v>60</v>
      </c>
      <c r="V11" s="51">
        <v>8.0000000000000002E-3</v>
      </c>
      <c r="W11" s="49">
        <v>61</v>
      </c>
      <c r="X11" s="53">
        <v>8.0000000000000002E-3</v>
      </c>
      <c r="Y11" s="52">
        <v>9</v>
      </c>
      <c r="Z11" s="200">
        <v>1E-3</v>
      </c>
      <c r="AA11" s="434">
        <v>22</v>
      </c>
      <c r="AB11" s="433">
        <v>3.0000000000000001E-3</v>
      </c>
      <c r="AC11" s="432">
        <v>2993</v>
      </c>
      <c r="AD11" s="431">
        <v>5600</v>
      </c>
      <c r="AE11" s="430">
        <v>0.7</v>
      </c>
      <c r="AF11" s="423">
        <v>2383</v>
      </c>
      <c r="AG11" s="422">
        <v>0.29799999999999999</v>
      </c>
    </row>
    <row r="12" spans="1:33" x14ac:dyDescent="0.25">
      <c r="A12" s="36" t="s">
        <v>299</v>
      </c>
      <c r="B12" s="37">
        <v>14501</v>
      </c>
      <c r="C12" s="38">
        <v>19</v>
      </c>
      <c r="D12" s="38">
        <v>0</v>
      </c>
      <c r="E12" s="38">
        <v>11</v>
      </c>
      <c r="F12" s="39">
        <v>3</v>
      </c>
      <c r="G12" s="206">
        <v>14215</v>
      </c>
      <c r="H12" s="281">
        <v>0.98</v>
      </c>
      <c r="I12" s="145">
        <v>252</v>
      </c>
      <c r="J12" s="204">
        <v>1.7000000000000001E-2</v>
      </c>
      <c r="K12" s="203">
        <v>34</v>
      </c>
      <c r="L12" s="204">
        <v>2E-3</v>
      </c>
      <c r="M12" s="203">
        <v>0</v>
      </c>
      <c r="N12" s="282">
        <v>0</v>
      </c>
      <c r="O12" s="141">
        <v>182</v>
      </c>
      <c r="P12" s="364">
        <v>1.2999999999999999E-2</v>
      </c>
      <c r="Q12" s="49">
        <v>112</v>
      </c>
      <c r="R12" s="51">
        <v>8.0000000000000002E-3</v>
      </c>
      <c r="S12" s="49">
        <v>114</v>
      </c>
      <c r="T12" s="51">
        <v>8.0000000000000002E-3</v>
      </c>
      <c r="U12" s="49">
        <v>93</v>
      </c>
      <c r="V12" s="51">
        <v>6.0000000000000001E-3</v>
      </c>
      <c r="W12" s="49">
        <v>4</v>
      </c>
      <c r="X12" s="53">
        <v>0</v>
      </c>
      <c r="Y12" s="52">
        <v>3</v>
      </c>
      <c r="Z12" s="200">
        <v>0</v>
      </c>
      <c r="AA12" s="434">
        <v>25</v>
      </c>
      <c r="AB12" s="433">
        <v>2E-3</v>
      </c>
      <c r="AC12" s="432">
        <v>429</v>
      </c>
      <c r="AD12" s="431">
        <v>14273</v>
      </c>
      <c r="AE12" s="430">
        <v>0.98399999999999999</v>
      </c>
      <c r="AF12" s="423">
        <v>216</v>
      </c>
      <c r="AG12" s="422">
        <v>1.4999999999999999E-2</v>
      </c>
    </row>
    <row r="13" spans="1:33" x14ac:dyDescent="0.25">
      <c r="A13" s="36" t="s">
        <v>295</v>
      </c>
      <c r="B13" s="37">
        <v>54681</v>
      </c>
      <c r="C13" s="38">
        <v>69</v>
      </c>
      <c r="D13" s="38">
        <v>5</v>
      </c>
      <c r="E13" s="38">
        <v>54</v>
      </c>
      <c r="F13" s="39">
        <v>3</v>
      </c>
      <c r="G13" s="206">
        <v>51872</v>
      </c>
      <c r="H13" s="281">
        <v>0.94899999999999995</v>
      </c>
      <c r="I13" s="145">
        <v>2700</v>
      </c>
      <c r="J13" s="204">
        <v>4.9000000000000002E-2</v>
      </c>
      <c r="K13" s="203">
        <v>109</v>
      </c>
      <c r="L13" s="204">
        <v>2E-3</v>
      </c>
      <c r="M13" s="203">
        <v>0</v>
      </c>
      <c r="N13" s="282">
        <v>0</v>
      </c>
      <c r="O13" s="141">
        <v>1319</v>
      </c>
      <c r="P13" s="364">
        <v>2.4E-2</v>
      </c>
      <c r="Q13" s="49">
        <v>771</v>
      </c>
      <c r="R13" s="51">
        <v>1.4E-2</v>
      </c>
      <c r="S13" s="49">
        <v>44014</v>
      </c>
      <c r="T13" s="51">
        <v>0.80500000000000005</v>
      </c>
      <c r="U13" s="49">
        <v>302</v>
      </c>
      <c r="V13" s="51">
        <v>6.0000000000000001E-3</v>
      </c>
      <c r="W13" s="49">
        <v>1959</v>
      </c>
      <c r="X13" s="53">
        <v>3.5999999999999997E-2</v>
      </c>
      <c r="Y13" s="52">
        <v>8</v>
      </c>
      <c r="Z13" s="200">
        <v>0</v>
      </c>
      <c r="AA13" s="434">
        <v>18</v>
      </c>
      <c r="AB13" s="433">
        <v>0</v>
      </c>
      <c r="AC13" s="432">
        <v>47703</v>
      </c>
      <c r="AD13" s="431">
        <v>8739</v>
      </c>
      <c r="AE13" s="430">
        <v>0.16</v>
      </c>
      <c r="AF13" s="423">
        <v>1428</v>
      </c>
      <c r="AG13" s="422">
        <v>2.5999999999999999E-2</v>
      </c>
    </row>
    <row r="14" spans="1:33" x14ac:dyDescent="0.25">
      <c r="A14" s="36" t="s">
        <v>34</v>
      </c>
      <c r="B14" s="37">
        <v>4188</v>
      </c>
      <c r="C14" s="38">
        <v>10</v>
      </c>
      <c r="D14" s="38">
        <v>0</v>
      </c>
      <c r="E14" s="38">
        <v>0</v>
      </c>
      <c r="F14" s="39">
        <v>5</v>
      </c>
      <c r="G14" s="206">
        <v>3633</v>
      </c>
      <c r="H14" s="281">
        <v>0.86699999999999999</v>
      </c>
      <c r="I14" s="145">
        <v>540</v>
      </c>
      <c r="J14" s="204">
        <v>0.129</v>
      </c>
      <c r="K14" s="203">
        <v>15</v>
      </c>
      <c r="L14" s="204">
        <v>4.0000000000000001E-3</v>
      </c>
      <c r="M14" s="203">
        <v>0</v>
      </c>
      <c r="N14" s="282">
        <v>0</v>
      </c>
      <c r="O14" s="141">
        <v>219</v>
      </c>
      <c r="P14" s="364">
        <v>5.1999999999999998E-2</v>
      </c>
      <c r="Q14" s="49">
        <v>11</v>
      </c>
      <c r="R14" s="51">
        <v>3.0000000000000001E-3</v>
      </c>
      <c r="S14" s="49">
        <v>178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0">
        <v>3.0000000000000001E-3</v>
      </c>
      <c r="AA14" s="434">
        <v>10</v>
      </c>
      <c r="AB14" s="433">
        <v>2E-3</v>
      </c>
      <c r="AC14" s="432">
        <v>563</v>
      </c>
      <c r="AD14" s="431">
        <v>3948</v>
      </c>
      <c r="AE14" s="430">
        <v>0.94299999999999995</v>
      </c>
      <c r="AF14" s="423">
        <v>234</v>
      </c>
      <c r="AG14" s="422">
        <v>5.6000000000000001E-2</v>
      </c>
    </row>
    <row r="15" spans="1:33" x14ac:dyDescent="0.25">
      <c r="A15" s="36" t="s">
        <v>35</v>
      </c>
      <c r="B15" s="37">
        <v>5089</v>
      </c>
      <c r="C15" s="38">
        <v>11</v>
      </c>
      <c r="D15" s="38">
        <v>0</v>
      </c>
      <c r="E15" s="38">
        <v>0</v>
      </c>
      <c r="F15" s="39">
        <v>3</v>
      </c>
      <c r="G15" s="206">
        <v>4726</v>
      </c>
      <c r="H15" s="281">
        <v>0.92900000000000005</v>
      </c>
      <c r="I15" s="145">
        <v>345</v>
      </c>
      <c r="J15" s="204">
        <v>6.8000000000000005E-2</v>
      </c>
      <c r="K15" s="203">
        <v>18</v>
      </c>
      <c r="L15" s="204">
        <v>4.0000000000000001E-3</v>
      </c>
      <c r="M15" s="203">
        <v>0</v>
      </c>
      <c r="N15" s="282">
        <v>0</v>
      </c>
      <c r="O15" s="141">
        <v>69</v>
      </c>
      <c r="P15" s="364">
        <v>1.4E-2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0">
        <v>0</v>
      </c>
      <c r="AA15" s="434">
        <v>22</v>
      </c>
      <c r="AB15" s="433">
        <v>4.0000000000000001E-3</v>
      </c>
      <c r="AC15" s="432">
        <v>263</v>
      </c>
      <c r="AD15" s="431">
        <v>5002</v>
      </c>
      <c r="AE15" s="430">
        <v>0.98299999999999998</v>
      </c>
      <c r="AF15" s="423">
        <v>87</v>
      </c>
      <c r="AG15" s="422">
        <v>1.7000000000000001E-2</v>
      </c>
    </row>
    <row r="16" spans="1:33" x14ac:dyDescent="0.25">
      <c r="A16" s="36" t="s">
        <v>36</v>
      </c>
      <c r="B16" s="37">
        <v>4233</v>
      </c>
      <c r="C16" s="38">
        <v>12</v>
      </c>
      <c r="D16" s="38">
        <v>0</v>
      </c>
      <c r="E16" s="38">
        <v>0</v>
      </c>
      <c r="F16" s="39">
        <v>4</v>
      </c>
      <c r="G16" s="206">
        <v>3856</v>
      </c>
      <c r="H16" s="281">
        <v>0.91100000000000003</v>
      </c>
      <c r="I16" s="145">
        <v>340</v>
      </c>
      <c r="J16" s="204">
        <v>0.08</v>
      </c>
      <c r="K16" s="203">
        <v>37</v>
      </c>
      <c r="L16" s="204">
        <v>8.9999999999999993E-3</v>
      </c>
      <c r="M16" s="203">
        <v>0</v>
      </c>
      <c r="N16" s="282">
        <v>0</v>
      </c>
      <c r="O16" s="141">
        <v>656</v>
      </c>
      <c r="P16" s="364">
        <v>0.155</v>
      </c>
      <c r="Q16" s="49">
        <v>27</v>
      </c>
      <c r="R16" s="51">
        <v>6.0000000000000001E-3</v>
      </c>
      <c r="S16" s="49">
        <v>351</v>
      </c>
      <c r="T16" s="51">
        <v>8.3000000000000004E-2</v>
      </c>
      <c r="U16" s="49">
        <v>4196</v>
      </c>
      <c r="V16" s="51">
        <v>0.99099999999999999</v>
      </c>
      <c r="W16" s="49">
        <v>39</v>
      </c>
      <c r="X16" s="53">
        <v>8.9999999999999993E-3</v>
      </c>
      <c r="Y16" s="52">
        <v>13</v>
      </c>
      <c r="Z16" s="200">
        <v>3.0000000000000001E-3</v>
      </c>
      <c r="AA16" s="434">
        <v>14</v>
      </c>
      <c r="AB16" s="433">
        <v>3.0000000000000001E-3</v>
      </c>
      <c r="AC16" s="432">
        <v>5293</v>
      </c>
      <c r="AD16" s="431">
        <v>0</v>
      </c>
      <c r="AE16" s="430">
        <v>0</v>
      </c>
      <c r="AF16" s="423">
        <v>693</v>
      </c>
      <c r="AG16" s="422">
        <v>0.16400000000000001</v>
      </c>
    </row>
    <row r="17" spans="1:33" x14ac:dyDescent="0.25">
      <c r="A17" s="36" t="s">
        <v>37</v>
      </c>
      <c r="B17" s="37">
        <v>25074</v>
      </c>
      <c r="C17" s="38">
        <v>39</v>
      </c>
      <c r="D17" s="38">
        <v>0</v>
      </c>
      <c r="E17" s="38">
        <v>29</v>
      </c>
      <c r="F17" s="39">
        <v>3</v>
      </c>
      <c r="G17" s="206">
        <v>22192</v>
      </c>
      <c r="H17" s="281">
        <v>0.88500000000000001</v>
      </c>
      <c r="I17" s="145">
        <v>2407</v>
      </c>
      <c r="J17" s="204">
        <v>9.6000000000000002E-2</v>
      </c>
      <c r="K17" s="203">
        <v>412</v>
      </c>
      <c r="L17" s="204">
        <v>1.6E-2</v>
      </c>
      <c r="M17" s="203">
        <v>63</v>
      </c>
      <c r="N17" s="282">
        <v>3.0000000000000001E-3</v>
      </c>
      <c r="O17" s="141">
        <v>457</v>
      </c>
      <c r="P17" s="364">
        <v>1.7999999999999999E-2</v>
      </c>
      <c r="Q17" s="49">
        <v>305</v>
      </c>
      <c r="R17" s="51">
        <v>1.2E-2</v>
      </c>
      <c r="S17" s="49">
        <v>2839</v>
      </c>
      <c r="T17" s="51">
        <v>0.113</v>
      </c>
      <c r="U17" s="49">
        <v>6328</v>
      </c>
      <c r="V17" s="51">
        <v>0.252</v>
      </c>
      <c r="W17" s="49">
        <v>1423</v>
      </c>
      <c r="X17" s="53">
        <v>5.7000000000000002E-2</v>
      </c>
      <c r="Y17" s="52">
        <v>2</v>
      </c>
      <c r="Z17" s="200">
        <v>0</v>
      </c>
      <c r="AA17" s="434">
        <v>21</v>
      </c>
      <c r="AB17" s="433">
        <v>1E-3</v>
      </c>
      <c r="AC17" s="432">
        <v>11141</v>
      </c>
      <c r="AD17" s="431">
        <v>18113</v>
      </c>
      <c r="AE17" s="430">
        <v>0.72199999999999998</v>
      </c>
      <c r="AF17" s="423">
        <v>869</v>
      </c>
      <c r="AG17" s="422">
        <v>3.5000000000000003E-2</v>
      </c>
    </row>
    <row r="18" spans="1:33" x14ac:dyDescent="0.25">
      <c r="A18" s="36" t="s">
        <v>290</v>
      </c>
      <c r="B18" s="37">
        <v>3657</v>
      </c>
      <c r="C18" s="38">
        <v>10</v>
      </c>
      <c r="D18" s="38">
        <v>0</v>
      </c>
      <c r="E18" s="38">
        <v>7</v>
      </c>
      <c r="F18" s="39">
        <v>4</v>
      </c>
      <c r="G18" s="206">
        <v>2772</v>
      </c>
      <c r="H18" s="281">
        <v>0.75800000000000001</v>
      </c>
      <c r="I18" s="145">
        <v>590</v>
      </c>
      <c r="J18" s="204">
        <v>0.161</v>
      </c>
      <c r="K18" s="203">
        <v>295</v>
      </c>
      <c r="L18" s="204">
        <v>8.1000000000000003E-2</v>
      </c>
      <c r="M18" s="203">
        <v>0</v>
      </c>
      <c r="N18" s="282">
        <v>0</v>
      </c>
      <c r="O18" s="141">
        <v>163</v>
      </c>
      <c r="P18" s="364">
        <v>4.4999999999999998E-2</v>
      </c>
      <c r="Q18" s="49">
        <v>110</v>
      </c>
      <c r="R18" s="51">
        <v>0.03</v>
      </c>
      <c r="S18" s="49">
        <v>100</v>
      </c>
      <c r="T18" s="51">
        <v>2.7E-2</v>
      </c>
      <c r="U18" s="49">
        <v>75</v>
      </c>
      <c r="V18" s="51">
        <v>2.1000000000000001E-2</v>
      </c>
      <c r="W18" s="49">
        <v>15</v>
      </c>
      <c r="X18" s="53">
        <v>4.0000000000000001E-3</v>
      </c>
      <c r="Y18" s="52">
        <v>8</v>
      </c>
      <c r="Z18" s="200">
        <v>2E-3</v>
      </c>
      <c r="AA18" s="434">
        <v>13</v>
      </c>
      <c r="AB18" s="433">
        <v>4.0000000000000001E-3</v>
      </c>
      <c r="AC18" s="432">
        <v>384</v>
      </c>
      <c r="AD18" s="431">
        <v>3196</v>
      </c>
      <c r="AE18" s="430">
        <v>0.874</v>
      </c>
      <c r="AF18" s="423">
        <v>458</v>
      </c>
      <c r="AG18" s="422">
        <v>0.125</v>
      </c>
    </row>
    <row r="19" spans="1:33" x14ac:dyDescent="0.25">
      <c r="A19" s="36" t="s">
        <v>39</v>
      </c>
      <c r="B19" s="37">
        <v>7316</v>
      </c>
      <c r="C19" s="38">
        <v>14</v>
      </c>
      <c r="D19" s="38">
        <v>0</v>
      </c>
      <c r="E19" s="38">
        <v>0</v>
      </c>
      <c r="F19" s="39">
        <v>3</v>
      </c>
      <c r="G19" s="206">
        <v>7266</v>
      </c>
      <c r="H19" s="281">
        <v>0.99299999999999999</v>
      </c>
      <c r="I19" s="145">
        <v>41</v>
      </c>
      <c r="J19" s="204">
        <v>6.0000000000000001E-3</v>
      </c>
      <c r="K19" s="203">
        <v>9</v>
      </c>
      <c r="L19" s="204">
        <v>1E-3</v>
      </c>
      <c r="M19" s="203">
        <v>0</v>
      </c>
      <c r="N19" s="282">
        <v>0</v>
      </c>
      <c r="O19" s="141">
        <v>28</v>
      </c>
      <c r="P19" s="364">
        <v>4.0000000000000001E-3</v>
      </c>
      <c r="Q19" s="49">
        <v>1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1</v>
      </c>
      <c r="X19" s="53">
        <v>0</v>
      </c>
      <c r="Y19" s="52">
        <v>1</v>
      </c>
      <c r="Z19" s="200">
        <v>0</v>
      </c>
      <c r="AA19" s="434">
        <v>0</v>
      </c>
      <c r="AB19" s="433">
        <v>0</v>
      </c>
      <c r="AC19" s="432">
        <v>50</v>
      </c>
      <c r="AD19" s="431">
        <v>7279</v>
      </c>
      <c r="AE19" s="430">
        <v>0.995</v>
      </c>
      <c r="AF19" s="423">
        <v>37</v>
      </c>
      <c r="AG19" s="422">
        <v>5.0000000000000001E-3</v>
      </c>
    </row>
    <row r="20" spans="1:33" x14ac:dyDescent="0.25">
      <c r="A20" s="36" t="s">
        <v>40</v>
      </c>
      <c r="B20" s="37">
        <v>21801</v>
      </c>
      <c r="C20" s="38">
        <v>28</v>
      </c>
      <c r="D20" s="38">
        <v>0</v>
      </c>
      <c r="E20" s="38">
        <v>18</v>
      </c>
      <c r="F20" s="39">
        <v>3</v>
      </c>
      <c r="G20" s="206">
        <v>18810</v>
      </c>
      <c r="H20" s="281">
        <v>0.86299999999999999</v>
      </c>
      <c r="I20" s="145">
        <v>2175</v>
      </c>
      <c r="J20" s="204">
        <v>0.1</v>
      </c>
      <c r="K20" s="203">
        <v>816</v>
      </c>
      <c r="L20" s="204">
        <v>3.6999999999999998E-2</v>
      </c>
      <c r="M20" s="203">
        <v>0</v>
      </c>
      <c r="N20" s="282">
        <v>0</v>
      </c>
      <c r="O20" s="141">
        <v>1411</v>
      </c>
      <c r="P20" s="364">
        <v>6.5000000000000002E-2</v>
      </c>
      <c r="Q20" s="49">
        <v>1153</v>
      </c>
      <c r="R20" s="51">
        <v>5.2999999999999999E-2</v>
      </c>
      <c r="S20" s="49">
        <v>579</v>
      </c>
      <c r="T20" s="51">
        <v>2.7E-2</v>
      </c>
      <c r="U20" s="49">
        <v>638</v>
      </c>
      <c r="V20" s="51">
        <v>2.9000000000000001E-2</v>
      </c>
      <c r="W20" s="49">
        <v>12</v>
      </c>
      <c r="X20" s="53">
        <v>1E-3</v>
      </c>
      <c r="Y20" s="52">
        <v>4</v>
      </c>
      <c r="Z20" s="200">
        <v>0</v>
      </c>
      <c r="AA20" s="434">
        <v>63</v>
      </c>
      <c r="AB20" s="433">
        <v>3.0000000000000001E-3</v>
      </c>
      <c r="AC20" s="432">
        <v>2821</v>
      </c>
      <c r="AD20" s="431">
        <v>19563</v>
      </c>
      <c r="AE20" s="430">
        <v>0.89700000000000002</v>
      </c>
      <c r="AF20" s="423">
        <v>2227</v>
      </c>
      <c r="AG20" s="422">
        <v>0.10199999999999999</v>
      </c>
    </row>
    <row r="21" spans="1:33" x14ac:dyDescent="0.25">
      <c r="A21" s="36" t="s">
        <v>41</v>
      </c>
      <c r="B21" s="37">
        <v>13933</v>
      </c>
      <c r="C21" s="38">
        <v>25</v>
      </c>
      <c r="D21" s="38">
        <v>0</v>
      </c>
      <c r="E21" s="38">
        <v>16</v>
      </c>
      <c r="F21" s="39">
        <v>8</v>
      </c>
      <c r="G21" s="206">
        <v>13309</v>
      </c>
      <c r="H21" s="281">
        <v>0.95499999999999996</v>
      </c>
      <c r="I21" s="145">
        <v>462</v>
      </c>
      <c r="J21" s="204">
        <v>3.3000000000000002E-2</v>
      </c>
      <c r="K21" s="203">
        <v>154</v>
      </c>
      <c r="L21" s="204">
        <v>1.0999999999999999E-2</v>
      </c>
      <c r="M21" s="203">
        <v>8</v>
      </c>
      <c r="N21" s="282">
        <v>1E-3</v>
      </c>
      <c r="O21" s="141">
        <v>150</v>
      </c>
      <c r="P21" s="364">
        <v>1.0999999999999999E-2</v>
      </c>
      <c r="Q21" s="49">
        <v>103</v>
      </c>
      <c r="R21" s="51">
        <v>7.0000000000000001E-3</v>
      </c>
      <c r="S21" s="49">
        <v>108</v>
      </c>
      <c r="T21" s="51">
        <v>8.0000000000000002E-3</v>
      </c>
      <c r="U21" s="49">
        <v>58</v>
      </c>
      <c r="V21" s="51">
        <v>4.0000000000000001E-3</v>
      </c>
      <c r="W21" s="49">
        <v>40</v>
      </c>
      <c r="X21" s="53">
        <v>3.0000000000000001E-3</v>
      </c>
      <c r="Y21" s="52">
        <v>12</v>
      </c>
      <c r="Z21" s="200">
        <v>1E-3</v>
      </c>
      <c r="AA21" s="434">
        <v>23</v>
      </c>
      <c r="AB21" s="433">
        <v>2E-3</v>
      </c>
      <c r="AC21" s="432">
        <v>410</v>
      </c>
      <c r="AD21" s="431">
        <v>13614</v>
      </c>
      <c r="AE21" s="430">
        <v>0.97699999999999998</v>
      </c>
      <c r="AF21" s="423">
        <v>304</v>
      </c>
      <c r="AG21" s="422">
        <v>2.1999999999999999E-2</v>
      </c>
    </row>
    <row r="22" spans="1:33" x14ac:dyDescent="0.25">
      <c r="A22" s="36" t="s">
        <v>42</v>
      </c>
      <c r="B22" s="37">
        <v>18597</v>
      </c>
      <c r="C22" s="38">
        <v>24</v>
      </c>
      <c r="D22" s="38">
        <v>0</v>
      </c>
      <c r="E22" s="38">
        <v>9</v>
      </c>
      <c r="F22" s="39">
        <v>3</v>
      </c>
      <c r="G22" s="206">
        <v>18332</v>
      </c>
      <c r="H22" s="281">
        <v>0.98599999999999999</v>
      </c>
      <c r="I22" s="145">
        <v>257</v>
      </c>
      <c r="J22" s="204">
        <v>1.4E-2</v>
      </c>
      <c r="K22" s="203">
        <v>8</v>
      </c>
      <c r="L22" s="204">
        <v>0</v>
      </c>
      <c r="M22" s="203">
        <v>0</v>
      </c>
      <c r="N22" s="282">
        <v>0</v>
      </c>
      <c r="O22" s="141">
        <v>44</v>
      </c>
      <c r="P22" s="364">
        <v>2E-3</v>
      </c>
      <c r="Q22" s="49">
        <v>8</v>
      </c>
      <c r="R22" s="51">
        <v>0</v>
      </c>
      <c r="S22" s="49">
        <v>294</v>
      </c>
      <c r="T22" s="51">
        <v>1.6E-2</v>
      </c>
      <c r="U22" s="49">
        <v>10</v>
      </c>
      <c r="V22" s="51">
        <v>1E-3</v>
      </c>
      <c r="W22" s="49">
        <v>3</v>
      </c>
      <c r="X22" s="53">
        <v>0</v>
      </c>
      <c r="Y22" s="52">
        <v>3</v>
      </c>
      <c r="Z22" s="200">
        <v>0</v>
      </c>
      <c r="AA22" s="434">
        <v>16</v>
      </c>
      <c r="AB22" s="433">
        <v>1E-3</v>
      </c>
      <c r="AC22" s="432">
        <v>373</v>
      </c>
      <c r="AD22" s="431">
        <v>18284</v>
      </c>
      <c r="AE22" s="430">
        <v>0.98299999999999998</v>
      </c>
      <c r="AF22" s="423">
        <v>52</v>
      </c>
      <c r="AG22" s="422">
        <v>3.0000000000000001E-3</v>
      </c>
    </row>
    <row r="23" spans="1:33" x14ac:dyDescent="0.25">
      <c r="A23" s="36" t="s">
        <v>43</v>
      </c>
      <c r="B23" s="37">
        <v>8672</v>
      </c>
      <c r="C23" s="38">
        <v>14</v>
      </c>
      <c r="D23" s="38">
        <v>5</v>
      </c>
      <c r="E23" s="38">
        <v>0</v>
      </c>
      <c r="F23" s="39">
        <v>5</v>
      </c>
      <c r="G23" s="206">
        <v>8212</v>
      </c>
      <c r="H23" s="281">
        <v>0.94699999999999995</v>
      </c>
      <c r="I23" s="145">
        <v>416</v>
      </c>
      <c r="J23" s="204">
        <v>4.8000000000000001E-2</v>
      </c>
      <c r="K23" s="203">
        <v>44</v>
      </c>
      <c r="L23" s="204">
        <v>5.0000000000000001E-3</v>
      </c>
      <c r="M23" s="203">
        <v>0</v>
      </c>
      <c r="N23" s="282">
        <v>0</v>
      </c>
      <c r="O23" s="141">
        <v>73</v>
      </c>
      <c r="P23" s="364">
        <v>8.0000000000000002E-3</v>
      </c>
      <c r="Q23" s="49">
        <v>0</v>
      </c>
      <c r="R23" s="51">
        <v>0</v>
      </c>
      <c r="S23" s="49">
        <v>97</v>
      </c>
      <c r="T23" s="51">
        <v>1.0999999999999999E-2</v>
      </c>
      <c r="U23" s="49">
        <v>8628</v>
      </c>
      <c r="V23" s="51">
        <v>0.995</v>
      </c>
      <c r="W23" s="49">
        <v>29</v>
      </c>
      <c r="X23" s="53">
        <v>3.0000000000000001E-3</v>
      </c>
      <c r="Y23" s="52">
        <v>2</v>
      </c>
      <c r="Z23" s="200">
        <v>0</v>
      </c>
      <c r="AA23" s="434">
        <v>25</v>
      </c>
      <c r="AB23" s="433">
        <v>3.0000000000000001E-3</v>
      </c>
      <c r="AC23" s="432">
        <v>8860</v>
      </c>
      <c r="AD23" s="431">
        <v>0</v>
      </c>
      <c r="AE23" s="430">
        <v>0</v>
      </c>
      <c r="AF23" s="423">
        <v>117</v>
      </c>
      <c r="AG23" s="422">
        <v>1.2999999999999999E-2</v>
      </c>
    </row>
    <row r="24" spans="1:33" x14ac:dyDescent="0.25">
      <c r="A24" s="36" t="s">
        <v>44</v>
      </c>
      <c r="B24" s="37">
        <v>43641</v>
      </c>
      <c r="C24" s="38">
        <v>64</v>
      </c>
      <c r="D24" s="38">
        <v>0</v>
      </c>
      <c r="E24" s="38">
        <v>32</v>
      </c>
      <c r="F24" s="39">
        <v>6</v>
      </c>
      <c r="G24" s="206">
        <v>40750</v>
      </c>
      <c r="H24" s="281">
        <v>0.93400000000000005</v>
      </c>
      <c r="I24" s="145">
        <v>2632</v>
      </c>
      <c r="J24" s="204">
        <v>0.06</v>
      </c>
      <c r="K24" s="203">
        <v>255</v>
      </c>
      <c r="L24" s="204">
        <v>6.0000000000000001E-3</v>
      </c>
      <c r="M24" s="203">
        <v>4</v>
      </c>
      <c r="N24" s="282">
        <v>0</v>
      </c>
      <c r="O24" s="141">
        <v>782</v>
      </c>
      <c r="P24" s="364">
        <v>1.7999999999999999E-2</v>
      </c>
      <c r="Q24" s="49">
        <v>268</v>
      </c>
      <c r="R24" s="51">
        <v>6.0000000000000001E-3</v>
      </c>
      <c r="S24" s="49">
        <v>478</v>
      </c>
      <c r="T24" s="51">
        <v>1.0999999999999999E-2</v>
      </c>
      <c r="U24" s="49">
        <v>356</v>
      </c>
      <c r="V24" s="51">
        <v>8.0000000000000002E-3</v>
      </c>
      <c r="W24" s="49">
        <v>54</v>
      </c>
      <c r="X24" s="53">
        <v>1E-3</v>
      </c>
      <c r="Y24" s="52">
        <v>0</v>
      </c>
      <c r="Z24" s="200">
        <v>0</v>
      </c>
      <c r="AA24" s="434">
        <v>110</v>
      </c>
      <c r="AB24" s="433">
        <v>3.0000000000000001E-3</v>
      </c>
      <c r="AC24" s="432">
        <v>1846</v>
      </c>
      <c r="AD24" s="431">
        <v>42585</v>
      </c>
      <c r="AE24" s="430">
        <v>0.97599999999999998</v>
      </c>
      <c r="AF24" s="423">
        <v>1037</v>
      </c>
      <c r="AG24" s="422">
        <v>2.4E-2</v>
      </c>
    </row>
    <row r="25" spans="1:33" x14ac:dyDescent="0.25">
      <c r="A25" s="36" t="s">
        <v>45</v>
      </c>
      <c r="B25" s="37">
        <v>18630</v>
      </c>
      <c r="C25" s="38">
        <v>30</v>
      </c>
      <c r="D25" s="38">
        <v>0</v>
      </c>
      <c r="E25" s="38">
        <v>13</v>
      </c>
      <c r="F25" s="39">
        <v>3</v>
      </c>
      <c r="G25" s="206">
        <v>18116</v>
      </c>
      <c r="H25" s="281">
        <v>0.97199999999999998</v>
      </c>
      <c r="I25" s="145">
        <v>393</v>
      </c>
      <c r="J25" s="204">
        <v>2.1000000000000001E-2</v>
      </c>
      <c r="K25" s="203">
        <v>87</v>
      </c>
      <c r="L25" s="204">
        <v>5.0000000000000001E-3</v>
      </c>
      <c r="M25" s="203">
        <v>34</v>
      </c>
      <c r="N25" s="282">
        <v>2E-3</v>
      </c>
      <c r="O25" s="141">
        <v>162</v>
      </c>
      <c r="P25" s="364">
        <v>8.9999999999999993E-3</v>
      </c>
      <c r="Q25" s="49">
        <v>69</v>
      </c>
      <c r="R25" s="51">
        <v>4.0000000000000001E-3</v>
      </c>
      <c r="S25" s="49">
        <v>91</v>
      </c>
      <c r="T25" s="51">
        <v>5.0000000000000001E-3</v>
      </c>
      <c r="U25" s="49">
        <v>50</v>
      </c>
      <c r="V25" s="51">
        <v>3.0000000000000001E-3</v>
      </c>
      <c r="W25" s="49">
        <v>33</v>
      </c>
      <c r="X25" s="53">
        <v>2E-3</v>
      </c>
      <c r="Y25" s="52">
        <v>4</v>
      </c>
      <c r="Z25" s="200">
        <v>0</v>
      </c>
      <c r="AA25" s="434">
        <v>32</v>
      </c>
      <c r="AB25" s="433">
        <v>2E-3</v>
      </c>
      <c r="AC25" s="432">
        <v>385</v>
      </c>
      <c r="AD25" s="431">
        <v>18373</v>
      </c>
      <c r="AE25" s="430">
        <v>0.98599999999999999</v>
      </c>
      <c r="AF25" s="423">
        <v>249</v>
      </c>
      <c r="AG25" s="422">
        <v>1.2999999999999999E-2</v>
      </c>
    </row>
    <row r="26" spans="1:33" x14ac:dyDescent="0.25">
      <c r="A26" s="36" t="s">
        <v>46</v>
      </c>
      <c r="B26" s="37">
        <v>40575</v>
      </c>
      <c r="C26" s="38">
        <v>28</v>
      </c>
      <c r="D26" s="38">
        <v>4</v>
      </c>
      <c r="E26" s="38">
        <v>23</v>
      </c>
      <c r="F26" s="39">
        <v>5</v>
      </c>
      <c r="G26" s="206">
        <v>40354</v>
      </c>
      <c r="H26" s="281">
        <v>0.995</v>
      </c>
      <c r="I26" s="145">
        <v>213</v>
      </c>
      <c r="J26" s="204">
        <v>5.0000000000000001E-3</v>
      </c>
      <c r="K26" s="203">
        <v>8</v>
      </c>
      <c r="L26" s="204">
        <v>0</v>
      </c>
      <c r="M26" s="203">
        <v>0</v>
      </c>
      <c r="N26" s="282">
        <v>0</v>
      </c>
      <c r="O26" s="141">
        <v>55</v>
      </c>
      <c r="P26" s="364">
        <v>1E-3</v>
      </c>
      <c r="Q26" s="49">
        <v>51</v>
      </c>
      <c r="R26" s="51">
        <v>1E-3</v>
      </c>
      <c r="S26" s="49">
        <v>59</v>
      </c>
      <c r="T26" s="51">
        <v>1E-3</v>
      </c>
      <c r="U26" s="49">
        <v>58</v>
      </c>
      <c r="V26" s="51">
        <v>1E-3</v>
      </c>
      <c r="W26" s="49">
        <v>3</v>
      </c>
      <c r="X26" s="53">
        <v>0</v>
      </c>
      <c r="Y26" s="52">
        <v>1</v>
      </c>
      <c r="Z26" s="200">
        <v>0</v>
      </c>
      <c r="AA26" s="434">
        <v>34</v>
      </c>
      <c r="AB26" s="433">
        <v>1E-3</v>
      </c>
      <c r="AC26" s="432">
        <v>210</v>
      </c>
      <c r="AD26" s="431">
        <v>40480</v>
      </c>
      <c r="AE26" s="430">
        <v>0.998</v>
      </c>
      <c r="AF26" s="423">
        <v>63</v>
      </c>
      <c r="AG26" s="422">
        <v>2E-3</v>
      </c>
    </row>
    <row r="27" spans="1:33" x14ac:dyDescent="0.25">
      <c r="A27" s="36" t="s">
        <v>47</v>
      </c>
      <c r="B27" s="37">
        <v>117208</v>
      </c>
      <c r="C27" s="38">
        <v>189</v>
      </c>
      <c r="D27" s="38">
        <v>0</v>
      </c>
      <c r="E27" s="38">
        <v>165</v>
      </c>
      <c r="F27" s="39">
        <v>4</v>
      </c>
      <c r="G27" s="206">
        <v>113958</v>
      </c>
      <c r="H27" s="281">
        <v>0.97199999999999998</v>
      </c>
      <c r="I27" s="145">
        <v>2898</v>
      </c>
      <c r="J27" s="204">
        <v>2.5000000000000001E-2</v>
      </c>
      <c r="K27" s="203">
        <v>351</v>
      </c>
      <c r="L27" s="204">
        <v>3.0000000000000001E-3</v>
      </c>
      <c r="M27" s="203">
        <v>1</v>
      </c>
      <c r="N27" s="282">
        <v>0</v>
      </c>
      <c r="O27" s="141">
        <v>1073</v>
      </c>
      <c r="P27" s="364">
        <v>8.9999999999999993E-3</v>
      </c>
      <c r="Q27" s="49">
        <v>818</v>
      </c>
      <c r="R27" s="51">
        <v>7.0000000000000001E-3</v>
      </c>
      <c r="S27" s="49">
        <v>559</v>
      </c>
      <c r="T27" s="51">
        <v>5.0000000000000001E-3</v>
      </c>
      <c r="U27" s="49">
        <v>746</v>
      </c>
      <c r="V27" s="51">
        <v>6.0000000000000001E-3</v>
      </c>
      <c r="W27" s="49">
        <v>384</v>
      </c>
      <c r="X27" s="53">
        <v>3.0000000000000001E-3</v>
      </c>
      <c r="Y27" s="52">
        <v>12</v>
      </c>
      <c r="Z27" s="200">
        <v>0</v>
      </c>
      <c r="AA27" s="434">
        <v>93</v>
      </c>
      <c r="AB27" s="433">
        <v>1E-3</v>
      </c>
      <c r="AC27" s="432">
        <v>2937</v>
      </c>
      <c r="AD27" s="431">
        <v>115636</v>
      </c>
      <c r="AE27" s="430">
        <v>0.98699999999999999</v>
      </c>
      <c r="AF27" s="423">
        <v>1424</v>
      </c>
      <c r="AG27" s="422">
        <v>1.2E-2</v>
      </c>
    </row>
    <row r="28" spans="1:33" x14ac:dyDescent="0.25">
      <c r="A28" s="36" t="s">
        <v>48</v>
      </c>
      <c r="B28" s="37">
        <v>10147</v>
      </c>
      <c r="C28" s="38">
        <v>24</v>
      </c>
      <c r="D28" s="38">
        <v>0</v>
      </c>
      <c r="E28" s="38">
        <v>7</v>
      </c>
      <c r="F28" s="39">
        <v>3</v>
      </c>
      <c r="G28" s="206">
        <v>9653</v>
      </c>
      <c r="H28" s="281">
        <v>0.95099999999999996</v>
      </c>
      <c r="I28" s="145">
        <v>447</v>
      </c>
      <c r="J28" s="204">
        <v>4.3999999999999997E-2</v>
      </c>
      <c r="K28" s="203">
        <v>23</v>
      </c>
      <c r="L28" s="204">
        <v>2E-3</v>
      </c>
      <c r="M28" s="203">
        <v>24</v>
      </c>
      <c r="N28" s="282">
        <v>2E-3</v>
      </c>
      <c r="O28" s="141">
        <v>46</v>
      </c>
      <c r="P28" s="364">
        <v>5.0000000000000001E-3</v>
      </c>
      <c r="Q28" s="49">
        <v>19</v>
      </c>
      <c r="R28" s="51">
        <v>2E-3</v>
      </c>
      <c r="S28" s="49">
        <v>37</v>
      </c>
      <c r="T28" s="51">
        <v>4.0000000000000001E-3</v>
      </c>
      <c r="U28" s="49">
        <v>36</v>
      </c>
      <c r="V28" s="51">
        <v>4.0000000000000001E-3</v>
      </c>
      <c r="W28" s="49">
        <v>10</v>
      </c>
      <c r="X28" s="53">
        <v>1E-3</v>
      </c>
      <c r="Y28" s="52">
        <v>14</v>
      </c>
      <c r="Z28" s="200">
        <v>1E-3</v>
      </c>
      <c r="AA28" s="434">
        <v>13</v>
      </c>
      <c r="AB28" s="433">
        <v>1E-3</v>
      </c>
      <c r="AC28" s="432">
        <v>189</v>
      </c>
      <c r="AD28" s="431">
        <v>10058</v>
      </c>
      <c r="AE28" s="430">
        <v>0.99099999999999999</v>
      </c>
      <c r="AF28" s="423">
        <v>69</v>
      </c>
      <c r="AG28" s="422">
        <v>7.0000000000000001E-3</v>
      </c>
    </row>
    <row r="29" spans="1:33" x14ac:dyDescent="0.25">
      <c r="A29" s="36" t="s">
        <v>49</v>
      </c>
      <c r="B29" s="37">
        <v>11812</v>
      </c>
      <c r="C29" s="38">
        <v>14</v>
      </c>
      <c r="D29" s="38">
        <v>0</v>
      </c>
      <c r="E29" s="38">
        <v>0</v>
      </c>
      <c r="F29" s="39">
        <v>3</v>
      </c>
      <c r="G29" s="206">
        <v>10496</v>
      </c>
      <c r="H29" s="281">
        <v>0.88900000000000001</v>
      </c>
      <c r="I29" s="145">
        <v>1269</v>
      </c>
      <c r="J29" s="204">
        <v>0.107</v>
      </c>
      <c r="K29" s="203">
        <v>47</v>
      </c>
      <c r="L29" s="204">
        <v>4.0000000000000001E-3</v>
      </c>
      <c r="M29" s="203">
        <v>0</v>
      </c>
      <c r="N29" s="282">
        <v>0</v>
      </c>
      <c r="O29" s="141">
        <v>406</v>
      </c>
      <c r="P29" s="364">
        <v>3.4000000000000002E-2</v>
      </c>
      <c r="Q29" s="49">
        <v>26</v>
      </c>
      <c r="R29" s="51">
        <v>2E-3</v>
      </c>
      <c r="S29" s="49">
        <v>773</v>
      </c>
      <c r="T29" s="51">
        <v>6.5000000000000002E-2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200">
        <v>0</v>
      </c>
      <c r="AA29" s="434">
        <v>38</v>
      </c>
      <c r="AB29" s="433">
        <v>3.0000000000000001E-3</v>
      </c>
      <c r="AC29" s="432">
        <v>1366</v>
      </c>
      <c r="AD29" s="431">
        <v>10884</v>
      </c>
      <c r="AE29" s="430">
        <v>0.92100000000000004</v>
      </c>
      <c r="AF29" s="423">
        <v>453</v>
      </c>
      <c r="AG29" s="422">
        <v>3.7999999999999999E-2</v>
      </c>
    </row>
    <row r="30" spans="1:33" x14ac:dyDescent="0.25">
      <c r="A30" s="36" t="s">
        <v>50</v>
      </c>
      <c r="B30" s="37">
        <v>22117</v>
      </c>
      <c r="C30" s="38">
        <v>35</v>
      </c>
      <c r="D30" s="38">
        <v>0</v>
      </c>
      <c r="E30" s="38">
        <v>21</v>
      </c>
      <c r="F30" s="39">
        <v>4</v>
      </c>
      <c r="G30" s="206">
        <v>18111</v>
      </c>
      <c r="H30" s="281">
        <v>0.81899999999999995</v>
      </c>
      <c r="I30" s="145">
        <v>3150</v>
      </c>
      <c r="J30" s="204">
        <v>0.14199999999999999</v>
      </c>
      <c r="K30" s="203">
        <v>844</v>
      </c>
      <c r="L30" s="204">
        <v>3.7999999999999999E-2</v>
      </c>
      <c r="M30" s="203">
        <v>12</v>
      </c>
      <c r="N30" s="282">
        <v>1E-3</v>
      </c>
      <c r="O30" s="141">
        <v>584</v>
      </c>
      <c r="P30" s="364">
        <v>2.5999999999999999E-2</v>
      </c>
      <c r="Q30" s="49">
        <v>308</v>
      </c>
      <c r="R30" s="51">
        <v>1.4E-2</v>
      </c>
      <c r="S30" s="49">
        <v>400</v>
      </c>
      <c r="T30" s="51">
        <v>1.7999999999999999E-2</v>
      </c>
      <c r="U30" s="49">
        <v>220</v>
      </c>
      <c r="V30" s="51">
        <v>0.01</v>
      </c>
      <c r="W30" s="49">
        <v>20</v>
      </c>
      <c r="X30" s="53">
        <v>1E-3</v>
      </c>
      <c r="Y30" s="52">
        <v>10</v>
      </c>
      <c r="Z30" s="200">
        <v>0</v>
      </c>
      <c r="AA30" s="434">
        <v>30</v>
      </c>
      <c r="AB30" s="433">
        <v>1E-3</v>
      </c>
      <c r="AC30" s="432">
        <v>1292</v>
      </c>
      <c r="AD30" s="431">
        <v>20646</v>
      </c>
      <c r="AE30" s="430">
        <v>0.93300000000000005</v>
      </c>
      <c r="AF30" s="423">
        <v>1428</v>
      </c>
      <c r="AG30" s="422">
        <v>6.5000000000000002E-2</v>
      </c>
    </row>
    <row r="31" spans="1:33" x14ac:dyDescent="0.25">
      <c r="A31" s="36" t="s">
        <v>293</v>
      </c>
      <c r="B31" s="37">
        <v>36096</v>
      </c>
      <c r="C31" s="38">
        <v>77</v>
      </c>
      <c r="D31" s="38">
        <v>0</v>
      </c>
      <c r="E31" s="38">
        <v>59</v>
      </c>
      <c r="F31" s="39">
        <v>3</v>
      </c>
      <c r="G31" s="206">
        <v>31958</v>
      </c>
      <c r="H31" s="281">
        <v>0.88500000000000001</v>
      </c>
      <c r="I31" s="145">
        <v>3472</v>
      </c>
      <c r="J31" s="204">
        <v>9.6000000000000002E-2</v>
      </c>
      <c r="K31" s="203">
        <v>666</v>
      </c>
      <c r="L31" s="204">
        <v>1.7999999999999999E-2</v>
      </c>
      <c r="M31" s="203">
        <v>0</v>
      </c>
      <c r="N31" s="282">
        <v>0</v>
      </c>
      <c r="O31" s="141">
        <v>1344</v>
      </c>
      <c r="P31" s="364">
        <v>3.6999999999999998E-2</v>
      </c>
      <c r="Q31" s="49">
        <v>923</v>
      </c>
      <c r="R31" s="51">
        <v>2.5999999999999999E-2</v>
      </c>
      <c r="S31" s="49">
        <v>657</v>
      </c>
      <c r="T31" s="51">
        <v>1.7999999999999999E-2</v>
      </c>
      <c r="U31" s="49">
        <v>929</v>
      </c>
      <c r="V31" s="51">
        <v>2.5999999999999999E-2</v>
      </c>
      <c r="W31" s="49">
        <v>418</v>
      </c>
      <c r="X31" s="53">
        <v>1.2E-2</v>
      </c>
      <c r="Y31" s="52">
        <v>60</v>
      </c>
      <c r="Z31" s="200">
        <v>2E-3</v>
      </c>
      <c r="AA31" s="434">
        <v>9</v>
      </c>
      <c r="AB31" s="433">
        <v>0</v>
      </c>
      <c r="AC31" s="432">
        <v>3579</v>
      </c>
      <c r="AD31" s="431">
        <v>34005</v>
      </c>
      <c r="AE31" s="430">
        <v>0.94199999999999995</v>
      </c>
      <c r="AF31" s="423">
        <v>2010</v>
      </c>
      <c r="AG31" s="422">
        <v>5.6000000000000001E-2</v>
      </c>
    </row>
    <row r="32" spans="1:33" x14ac:dyDescent="0.25">
      <c r="A32" s="36" t="s">
        <v>52</v>
      </c>
      <c r="B32" s="37">
        <v>19593</v>
      </c>
      <c r="C32" s="38">
        <v>35</v>
      </c>
      <c r="D32" s="38">
        <v>0</v>
      </c>
      <c r="E32" s="38">
        <v>23</v>
      </c>
      <c r="F32" s="39">
        <v>3</v>
      </c>
      <c r="G32" s="206">
        <v>19170</v>
      </c>
      <c r="H32" s="281">
        <v>0.97799999999999998</v>
      </c>
      <c r="I32" s="145">
        <v>402</v>
      </c>
      <c r="J32" s="204">
        <v>2.1000000000000001E-2</v>
      </c>
      <c r="K32" s="203">
        <v>20</v>
      </c>
      <c r="L32" s="204">
        <v>1E-3</v>
      </c>
      <c r="M32" s="203">
        <v>1</v>
      </c>
      <c r="N32" s="282">
        <v>0</v>
      </c>
      <c r="O32" s="141">
        <v>166</v>
      </c>
      <c r="P32" s="364">
        <v>8.0000000000000002E-3</v>
      </c>
      <c r="Q32" s="49">
        <v>98</v>
      </c>
      <c r="R32" s="51">
        <v>5.0000000000000001E-3</v>
      </c>
      <c r="S32" s="49">
        <v>172</v>
      </c>
      <c r="T32" s="51">
        <v>8.9999999999999993E-3</v>
      </c>
      <c r="U32" s="49">
        <v>70</v>
      </c>
      <c r="V32" s="51">
        <v>4.0000000000000001E-3</v>
      </c>
      <c r="W32" s="49">
        <v>152</v>
      </c>
      <c r="X32" s="53">
        <v>8.0000000000000002E-3</v>
      </c>
      <c r="Y32" s="52">
        <v>3</v>
      </c>
      <c r="Z32" s="200">
        <v>0</v>
      </c>
      <c r="AA32" s="434">
        <v>17</v>
      </c>
      <c r="AB32" s="433">
        <v>1E-3</v>
      </c>
      <c r="AC32" s="432">
        <v>605</v>
      </c>
      <c r="AD32" s="431">
        <v>19288</v>
      </c>
      <c r="AE32" s="430">
        <v>0.98399999999999999</v>
      </c>
      <c r="AF32" s="423">
        <v>186</v>
      </c>
      <c r="AG32" s="422">
        <v>8.9999999999999993E-3</v>
      </c>
    </row>
    <row r="33" spans="1:33" x14ac:dyDescent="0.25">
      <c r="A33" s="36" t="s">
        <v>53</v>
      </c>
      <c r="B33" s="37">
        <v>15850</v>
      </c>
      <c r="C33" s="38">
        <v>31</v>
      </c>
      <c r="D33" s="38">
        <v>0</v>
      </c>
      <c r="E33" s="38">
        <v>10</v>
      </c>
      <c r="F33" s="39">
        <v>4</v>
      </c>
      <c r="G33" s="206">
        <v>15405</v>
      </c>
      <c r="H33" s="281">
        <v>0.97199999999999998</v>
      </c>
      <c r="I33" s="145">
        <v>440</v>
      </c>
      <c r="J33" s="204">
        <v>2.8000000000000001E-2</v>
      </c>
      <c r="K33" s="203">
        <v>5</v>
      </c>
      <c r="L33" s="204">
        <v>0</v>
      </c>
      <c r="M33" s="203">
        <v>0</v>
      </c>
      <c r="N33" s="282">
        <v>0</v>
      </c>
      <c r="O33" s="141">
        <v>111</v>
      </c>
      <c r="P33" s="364">
        <v>7.0000000000000001E-3</v>
      </c>
      <c r="Q33" s="49">
        <v>38</v>
      </c>
      <c r="R33" s="51">
        <v>2E-3</v>
      </c>
      <c r="S33" s="49">
        <v>53</v>
      </c>
      <c r="T33" s="51">
        <v>3.0000000000000001E-3</v>
      </c>
      <c r="U33" s="49">
        <v>43</v>
      </c>
      <c r="V33" s="51">
        <v>3.0000000000000001E-3</v>
      </c>
      <c r="W33" s="49">
        <v>17</v>
      </c>
      <c r="X33" s="53">
        <v>1E-3</v>
      </c>
      <c r="Y33" s="52">
        <v>11</v>
      </c>
      <c r="Z33" s="200">
        <v>1E-3</v>
      </c>
      <c r="AA33" s="434">
        <v>6</v>
      </c>
      <c r="AB33" s="433">
        <v>0</v>
      </c>
      <c r="AC33" s="432">
        <v>264</v>
      </c>
      <c r="AD33" s="431">
        <v>15732</v>
      </c>
      <c r="AE33" s="430">
        <v>0.99299999999999999</v>
      </c>
      <c r="AF33" s="423">
        <v>116</v>
      </c>
      <c r="AG33" s="422">
        <v>7.0000000000000001E-3</v>
      </c>
    </row>
    <row r="34" spans="1:33" x14ac:dyDescent="0.25">
      <c r="A34" s="36" t="s">
        <v>54</v>
      </c>
      <c r="B34" s="37">
        <v>11588</v>
      </c>
      <c r="C34" s="38">
        <v>38</v>
      </c>
      <c r="D34" s="38">
        <v>0</v>
      </c>
      <c r="E34" s="38">
        <v>3</v>
      </c>
      <c r="F34" s="39">
        <v>4</v>
      </c>
      <c r="G34" s="206">
        <v>8960</v>
      </c>
      <c r="H34" s="281">
        <v>0.77300000000000002</v>
      </c>
      <c r="I34" s="145">
        <v>1945</v>
      </c>
      <c r="J34" s="204">
        <v>0.16800000000000001</v>
      </c>
      <c r="K34" s="203">
        <v>683</v>
      </c>
      <c r="L34" s="204">
        <v>5.8999999999999997E-2</v>
      </c>
      <c r="M34" s="203">
        <v>0</v>
      </c>
      <c r="N34" s="282">
        <v>0</v>
      </c>
      <c r="O34" s="141">
        <v>2621</v>
      </c>
      <c r="P34" s="364">
        <v>0.22600000000000001</v>
      </c>
      <c r="Q34" s="49">
        <v>241</v>
      </c>
      <c r="R34" s="51">
        <v>2.1000000000000001E-2</v>
      </c>
      <c r="S34" s="49">
        <v>3270</v>
      </c>
      <c r="T34" s="51">
        <v>0.28199999999999997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34</v>
      </c>
      <c r="Z34" s="200">
        <v>3.0000000000000001E-3</v>
      </c>
      <c r="AA34" s="434">
        <v>37</v>
      </c>
      <c r="AB34" s="433">
        <v>3.0000000000000001E-3</v>
      </c>
      <c r="AC34" s="432">
        <v>6312</v>
      </c>
      <c r="AD34" s="431">
        <v>6025</v>
      </c>
      <c r="AE34" s="430">
        <v>0.52</v>
      </c>
      <c r="AF34" s="423">
        <v>3304</v>
      </c>
      <c r="AG34" s="422">
        <v>0.28499999999999998</v>
      </c>
    </row>
    <row r="35" spans="1:33" x14ac:dyDescent="0.25">
      <c r="A35" s="36" t="s">
        <v>298</v>
      </c>
      <c r="B35" s="37">
        <v>35948</v>
      </c>
      <c r="C35" s="38">
        <v>45</v>
      </c>
      <c r="D35" s="38">
        <v>0</v>
      </c>
      <c r="E35" s="38">
        <v>30</v>
      </c>
      <c r="F35" s="39">
        <v>3</v>
      </c>
      <c r="G35" s="206">
        <v>33643</v>
      </c>
      <c r="H35" s="281">
        <v>0.93600000000000005</v>
      </c>
      <c r="I35" s="145">
        <v>1999</v>
      </c>
      <c r="J35" s="204">
        <v>5.6000000000000001E-2</v>
      </c>
      <c r="K35" s="203">
        <v>306</v>
      </c>
      <c r="L35" s="204">
        <v>8.9999999999999993E-3</v>
      </c>
      <c r="M35" s="203">
        <v>0</v>
      </c>
      <c r="N35" s="282">
        <v>0</v>
      </c>
      <c r="O35" s="141">
        <v>223</v>
      </c>
      <c r="P35" s="364">
        <v>6.0000000000000001E-3</v>
      </c>
      <c r="Q35" s="49">
        <v>132</v>
      </c>
      <c r="R35" s="51">
        <v>4.0000000000000001E-3</v>
      </c>
      <c r="S35" s="49">
        <v>100</v>
      </c>
      <c r="T35" s="51">
        <v>3.0000000000000001E-3</v>
      </c>
      <c r="U35" s="49">
        <v>145</v>
      </c>
      <c r="V35" s="51">
        <v>4.0000000000000001E-3</v>
      </c>
      <c r="W35" s="49">
        <v>52</v>
      </c>
      <c r="X35" s="53">
        <v>1E-3</v>
      </c>
      <c r="Y35" s="52">
        <v>11</v>
      </c>
      <c r="Z35" s="200">
        <v>0</v>
      </c>
      <c r="AA35" s="434">
        <v>60</v>
      </c>
      <c r="AB35" s="433">
        <v>2E-3</v>
      </c>
      <c r="AC35" s="432">
        <v>609</v>
      </c>
      <c r="AD35" s="431">
        <v>35392</v>
      </c>
      <c r="AE35" s="430">
        <v>0.98499999999999999</v>
      </c>
      <c r="AF35" s="423">
        <v>529</v>
      </c>
      <c r="AG35" s="422">
        <v>1.4999999999999999E-2</v>
      </c>
    </row>
    <row r="36" spans="1:33" x14ac:dyDescent="0.25">
      <c r="A36" s="36" t="s">
        <v>56</v>
      </c>
      <c r="B36" s="37">
        <v>17418</v>
      </c>
      <c r="C36" s="38">
        <v>24</v>
      </c>
      <c r="D36" s="38">
        <v>0</v>
      </c>
      <c r="E36" s="38">
        <v>19</v>
      </c>
      <c r="F36" s="39">
        <v>3</v>
      </c>
      <c r="G36" s="206">
        <v>16374</v>
      </c>
      <c r="H36" s="281">
        <v>0.94</v>
      </c>
      <c r="I36" s="145">
        <v>847</v>
      </c>
      <c r="J36" s="204">
        <v>4.9000000000000002E-2</v>
      </c>
      <c r="K36" s="203">
        <v>197</v>
      </c>
      <c r="L36" s="204">
        <v>1.0999999999999999E-2</v>
      </c>
      <c r="M36" s="203">
        <v>0</v>
      </c>
      <c r="N36" s="282">
        <v>0</v>
      </c>
      <c r="O36" s="141">
        <v>207</v>
      </c>
      <c r="P36" s="364">
        <v>1.2E-2</v>
      </c>
      <c r="Q36" s="49">
        <v>123</v>
      </c>
      <c r="R36" s="51">
        <v>7.0000000000000001E-3</v>
      </c>
      <c r="S36" s="49">
        <v>158</v>
      </c>
      <c r="T36" s="51">
        <v>8.9999999999999993E-3</v>
      </c>
      <c r="U36" s="49">
        <v>98</v>
      </c>
      <c r="V36" s="51">
        <v>6.0000000000000001E-3</v>
      </c>
      <c r="W36" s="49">
        <v>26</v>
      </c>
      <c r="X36" s="53">
        <v>1E-3</v>
      </c>
      <c r="Y36" s="52">
        <v>8</v>
      </c>
      <c r="Z36" s="200">
        <v>0</v>
      </c>
      <c r="AA36" s="434">
        <v>20</v>
      </c>
      <c r="AB36" s="433">
        <v>1E-3</v>
      </c>
      <c r="AC36" s="432">
        <v>563</v>
      </c>
      <c r="AD36" s="431">
        <v>17014</v>
      </c>
      <c r="AE36" s="430">
        <v>0.97699999999999998</v>
      </c>
      <c r="AF36" s="423">
        <v>404</v>
      </c>
      <c r="AG36" s="422">
        <v>2.3E-2</v>
      </c>
    </row>
    <row r="37" spans="1:33" x14ac:dyDescent="0.25">
      <c r="A37" s="36" t="s">
        <v>57</v>
      </c>
      <c r="B37" s="37">
        <v>16546</v>
      </c>
      <c r="C37" s="38">
        <v>28</v>
      </c>
      <c r="D37" s="38">
        <v>7</v>
      </c>
      <c r="E37" s="38">
        <v>4</v>
      </c>
      <c r="F37" s="39">
        <v>5</v>
      </c>
      <c r="G37" s="206">
        <v>8822</v>
      </c>
      <c r="H37" s="281">
        <v>0.53300000000000003</v>
      </c>
      <c r="I37" s="145">
        <v>5564</v>
      </c>
      <c r="J37" s="204">
        <v>0.33600000000000002</v>
      </c>
      <c r="K37" s="203">
        <v>2160</v>
      </c>
      <c r="L37" s="204">
        <v>0.13100000000000001</v>
      </c>
      <c r="M37" s="203">
        <v>0</v>
      </c>
      <c r="N37" s="282">
        <v>0</v>
      </c>
      <c r="O37" s="141">
        <v>1186</v>
      </c>
      <c r="P37" s="364">
        <v>7.1999999999999995E-2</v>
      </c>
      <c r="Q37" s="49">
        <v>278</v>
      </c>
      <c r="R37" s="51">
        <v>1.7000000000000001E-2</v>
      </c>
      <c r="S37" s="49">
        <v>527</v>
      </c>
      <c r="T37" s="51">
        <v>3.2000000000000001E-2</v>
      </c>
      <c r="U37" s="49">
        <v>183</v>
      </c>
      <c r="V37" s="51">
        <v>1.0999999999999999E-2</v>
      </c>
      <c r="W37" s="49">
        <v>92</v>
      </c>
      <c r="X37" s="53">
        <v>6.0000000000000001E-3</v>
      </c>
      <c r="Y37" s="52">
        <v>50</v>
      </c>
      <c r="Z37" s="200">
        <v>3.0000000000000001E-3</v>
      </c>
      <c r="AA37" s="434">
        <v>62</v>
      </c>
      <c r="AB37" s="433">
        <v>4.0000000000000001E-3</v>
      </c>
      <c r="AC37" s="432">
        <v>2234</v>
      </c>
      <c r="AD37" s="431">
        <v>13195</v>
      </c>
      <c r="AE37" s="430">
        <v>0.79700000000000004</v>
      </c>
      <c r="AF37" s="423">
        <v>3346</v>
      </c>
      <c r="AG37" s="422">
        <v>0.20200000000000001</v>
      </c>
    </row>
    <row r="38" spans="1:33" x14ac:dyDescent="0.25">
      <c r="A38" s="36" t="s">
        <v>58</v>
      </c>
      <c r="B38" s="37">
        <v>60695</v>
      </c>
      <c r="C38" s="38">
        <v>45</v>
      </c>
      <c r="D38" s="38">
        <v>1</v>
      </c>
      <c r="E38" s="38">
        <v>33</v>
      </c>
      <c r="F38" s="39">
        <v>3</v>
      </c>
      <c r="G38" s="206">
        <v>57833</v>
      </c>
      <c r="H38" s="281">
        <v>0.95299999999999996</v>
      </c>
      <c r="I38" s="145">
        <v>2749</v>
      </c>
      <c r="J38" s="204">
        <v>4.4999999999999998E-2</v>
      </c>
      <c r="K38" s="203">
        <v>113</v>
      </c>
      <c r="L38" s="204">
        <v>2E-3</v>
      </c>
      <c r="M38" s="203">
        <v>0</v>
      </c>
      <c r="N38" s="282">
        <v>0</v>
      </c>
      <c r="O38" s="141">
        <v>607</v>
      </c>
      <c r="P38" s="364">
        <v>0.01</v>
      </c>
      <c r="Q38" s="49">
        <v>531</v>
      </c>
      <c r="R38" s="51">
        <v>8.9999999999999993E-3</v>
      </c>
      <c r="S38" s="49">
        <v>389</v>
      </c>
      <c r="T38" s="51">
        <v>6.0000000000000001E-3</v>
      </c>
      <c r="U38" s="49">
        <v>498</v>
      </c>
      <c r="V38" s="51">
        <v>8.0000000000000002E-3</v>
      </c>
      <c r="W38" s="49">
        <v>242</v>
      </c>
      <c r="X38" s="53">
        <v>4.0000000000000001E-3</v>
      </c>
      <c r="Y38" s="52">
        <v>28</v>
      </c>
      <c r="Z38" s="200">
        <v>0</v>
      </c>
      <c r="AA38" s="434">
        <v>18</v>
      </c>
      <c r="AB38" s="433">
        <v>0</v>
      </c>
      <c r="AC38" s="432">
        <v>1809</v>
      </c>
      <c r="AD38" s="431">
        <v>59900</v>
      </c>
      <c r="AE38" s="430">
        <v>0.98699999999999999</v>
      </c>
      <c r="AF38" s="423">
        <v>720</v>
      </c>
      <c r="AG38" s="422">
        <v>1.2E-2</v>
      </c>
    </row>
    <row r="39" spans="1:33" x14ac:dyDescent="0.25">
      <c r="A39" s="36" t="s">
        <v>296</v>
      </c>
      <c r="B39" s="37">
        <v>8870</v>
      </c>
      <c r="C39" s="38">
        <v>11</v>
      </c>
      <c r="D39" s="38">
        <v>0</v>
      </c>
      <c r="E39" s="38">
        <v>2</v>
      </c>
      <c r="F39" s="39">
        <v>3</v>
      </c>
      <c r="G39" s="206">
        <v>8043</v>
      </c>
      <c r="H39" s="281">
        <v>0.90700000000000003</v>
      </c>
      <c r="I39" s="145">
        <v>731</v>
      </c>
      <c r="J39" s="204">
        <v>8.2000000000000003E-2</v>
      </c>
      <c r="K39" s="203">
        <v>96</v>
      </c>
      <c r="L39" s="204">
        <v>1.0999999999999999E-2</v>
      </c>
      <c r="M39" s="203">
        <v>0</v>
      </c>
      <c r="N39" s="282">
        <v>0</v>
      </c>
      <c r="O39" s="141">
        <v>75</v>
      </c>
      <c r="P39" s="364">
        <v>8.0000000000000002E-3</v>
      </c>
      <c r="Q39" s="49">
        <v>38</v>
      </c>
      <c r="R39" s="51">
        <v>4.0000000000000001E-3</v>
      </c>
      <c r="S39" s="49">
        <v>48</v>
      </c>
      <c r="T39" s="51">
        <v>5.0000000000000001E-3</v>
      </c>
      <c r="U39" s="49">
        <v>33</v>
      </c>
      <c r="V39" s="51">
        <v>4.0000000000000001E-3</v>
      </c>
      <c r="W39" s="49">
        <v>12</v>
      </c>
      <c r="X39" s="53">
        <v>1E-3</v>
      </c>
      <c r="Y39" s="52">
        <v>12</v>
      </c>
      <c r="Z39" s="200">
        <v>1E-3</v>
      </c>
      <c r="AA39" s="434">
        <v>20</v>
      </c>
      <c r="AB39" s="433">
        <v>2E-3</v>
      </c>
      <c r="AC39" s="432">
        <v>210</v>
      </c>
      <c r="AD39" s="431">
        <v>8696</v>
      </c>
      <c r="AE39" s="430">
        <v>0.98</v>
      </c>
      <c r="AF39" s="423">
        <v>171</v>
      </c>
      <c r="AG39" s="422">
        <v>1.9E-2</v>
      </c>
    </row>
    <row r="40" spans="1:33" x14ac:dyDescent="0.25">
      <c r="A40" s="36" t="s">
        <v>292</v>
      </c>
      <c r="B40" s="37">
        <v>12598</v>
      </c>
      <c r="C40" s="38">
        <v>13</v>
      </c>
      <c r="D40" s="38">
        <v>0</v>
      </c>
      <c r="E40" s="38">
        <v>5</v>
      </c>
      <c r="F40" s="39">
        <v>5</v>
      </c>
      <c r="G40" s="206">
        <v>12026</v>
      </c>
      <c r="H40" s="281">
        <v>0.95499999999999996</v>
      </c>
      <c r="I40" s="145">
        <v>533</v>
      </c>
      <c r="J40" s="204">
        <v>4.2000000000000003E-2</v>
      </c>
      <c r="K40" s="203">
        <v>32</v>
      </c>
      <c r="L40" s="204">
        <v>3.0000000000000001E-3</v>
      </c>
      <c r="M40" s="203">
        <v>7</v>
      </c>
      <c r="N40" s="282">
        <v>1E-3</v>
      </c>
      <c r="O40" s="141">
        <v>770</v>
      </c>
      <c r="P40" s="364">
        <v>6.0999999999999999E-2</v>
      </c>
      <c r="Q40" s="49">
        <v>86</v>
      </c>
      <c r="R40" s="51">
        <v>7.0000000000000001E-3</v>
      </c>
      <c r="S40" s="49">
        <v>2756</v>
      </c>
      <c r="T40" s="51">
        <v>0.219</v>
      </c>
      <c r="U40" s="49">
        <v>72</v>
      </c>
      <c r="V40" s="51">
        <v>6.0000000000000001E-3</v>
      </c>
      <c r="W40" s="49">
        <v>36</v>
      </c>
      <c r="X40" s="53">
        <v>3.0000000000000001E-3</v>
      </c>
      <c r="Y40" s="52">
        <v>36</v>
      </c>
      <c r="Z40" s="200">
        <v>3.0000000000000001E-3</v>
      </c>
      <c r="AA40" s="434">
        <v>21</v>
      </c>
      <c r="AB40" s="433">
        <v>2E-3</v>
      </c>
      <c r="AC40" s="432">
        <v>3703</v>
      </c>
      <c r="AD40" s="431">
        <v>9621</v>
      </c>
      <c r="AE40" s="430">
        <v>0.76400000000000001</v>
      </c>
      <c r="AF40" s="423">
        <v>802</v>
      </c>
      <c r="AG40" s="422">
        <v>6.4000000000000001E-2</v>
      </c>
    </row>
    <row r="41" spans="1:33" x14ac:dyDescent="0.25">
      <c r="A41" s="36" t="s">
        <v>61</v>
      </c>
      <c r="B41" s="37">
        <v>15519</v>
      </c>
      <c r="C41" s="38">
        <v>28</v>
      </c>
      <c r="D41" s="38">
        <v>2</v>
      </c>
      <c r="E41" s="38">
        <v>7</v>
      </c>
      <c r="F41" s="39">
        <v>3</v>
      </c>
      <c r="G41" s="206">
        <v>9742</v>
      </c>
      <c r="H41" s="281">
        <v>0.628</v>
      </c>
      <c r="I41" s="145">
        <v>5668</v>
      </c>
      <c r="J41" s="204">
        <v>0.36499999999999999</v>
      </c>
      <c r="K41" s="203">
        <v>109</v>
      </c>
      <c r="L41" s="204">
        <v>7.0000000000000001E-3</v>
      </c>
      <c r="M41" s="203">
        <v>0</v>
      </c>
      <c r="N41" s="282">
        <v>0</v>
      </c>
      <c r="O41" s="141">
        <v>192</v>
      </c>
      <c r="P41" s="364">
        <v>1.2E-2</v>
      </c>
      <c r="Q41" s="49">
        <v>48</v>
      </c>
      <c r="R41" s="51">
        <v>3.0000000000000001E-3</v>
      </c>
      <c r="S41" s="49">
        <v>102</v>
      </c>
      <c r="T41" s="51">
        <v>7.0000000000000001E-3</v>
      </c>
      <c r="U41" s="49">
        <v>54</v>
      </c>
      <c r="V41" s="51">
        <v>3.0000000000000001E-3</v>
      </c>
      <c r="W41" s="49">
        <v>34</v>
      </c>
      <c r="X41" s="53">
        <v>2E-3</v>
      </c>
      <c r="Y41" s="52">
        <v>8</v>
      </c>
      <c r="Z41" s="200">
        <v>1E-3</v>
      </c>
      <c r="AA41" s="434">
        <v>3</v>
      </c>
      <c r="AB41" s="433">
        <v>0</v>
      </c>
      <c r="AC41" s="432">
        <v>425</v>
      </c>
      <c r="AD41" s="431">
        <v>15214</v>
      </c>
      <c r="AE41" s="430">
        <v>0.98</v>
      </c>
      <c r="AF41" s="423">
        <v>301</v>
      </c>
      <c r="AG41" s="422">
        <v>1.9E-2</v>
      </c>
    </row>
    <row r="42" spans="1:33" x14ac:dyDescent="0.25">
      <c r="A42" s="36" t="s">
        <v>62</v>
      </c>
      <c r="B42" s="37">
        <v>26772</v>
      </c>
      <c r="C42" s="38">
        <v>36</v>
      </c>
      <c r="D42" s="38">
        <v>6</v>
      </c>
      <c r="E42" s="38">
        <v>24</v>
      </c>
      <c r="F42" s="39">
        <v>3</v>
      </c>
      <c r="G42" s="206">
        <v>26070</v>
      </c>
      <c r="H42" s="281">
        <v>0.97399999999999998</v>
      </c>
      <c r="I42" s="145">
        <v>670</v>
      </c>
      <c r="J42" s="204">
        <v>2.5000000000000001E-2</v>
      </c>
      <c r="K42" s="203">
        <v>20</v>
      </c>
      <c r="L42" s="204">
        <v>1E-3</v>
      </c>
      <c r="M42" s="203">
        <v>12</v>
      </c>
      <c r="N42" s="282">
        <v>0</v>
      </c>
      <c r="O42" s="141">
        <v>2307</v>
      </c>
      <c r="P42" s="364">
        <v>8.5999999999999993E-2</v>
      </c>
      <c r="Q42" s="49">
        <v>1698</v>
      </c>
      <c r="R42" s="51">
        <v>6.3E-2</v>
      </c>
      <c r="S42" s="49">
        <v>235</v>
      </c>
      <c r="T42" s="51">
        <v>8.9999999999999993E-3</v>
      </c>
      <c r="U42" s="49">
        <v>344</v>
      </c>
      <c r="V42" s="51">
        <v>1.2999999999999999E-2</v>
      </c>
      <c r="W42" s="49">
        <v>30</v>
      </c>
      <c r="X42" s="53">
        <v>1E-3</v>
      </c>
      <c r="Y42" s="52">
        <v>0</v>
      </c>
      <c r="Z42" s="200">
        <v>0</v>
      </c>
      <c r="AA42" s="434">
        <v>27</v>
      </c>
      <c r="AB42" s="433">
        <v>1E-3</v>
      </c>
      <c r="AC42" s="432">
        <v>2959</v>
      </c>
      <c r="AD42" s="431">
        <v>24211</v>
      </c>
      <c r="AE42" s="430">
        <v>0.90400000000000003</v>
      </c>
      <c r="AF42" s="423">
        <v>2327</v>
      </c>
      <c r="AG42" s="422">
        <v>8.6999999999999994E-2</v>
      </c>
    </row>
    <row r="43" spans="1:33" x14ac:dyDescent="0.25">
      <c r="A43" s="36" t="s">
        <v>63</v>
      </c>
      <c r="B43" s="37">
        <v>4888</v>
      </c>
      <c r="C43" s="38">
        <v>9</v>
      </c>
      <c r="D43" s="38">
        <v>0</v>
      </c>
      <c r="E43" s="38">
        <v>4</v>
      </c>
      <c r="F43" s="39">
        <v>3</v>
      </c>
      <c r="G43" s="206">
        <v>4648</v>
      </c>
      <c r="H43" s="281">
        <v>0.95099999999999996</v>
      </c>
      <c r="I43" s="145">
        <v>217</v>
      </c>
      <c r="J43" s="204">
        <v>4.3999999999999997E-2</v>
      </c>
      <c r="K43" s="203">
        <v>23</v>
      </c>
      <c r="L43" s="204">
        <v>5.0000000000000001E-3</v>
      </c>
      <c r="M43" s="203">
        <v>0</v>
      </c>
      <c r="N43" s="282">
        <v>0</v>
      </c>
      <c r="O43" s="141">
        <v>171</v>
      </c>
      <c r="P43" s="364">
        <v>3.5000000000000003E-2</v>
      </c>
      <c r="Q43" s="49">
        <v>26</v>
      </c>
      <c r="R43" s="51">
        <v>5.0000000000000001E-3</v>
      </c>
      <c r="S43" s="49">
        <v>32</v>
      </c>
      <c r="T43" s="51">
        <v>7.0000000000000001E-3</v>
      </c>
      <c r="U43" s="49">
        <v>9</v>
      </c>
      <c r="V43" s="51">
        <v>2E-3</v>
      </c>
      <c r="W43" s="49">
        <v>6</v>
      </c>
      <c r="X43" s="53">
        <v>1E-3</v>
      </c>
      <c r="Y43" s="52">
        <v>5</v>
      </c>
      <c r="Z43" s="200">
        <v>1E-3</v>
      </c>
      <c r="AA43" s="434">
        <v>2</v>
      </c>
      <c r="AB43" s="433">
        <v>0</v>
      </c>
      <c r="AC43" s="432">
        <v>230</v>
      </c>
      <c r="AD43" s="431">
        <v>4693</v>
      </c>
      <c r="AE43" s="430">
        <v>0.96</v>
      </c>
      <c r="AF43" s="423">
        <v>194</v>
      </c>
      <c r="AG43" s="422">
        <v>0.04</v>
      </c>
    </row>
    <row r="44" spans="1:33" x14ac:dyDescent="0.25">
      <c r="A44" s="36" t="s">
        <v>64</v>
      </c>
      <c r="B44" s="37">
        <v>4730</v>
      </c>
      <c r="C44" s="38">
        <v>10</v>
      </c>
      <c r="D44" s="38">
        <v>0</v>
      </c>
      <c r="E44" s="38">
        <v>0</v>
      </c>
      <c r="F44" s="39">
        <v>3</v>
      </c>
      <c r="G44" s="206">
        <v>4556</v>
      </c>
      <c r="H44" s="281">
        <v>0.96299999999999997</v>
      </c>
      <c r="I44" s="145">
        <v>166</v>
      </c>
      <c r="J44" s="204">
        <v>3.5000000000000003E-2</v>
      </c>
      <c r="K44" s="203">
        <v>8</v>
      </c>
      <c r="L44" s="204">
        <v>2E-3</v>
      </c>
      <c r="M44" s="203">
        <v>0</v>
      </c>
      <c r="N44" s="282">
        <v>0</v>
      </c>
      <c r="O44" s="141">
        <v>35</v>
      </c>
      <c r="P44" s="364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48</v>
      </c>
      <c r="V44" s="51">
        <v>0.01</v>
      </c>
      <c r="W44" s="49">
        <v>2</v>
      </c>
      <c r="X44" s="53">
        <v>0</v>
      </c>
      <c r="Y44" s="52">
        <v>0</v>
      </c>
      <c r="Z44" s="200">
        <v>0</v>
      </c>
      <c r="AA44" s="434">
        <v>12</v>
      </c>
      <c r="AB44" s="433">
        <v>3.0000000000000001E-3</v>
      </c>
      <c r="AC44" s="432">
        <v>137</v>
      </c>
      <c r="AD44" s="431">
        <v>4641</v>
      </c>
      <c r="AE44" s="430">
        <v>0.98099999999999998</v>
      </c>
      <c r="AF44" s="423">
        <v>43</v>
      </c>
      <c r="AG44" s="422">
        <v>8.9999999999999993E-3</v>
      </c>
    </row>
    <row r="45" spans="1:33" x14ac:dyDescent="0.25">
      <c r="A45" s="36" t="s">
        <v>65</v>
      </c>
      <c r="B45" s="37">
        <v>5440</v>
      </c>
      <c r="C45" s="38">
        <v>16</v>
      </c>
      <c r="D45" s="38">
        <v>0</v>
      </c>
      <c r="E45" s="38">
        <v>7</v>
      </c>
      <c r="F45" s="39">
        <v>3</v>
      </c>
      <c r="G45" s="206">
        <v>5021</v>
      </c>
      <c r="H45" s="281">
        <v>0.92300000000000004</v>
      </c>
      <c r="I45" s="145">
        <v>369</v>
      </c>
      <c r="J45" s="204">
        <v>6.8000000000000005E-2</v>
      </c>
      <c r="K45" s="203">
        <v>39</v>
      </c>
      <c r="L45" s="204">
        <v>7.0000000000000001E-3</v>
      </c>
      <c r="M45" s="203">
        <v>11</v>
      </c>
      <c r="N45" s="282">
        <v>2E-3</v>
      </c>
      <c r="O45" s="141">
        <v>47</v>
      </c>
      <c r="P45" s="364">
        <v>8.9999999999999993E-3</v>
      </c>
      <c r="Q45" s="49">
        <v>24</v>
      </c>
      <c r="R45" s="51">
        <v>4.0000000000000001E-3</v>
      </c>
      <c r="S45" s="49">
        <v>230</v>
      </c>
      <c r="T45" s="51">
        <v>4.2000000000000003E-2</v>
      </c>
      <c r="U45" s="49">
        <v>28</v>
      </c>
      <c r="V45" s="51">
        <v>5.0000000000000001E-3</v>
      </c>
      <c r="W45" s="49">
        <v>16</v>
      </c>
      <c r="X45" s="53">
        <v>3.0000000000000001E-3</v>
      </c>
      <c r="Y45" s="52">
        <v>4</v>
      </c>
      <c r="Z45" s="200">
        <v>1E-3</v>
      </c>
      <c r="AA45" s="434">
        <v>7</v>
      </c>
      <c r="AB45" s="433">
        <v>1E-3</v>
      </c>
      <c r="AC45" s="432">
        <v>356</v>
      </c>
      <c r="AD45" s="431">
        <v>5143</v>
      </c>
      <c r="AE45" s="430">
        <v>0.94499999999999995</v>
      </c>
      <c r="AF45" s="423">
        <v>86</v>
      </c>
      <c r="AG45" s="422">
        <v>1.6E-2</v>
      </c>
    </row>
    <row r="46" spans="1:33" x14ac:dyDescent="0.25">
      <c r="A46" s="36" t="s">
        <v>66</v>
      </c>
      <c r="B46" s="37">
        <v>19124</v>
      </c>
      <c r="C46" s="38">
        <v>28</v>
      </c>
      <c r="D46" s="38">
        <v>9</v>
      </c>
      <c r="E46" s="38">
        <v>11</v>
      </c>
      <c r="F46" s="39">
        <v>3</v>
      </c>
      <c r="G46" s="206">
        <v>18871</v>
      </c>
      <c r="H46" s="281">
        <v>0.98699999999999999</v>
      </c>
      <c r="I46" s="145">
        <v>152</v>
      </c>
      <c r="J46" s="204">
        <v>8.0000000000000002E-3</v>
      </c>
      <c r="K46" s="203">
        <v>35</v>
      </c>
      <c r="L46" s="204">
        <v>2E-3</v>
      </c>
      <c r="M46" s="203">
        <v>66</v>
      </c>
      <c r="N46" s="282">
        <v>3.0000000000000001E-3</v>
      </c>
      <c r="O46" s="141">
        <v>38</v>
      </c>
      <c r="P46" s="364">
        <v>2E-3</v>
      </c>
      <c r="Q46" s="49">
        <v>15</v>
      </c>
      <c r="R46" s="51">
        <v>1E-3</v>
      </c>
      <c r="S46" s="49">
        <v>494</v>
      </c>
      <c r="T46" s="51">
        <v>2.5999999999999999E-2</v>
      </c>
      <c r="U46" s="49">
        <v>579</v>
      </c>
      <c r="V46" s="51">
        <v>0.03</v>
      </c>
      <c r="W46" s="49">
        <v>7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1195</v>
      </c>
      <c r="AD46" s="431">
        <v>17948</v>
      </c>
      <c r="AE46" s="430">
        <v>0.93899999999999995</v>
      </c>
      <c r="AF46" s="423">
        <v>73</v>
      </c>
      <c r="AG46" s="422">
        <v>4.0000000000000001E-3</v>
      </c>
    </row>
    <row r="47" spans="1:33" x14ac:dyDescent="0.25">
      <c r="A47" s="36" t="s">
        <v>297</v>
      </c>
      <c r="B47" s="37">
        <v>38469</v>
      </c>
      <c r="C47" s="38">
        <v>39</v>
      </c>
      <c r="D47" s="38">
        <v>7</v>
      </c>
      <c r="E47" s="38">
        <v>27</v>
      </c>
      <c r="F47" s="39">
        <v>3</v>
      </c>
      <c r="G47" s="206">
        <v>35908</v>
      </c>
      <c r="H47" s="281">
        <v>0.93300000000000005</v>
      </c>
      <c r="I47" s="145">
        <v>2364</v>
      </c>
      <c r="J47" s="204">
        <v>6.0999999999999999E-2</v>
      </c>
      <c r="K47" s="203">
        <v>82</v>
      </c>
      <c r="L47" s="204">
        <v>2E-3</v>
      </c>
      <c r="M47" s="203">
        <v>115</v>
      </c>
      <c r="N47" s="282">
        <v>3.0000000000000001E-3</v>
      </c>
      <c r="O47" s="141">
        <v>486</v>
      </c>
      <c r="P47" s="364">
        <v>1.2999999999999999E-2</v>
      </c>
      <c r="Q47" s="49">
        <v>281</v>
      </c>
      <c r="R47" s="51">
        <v>7.0000000000000001E-3</v>
      </c>
      <c r="S47" s="49">
        <v>218</v>
      </c>
      <c r="T47" s="51">
        <v>6.0000000000000001E-3</v>
      </c>
      <c r="U47" s="49">
        <v>227</v>
      </c>
      <c r="V47" s="51">
        <v>6.0000000000000001E-3</v>
      </c>
      <c r="W47" s="49">
        <v>53</v>
      </c>
      <c r="X47" s="53">
        <v>1E-3</v>
      </c>
      <c r="Y47" s="52">
        <v>0</v>
      </c>
      <c r="Z47" s="200">
        <v>0</v>
      </c>
      <c r="AA47" s="434">
        <v>41</v>
      </c>
      <c r="AB47" s="433">
        <v>1E-3</v>
      </c>
      <c r="AC47" s="432">
        <v>1159</v>
      </c>
      <c r="AD47" s="431">
        <v>37817</v>
      </c>
      <c r="AE47" s="430">
        <v>0.98299999999999998</v>
      </c>
      <c r="AF47" s="423">
        <v>568</v>
      </c>
      <c r="AG47" s="422">
        <v>1.4999999999999999E-2</v>
      </c>
    </row>
    <row r="48" spans="1:33" x14ac:dyDescent="0.25">
      <c r="A48" s="36" t="s">
        <v>68</v>
      </c>
      <c r="B48" s="37">
        <v>46855</v>
      </c>
      <c r="C48" s="38">
        <v>60</v>
      </c>
      <c r="D48" s="38">
        <v>0</v>
      </c>
      <c r="E48" s="38">
        <v>44</v>
      </c>
      <c r="F48" s="39">
        <v>3</v>
      </c>
      <c r="G48" s="206">
        <v>45329</v>
      </c>
      <c r="H48" s="281">
        <v>0.96699999999999997</v>
      </c>
      <c r="I48" s="145">
        <v>1251</v>
      </c>
      <c r="J48" s="204">
        <v>2.7E-2</v>
      </c>
      <c r="K48" s="203">
        <v>173</v>
      </c>
      <c r="L48" s="204">
        <v>4.0000000000000001E-3</v>
      </c>
      <c r="M48" s="203">
        <v>102</v>
      </c>
      <c r="N48" s="282">
        <v>2E-3</v>
      </c>
      <c r="O48" s="141">
        <v>990</v>
      </c>
      <c r="P48" s="364">
        <v>2.1000000000000001E-2</v>
      </c>
      <c r="Q48" s="49">
        <v>831</v>
      </c>
      <c r="R48" s="51">
        <v>1.7999999999999999E-2</v>
      </c>
      <c r="S48" s="49">
        <v>699</v>
      </c>
      <c r="T48" s="51">
        <v>1.4999999999999999E-2</v>
      </c>
      <c r="U48" s="49">
        <v>582</v>
      </c>
      <c r="V48" s="51">
        <v>1.2E-2</v>
      </c>
      <c r="W48" s="49">
        <v>107</v>
      </c>
      <c r="X48" s="53">
        <v>2E-3</v>
      </c>
      <c r="Y48" s="52">
        <v>42</v>
      </c>
      <c r="Z48" s="200">
        <v>1E-3</v>
      </c>
      <c r="AA48" s="434">
        <v>51</v>
      </c>
      <c r="AB48" s="433">
        <v>1E-3</v>
      </c>
      <c r="AC48" s="432">
        <v>2589</v>
      </c>
      <c r="AD48" s="431">
        <v>45197</v>
      </c>
      <c r="AE48" s="430">
        <v>0.96499999999999997</v>
      </c>
      <c r="AF48" s="423">
        <v>1163</v>
      </c>
      <c r="AG48" s="422">
        <v>2.5000000000000001E-2</v>
      </c>
    </row>
    <row r="49" spans="1:33" x14ac:dyDescent="0.25">
      <c r="A49" s="36" t="s">
        <v>69</v>
      </c>
      <c r="B49" s="37">
        <v>17337</v>
      </c>
      <c r="C49" s="38">
        <v>27</v>
      </c>
      <c r="D49" s="38">
        <v>0</v>
      </c>
      <c r="E49" s="38">
        <v>16</v>
      </c>
      <c r="F49" s="39">
        <v>3</v>
      </c>
      <c r="G49" s="206">
        <v>14422</v>
      </c>
      <c r="H49" s="281">
        <v>0.83199999999999996</v>
      </c>
      <c r="I49" s="145">
        <v>2430</v>
      </c>
      <c r="J49" s="204">
        <v>0.14000000000000001</v>
      </c>
      <c r="K49" s="203">
        <v>485</v>
      </c>
      <c r="L49" s="204">
        <v>2.8000000000000001E-2</v>
      </c>
      <c r="M49" s="203">
        <v>0</v>
      </c>
      <c r="N49" s="282">
        <v>0</v>
      </c>
      <c r="O49" s="141">
        <v>649</v>
      </c>
      <c r="P49" s="364">
        <v>3.6999999999999998E-2</v>
      </c>
      <c r="Q49" s="49">
        <v>400</v>
      </c>
      <c r="R49" s="51">
        <v>2.3E-2</v>
      </c>
      <c r="S49" s="49">
        <v>359</v>
      </c>
      <c r="T49" s="51">
        <v>2.1000000000000001E-2</v>
      </c>
      <c r="U49" s="49">
        <v>255</v>
      </c>
      <c r="V49" s="51">
        <v>1.4999999999999999E-2</v>
      </c>
      <c r="W49" s="49">
        <v>32</v>
      </c>
      <c r="X49" s="53">
        <v>2E-3</v>
      </c>
      <c r="Y49" s="52">
        <v>8</v>
      </c>
      <c r="Z49" s="200">
        <v>0</v>
      </c>
      <c r="AA49" s="434">
        <v>18</v>
      </c>
      <c r="AB49" s="433">
        <v>1E-3</v>
      </c>
      <c r="AC49" s="432">
        <v>1358</v>
      </c>
      <c r="AD49" s="431">
        <v>16082</v>
      </c>
      <c r="AE49" s="430">
        <v>0.92800000000000005</v>
      </c>
      <c r="AF49" s="423">
        <v>1134</v>
      </c>
      <c r="AG49" s="422">
        <v>6.5000000000000002E-2</v>
      </c>
    </row>
    <row r="50" spans="1:33" x14ac:dyDescent="0.25">
      <c r="A50" s="36" t="s">
        <v>70</v>
      </c>
      <c r="B50" s="37">
        <v>5789</v>
      </c>
      <c r="C50" s="38">
        <v>9</v>
      </c>
      <c r="D50" s="38">
        <v>0</v>
      </c>
      <c r="E50" s="38">
        <v>0</v>
      </c>
      <c r="F50" s="39">
        <v>3</v>
      </c>
      <c r="G50" s="206">
        <v>5024</v>
      </c>
      <c r="H50" s="281">
        <v>0.86799999999999999</v>
      </c>
      <c r="I50" s="145">
        <v>720</v>
      </c>
      <c r="J50" s="204">
        <v>0.124</v>
      </c>
      <c r="K50" s="203">
        <v>45</v>
      </c>
      <c r="L50" s="204">
        <v>8.0000000000000002E-3</v>
      </c>
      <c r="M50" s="203">
        <v>0</v>
      </c>
      <c r="N50" s="282">
        <v>0</v>
      </c>
      <c r="O50" s="141">
        <v>329</v>
      </c>
      <c r="P50" s="364">
        <v>5.7000000000000002E-2</v>
      </c>
      <c r="Q50" s="49">
        <v>7</v>
      </c>
      <c r="R50" s="51">
        <v>1E-3</v>
      </c>
      <c r="S50" s="49">
        <v>160</v>
      </c>
      <c r="T50" s="51">
        <v>2.8000000000000001E-2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0">
        <v>2E-3</v>
      </c>
      <c r="AA50" s="434">
        <v>25</v>
      </c>
      <c r="AB50" s="433">
        <v>4.0000000000000001E-3</v>
      </c>
      <c r="AC50" s="432">
        <v>600</v>
      </c>
      <c r="AD50" s="431">
        <v>5378</v>
      </c>
      <c r="AE50" s="430">
        <v>0.92900000000000005</v>
      </c>
      <c r="AF50" s="423">
        <v>374</v>
      </c>
      <c r="AG50" s="422">
        <v>6.5000000000000002E-2</v>
      </c>
    </row>
    <row r="51" spans="1:33" x14ac:dyDescent="0.25">
      <c r="A51" s="36" t="s">
        <v>71</v>
      </c>
      <c r="B51" s="37">
        <v>8445</v>
      </c>
      <c r="C51" s="38">
        <v>18</v>
      </c>
      <c r="D51" s="38">
        <v>0</v>
      </c>
      <c r="E51" s="38">
        <v>0</v>
      </c>
      <c r="F51" s="39">
        <v>3</v>
      </c>
      <c r="G51" s="206">
        <v>5971</v>
      </c>
      <c r="H51" s="281">
        <v>0.70699999999999996</v>
      </c>
      <c r="I51" s="145">
        <v>2468</v>
      </c>
      <c r="J51" s="204">
        <v>0.29199999999999998</v>
      </c>
      <c r="K51" s="203">
        <v>6</v>
      </c>
      <c r="L51" s="204">
        <v>1E-3</v>
      </c>
      <c r="M51" s="203">
        <v>0</v>
      </c>
      <c r="N51" s="282">
        <v>0</v>
      </c>
      <c r="O51" s="141">
        <v>466</v>
      </c>
      <c r="P51" s="364">
        <v>5.5E-2</v>
      </c>
      <c r="Q51" s="49">
        <v>11</v>
      </c>
      <c r="R51" s="51">
        <v>1E-3</v>
      </c>
      <c r="S51" s="49">
        <v>202</v>
      </c>
      <c r="T51" s="51">
        <v>2.4E-2</v>
      </c>
      <c r="U51" s="49">
        <v>39</v>
      </c>
      <c r="V51" s="51">
        <v>5.0000000000000001E-3</v>
      </c>
      <c r="W51" s="49">
        <v>32</v>
      </c>
      <c r="X51" s="53">
        <v>4.0000000000000001E-3</v>
      </c>
      <c r="Y51" s="52">
        <v>1</v>
      </c>
      <c r="Z51" s="200">
        <v>0</v>
      </c>
      <c r="AA51" s="434">
        <v>11</v>
      </c>
      <c r="AB51" s="433">
        <v>1E-3</v>
      </c>
      <c r="AC51" s="432">
        <v>778</v>
      </c>
      <c r="AD51" s="431">
        <v>7962</v>
      </c>
      <c r="AE51" s="430">
        <v>0.94299999999999995</v>
      </c>
      <c r="AF51" s="423">
        <v>472</v>
      </c>
      <c r="AG51" s="422">
        <v>5.6000000000000001E-2</v>
      </c>
    </row>
    <row r="52" spans="1:33" x14ac:dyDescent="0.25">
      <c r="A52" s="36" t="s">
        <v>72</v>
      </c>
      <c r="B52" s="37">
        <v>8012</v>
      </c>
      <c r="C52" s="38">
        <v>15</v>
      </c>
      <c r="D52" s="38">
        <v>0</v>
      </c>
      <c r="E52" s="38">
        <v>13</v>
      </c>
      <c r="F52" s="39">
        <v>3</v>
      </c>
      <c r="G52" s="206">
        <v>7473</v>
      </c>
      <c r="H52" s="281">
        <v>0.93300000000000005</v>
      </c>
      <c r="I52" s="145">
        <v>420</v>
      </c>
      <c r="J52" s="204">
        <v>5.1999999999999998E-2</v>
      </c>
      <c r="K52" s="203">
        <v>119</v>
      </c>
      <c r="L52" s="204">
        <v>1.4999999999999999E-2</v>
      </c>
      <c r="M52" s="203">
        <v>0</v>
      </c>
      <c r="N52" s="282">
        <v>0</v>
      </c>
      <c r="O52" s="141">
        <v>118</v>
      </c>
      <c r="P52" s="364">
        <v>1.4999999999999999E-2</v>
      </c>
      <c r="Q52" s="49">
        <v>101</v>
      </c>
      <c r="R52" s="51">
        <v>1.2999999999999999E-2</v>
      </c>
      <c r="S52" s="49">
        <v>72</v>
      </c>
      <c r="T52" s="51">
        <v>8.9999999999999993E-3</v>
      </c>
      <c r="U52" s="49">
        <v>61</v>
      </c>
      <c r="V52" s="51">
        <v>8.0000000000000002E-3</v>
      </c>
      <c r="W52" s="49">
        <v>14</v>
      </c>
      <c r="X52" s="53">
        <v>2E-3</v>
      </c>
      <c r="Y52" s="52">
        <v>1</v>
      </c>
      <c r="Z52" s="200">
        <v>0</v>
      </c>
      <c r="AA52" s="434">
        <v>26</v>
      </c>
      <c r="AB52" s="433">
        <v>3.0000000000000001E-3</v>
      </c>
      <c r="AC52" s="432">
        <v>318</v>
      </c>
      <c r="AD52" s="431">
        <v>7773</v>
      </c>
      <c r="AE52" s="430">
        <v>0.97</v>
      </c>
      <c r="AF52" s="423">
        <v>237</v>
      </c>
      <c r="AG52" s="422">
        <v>0.03</v>
      </c>
    </row>
    <row r="53" spans="1:33" x14ac:dyDescent="0.25">
      <c r="A53" s="36" t="s">
        <v>294</v>
      </c>
      <c r="B53" s="37">
        <v>9906</v>
      </c>
      <c r="C53" s="38">
        <v>17</v>
      </c>
      <c r="D53" s="38">
        <v>0</v>
      </c>
      <c r="E53" s="38">
        <v>8</v>
      </c>
      <c r="F53" s="39">
        <v>3</v>
      </c>
      <c r="G53" s="206">
        <v>9216</v>
      </c>
      <c r="H53" s="281">
        <v>0.93</v>
      </c>
      <c r="I53" s="145">
        <v>520</v>
      </c>
      <c r="J53" s="204">
        <v>5.1999999999999998E-2</v>
      </c>
      <c r="K53" s="203">
        <v>151</v>
      </c>
      <c r="L53" s="204">
        <v>1.4999999999999999E-2</v>
      </c>
      <c r="M53" s="203">
        <v>19</v>
      </c>
      <c r="N53" s="282">
        <v>2E-3</v>
      </c>
      <c r="O53" s="141">
        <v>150</v>
      </c>
      <c r="P53" s="364">
        <v>1.4999999999999999E-2</v>
      </c>
      <c r="Q53" s="49">
        <v>68</v>
      </c>
      <c r="R53" s="51">
        <v>7.0000000000000001E-3</v>
      </c>
      <c r="S53" s="49">
        <v>223</v>
      </c>
      <c r="T53" s="51">
        <v>2.3E-2</v>
      </c>
      <c r="U53" s="49">
        <v>50</v>
      </c>
      <c r="V53" s="51">
        <v>5.0000000000000001E-3</v>
      </c>
      <c r="W53" s="49">
        <v>1627</v>
      </c>
      <c r="X53" s="53">
        <v>0.16400000000000001</v>
      </c>
      <c r="Y53" s="52">
        <v>5541</v>
      </c>
      <c r="Z53" s="200">
        <v>0.55900000000000005</v>
      </c>
      <c r="AA53" s="434">
        <v>20</v>
      </c>
      <c r="AB53" s="433">
        <v>2E-3</v>
      </c>
      <c r="AC53" s="432">
        <v>7653</v>
      </c>
      <c r="AD53" s="431">
        <v>4099</v>
      </c>
      <c r="AE53" s="430">
        <v>0.41399999999999998</v>
      </c>
      <c r="AF53" s="423">
        <v>301</v>
      </c>
      <c r="AG53" s="422">
        <v>0.03</v>
      </c>
    </row>
    <row r="54" spans="1:33" x14ac:dyDescent="0.25">
      <c r="A54" s="36" t="s">
        <v>301</v>
      </c>
      <c r="B54" s="37">
        <v>5025</v>
      </c>
      <c r="C54" s="38">
        <v>11</v>
      </c>
      <c r="D54" s="38">
        <v>0</v>
      </c>
      <c r="E54" s="38">
        <v>0</v>
      </c>
      <c r="F54" s="39">
        <v>3</v>
      </c>
      <c r="G54" s="206">
        <v>4702</v>
      </c>
      <c r="H54" s="281">
        <v>0.93600000000000005</v>
      </c>
      <c r="I54" s="145">
        <v>292</v>
      </c>
      <c r="J54" s="204">
        <v>5.8000000000000003E-2</v>
      </c>
      <c r="K54" s="203">
        <v>10</v>
      </c>
      <c r="L54" s="204">
        <v>2E-3</v>
      </c>
      <c r="M54" s="203">
        <v>21</v>
      </c>
      <c r="N54" s="282">
        <v>4.0000000000000001E-3</v>
      </c>
      <c r="O54" s="141">
        <v>11</v>
      </c>
      <c r="P54" s="364">
        <v>2E-3</v>
      </c>
      <c r="Q54" s="49">
        <v>2</v>
      </c>
      <c r="R54" s="51">
        <v>0</v>
      </c>
      <c r="S54" s="49">
        <v>98</v>
      </c>
      <c r="T54" s="51">
        <v>0.02</v>
      </c>
      <c r="U54" s="49">
        <v>7</v>
      </c>
      <c r="V54" s="51">
        <v>1E-3</v>
      </c>
      <c r="W54" s="49">
        <v>6</v>
      </c>
      <c r="X54" s="53">
        <v>1E-3</v>
      </c>
      <c r="Y54" s="52">
        <v>0</v>
      </c>
      <c r="Z54" s="200">
        <v>0</v>
      </c>
      <c r="AA54" s="434">
        <v>1</v>
      </c>
      <c r="AB54" s="433">
        <v>0</v>
      </c>
      <c r="AC54" s="432">
        <v>150</v>
      </c>
      <c r="AD54" s="431">
        <v>4897</v>
      </c>
      <c r="AE54" s="430">
        <v>0.97499999999999998</v>
      </c>
      <c r="AF54" s="423">
        <v>21</v>
      </c>
      <c r="AG54" s="422">
        <v>4.0000000000000001E-3</v>
      </c>
    </row>
    <row r="55" spans="1:33" x14ac:dyDescent="0.25">
      <c r="A55" s="36" t="s">
        <v>75</v>
      </c>
      <c r="B55" s="37">
        <v>5509</v>
      </c>
      <c r="C55" s="38">
        <v>10</v>
      </c>
      <c r="D55" s="38">
        <v>0</v>
      </c>
      <c r="E55" s="38">
        <v>7</v>
      </c>
      <c r="F55" s="39">
        <v>4</v>
      </c>
      <c r="G55" s="206">
        <v>4831</v>
      </c>
      <c r="H55" s="281">
        <v>0.877</v>
      </c>
      <c r="I55" s="145">
        <v>621</v>
      </c>
      <c r="J55" s="204">
        <v>0.113</v>
      </c>
      <c r="K55" s="203">
        <v>57</v>
      </c>
      <c r="L55" s="204">
        <v>0.01</v>
      </c>
      <c r="M55" s="203">
        <v>0</v>
      </c>
      <c r="N55" s="282">
        <v>0</v>
      </c>
      <c r="O55" s="141">
        <v>161</v>
      </c>
      <c r="P55" s="364">
        <v>2.9000000000000001E-2</v>
      </c>
      <c r="Q55" s="49">
        <v>78</v>
      </c>
      <c r="R55" s="51">
        <v>1.4E-2</v>
      </c>
      <c r="S55" s="49">
        <v>115</v>
      </c>
      <c r="T55" s="51">
        <v>2.1000000000000001E-2</v>
      </c>
      <c r="U55" s="49">
        <v>60</v>
      </c>
      <c r="V55" s="51">
        <v>1.0999999999999999E-2</v>
      </c>
      <c r="W55" s="49">
        <v>23</v>
      </c>
      <c r="X55" s="53">
        <v>4.0000000000000001E-3</v>
      </c>
      <c r="Y55" s="52">
        <v>4</v>
      </c>
      <c r="Z55" s="200">
        <v>1E-3</v>
      </c>
      <c r="AA55" s="434">
        <v>27</v>
      </c>
      <c r="AB55" s="433">
        <v>5.0000000000000001E-3</v>
      </c>
      <c r="AC55" s="432">
        <v>408</v>
      </c>
      <c r="AD55" s="431">
        <v>5289</v>
      </c>
      <c r="AE55" s="430">
        <v>0.96</v>
      </c>
      <c r="AF55" s="423">
        <v>218</v>
      </c>
      <c r="AG55" s="422">
        <v>0.04</v>
      </c>
    </row>
    <row r="56" spans="1:33" x14ac:dyDescent="0.25">
      <c r="A56" s="36" t="s">
        <v>300</v>
      </c>
      <c r="B56" s="37">
        <v>14025</v>
      </c>
      <c r="C56" s="38">
        <v>20</v>
      </c>
      <c r="D56" s="38">
        <v>0</v>
      </c>
      <c r="E56" s="38">
        <v>14</v>
      </c>
      <c r="F56" s="39">
        <v>3</v>
      </c>
      <c r="G56" s="206">
        <v>13579</v>
      </c>
      <c r="H56" s="281">
        <v>0.96799999999999997</v>
      </c>
      <c r="I56" s="145">
        <v>442</v>
      </c>
      <c r="J56" s="204">
        <v>3.2000000000000001E-2</v>
      </c>
      <c r="K56" s="203">
        <v>4</v>
      </c>
      <c r="L56" s="204">
        <v>0</v>
      </c>
      <c r="M56" s="203">
        <v>0</v>
      </c>
      <c r="N56" s="282">
        <v>0</v>
      </c>
      <c r="O56" s="141">
        <v>65</v>
      </c>
      <c r="P56" s="364">
        <v>5.0000000000000001E-3</v>
      </c>
      <c r="Q56" s="49">
        <v>12</v>
      </c>
      <c r="R56" s="51">
        <v>1E-3</v>
      </c>
      <c r="S56" s="49">
        <v>35</v>
      </c>
      <c r="T56" s="51">
        <v>2E-3</v>
      </c>
      <c r="U56" s="49">
        <v>15</v>
      </c>
      <c r="V56" s="51">
        <v>1E-3</v>
      </c>
      <c r="W56" s="49">
        <v>4</v>
      </c>
      <c r="X56" s="53">
        <v>0</v>
      </c>
      <c r="Y56" s="52">
        <v>1</v>
      </c>
      <c r="Z56" s="200">
        <v>0</v>
      </c>
      <c r="AA56" s="434">
        <v>0</v>
      </c>
      <c r="AB56" s="433">
        <v>0</v>
      </c>
      <c r="AC56" s="432">
        <v>122</v>
      </c>
      <c r="AD56" s="431">
        <v>13956</v>
      </c>
      <c r="AE56" s="430">
        <v>0.995</v>
      </c>
      <c r="AF56" s="423">
        <v>69</v>
      </c>
      <c r="AG56" s="422">
        <v>5.0000000000000001E-3</v>
      </c>
    </row>
    <row r="57" spans="1:33" x14ac:dyDescent="0.25">
      <c r="A57" s="36" t="s">
        <v>77</v>
      </c>
      <c r="B57" s="37">
        <v>24700</v>
      </c>
      <c r="C57" s="38">
        <v>38</v>
      </c>
      <c r="D57" s="38">
        <v>0</v>
      </c>
      <c r="E57" s="38">
        <v>22</v>
      </c>
      <c r="F57" s="39">
        <v>4</v>
      </c>
      <c r="G57" s="206">
        <v>22359</v>
      </c>
      <c r="H57" s="281">
        <v>0.90500000000000003</v>
      </c>
      <c r="I57" s="145">
        <v>2134</v>
      </c>
      <c r="J57" s="204">
        <v>8.5999999999999993E-2</v>
      </c>
      <c r="K57" s="203">
        <v>207</v>
      </c>
      <c r="L57" s="204">
        <v>8.0000000000000002E-3</v>
      </c>
      <c r="M57" s="203">
        <v>0</v>
      </c>
      <c r="N57" s="282">
        <v>0</v>
      </c>
      <c r="O57" s="141">
        <v>859</v>
      </c>
      <c r="P57" s="364">
        <v>3.5000000000000003E-2</v>
      </c>
      <c r="Q57" s="49">
        <v>557</v>
      </c>
      <c r="R57" s="51">
        <v>2.3E-2</v>
      </c>
      <c r="S57" s="49">
        <v>6652</v>
      </c>
      <c r="T57" s="51">
        <v>0.26900000000000002</v>
      </c>
      <c r="U57" s="49">
        <v>225</v>
      </c>
      <c r="V57" s="51">
        <v>8.9999999999999993E-3</v>
      </c>
      <c r="W57" s="49">
        <v>186</v>
      </c>
      <c r="X57" s="53">
        <v>8.0000000000000002E-3</v>
      </c>
      <c r="Y57" s="52">
        <v>12</v>
      </c>
      <c r="Z57" s="200">
        <v>0</v>
      </c>
      <c r="AA57" s="434">
        <v>43</v>
      </c>
      <c r="AB57" s="433">
        <v>2E-3</v>
      </c>
      <c r="AC57" s="432">
        <v>8034</v>
      </c>
      <c r="AD57" s="431">
        <v>17414</v>
      </c>
      <c r="AE57" s="430">
        <v>0.70499999999999996</v>
      </c>
      <c r="AF57" s="423">
        <v>1066</v>
      </c>
      <c r="AG57" s="422">
        <v>4.2999999999999997E-2</v>
      </c>
    </row>
    <row r="58" spans="1:33" x14ac:dyDescent="0.25">
      <c r="A58" s="36" t="s">
        <v>78</v>
      </c>
      <c r="B58" s="37">
        <v>4923</v>
      </c>
      <c r="C58" s="38">
        <v>12</v>
      </c>
      <c r="D58" s="38">
        <v>0</v>
      </c>
      <c r="E58" s="38">
        <v>0</v>
      </c>
      <c r="F58" s="39">
        <v>3</v>
      </c>
      <c r="G58" s="206">
        <v>4198</v>
      </c>
      <c r="H58" s="281">
        <v>0.85299999999999998</v>
      </c>
      <c r="I58" s="145">
        <v>692</v>
      </c>
      <c r="J58" s="204">
        <v>0.14099999999999999</v>
      </c>
      <c r="K58" s="203">
        <v>32</v>
      </c>
      <c r="L58" s="204">
        <v>7.0000000000000001E-3</v>
      </c>
      <c r="M58" s="203">
        <v>1</v>
      </c>
      <c r="N58" s="282">
        <v>0</v>
      </c>
      <c r="O58" s="141">
        <v>270</v>
      </c>
      <c r="P58" s="364">
        <v>5.5E-2</v>
      </c>
      <c r="Q58" s="49">
        <v>3</v>
      </c>
      <c r="R58" s="51">
        <v>1E-3</v>
      </c>
      <c r="S58" s="49">
        <v>793</v>
      </c>
      <c r="T58" s="51">
        <v>0.161</v>
      </c>
      <c r="U58" s="49">
        <v>4891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0">
        <v>1E-3</v>
      </c>
      <c r="AA58" s="434">
        <v>9</v>
      </c>
      <c r="AB58" s="433">
        <v>2E-3</v>
      </c>
      <c r="AC58" s="432">
        <v>6003</v>
      </c>
      <c r="AD58" s="431">
        <v>0</v>
      </c>
      <c r="AE58" s="430">
        <v>0</v>
      </c>
      <c r="AF58" s="423">
        <v>302</v>
      </c>
      <c r="AG58" s="422">
        <v>6.0999999999999999E-2</v>
      </c>
    </row>
    <row r="59" spans="1:33" x14ac:dyDescent="0.25">
      <c r="A59" s="36" t="s">
        <v>291</v>
      </c>
      <c r="B59" s="37">
        <v>9662</v>
      </c>
      <c r="C59" s="38">
        <v>21</v>
      </c>
      <c r="D59" s="38">
        <v>0</v>
      </c>
      <c r="E59" s="38">
        <v>10</v>
      </c>
      <c r="F59" s="39">
        <v>3</v>
      </c>
      <c r="G59" s="206">
        <v>9179</v>
      </c>
      <c r="H59" s="281">
        <v>0.95</v>
      </c>
      <c r="I59" s="145">
        <v>389</v>
      </c>
      <c r="J59" s="204">
        <v>0.04</v>
      </c>
      <c r="K59" s="203">
        <v>94</v>
      </c>
      <c r="L59" s="204">
        <v>0.01</v>
      </c>
      <c r="M59" s="203">
        <v>0</v>
      </c>
      <c r="N59" s="282">
        <v>0</v>
      </c>
      <c r="O59" s="141">
        <v>770</v>
      </c>
      <c r="P59" s="364">
        <v>0.08</v>
      </c>
      <c r="Q59" s="49">
        <v>246</v>
      </c>
      <c r="R59" s="51">
        <v>2.5000000000000001E-2</v>
      </c>
      <c r="S59" s="49">
        <v>261</v>
      </c>
      <c r="T59" s="51">
        <v>2.7E-2</v>
      </c>
      <c r="U59" s="49">
        <v>126</v>
      </c>
      <c r="V59" s="51">
        <v>1.2999999999999999E-2</v>
      </c>
      <c r="W59" s="49">
        <v>0</v>
      </c>
      <c r="X59" s="53">
        <v>0</v>
      </c>
      <c r="Y59" s="52">
        <v>0</v>
      </c>
      <c r="Z59" s="200">
        <v>0</v>
      </c>
      <c r="AA59" s="434">
        <v>43</v>
      </c>
      <c r="AB59" s="433">
        <v>4.0000000000000001E-3</v>
      </c>
      <c r="AC59" s="432">
        <v>1208</v>
      </c>
      <c r="AD59" s="431">
        <v>8629</v>
      </c>
      <c r="AE59" s="430">
        <v>0.89300000000000002</v>
      </c>
      <c r="AF59" s="423">
        <v>864</v>
      </c>
      <c r="AG59" s="422">
        <v>8.8999999999999996E-2</v>
      </c>
    </row>
    <row r="60" spans="1:33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8</v>
      </c>
      <c r="F60" s="39">
        <v>3</v>
      </c>
      <c r="G60" s="206">
        <v>1770</v>
      </c>
      <c r="H60" s="281">
        <v>0.497</v>
      </c>
      <c r="I60" s="145">
        <v>1787</v>
      </c>
      <c r="J60" s="204">
        <v>0.502</v>
      </c>
      <c r="K60" s="203">
        <v>1</v>
      </c>
      <c r="L60" s="204">
        <v>0</v>
      </c>
      <c r="M60" s="203">
        <v>0</v>
      </c>
      <c r="N60" s="282">
        <v>0</v>
      </c>
      <c r="O60" s="141">
        <v>235</v>
      </c>
      <c r="P60" s="364">
        <v>6.6000000000000003E-2</v>
      </c>
      <c r="Q60" s="49">
        <v>177</v>
      </c>
      <c r="R60" s="51">
        <v>0.05</v>
      </c>
      <c r="S60" s="49">
        <v>191</v>
      </c>
      <c r="T60" s="51">
        <v>5.3999999999999999E-2</v>
      </c>
      <c r="U60" s="49">
        <v>84</v>
      </c>
      <c r="V60" s="51">
        <v>2.4E-2</v>
      </c>
      <c r="W60" s="49">
        <v>21</v>
      </c>
      <c r="X60" s="53">
        <v>6.0000000000000001E-3</v>
      </c>
      <c r="Y60" s="52">
        <v>20</v>
      </c>
      <c r="Z60" s="200">
        <v>6.0000000000000001E-3</v>
      </c>
      <c r="AA60" s="434">
        <v>18</v>
      </c>
      <c r="AB60" s="433">
        <v>5.0000000000000001E-3</v>
      </c>
      <c r="AC60" s="432">
        <v>596</v>
      </c>
      <c r="AD60" s="431">
        <v>3316</v>
      </c>
      <c r="AE60" s="430">
        <v>0.93200000000000005</v>
      </c>
      <c r="AF60" s="423">
        <v>236</v>
      </c>
      <c r="AG60" s="422">
        <v>6.6000000000000003E-2</v>
      </c>
    </row>
    <row r="61" spans="1:33" x14ac:dyDescent="0.25">
      <c r="A61" s="36" t="s">
        <v>81</v>
      </c>
      <c r="B61" s="37">
        <v>53138</v>
      </c>
      <c r="C61" s="38">
        <v>70</v>
      </c>
      <c r="D61" s="38">
        <v>0</v>
      </c>
      <c r="E61" s="38">
        <v>46</v>
      </c>
      <c r="F61" s="39">
        <v>3</v>
      </c>
      <c r="G61" s="206">
        <v>52651</v>
      </c>
      <c r="H61" s="281">
        <v>0.99099999999999999</v>
      </c>
      <c r="I61" s="145">
        <v>455</v>
      </c>
      <c r="J61" s="204">
        <v>8.9999999999999993E-3</v>
      </c>
      <c r="K61" s="203">
        <v>31</v>
      </c>
      <c r="L61" s="204">
        <v>1E-3</v>
      </c>
      <c r="M61" s="203">
        <v>1</v>
      </c>
      <c r="N61" s="282">
        <v>0</v>
      </c>
      <c r="O61" s="141">
        <v>185</v>
      </c>
      <c r="P61" s="364">
        <v>3.0000000000000001E-3</v>
      </c>
      <c r="Q61" s="49">
        <v>163</v>
      </c>
      <c r="R61" s="51">
        <v>3.0000000000000001E-3</v>
      </c>
      <c r="S61" s="49">
        <v>406</v>
      </c>
      <c r="T61" s="51">
        <v>8.0000000000000002E-3</v>
      </c>
      <c r="U61" s="49">
        <v>172</v>
      </c>
      <c r="V61" s="51">
        <v>3.0000000000000001E-3</v>
      </c>
      <c r="W61" s="49">
        <v>10</v>
      </c>
      <c r="X61" s="53">
        <v>0</v>
      </c>
      <c r="Y61" s="52">
        <v>11</v>
      </c>
      <c r="Z61" s="200">
        <v>0</v>
      </c>
      <c r="AA61" s="434">
        <v>9</v>
      </c>
      <c r="AB61" s="433">
        <v>0</v>
      </c>
      <c r="AC61" s="432">
        <v>794</v>
      </c>
      <c r="AD61" s="431">
        <v>52441</v>
      </c>
      <c r="AE61" s="430">
        <v>0.98699999999999999</v>
      </c>
      <c r="AF61" s="423">
        <v>216</v>
      </c>
      <c r="AG61" s="422">
        <v>4.0000000000000001E-3</v>
      </c>
    </row>
    <row r="62" spans="1:33" x14ac:dyDescent="0.25">
      <c r="A62" s="36" t="s">
        <v>82</v>
      </c>
      <c r="B62" s="37">
        <v>13727</v>
      </c>
      <c r="C62" s="38">
        <v>26</v>
      </c>
      <c r="D62" s="38">
        <v>0</v>
      </c>
      <c r="E62" s="38">
        <v>11</v>
      </c>
      <c r="F62" s="39">
        <v>3</v>
      </c>
      <c r="G62" s="206">
        <v>11277</v>
      </c>
      <c r="H62" s="281">
        <v>0.82199999999999995</v>
      </c>
      <c r="I62" s="145">
        <v>2269</v>
      </c>
      <c r="J62" s="204">
        <v>0.16500000000000001</v>
      </c>
      <c r="K62" s="203">
        <v>181</v>
      </c>
      <c r="L62" s="204">
        <v>1.2999999999999999E-2</v>
      </c>
      <c r="M62" s="203">
        <v>0</v>
      </c>
      <c r="N62" s="282">
        <v>0</v>
      </c>
      <c r="O62" s="141">
        <v>1068</v>
      </c>
      <c r="P62" s="364">
        <v>7.8E-2</v>
      </c>
      <c r="Q62" s="49">
        <v>508</v>
      </c>
      <c r="R62" s="51">
        <v>3.6999999999999998E-2</v>
      </c>
      <c r="S62" s="49">
        <v>162</v>
      </c>
      <c r="T62" s="51">
        <v>1.2E-2</v>
      </c>
      <c r="U62" s="49">
        <v>131</v>
      </c>
      <c r="V62" s="51">
        <v>0.01</v>
      </c>
      <c r="W62" s="49">
        <v>15</v>
      </c>
      <c r="X62" s="53">
        <v>1E-3</v>
      </c>
      <c r="Y62" s="52">
        <v>1</v>
      </c>
      <c r="Z62" s="200">
        <v>0</v>
      </c>
      <c r="AA62" s="434">
        <v>8</v>
      </c>
      <c r="AB62" s="433">
        <v>1E-3</v>
      </c>
      <c r="AC62" s="432">
        <v>1402</v>
      </c>
      <c r="AD62" s="431">
        <v>12476</v>
      </c>
      <c r="AE62" s="430">
        <v>0.90900000000000003</v>
      </c>
      <c r="AF62" s="423">
        <v>1249</v>
      </c>
      <c r="AG62" s="422">
        <v>9.0999999999999998E-2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</row>
    <row r="65" spans="1:33" s="68" customFormat="1" ht="12.75" x14ac:dyDescent="0.2">
      <c r="A65" s="60" t="s">
        <v>93</v>
      </c>
      <c r="B65" s="61">
        <f t="shared" ref="B65:G65" si="0">SUM(B8:B62)</f>
        <v>1140503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1059642</v>
      </c>
      <c r="H65" s="64">
        <f xml:space="preserve"> G65 / B65</f>
        <v>0.92910058105940974</v>
      </c>
      <c r="I65" s="63">
        <f>SUM(I8:I62)</f>
        <v>69973</v>
      </c>
      <c r="J65" s="65">
        <f xml:space="preserve"> I65 / B65</f>
        <v>6.1352754004154304E-2</v>
      </c>
      <c r="K65" s="63">
        <f>SUM(K8:K62)</f>
        <v>10357</v>
      </c>
      <c r="L65" s="65">
        <f xml:space="preserve"> K65 / B65</f>
        <v>9.0810808915013815E-3</v>
      </c>
      <c r="M65" s="63">
        <f>SUM(M8:M62)</f>
        <v>531</v>
      </c>
      <c r="N65" s="64">
        <f xml:space="preserve"> M65 / B65</f>
        <v>4.6558404493455955E-4</v>
      </c>
      <c r="O65" s="66">
        <f>SUM(O8:O62)</f>
        <v>27599</v>
      </c>
      <c r="P65" s="67">
        <f xml:space="preserve"> O65 / ($G$65 + $I$65)</f>
        <v>2.4432218056594502E-2</v>
      </c>
      <c r="Q65" s="66">
        <f>SUM(Q8:Q62)</f>
        <v>12405</v>
      </c>
      <c r="R65" s="67">
        <f xml:space="preserve"> Q65 / ($G$65 + $I$65)</f>
        <v>1.0981617630785711E-2</v>
      </c>
      <c r="S65" s="66">
        <f>SUM(S8:S62)</f>
        <v>72552</v>
      </c>
      <c r="T65" s="67">
        <f xml:space="preserve"> S65 /  ($G$65 + $I$65)</f>
        <v>6.4227192450525175E-2</v>
      </c>
      <c r="U65" s="66">
        <f>SUM(U8:U62)</f>
        <v>46037</v>
      </c>
      <c r="V65" s="67">
        <f xml:space="preserve"> U65 /  ($G$65 + $I$65)</f>
        <v>4.0754593379160153E-2</v>
      </c>
      <c r="W65" s="66">
        <f>SUM(W8:W62)</f>
        <v>7680</v>
      </c>
      <c r="X65" s="67">
        <f xml:space="preserve"> W65 / ($G$65 + $I$65)</f>
        <v>6.7987765743195688E-3</v>
      </c>
      <c r="Y65" s="66">
        <f>SUM(Y8:Y62)</f>
        <v>6065</v>
      </c>
      <c r="Z65" s="67">
        <f xml:space="preserve"> Y65 /  ($G$65 + $I$65)</f>
        <v>5.369085927506274E-3</v>
      </c>
      <c r="AA65" s="418">
        <f>SUM(AA8:AA62)</f>
        <v>1357</v>
      </c>
      <c r="AB65" s="421">
        <f xml:space="preserve"> AA65 /  ($G$65 + $I$65)</f>
        <v>1.2012942462697467E-3</v>
      </c>
      <c r="AC65" s="416">
        <f>SUM(AC8:AC62)</f>
        <v>163245</v>
      </c>
      <c r="AD65" s="416">
        <f>SUM(AD8:AD62)</f>
        <v>1000718</v>
      </c>
      <c r="AE65" s="420">
        <f xml:space="preserve"> AD65 /  ($G$65 + $I$65)</f>
        <v>0.88589298123697013</v>
      </c>
      <c r="AF65" s="414">
        <f>SUM(AF8:AF62)</f>
        <v>37956</v>
      </c>
      <c r="AG65" s="419">
        <f xml:space="preserve"> AF65 / $B$65</f>
        <v>3.3280052748655635E-2</v>
      </c>
    </row>
    <row r="66" spans="1:33" s="7" customFormat="1" ht="12.75" x14ac:dyDescent="0.2">
      <c r="A66" s="69" t="s">
        <v>94</v>
      </c>
      <c r="B66" s="61">
        <f t="shared" ref="B66:AG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1770</v>
      </c>
      <c r="H66" s="70">
        <f t="shared" si="1"/>
        <v>0.497</v>
      </c>
      <c r="I66" s="63">
        <f t="shared" si="1"/>
        <v>41</v>
      </c>
      <c r="J66" s="71">
        <f t="shared" si="1"/>
        <v>5.0000000000000001E-3</v>
      </c>
      <c r="K66" s="63">
        <f t="shared" si="1"/>
        <v>1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11</v>
      </c>
      <c r="P66" s="72">
        <f t="shared" si="1"/>
        <v>1E-3</v>
      </c>
      <c r="Q66" s="66">
        <f t="shared" si="1"/>
        <v>0</v>
      </c>
      <c r="R66" s="72">
        <f t="shared" si="1"/>
        <v>0</v>
      </c>
      <c r="S66" s="66">
        <f t="shared" si="1"/>
        <v>17</v>
      </c>
      <c r="T66" s="72">
        <f t="shared" si="1"/>
        <v>1E-3</v>
      </c>
      <c r="U66" s="66">
        <f t="shared" si="1"/>
        <v>2</v>
      </c>
      <c r="V66" s="72">
        <f t="shared" si="1"/>
        <v>0</v>
      </c>
      <c r="W66" s="66">
        <f t="shared" si="1"/>
        <v>0</v>
      </c>
      <c r="X66" s="298">
        <f t="shared" si="1"/>
        <v>0</v>
      </c>
      <c r="Y66" s="66">
        <f t="shared" si="1"/>
        <v>0</v>
      </c>
      <c r="Z66" s="72">
        <f t="shared" si="1"/>
        <v>0</v>
      </c>
      <c r="AA66" s="418">
        <f t="shared" si="1"/>
        <v>0</v>
      </c>
      <c r="AB66" s="417">
        <f t="shared" si="1"/>
        <v>0</v>
      </c>
      <c r="AC66" s="416">
        <f t="shared" si="1"/>
        <v>50</v>
      </c>
      <c r="AD66" s="416">
        <f t="shared" si="1"/>
        <v>0</v>
      </c>
      <c r="AE66" s="415">
        <f t="shared" si="1"/>
        <v>0</v>
      </c>
      <c r="AF66" s="414">
        <f t="shared" si="1"/>
        <v>21</v>
      </c>
      <c r="AG66" s="413">
        <f t="shared" si="1"/>
        <v>2E-3</v>
      </c>
    </row>
    <row r="67" spans="1:33" s="7" customFormat="1" ht="12.75" x14ac:dyDescent="0.2">
      <c r="A67" s="69" t="s">
        <v>95</v>
      </c>
      <c r="B67" s="61">
        <f t="shared" ref="B67:AG67" si="2">MAX(B8:B62)</f>
        <v>117208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113958</v>
      </c>
      <c r="H67" s="70">
        <f t="shared" si="2"/>
        <v>0.995</v>
      </c>
      <c r="I67" s="63">
        <f t="shared" si="2"/>
        <v>5668</v>
      </c>
      <c r="J67" s="71">
        <f t="shared" si="2"/>
        <v>0.502</v>
      </c>
      <c r="K67" s="63">
        <f t="shared" si="2"/>
        <v>2160</v>
      </c>
      <c r="L67" s="71">
        <f t="shared" si="2"/>
        <v>0.13100000000000001</v>
      </c>
      <c r="M67" s="63">
        <f t="shared" si="2"/>
        <v>115</v>
      </c>
      <c r="N67" s="71">
        <f t="shared" si="2"/>
        <v>4.0000000000000001E-3</v>
      </c>
      <c r="O67" s="66">
        <f t="shared" si="2"/>
        <v>2621</v>
      </c>
      <c r="P67" s="72">
        <f t="shared" si="2"/>
        <v>0.27400000000000002</v>
      </c>
      <c r="Q67" s="66">
        <f t="shared" si="2"/>
        <v>1698</v>
      </c>
      <c r="R67" s="72">
        <f t="shared" si="2"/>
        <v>6.3E-2</v>
      </c>
      <c r="S67" s="66">
        <f t="shared" si="2"/>
        <v>44014</v>
      </c>
      <c r="T67" s="72">
        <f t="shared" si="2"/>
        <v>0.80500000000000005</v>
      </c>
      <c r="U67" s="66">
        <f t="shared" si="2"/>
        <v>12201</v>
      </c>
      <c r="V67" s="72">
        <f t="shared" si="2"/>
        <v>0.995</v>
      </c>
      <c r="W67" s="66">
        <f t="shared" si="2"/>
        <v>1959</v>
      </c>
      <c r="X67" s="298">
        <f t="shared" si="2"/>
        <v>0.16400000000000001</v>
      </c>
      <c r="Y67" s="66">
        <f t="shared" si="2"/>
        <v>5541</v>
      </c>
      <c r="Z67" s="72">
        <f t="shared" si="2"/>
        <v>0.55900000000000005</v>
      </c>
      <c r="AA67" s="418">
        <f t="shared" si="2"/>
        <v>110</v>
      </c>
      <c r="AB67" s="417">
        <f t="shared" si="2"/>
        <v>5.0000000000000001E-3</v>
      </c>
      <c r="AC67" s="416">
        <f t="shared" si="2"/>
        <v>47703</v>
      </c>
      <c r="AD67" s="416">
        <f t="shared" si="2"/>
        <v>115636</v>
      </c>
      <c r="AE67" s="415">
        <f t="shared" si="2"/>
        <v>0.998</v>
      </c>
      <c r="AF67" s="414">
        <f t="shared" si="2"/>
        <v>3346</v>
      </c>
      <c r="AG67" s="413">
        <f t="shared" si="2"/>
        <v>0.29799999999999999</v>
      </c>
    </row>
  </sheetData>
  <autoFilter ref="A7:AG7">
    <sortState ref="A8:AG62">
      <sortCondition ref="A7"/>
    </sortState>
  </autoFilter>
  <mergeCells count="5">
    <mergeCell ref="G6:N6"/>
    <mergeCell ref="O6:Z6"/>
    <mergeCell ref="AA6:AB6"/>
    <mergeCell ref="AC6:AE6"/>
    <mergeCell ref="AF6:AG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8"/>
  <sheetViews>
    <sheetView workbookViewId="0">
      <pane xSplit="1" ySplit="7" topLeftCell="O8" activePane="bottomRight" state="frozen"/>
      <selection pane="topRight" activeCell="B1" sqref="B1"/>
      <selection pane="bottomLeft" activeCell="A8" sqref="A8"/>
      <selection pane="bottomRight" activeCell="AI15" sqref="AI15"/>
    </sheetView>
  </sheetViews>
  <sheetFormatPr defaultRowHeight="15" x14ac:dyDescent="0.25"/>
  <cols>
    <col min="1" max="1" width="11.42578125" bestFit="1" customWidth="1"/>
    <col min="2" max="2" width="15.28515625" customWidth="1"/>
    <col min="3" max="3" width="10.42578125" bestFit="1" customWidth="1"/>
    <col min="4" max="4" width="11.140625" customWidth="1"/>
    <col min="5" max="5" width="7.85546875" bestFit="1" customWidth="1"/>
    <col min="6" max="6" width="11.5703125" customWidth="1"/>
    <col min="7" max="7" width="14.85546875" customWidth="1"/>
    <col min="8" max="8" width="10" style="1" customWidth="1"/>
    <col min="9" max="9" width="13.42578125" customWidth="1"/>
    <col min="10" max="10" width="11.42578125" style="1" customWidth="1"/>
    <col min="11" max="11" width="15" customWidth="1"/>
    <col min="12" max="12" width="13.85546875" style="1" customWidth="1"/>
    <col min="13" max="13" width="9.42578125" customWidth="1"/>
    <col min="14" max="14" width="11" style="1" customWidth="1"/>
    <col min="15" max="15" width="14.7109375" customWidth="1"/>
    <col min="16" max="16" width="15.28515625" style="1" customWidth="1"/>
    <col min="17" max="17" width="0" hidden="1" customWidth="1"/>
    <col min="18" max="18" width="0" style="1" hidden="1" customWidth="1"/>
    <col min="19" max="19" width="14.28515625" customWidth="1"/>
    <col min="20" max="20" width="12.85546875" style="1" customWidth="1"/>
    <col min="21" max="21" width="12.7109375" customWidth="1"/>
    <col min="22" max="22" width="10.42578125" style="1" customWidth="1"/>
    <col min="23" max="23" width="12.140625" customWidth="1"/>
    <col min="24" max="24" width="13.140625" style="1" customWidth="1"/>
    <col min="25" max="25" width="14.7109375" customWidth="1"/>
    <col min="26" max="26" width="12.28515625" style="1" customWidth="1"/>
    <col min="27" max="27" width="11.5703125" customWidth="1"/>
    <col min="28" max="28" width="13.7109375" style="1" customWidth="1"/>
    <col min="29" max="29" width="12.7109375" customWidth="1"/>
    <col min="30" max="30" width="13" customWidth="1"/>
    <col min="31" max="31" width="12.7109375" style="1" customWidth="1"/>
    <col min="32" max="32" width="13" customWidth="1"/>
    <col min="33" max="33" width="11" style="1" customWidth="1"/>
    <col min="38" max="38" width="9.140625" style="44"/>
    <col min="39" max="39" width="9.140625" style="310"/>
  </cols>
  <sheetData>
    <row r="1" spans="1:39" s="7" customFormat="1" ht="12.75" x14ac:dyDescent="0.2">
      <c r="A1" s="258" t="s">
        <v>287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59" t="s">
        <v>187</v>
      </c>
      <c r="AL1" s="19"/>
      <c r="AM1" s="59"/>
    </row>
    <row r="2" spans="1:39" s="7" customFormat="1" ht="12.75" x14ac:dyDescent="0.2">
      <c r="A2" s="4" t="s">
        <v>286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L2" s="19"/>
      <c r="AM2" s="59"/>
    </row>
    <row r="3" spans="1:39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L3" s="19"/>
      <c r="AM3" s="59"/>
    </row>
    <row r="4" spans="1:39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  <c r="AL4" s="19"/>
      <c r="AM4" s="59"/>
    </row>
    <row r="5" spans="1:39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  <c r="AI5" s="7" t="s">
        <v>285</v>
      </c>
      <c r="AL5" s="9" t="s">
        <v>284</v>
      </c>
      <c r="AM5" s="59"/>
    </row>
    <row r="6" spans="1:39" s="7" customFormat="1" ht="32.25" customHeight="1" thickBot="1" x14ac:dyDescent="0.25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269</v>
      </c>
      <c r="AG6" s="686"/>
      <c r="AI6" s="694" t="s">
        <v>269</v>
      </c>
      <c r="AJ6" s="695"/>
      <c r="AL6" s="668" t="s">
        <v>269</v>
      </c>
      <c r="AM6" s="669"/>
    </row>
    <row r="7" spans="1:39" s="7" customFormat="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501" t="s">
        <v>268</v>
      </c>
      <c r="AJ7" s="500" t="s">
        <v>267</v>
      </c>
      <c r="AL7" s="499" t="s">
        <v>283</v>
      </c>
      <c r="AM7" s="498" t="s">
        <v>282</v>
      </c>
    </row>
    <row r="8" spans="1:39" x14ac:dyDescent="0.25">
      <c r="A8" s="36" t="s">
        <v>30</v>
      </c>
      <c r="B8" s="37">
        <v>14161</v>
      </c>
      <c r="C8" s="38">
        <v>26</v>
      </c>
      <c r="D8" s="38">
        <v>0</v>
      </c>
      <c r="E8" s="38">
        <v>5</v>
      </c>
      <c r="F8" s="39">
        <v>3</v>
      </c>
      <c r="G8" s="206">
        <v>13428</v>
      </c>
      <c r="H8" s="281">
        <v>0.94799999999999995</v>
      </c>
      <c r="I8" s="145">
        <v>553</v>
      </c>
      <c r="J8" s="204">
        <v>3.9E-2</v>
      </c>
      <c r="K8" s="203">
        <v>163</v>
      </c>
      <c r="L8" s="204">
        <v>1.2E-2</v>
      </c>
      <c r="M8" s="203">
        <v>17</v>
      </c>
      <c r="N8" s="282">
        <v>1E-3</v>
      </c>
      <c r="O8" s="141">
        <v>173</v>
      </c>
      <c r="P8" s="364">
        <v>1.2E-2</v>
      </c>
      <c r="Q8" s="49">
        <v>59</v>
      </c>
      <c r="R8" s="51">
        <v>4.0000000000000001E-3</v>
      </c>
      <c r="S8" s="49">
        <v>158</v>
      </c>
      <c r="T8" s="51">
        <v>1.0999999999999999E-2</v>
      </c>
      <c r="U8" s="49">
        <v>12185</v>
      </c>
      <c r="V8" s="51">
        <v>0.86</v>
      </c>
      <c r="W8" s="49">
        <v>4</v>
      </c>
      <c r="X8" s="53">
        <v>0</v>
      </c>
      <c r="Y8" s="52">
        <v>0</v>
      </c>
      <c r="Z8" s="200">
        <v>0</v>
      </c>
      <c r="AA8" s="434">
        <v>104</v>
      </c>
      <c r="AB8" s="433">
        <v>7.0000000000000001E-3</v>
      </c>
      <c r="AC8" s="432">
        <v>12639</v>
      </c>
      <c r="AD8" s="431">
        <v>1802</v>
      </c>
      <c r="AE8" s="430">
        <v>0.127</v>
      </c>
      <c r="AF8" s="423">
        <v>336</v>
      </c>
      <c r="AG8" s="422">
        <v>2.4E-2</v>
      </c>
      <c r="AI8" s="495">
        <v>356</v>
      </c>
      <c r="AJ8" s="494">
        <v>2.5000000000000001E-2</v>
      </c>
      <c r="AL8" s="497">
        <f t="shared" ref="AL8:AL39" si="0" xml:space="preserve"> AF8-AI8</f>
        <v>-20</v>
      </c>
      <c r="AM8" s="496">
        <f t="shared" ref="AM8:AM39" si="1" xml:space="preserve"> AG8-AJ8</f>
        <v>-1.0000000000000009E-3</v>
      </c>
    </row>
    <row r="9" spans="1:39" x14ac:dyDescent="0.25">
      <c r="A9" s="36" t="s">
        <v>44</v>
      </c>
      <c r="B9" s="37">
        <v>43589</v>
      </c>
      <c r="C9" s="38">
        <v>64</v>
      </c>
      <c r="D9" s="38">
        <v>0</v>
      </c>
      <c r="E9" s="38">
        <v>32</v>
      </c>
      <c r="F9" s="39">
        <v>6</v>
      </c>
      <c r="G9" s="206">
        <v>40638</v>
      </c>
      <c r="H9" s="281">
        <v>0.93200000000000005</v>
      </c>
      <c r="I9" s="145">
        <v>2566</v>
      </c>
      <c r="J9" s="204">
        <v>5.8999999999999997E-2</v>
      </c>
      <c r="K9" s="203">
        <v>381</v>
      </c>
      <c r="L9" s="204">
        <v>8.9999999999999993E-3</v>
      </c>
      <c r="M9" s="203">
        <v>4</v>
      </c>
      <c r="N9" s="282">
        <v>0</v>
      </c>
      <c r="O9" s="141">
        <v>722</v>
      </c>
      <c r="P9" s="364">
        <v>1.7000000000000001E-2</v>
      </c>
      <c r="Q9" s="49">
        <v>293</v>
      </c>
      <c r="R9" s="51">
        <v>7.0000000000000001E-3</v>
      </c>
      <c r="S9" s="49">
        <v>385</v>
      </c>
      <c r="T9" s="51">
        <v>8.9999999999999993E-3</v>
      </c>
      <c r="U9" s="49">
        <v>298</v>
      </c>
      <c r="V9" s="51">
        <v>7.0000000000000001E-3</v>
      </c>
      <c r="W9" s="49">
        <v>51</v>
      </c>
      <c r="X9" s="53">
        <v>1E-3</v>
      </c>
      <c r="Y9" s="52">
        <v>1</v>
      </c>
      <c r="Z9" s="200">
        <v>0</v>
      </c>
      <c r="AA9" s="434">
        <v>94</v>
      </c>
      <c r="AB9" s="433">
        <v>2E-3</v>
      </c>
      <c r="AC9" s="432">
        <v>1581</v>
      </c>
      <c r="AD9" s="431">
        <v>42467</v>
      </c>
      <c r="AE9" s="430">
        <v>0.97399999999999998</v>
      </c>
      <c r="AF9" s="423">
        <v>1103</v>
      </c>
      <c r="AG9" s="422">
        <v>2.5000000000000001E-2</v>
      </c>
      <c r="AI9" s="495">
        <v>1485</v>
      </c>
      <c r="AJ9" s="494">
        <v>3.4000000000000002E-2</v>
      </c>
      <c r="AL9" s="493">
        <f t="shared" si="0"/>
        <v>-382</v>
      </c>
      <c r="AM9" s="492">
        <f t="shared" si="1"/>
        <v>-9.0000000000000011E-3</v>
      </c>
    </row>
    <row r="10" spans="1:39" x14ac:dyDescent="0.25">
      <c r="A10" s="36" t="s">
        <v>47</v>
      </c>
      <c r="B10" s="37">
        <v>117123</v>
      </c>
      <c r="C10" s="38">
        <v>189</v>
      </c>
      <c r="D10" s="38">
        <v>0</v>
      </c>
      <c r="E10" s="38">
        <v>165</v>
      </c>
      <c r="F10" s="39">
        <v>4</v>
      </c>
      <c r="G10" s="206">
        <v>113774</v>
      </c>
      <c r="H10" s="281">
        <v>0.97099999999999997</v>
      </c>
      <c r="I10" s="145">
        <v>3008</v>
      </c>
      <c r="J10" s="204">
        <v>2.5999999999999999E-2</v>
      </c>
      <c r="K10" s="203">
        <v>340</v>
      </c>
      <c r="L10" s="204">
        <v>3.0000000000000001E-3</v>
      </c>
      <c r="M10" s="203">
        <v>1</v>
      </c>
      <c r="N10" s="282">
        <v>0</v>
      </c>
      <c r="O10" s="141">
        <v>1269</v>
      </c>
      <c r="P10" s="364">
        <v>1.0999999999999999E-2</v>
      </c>
      <c r="Q10" s="49">
        <v>929</v>
      </c>
      <c r="R10" s="51">
        <v>8.0000000000000002E-3</v>
      </c>
      <c r="S10" s="49">
        <v>562</v>
      </c>
      <c r="T10" s="51">
        <v>5.0000000000000001E-3</v>
      </c>
      <c r="U10" s="49">
        <v>797</v>
      </c>
      <c r="V10" s="51">
        <v>7.0000000000000001E-3</v>
      </c>
      <c r="W10" s="49">
        <v>414</v>
      </c>
      <c r="X10" s="53">
        <v>4.0000000000000001E-3</v>
      </c>
      <c r="Y10" s="52">
        <v>12</v>
      </c>
      <c r="Z10" s="200">
        <v>0</v>
      </c>
      <c r="AA10" s="434">
        <v>93</v>
      </c>
      <c r="AB10" s="433">
        <v>1E-3</v>
      </c>
      <c r="AC10" s="432">
        <v>3221</v>
      </c>
      <c r="AD10" s="431">
        <v>115367</v>
      </c>
      <c r="AE10" s="430">
        <v>0.98499999999999999</v>
      </c>
      <c r="AF10" s="423">
        <v>1609</v>
      </c>
      <c r="AG10" s="422">
        <v>1.4E-2</v>
      </c>
      <c r="AI10" s="495">
        <v>1827</v>
      </c>
      <c r="AJ10" s="494">
        <v>1.6E-2</v>
      </c>
      <c r="AL10" s="493">
        <f t="shared" si="0"/>
        <v>-218</v>
      </c>
      <c r="AM10" s="492">
        <f t="shared" si="1"/>
        <v>-2E-3</v>
      </c>
    </row>
    <row r="11" spans="1:39" x14ac:dyDescent="0.25">
      <c r="A11" s="36" t="s">
        <v>40</v>
      </c>
      <c r="B11" s="37">
        <v>21823</v>
      </c>
      <c r="C11" s="38">
        <v>28</v>
      </c>
      <c r="D11" s="38">
        <v>0</v>
      </c>
      <c r="E11" s="38">
        <v>18</v>
      </c>
      <c r="F11" s="39">
        <v>3</v>
      </c>
      <c r="G11" s="206">
        <v>18724</v>
      </c>
      <c r="H11" s="281">
        <v>0.85799999999999998</v>
      </c>
      <c r="I11" s="145">
        <v>2173</v>
      </c>
      <c r="J11" s="204">
        <v>0.1</v>
      </c>
      <c r="K11" s="203">
        <v>926</v>
      </c>
      <c r="L11" s="204">
        <v>4.2000000000000003E-2</v>
      </c>
      <c r="M11" s="203">
        <v>0</v>
      </c>
      <c r="N11" s="282">
        <v>0</v>
      </c>
      <c r="O11" s="141">
        <v>1349</v>
      </c>
      <c r="P11" s="364">
        <v>6.2E-2</v>
      </c>
      <c r="Q11" s="49">
        <v>1098</v>
      </c>
      <c r="R11" s="51">
        <v>0.05</v>
      </c>
      <c r="S11" s="49">
        <v>524</v>
      </c>
      <c r="T11" s="51">
        <v>2.4E-2</v>
      </c>
      <c r="U11" s="49">
        <v>583</v>
      </c>
      <c r="V11" s="51">
        <v>2.7E-2</v>
      </c>
      <c r="W11" s="49">
        <v>16</v>
      </c>
      <c r="X11" s="53">
        <v>1E-3</v>
      </c>
      <c r="Y11" s="52">
        <v>6</v>
      </c>
      <c r="Z11" s="200">
        <v>0</v>
      </c>
      <c r="AA11" s="434">
        <v>65</v>
      </c>
      <c r="AB11" s="433">
        <v>3.0000000000000001E-3</v>
      </c>
      <c r="AC11" s="432">
        <v>2602</v>
      </c>
      <c r="AD11" s="431">
        <v>19537</v>
      </c>
      <c r="AE11" s="430">
        <v>0.89500000000000002</v>
      </c>
      <c r="AF11" s="423">
        <v>2275</v>
      </c>
      <c r="AG11" s="422">
        <v>0.104</v>
      </c>
      <c r="AI11" s="495">
        <v>2282</v>
      </c>
      <c r="AJ11" s="494">
        <v>0.105</v>
      </c>
      <c r="AL11" s="493">
        <f t="shared" si="0"/>
        <v>-7</v>
      </c>
      <c r="AM11" s="492">
        <f t="shared" si="1"/>
        <v>-1.0000000000000009E-3</v>
      </c>
    </row>
    <row r="12" spans="1:39" x14ac:dyDescent="0.25">
      <c r="A12" s="36" t="s">
        <v>57</v>
      </c>
      <c r="B12" s="37">
        <v>16530</v>
      </c>
      <c r="C12" s="38">
        <v>28</v>
      </c>
      <c r="D12" s="38">
        <v>7</v>
      </c>
      <c r="E12" s="38">
        <v>4</v>
      </c>
      <c r="F12" s="39">
        <v>5</v>
      </c>
      <c r="G12" s="206">
        <v>8782</v>
      </c>
      <c r="H12" s="281">
        <v>0.53100000000000003</v>
      </c>
      <c r="I12" s="145">
        <v>5543</v>
      </c>
      <c r="J12" s="204">
        <v>0.33500000000000002</v>
      </c>
      <c r="K12" s="203">
        <v>2205</v>
      </c>
      <c r="L12" s="204">
        <v>0.13300000000000001</v>
      </c>
      <c r="M12" s="203">
        <v>0</v>
      </c>
      <c r="N12" s="282">
        <v>0</v>
      </c>
      <c r="O12" s="141">
        <v>1200</v>
      </c>
      <c r="P12" s="364">
        <v>7.2999999999999995E-2</v>
      </c>
      <c r="Q12" s="49">
        <v>289</v>
      </c>
      <c r="R12" s="51">
        <v>1.7000000000000001E-2</v>
      </c>
      <c r="S12" s="49">
        <v>535</v>
      </c>
      <c r="T12" s="51">
        <v>3.2000000000000001E-2</v>
      </c>
      <c r="U12" s="49">
        <v>192</v>
      </c>
      <c r="V12" s="51">
        <v>1.2E-2</v>
      </c>
      <c r="W12" s="49">
        <v>96</v>
      </c>
      <c r="X12" s="53">
        <v>6.0000000000000001E-3</v>
      </c>
      <c r="Y12" s="52">
        <v>53</v>
      </c>
      <c r="Z12" s="200">
        <v>3.0000000000000001E-3</v>
      </c>
      <c r="AA12" s="434">
        <v>61</v>
      </c>
      <c r="AB12" s="433">
        <v>4.0000000000000001E-3</v>
      </c>
      <c r="AC12" s="432">
        <v>2276</v>
      </c>
      <c r="AD12" s="431">
        <v>13120</v>
      </c>
      <c r="AE12" s="430">
        <v>0.79400000000000004</v>
      </c>
      <c r="AF12" s="423">
        <v>3405</v>
      </c>
      <c r="AG12" s="422">
        <v>0.20599999999999999</v>
      </c>
      <c r="AI12" s="495">
        <v>3406</v>
      </c>
      <c r="AJ12" s="494">
        <v>0.20599999999999999</v>
      </c>
      <c r="AL12" s="493">
        <f t="shared" si="0"/>
        <v>-1</v>
      </c>
      <c r="AM12" s="492">
        <f t="shared" si="1"/>
        <v>0</v>
      </c>
    </row>
    <row r="13" spans="1:39" x14ac:dyDescent="0.25">
      <c r="A13" s="36" t="s">
        <v>55</v>
      </c>
      <c r="B13" s="37">
        <v>35902</v>
      </c>
      <c r="C13" s="38">
        <v>45</v>
      </c>
      <c r="D13" s="38">
        <v>0</v>
      </c>
      <c r="E13" s="38">
        <v>30</v>
      </c>
      <c r="F13" s="39">
        <v>3</v>
      </c>
      <c r="G13" s="206">
        <v>33568</v>
      </c>
      <c r="H13" s="281">
        <v>0.93500000000000005</v>
      </c>
      <c r="I13" s="145">
        <v>2022</v>
      </c>
      <c r="J13" s="204">
        <v>5.6000000000000001E-2</v>
      </c>
      <c r="K13" s="203">
        <v>312</v>
      </c>
      <c r="L13" s="204">
        <v>8.9999999999999993E-3</v>
      </c>
      <c r="M13" s="203">
        <v>0</v>
      </c>
      <c r="N13" s="282">
        <v>0</v>
      </c>
      <c r="O13" s="141">
        <v>511</v>
      </c>
      <c r="P13" s="364">
        <v>1.4E-2</v>
      </c>
      <c r="Q13" s="49">
        <v>312</v>
      </c>
      <c r="R13" s="51">
        <v>8.9999999999999993E-3</v>
      </c>
      <c r="S13" s="49">
        <v>152</v>
      </c>
      <c r="T13" s="51">
        <v>4.0000000000000001E-3</v>
      </c>
      <c r="U13" s="49">
        <v>214</v>
      </c>
      <c r="V13" s="51">
        <v>6.0000000000000001E-3</v>
      </c>
      <c r="W13" s="49">
        <v>60</v>
      </c>
      <c r="X13" s="53">
        <v>2E-3</v>
      </c>
      <c r="Y13" s="52">
        <v>19</v>
      </c>
      <c r="Z13" s="200">
        <v>1E-3</v>
      </c>
      <c r="AA13" s="434">
        <v>60</v>
      </c>
      <c r="AB13" s="433">
        <v>2E-3</v>
      </c>
      <c r="AC13" s="432">
        <v>1034</v>
      </c>
      <c r="AD13" s="431">
        <v>35053</v>
      </c>
      <c r="AE13" s="430">
        <v>0.97599999999999998</v>
      </c>
      <c r="AF13" s="423">
        <v>823</v>
      </c>
      <c r="AG13" s="422">
        <v>2.3E-2</v>
      </c>
      <c r="AI13" s="495">
        <v>915</v>
      </c>
      <c r="AJ13" s="494">
        <v>2.5999999999999999E-2</v>
      </c>
      <c r="AL13" s="493">
        <f t="shared" si="0"/>
        <v>-92</v>
      </c>
      <c r="AM13" s="492">
        <f t="shared" si="1"/>
        <v>-2.9999999999999992E-3</v>
      </c>
    </row>
    <row r="14" spans="1:39" x14ac:dyDescent="0.25">
      <c r="A14" s="36" t="s">
        <v>68</v>
      </c>
      <c r="B14" s="37">
        <v>46813</v>
      </c>
      <c r="C14" s="38">
        <v>60</v>
      </c>
      <c r="D14" s="38">
        <v>0</v>
      </c>
      <c r="E14" s="38">
        <v>44</v>
      </c>
      <c r="F14" s="39">
        <v>3</v>
      </c>
      <c r="G14" s="206">
        <v>45293</v>
      </c>
      <c r="H14" s="281">
        <v>0.96799999999999997</v>
      </c>
      <c r="I14" s="145">
        <v>1219</v>
      </c>
      <c r="J14" s="204">
        <v>2.5999999999999999E-2</v>
      </c>
      <c r="K14" s="203">
        <v>199</v>
      </c>
      <c r="L14" s="204">
        <v>4.0000000000000001E-3</v>
      </c>
      <c r="M14" s="203">
        <v>102</v>
      </c>
      <c r="N14" s="282">
        <v>2E-3</v>
      </c>
      <c r="O14" s="141">
        <v>986</v>
      </c>
      <c r="P14" s="364">
        <v>2.1000000000000001E-2</v>
      </c>
      <c r="Q14" s="49">
        <v>829</v>
      </c>
      <c r="R14" s="51">
        <v>1.7999999999999999E-2</v>
      </c>
      <c r="S14" s="49">
        <v>700</v>
      </c>
      <c r="T14" s="51">
        <v>1.4999999999999999E-2</v>
      </c>
      <c r="U14" s="49">
        <v>586</v>
      </c>
      <c r="V14" s="51">
        <v>1.2999999999999999E-2</v>
      </c>
      <c r="W14" s="49">
        <v>109</v>
      </c>
      <c r="X14" s="53">
        <v>2E-3</v>
      </c>
      <c r="Y14" s="52">
        <v>44</v>
      </c>
      <c r="Z14" s="200">
        <v>1E-3</v>
      </c>
      <c r="AA14" s="434">
        <v>51</v>
      </c>
      <c r="AB14" s="433">
        <v>1E-3</v>
      </c>
      <c r="AC14" s="432">
        <v>2595</v>
      </c>
      <c r="AD14" s="431">
        <v>45132</v>
      </c>
      <c r="AE14" s="430">
        <v>0.96399999999999997</v>
      </c>
      <c r="AF14" s="423">
        <v>1185</v>
      </c>
      <c r="AG14" s="422">
        <v>2.5000000000000001E-2</v>
      </c>
      <c r="AI14" s="495">
        <v>1183</v>
      </c>
      <c r="AJ14" s="494">
        <v>2.5000000000000001E-2</v>
      </c>
      <c r="AL14" s="493">
        <f t="shared" si="0"/>
        <v>2</v>
      </c>
      <c r="AM14" s="492">
        <f t="shared" si="1"/>
        <v>0</v>
      </c>
    </row>
    <row r="15" spans="1:39" x14ac:dyDescent="0.25">
      <c r="A15" s="36" t="s">
        <v>46</v>
      </c>
      <c r="B15" s="37">
        <v>40564</v>
      </c>
      <c r="C15" s="38">
        <v>28</v>
      </c>
      <c r="D15" s="38">
        <v>4</v>
      </c>
      <c r="E15" s="38">
        <v>23</v>
      </c>
      <c r="F15" s="39">
        <v>5</v>
      </c>
      <c r="G15" s="206">
        <v>40343</v>
      </c>
      <c r="H15" s="281">
        <v>0.995</v>
      </c>
      <c r="I15" s="145">
        <v>213</v>
      </c>
      <c r="J15" s="204">
        <v>5.0000000000000001E-3</v>
      </c>
      <c r="K15" s="203">
        <v>8</v>
      </c>
      <c r="L15" s="204">
        <v>0</v>
      </c>
      <c r="M15" s="203">
        <v>0</v>
      </c>
      <c r="N15" s="282">
        <v>0</v>
      </c>
      <c r="O15" s="141">
        <v>115</v>
      </c>
      <c r="P15" s="364">
        <v>3.0000000000000001E-3</v>
      </c>
      <c r="Q15" s="49">
        <v>103</v>
      </c>
      <c r="R15" s="51">
        <v>3.0000000000000001E-3</v>
      </c>
      <c r="S15" s="49">
        <v>77</v>
      </c>
      <c r="T15" s="51">
        <v>2E-3</v>
      </c>
      <c r="U15" s="49">
        <v>76</v>
      </c>
      <c r="V15" s="51">
        <v>2E-3</v>
      </c>
      <c r="W15" s="49">
        <v>6</v>
      </c>
      <c r="X15" s="53">
        <v>0</v>
      </c>
      <c r="Y15" s="52">
        <v>3</v>
      </c>
      <c r="Z15" s="200">
        <v>0</v>
      </c>
      <c r="AA15" s="434">
        <v>47</v>
      </c>
      <c r="AB15" s="433">
        <v>1E-3</v>
      </c>
      <c r="AC15" s="432">
        <v>325</v>
      </c>
      <c r="AD15" s="431">
        <v>40409</v>
      </c>
      <c r="AE15" s="430">
        <v>0.996</v>
      </c>
      <c r="AF15" s="423">
        <v>123</v>
      </c>
      <c r="AG15" s="422">
        <v>3.0000000000000001E-3</v>
      </c>
      <c r="AI15" s="495">
        <v>220</v>
      </c>
      <c r="AJ15" s="494">
        <v>5.0000000000000001E-3</v>
      </c>
      <c r="AL15" s="493">
        <f t="shared" si="0"/>
        <v>-97</v>
      </c>
      <c r="AM15" s="492">
        <f t="shared" si="1"/>
        <v>-2E-3</v>
      </c>
    </row>
    <row r="16" spans="1:39" x14ac:dyDescent="0.25">
      <c r="A16" s="36" t="s">
        <v>77</v>
      </c>
      <c r="B16" s="37">
        <v>24715</v>
      </c>
      <c r="C16" s="38">
        <v>38</v>
      </c>
      <c r="D16" s="38">
        <v>0</v>
      </c>
      <c r="E16" s="38">
        <v>22</v>
      </c>
      <c r="F16" s="39">
        <v>4</v>
      </c>
      <c r="G16" s="206">
        <v>22361</v>
      </c>
      <c r="H16" s="281">
        <v>0.90500000000000003</v>
      </c>
      <c r="I16" s="145">
        <v>2110</v>
      </c>
      <c r="J16" s="204">
        <v>8.5000000000000006E-2</v>
      </c>
      <c r="K16" s="203">
        <v>244</v>
      </c>
      <c r="L16" s="204">
        <v>0.01</v>
      </c>
      <c r="M16" s="203">
        <v>0</v>
      </c>
      <c r="N16" s="282">
        <v>0</v>
      </c>
      <c r="O16" s="141">
        <v>839</v>
      </c>
      <c r="P16" s="364">
        <v>3.4000000000000002E-2</v>
      </c>
      <c r="Q16" s="49">
        <v>540</v>
      </c>
      <c r="R16" s="51">
        <v>2.1999999999999999E-2</v>
      </c>
      <c r="S16" s="49">
        <v>6654</v>
      </c>
      <c r="T16" s="51">
        <v>0.26900000000000002</v>
      </c>
      <c r="U16" s="49">
        <v>210</v>
      </c>
      <c r="V16" s="51">
        <v>8.0000000000000002E-3</v>
      </c>
      <c r="W16" s="49">
        <v>170</v>
      </c>
      <c r="X16" s="53">
        <v>7.0000000000000001E-3</v>
      </c>
      <c r="Y16" s="52">
        <v>11</v>
      </c>
      <c r="Z16" s="200">
        <v>0</v>
      </c>
      <c r="AA16" s="434">
        <v>43</v>
      </c>
      <c r="AB16" s="433">
        <v>2E-3</v>
      </c>
      <c r="AC16" s="432">
        <v>7985</v>
      </c>
      <c r="AD16" s="431">
        <v>17411</v>
      </c>
      <c r="AE16" s="430">
        <v>0.70399999999999996</v>
      </c>
      <c r="AF16" s="423">
        <v>1083</v>
      </c>
      <c r="AG16" s="422">
        <v>4.3999999999999997E-2</v>
      </c>
      <c r="AI16" s="495">
        <v>1091</v>
      </c>
      <c r="AJ16" s="494">
        <v>4.3999999999999997E-2</v>
      </c>
      <c r="AL16" s="493">
        <f t="shared" si="0"/>
        <v>-8</v>
      </c>
      <c r="AM16" s="492">
        <f t="shared" si="1"/>
        <v>0</v>
      </c>
    </row>
    <row r="17" spans="1:39" x14ac:dyDescent="0.25">
      <c r="A17" s="36" t="s">
        <v>79</v>
      </c>
      <c r="B17" s="37">
        <v>9672</v>
      </c>
      <c r="C17" s="38">
        <v>21</v>
      </c>
      <c r="D17" s="38">
        <v>0</v>
      </c>
      <c r="E17" s="38">
        <v>10</v>
      </c>
      <c r="F17" s="39">
        <v>3</v>
      </c>
      <c r="G17" s="206">
        <v>9186</v>
      </c>
      <c r="H17" s="281">
        <v>0.95</v>
      </c>
      <c r="I17" s="145">
        <v>381</v>
      </c>
      <c r="J17" s="204">
        <v>3.9E-2</v>
      </c>
      <c r="K17" s="203">
        <v>105</v>
      </c>
      <c r="L17" s="204">
        <v>1.0999999999999999E-2</v>
      </c>
      <c r="M17" s="203">
        <v>0</v>
      </c>
      <c r="N17" s="282">
        <v>0</v>
      </c>
      <c r="O17" s="141">
        <v>763</v>
      </c>
      <c r="P17" s="364">
        <v>7.9000000000000001E-2</v>
      </c>
      <c r="Q17" s="49">
        <v>242</v>
      </c>
      <c r="R17" s="51">
        <v>2.5000000000000001E-2</v>
      </c>
      <c r="S17" s="49">
        <v>253</v>
      </c>
      <c r="T17" s="51">
        <v>2.5999999999999999E-2</v>
      </c>
      <c r="U17" s="49">
        <v>123</v>
      </c>
      <c r="V17" s="51">
        <v>1.2999999999999999E-2</v>
      </c>
      <c r="W17" s="49">
        <v>0</v>
      </c>
      <c r="X17" s="53">
        <v>0</v>
      </c>
      <c r="Y17" s="52">
        <v>0</v>
      </c>
      <c r="Z17" s="200">
        <v>0</v>
      </c>
      <c r="AA17" s="434">
        <v>42</v>
      </c>
      <c r="AB17" s="433">
        <v>4.0000000000000001E-3</v>
      </c>
      <c r="AC17" s="432">
        <v>1185</v>
      </c>
      <c r="AD17" s="431">
        <v>8635</v>
      </c>
      <c r="AE17" s="430">
        <v>0.89300000000000002</v>
      </c>
      <c r="AF17" s="423">
        <v>868</v>
      </c>
      <c r="AG17" s="422">
        <v>0.09</v>
      </c>
      <c r="AI17" s="495">
        <v>869</v>
      </c>
      <c r="AJ17" s="494">
        <v>0.09</v>
      </c>
      <c r="AL17" s="493">
        <f t="shared" si="0"/>
        <v>-1</v>
      </c>
      <c r="AM17" s="492">
        <f t="shared" si="1"/>
        <v>0</v>
      </c>
    </row>
    <row r="18" spans="1:39" x14ac:dyDescent="0.25">
      <c r="A18" s="36" t="s">
        <v>67</v>
      </c>
      <c r="B18" s="37">
        <v>38471</v>
      </c>
      <c r="C18" s="38">
        <v>39</v>
      </c>
      <c r="D18" s="38">
        <v>7</v>
      </c>
      <c r="E18" s="38">
        <v>27</v>
      </c>
      <c r="F18" s="39">
        <v>3</v>
      </c>
      <c r="G18" s="206">
        <v>35909</v>
      </c>
      <c r="H18" s="281">
        <v>0.93300000000000005</v>
      </c>
      <c r="I18" s="145">
        <v>2372</v>
      </c>
      <c r="J18" s="204">
        <v>6.2E-2</v>
      </c>
      <c r="K18" s="203">
        <v>77</v>
      </c>
      <c r="L18" s="204">
        <v>2E-3</v>
      </c>
      <c r="M18" s="203">
        <v>113</v>
      </c>
      <c r="N18" s="282">
        <v>3.0000000000000001E-3</v>
      </c>
      <c r="O18" s="141">
        <v>495</v>
      </c>
      <c r="P18" s="364">
        <v>1.2999999999999999E-2</v>
      </c>
      <c r="Q18" s="49">
        <v>286</v>
      </c>
      <c r="R18" s="51">
        <v>7.0000000000000001E-3</v>
      </c>
      <c r="S18" s="49">
        <v>230</v>
      </c>
      <c r="T18" s="51">
        <v>6.0000000000000001E-3</v>
      </c>
      <c r="U18" s="49">
        <v>220</v>
      </c>
      <c r="V18" s="51">
        <v>6.0000000000000001E-3</v>
      </c>
      <c r="W18" s="49">
        <v>45</v>
      </c>
      <c r="X18" s="53">
        <v>1E-3</v>
      </c>
      <c r="Y18" s="52">
        <v>1</v>
      </c>
      <c r="Z18" s="200">
        <v>0</v>
      </c>
      <c r="AA18" s="434">
        <v>41</v>
      </c>
      <c r="AB18" s="433">
        <v>1E-3</v>
      </c>
      <c r="AC18" s="432">
        <v>1167</v>
      </c>
      <c r="AD18" s="431">
        <v>37817</v>
      </c>
      <c r="AE18" s="430">
        <v>0.98299999999999998</v>
      </c>
      <c r="AF18" s="423">
        <v>572</v>
      </c>
      <c r="AG18" s="422">
        <v>1.4999999999999999E-2</v>
      </c>
      <c r="AI18" s="495">
        <v>572</v>
      </c>
      <c r="AJ18" s="494">
        <v>1.4999999999999999E-2</v>
      </c>
      <c r="AL18" s="493">
        <f t="shared" si="0"/>
        <v>0</v>
      </c>
      <c r="AM18" s="492">
        <f t="shared" si="1"/>
        <v>0</v>
      </c>
    </row>
    <row r="19" spans="1:39" x14ac:dyDescent="0.25">
      <c r="A19" s="36" t="s">
        <v>49</v>
      </c>
      <c r="B19" s="37">
        <v>11814</v>
      </c>
      <c r="C19" s="38">
        <v>14</v>
      </c>
      <c r="D19" s="38">
        <v>0</v>
      </c>
      <c r="E19" s="38">
        <v>0</v>
      </c>
      <c r="F19" s="39">
        <v>3</v>
      </c>
      <c r="G19" s="206">
        <v>10494</v>
      </c>
      <c r="H19" s="281">
        <v>0.88800000000000001</v>
      </c>
      <c r="I19" s="145">
        <v>1270</v>
      </c>
      <c r="J19" s="204">
        <v>0.107</v>
      </c>
      <c r="K19" s="203">
        <v>50</v>
      </c>
      <c r="L19" s="204">
        <v>4.0000000000000001E-3</v>
      </c>
      <c r="M19" s="203">
        <v>0</v>
      </c>
      <c r="N19" s="282">
        <v>0</v>
      </c>
      <c r="O19" s="141">
        <v>408</v>
      </c>
      <c r="P19" s="364">
        <v>3.5000000000000003E-2</v>
      </c>
      <c r="Q19" s="49">
        <v>27</v>
      </c>
      <c r="R19" s="51">
        <v>2E-3</v>
      </c>
      <c r="S19" s="49">
        <v>778</v>
      </c>
      <c r="T19" s="51">
        <v>6.6000000000000003E-2</v>
      </c>
      <c r="U19" s="49">
        <v>85</v>
      </c>
      <c r="V19" s="51">
        <v>7.0000000000000001E-3</v>
      </c>
      <c r="W19" s="49">
        <v>38</v>
      </c>
      <c r="X19" s="53">
        <v>3.0000000000000001E-3</v>
      </c>
      <c r="Y19" s="52">
        <v>0</v>
      </c>
      <c r="Z19" s="200">
        <v>0</v>
      </c>
      <c r="AA19" s="434">
        <v>38</v>
      </c>
      <c r="AB19" s="433">
        <v>3.0000000000000001E-3</v>
      </c>
      <c r="AC19" s="432">
        <v>1375</v>
      </c>
      <c r="AD19" s="431">
        <v>10878</v>
      </c>
      <c r="AE19" s="430">
        <v>0.92100000000000004</v>
      </c>
      <c r="AF19" s="423">
        <v>458</v>
      </c>
      <c r="AG19" s="422">
        <v>3.9E-2</v>
      </c>
      <c r="AI19" s="495">
        <v>457</v>
      </c>
      <c r="AJ19" s="494">
        <v>3.9E-2</v>
      </c>
      <c r="AL19" s="493">
        <f t="shared" si="0"/>
        <v>1</v>
      </c>
      <c r="AM19" s="492">
        <f t="shared" si="1"/>
        <v>0</v>
      </c>
    </row>
    <row r="20" spans="1:39" x14ac:dyDescent="0.25">
      <c r="A20" s="36" t="s">
        <v>54</v>
      </c>
      <c r="B20" s="37">
        <v>11574</v>
      </c>
      <c r="C20" s="38">
        <v>38</v>
      </c>
      <c r="D20" s="38">
        <v>0</v>
      </c>
      <c r="E20" s="38">
        <v>3</v>
      </c>
      <c r="F20" s="39">
        <v>4</v>
      </c>
      <c r="G20" s="206">
        <v>8936</v>
      </c>
      <c r="H20" s="281">
        <v>0.77200000000000002</v>
      </c>
      <c r="I20" s="145">
        <v>1984</v>
      </c>
      <c r="J20" s="204">
        <v>0.17100000000000001</v>
      </c>
      <c r="K20" s="203">
        <v>654</v>
      </c>
      <c r="L20" s="204">
        <v>5.7000000000000002E-2</v>
      </c>
      <c r="M20" s="203">
        <v>0</v>
      </c>
      <c r="N20" s="282">
        <v>0</v>
      </c>
      <c r="O20" s="141">
        <v>2925</v>
      </c>
      <c r="P20" s="364">
        <v>0.253</v>
      </c>
      <c r="Q20" s="49">
        <v>241</v>
      </c>
      <c r="R20" s="51">
        <v>2.1000000000000001E-2</v>
      </c>
      <c r="S20" s="49">
        <v>4483</v>
      </c>
      <c r="T20" s="51">
        <v>0.38700000000000001</v>
      </c>
      <c r="U20" s="49">
        <v>248</v>
      </c>
      <c r="V20" s="51">
        <v>2.1000000000000001E-2</v>
      </c>
      <c r="W20" s="49">
        <v>64</v>
      </c>
      <c r="X20" s="53">
        <v>6.0000000000000001E-3</v>
      </c>
      <c r="Y20" s="52">
        <v>36</v>
      </c>
      <c r="Z20" s="200">
        <v>3.0000000000000001E-3</v>
      </c>
      <c r="AA20" s="434">
        <v>37</v>
      </c>
      <c r="AB20" s="433">
        <v>3.0000000000000001E-3</v>
      </c>
      <c r="AC20" s="432">
        <v>7833</v>
      </c>
      <c r="AD20" s="431">
        <v>4914</v>
      </c>
      <c r="AE20" s="430">
        <v>0.42499999999999999</v>
      </c>
      <c r="AF20" s="423">
        <v>3579</v>
      </c>
      <c r="AG20" s="422">
        <v>0.309</v>
      </c>
      <c r="AI20" s="495">
        <v>3583</v>
      </c>
      <c r="AJ20" s="494">
        <v>0.31</v>
      </c>
      <c r="AL20" s="493">
        <f t="shared" si="0"/>
        <v>-4</v>
      </c>
      <c r="AM20" s="492">
        <f t="shared" si="1"/>
        <v>-1.0000000000000009E-3</v>
      </c>
    </row>
    <row r="21" spans="1:39" x14ac:dyDescent="0.25">
      <c r="A21" s="36" t="s">
        <v>45</v>
      </c>
      <c r="B21" s="37">
        <v>18631</v>
      </c>
      <c r="C21" s="38">
        <v>30</v>
      </c>
      <c r="D21" s="38">
        <v>0</v>
      </c>
      <c r="E21" s="38">
        <v>13</v>
      </c>
      <c r="F21" s="39">
        <v>3</v>
      </c>
      <c r="G21" s="206">
        <v>18110</v>
      </c>
      <c r="H21" s="281">
        <v>0.97199999999999998</v>
      </c>
      <c r="I21" s="145">
        <v>385</v>
      </c>
      <c r="J21" s="204">
        <v>2.1000000000000001E-2</v>
      </c>
      <c r="K21" s="203">
        <v>102</v>
      </c>
      <c r="L21" s="204">
        <v>5.0000000000000001E-3</v>
      </c>
      <c r="M21" s="203">
        <v>34</v>
      </c>
      <c r="N21" s="282">
        <v>2E-3</v>
      </c>
      <c r="O21" s="141">
        <v>157</v>
      </c>
      <c r="P21" s="364">
        <v>8.0000000000000002E-3</v>
      </c>
      <c r="Q21" s="49">
        <v>56</v>
      </c>
      <c r="R21" s="51">
        <v>3.0000000000000001E-3</v>
      </c>
      <c r="S21" s="49">
        <v>86</v>
      </c>
      <c r="T21" s="51">
        <v>5.0000000000000001E-3</v>
      </c>
      <c r="U21" s="49">
        <v>46</v>
      </c>
      <c r="V21" s="51">
        <v>2E-3</v>
      </c>
      <c r="W21" s="49">
        <v>28</v>
      </c>
      <c r="X21" s="53">
        <v>2E-3</v>
      </c>
      <c r="Y21" s="52">
        <v>4</v>
      </c>
      <c r="Z21" s="200">
        <v>0</v>
      </c>
      <c r="AA21" s="434">
        <v>32</v>
      </c>
      <c r="AB21" s="433">
        <v>2E-3</v>
      </c>
      <c r="AC21" s="432">
        <v>363</v>
      </c>
      <c r="AD21" s="431">
        <v>18366</v>
      </c>
      <c r="AE21" s="430">
        <v>0.98599999999999999</v>
      </c>
      <c r="AF21" s="423">
        <v>259</v>
      </c>
      <c r="AG21" s="422">
        <v>1.4E-2</v>
      </c>
      <c r="AI21" s="495">
        <v>264</v>
      </c>
      <c r="AJ21" s="494">
        <v>1.4E-2</v>
      </c>
      <c r="AL21" s="493">
        <f t="shared" si="0"/>
        <v>-5</v>
      </c>
      <c r="AM21" s="492">
        <f t="shared" si="1"/>
        <v>0</v>
      </c>
    </row>
    <row r="22" spans="1:39" x14ac:dyDescent="0.25">
      <c r="A22" s="36" t="s">
        <v>50</v>
      </c>
      <c r="B22" s="37">
        <v>22104</v>
      </c>
      <c r="C22" s="38">
        <v>35</v>
      </c>
      <c r="D22" s="38">
        <v>0</v>
      </c>
      <c r="E22" s="38">
        <v>21</v>
      </c>
      <c r="F22" s="39">
        <v>4</v>
      </c>
      <c r="G22" s="206">
        <v>18039</v>
      </c>
      <c r="H22" s="281">
        <v>0.81599999999999995</v>
      </c>
      <c r="I22" s="145">
        <v>3146</v>
      </c>
      <c r="J22" s="204">
        <v>0.14199999999999999</v>
      </c>
      <c r="K22" s="203">
        <v>918</v>
      </c>
      <c r="L22" s="204">
        <v>4.2000000000000003E-2</v>
      </c>
      <c r="M22" s="203">
        <v>1</v>
      </c>
      <c r="N22" s="282">
        <v>0</v>
      </c>
      <c r="O22" s="141">
        <v>583</v>
      </c>
      <c r="P22" s="364">
        <v>2.5999999999999999E-2</v>
      </c>
      <c r="Q22" s="49">
        <v>364</v>
      </c>
      <c r="R22" s="51">
        <v>1.6E-2</v>
      </c>
      <c r="S22" s="49">
        <v>373</v>
      </c>
      <c r="T22" s="51">
        <v>1.7000000000000001E-2</v>
      </c>
      <c r="U22" s="49">
        <v>226</v>
      </c>
      <c r="V22" s="51">
        <v>0.01</v>
      </c>
      <c r="W22" s="49">
        <v>21</v>
      </c>
      <c r="X22" s="53">
        <v>1E-3</v>
      </c>
      <c r="Y22" s="52">
        <v>11</v>
      </c>
      <c r="Z22" s="200">
        <v>0</v>
      </c>
      <c r="AA22" s="434">
        <v>30</v>
      </c>
      <c r="AB22" s="433">
        <v>1E-3</v>
      </c>
      <c r="AC22" s="432">
        <v>1274</v>
      </c>
      <c r="AD22" s="431">
        <v>20559</v>
      </c>
      <c r="AE22" s="430">
        <v>0.93</v>
      </c>
      <c r="AF22" s="423">
        <v>1501</v>
      </c>
      <c r="AG22" s="422">
        <v>6.8000000000000005E-2</v>
      </c>
      <c r="AI22" s="495">
        <v>1536</v>
      </c>
      <c r="AJ22" s="494">
        <v>7.0000000000000007E-2</v>
      </c>
      <c r="AL22" s="493">
        <f t="shared" si="0"/>
        <v>-35</v>
      </c>
      <c r="AM22" s="492">
        <f t="shared" si="1"/>
        <v>-2.0000000000000018E-3</v>
      </c>
    </row>
    <row r="23" spans="1:39" x14ac:dyDescent="0.25">
      <c r="A23" s="36" t="s">
        <v>75</v>
      </c>
      <c r="B23" s="37">
        <v>5469</v>
      </c>
      <c r="C23" s="38">
        <v>10</v>
      </c>
      <c r="D23" s="38">
        <v>0</v>
      </c>
      <c r="E23" s="38">
        <v>7</v>
      </c>
      <c r="F23" s="39">
        <v>4</v>
      </c>
      <c r="G23" s="206">
        <v>4787</v>
      </c>
      <c r="H23" s="281">
        <v>0.875</v>
      </c>
      <c r="I23" s="145">
        <v>611</v>
      </c>
      <c r="J23" s="204">
        <v>0.112</v>
      </c>
      <c r="K23" s="203">
        <v>71</v>
      </c>
      <c r="L23" s="204">
        <v>1.2999999999999999E-2</v>
      </c>
      <c r="M23" s="203">
        <v>0</v>
      </c>
      <c r="N23" s="282">
        <v>0</v>
      </c>
      <c r="O23" s="141">
        <v>147</v>
      </c>
      <c r="P23" s="364">
        <v>2.7E-2</v>
      </c>
      <c r="Q23" s="49">
        <v>77</v>
      </c>
      <c r="R23" s="51">
        <v>1.4E-2</v>
      </c>
      <c r="S23" s="49">
        <v>111</v>
      </c>
      <c r="T23" s="51">
        <v>0.02</v>
      </c>
      <c r="U23" s="49">
        <v>58</v>
      </c>
      <c r="V23" s="51">
        <v>1.0999999999999999E-2</v>
      </c>
      <c r="W23" s="49">
        <v>19</v>
      </c>
      <c r="X23" s="53">
        <v>3.0000000000000001E-3</v>
      </c>
      <c r="Y23" s="52">
        <v>5</v>
      </c>
      <c r="Z23" s="200">
        <v>1E-3</v>
      </c>
      <c r="AA23" s="434">
        <v>27</v>
      </c>
      <c r="AB23" s="433">
        <v>5.0000000000000001E-3</v>
      </c>
      <c r="AC23" s="432">
        <v>381</v>
      </c>
      <c r="AD23" s="431">
        <v>5249</v>
      </c>
      <c r="AE23" s="430">
        <v>0.96</v>
      </c>
      <c r="AF23" s="423">
        <v>218</v>
      </c>
      <c r="AG23" s="422">
        <v>0.04</v>
      </c>
      <c r="AI23" s="495">
        <v>220</v>
      </c>
      <c r="AJ23" s="494">
        <v>0.04</v>
      </c>
      <c r="AL23" s="493">
        <f t="shared" si="0"/>
        <v>-2</v>
      </c>
      <c r="AM23" s="492">
        <f t="shared" si="1"/>
        <v>0</v>
      </c>
    </row>
    <row r="24" spans="1:39" x14ac:dyDescent="0.25">
      <c r="A24" s="36" t="s">
        <v>62</v>
      </c>
      <c r="B24" s="37">
        <v>26777</v>
      </c>
      <c r="C24" s="38">
        <v>36</v>
      </c>
      <c r="D24" s="38">
        <v>6</v>
      </c>
      <c r="E24" s="38">
        <v>24</v>
      </c>
      <c r="F24" s="39">
        <v>3</v>
      </c>
      <c r="G24" s="206">
        <v>26070</v>
      </c>
      <c r="H24" s="281">
        <v>0.97399999999999998</v>
      </c>
      <c r="I24" s="145">
        <v>672</v>
      </c>
      <c r="J24" s="204">
        <v>2.5000000000000001E-2</v>
      </c>
      <c r="K24" s="203">
        <v>23</v>
      </c>
      <c r="L24" s="204">
        <v>1E-3</v>
      </c>
      <c r="M24" s="203">
        <v>12</v>
      </c>
      <c r="N24" s="282">
        <v>0</v>
      </c>
      <c r="O24" s="141">
        <v>2313</v>
      </c>
      <c r="P24" s="364">
        <v>8.5999999999999993E-2</v>
      </c>
      <c r="Q24" s="49">
        <v>1702</v>
      </c>
      <c r="R24" s="51">
        <v>6.4000000000000001E-2</v>
      </c>
      <c r="S24" s="49">
        <v>242</v>
      </c>
      <c r="T24" s="51">
        <v>8.9999999999999993E-3</v>
      </c>
      <c r="U24" s="49">
        <v>349</v>
      </c>
      <c r="V24" s="51">
        <v>1.2999999999999999E-2</v>
      </c>
      <c r="W24" s="49">
        <v>31</v>
      </c>
      <c r="X24" s="53">
        <v>1E-3</v>
      </c>
      <c r="Y24" s="52">
        <v>1</v>
      </c>
      <c r="Z24" s="200">
        <v>0</v>
      </c>
      <c r="AA24" s="434">
        <v>26</v>
      </c>
      <c r="AB24" s="433">
        <v>1E-3</v>
      </c>
      <c r="AC24" s="432">
        <v>2980</v>
      </c>
      <c r="AD24" s="431">
        <v>24207</v>
      </c>
      <c r="AE24" s="430">
        <v>0.90400000000000003</v>
      </c>
      <c r="AF24" s="423">
        <v>2336</v>
      </c>
      <c r="AG24" s="422">
        <v>8.6999999999999994E-2</v>
      </c>
      <c r="AI24" s="495">
        <v>2267</v>
      </c>
      <c r="AJ24" s="494">
        <v>8.5000000000000006E-2</v>
      </c>
      <c r="AL24" s="493">
        <f t="shared" si="0"/>
        <v>69</v>
      </c>
      <c r="AM24" s="492">
        <f t="shared" si="1"/>
        <v>1.9999999999999879E-3</v>
      </c>
    </row>
    <row r="25" spans="1:39" x14ac:dyDescent="0.25">
      <c r="A25" s="36" t="s">
        <v>72</v>
      </c>
      <c r="B25" s="37">
        <v>8006</v>
      </c>
      <c r="C25" s="38">
        <v>15</v>
      </c>
      <c r="D25" s="38">
        <v>0</v>
      </c>
      <c r="E25" s="38">
        <v>13</v>
      </c>
      <c r="F25" s="39">
        <v>3</v>
      </c>
      <c r="G25" s="206">
        <v>7449</v>
      </c>
      <c r="H25" s="281">
        <v>0.93</v>
      </c>
      <c r="I25" s="145">
        <v>422</v>
      </c>
      <c r="J25" s="204">
        <v>5.2999999999999999E-2</v>
      </c>
      <c r="K25" s="203">
        <v>135</v>
      </c>
      <c r="L25" s="204">
        <v>1.7000000000000001E-2</v>
      </c>
      <c r="M25" s="203">
        <v>0</v>
      </c>
      <c r="N25" s="282">
        <v>0</v>
      </c>
      <c r="O25" s="141">
        <v>124</v>
      </c>
      <c r="P25" s="364">
        <v>1.4999999999999999E-2</v>
      </c>
      <c r="Q25" s="49">
        <v>102</v>
      </c>
      <c r="R25" s="51">
        <v>1.2999999999999999E-2</v>
      </c>
      <c r="S25" s="49">
        <v>73</v>
      </c>
      <c r="T25" s="51">
        <v>8.9999999999999993E-3</v>
      </c>
      <c r="U25" s="49">
        <v>62</v>
      </c>
      <c r="V25" s="51">
        <v>8.0000000000000002E-3</v>
      </c>
      <c r="W25" s="49">
        <v>13</v>
      </c>
      <c r="X25" s="53">
        <v>2E-3</v>
      </c>
      <c r="Y25" s="52">
        <v>0</v>
      </c>
      <c r="Z25" s="200">
        <v>0</v>
      </c>
      <c r="AA25" s="434">
        <v>26</v>
      </c>
      <c r="AB25" s="433">
        <v>3.0000000000000001E-3</v>
      </c>
      <c r="AC25" s="432">
        <v>325</v>
      </c>
      <c r="AD25" s="431">
        <v>7745</v>
      </c>
      <c r="AE25" s="430">
        <v>0.96699999999999997</v>
      </c>
      <c r="AF25" s="423">
        <v>259</v>
      </c>
      <c r="AG25" s="422">
        <v>3.2000000000000001E-2</v>
      </c>
      <c r="AI25" s="495">
        <v>275</v>
      </c>
      <c r="AJ25" s="494">
        <v>3.4000000000000002E-2</v>
      </c>
      <c r="AL25" s="493">
        <f t="shared" si="0"/>
        <v>-16</v>
      </c>
      <c r="AM25" s="492">
        <f t="shared" si="1"/>
        <v>-2.0000000000000018E-3</v>
      </c>
    </row>
    <row r="26" spans="1:39" x14ac:dyDescent="0.25">
      <c r="A26" s="36" t="s">
        <v>43</v>
      </c>
      <c r="B26" s="37">
        <v>8672</v>
      </c>
      <c r="C26" s="38">
        <v>14</v>
      </c>
      <c r="D26" s="38">
        <v>5</v>
      </c>
      <c r="E26" s="38">
        <v>0</v>
      </c>
      <c r="F26" s="39">
        <v>5</v>
      </c>
      <c r="G26" s="206">
        <v>8212</v>
      </c>
      <c r="H26" s="281">
        <v>0.94699999999999995</v>
      </c>
      <c r="I26" s="145">
        <v>416</v>
      </c>
      <c r="J26" s="204">
        <v>4.8000000000000001E-2</v>
      </c>
      <c r="K26" s="203">
        <v>44</v>
      </c>
      <c r="L26" s="204">
        <v>5.0000000000000001E-3</v>
      </c>
      <c r="M26" s="203">
        <v>0</v>
      </c>
      <c r="N26" s="282">
        <v>0</v>
      </c>
      <c r="O26" s="141">
        <v>72</v>
      </c>
      <c r="P26" s="364">
        <v>8.0000000000000002E-3</v>
      </c>
      <c r="Q26" s="49">
        <v>0</v>
      </c>
      <c r="R26" s="51">
        <v>0</v>
      </c>
      <c r="S26" s="49">
        <v>96</v>
      </c>
      <c r="T26" s="51">
        <v>1.0999999999999999E-2</v>
      </c>
      <c r="U26" s="49">
        <v>8628</v>
      </c>
      <c r="V26" s="51">
        <v>0.995</v>
      </c>
      <c r="W26" s="49">
        <v>29</v>
      </c>
      <c r="X26" s="53">
        <v>3.0000000000000001E-3</v>
      </c>
      <c r="Y26" s="52">
        <v>2</v>
      </c>
      <c r="Z26" s="200">
        <v>0</v>
      </c>
      <c r="AA26" s="434">
        <v>25</v>
      </c>
      <c r="AB26" s="433">
        <v>3.0000000000000001E-3</v>
      </c>
      <c r="AC26" s="432">
        <v>8858</v>
      </c>
      <c r="AD26" s="431">
        <v>0</v>
      </c>
      <c r="AE26" s="430">
        <v>0</v>
      </c>
      <c r="AF26" s="423">
        <v>116</v>
      </c>
      <c r="AG26" s="422">
        <v>1.2999999999999999E-2</v>
      </c>
      <c r="AI26" s="495">
        <v>115</v>
      </c>
      <c r="AJ26" s="494">
        <v>1.2999999999999999E-2</v>
      </c>
      <c r="AL26" s="493">
        <f t="shared" si="0"/>
        <v>1</v>
      </c>
      <c r="AM26" s="492">
        <f t="shared" si="1"/>
        <v>0</v>
      </c>
    </row>
    <row r="27" spans="1:39" x14ac:dyDescent="0.25">
      <c r="A27" s="36" t="s">
        <v>70</v>
      </c>
      <c r="B27" s="37">
        <v>5784</v>
      </c>
      <c r="C27" s="38">
        <v>9</v>
      </c>
      <c r="D27" s="38">
        <v>0</v>
      </c>
      <c r="E27" s="38">
        <v>0</v>
      </c>
      <c r="F27" s="39">
        <v>3</v>
      </c>
      <c r="G27" s="206">
        <v>5017</v>
      </c>
      <c r="H27" s="281">
        <v>0.86699999999999999</v>
      </c>
      <c r="I27" s="145">
        <v>718</v>
      </c>
      <c r="J27" s="204">
        <v>0.124</v>
      </c>
      <c r="K27" s="203">
        <v>49</v>
      </c>
      <c r="L27" s="204">
        <v>8.0000000000000002E-3</v>
      </c>
      <c r="M27" s="203">
        <v>0</v>
      </c>
      <c r="N27" s="282">
        <v>0</v>
      </c>
      <c r="O27" s="141">
        <v>325</v>
      </c>
      <c r="P27" s="364">
        <v>5.6000000000000001E-2</v>
      </c>
      <c r="Q27" s="49">
        <v>7</v>
      </c>
      <c r="R27" s="51">
        <v>1E-3</v>
      </c>
      <c r="S27" s="49">
        <v>157</v>
      </c>
      <c r="T27" s="51">
        <v>2.7E-2</v>
      </c>
      <c r="U27" s="49">
        <v>26</v>
      </c>
      <c r="V27" s="51">
        <v>4.0000000000000001E-3</v>
      </c>
      <c r="W27" s="49">
        <v>27</v>
      </c>
      <c r="X27" s="53">
        <v>5.0000000000000001E-3</v>
      </c>
      <c r="Y27" s="52">
        <v>12</v>
      </c>
      <c r="Z27" s="200">
        <v>2E-3</v>
      </c>
      <c r="AA27" s="434">
        <v>25</v>
      </c>
      <c r="AB27" s="433">
        <v>4.0000000000000001E-3</v>
      </c>
      <c r="AC27" s="432">
        <v>590</v>
      </c>
      <c r="AD27" s="431">
        <v>5373</v>
      </c>
      <c r="AE27" s="430">
        <v>0.92900000000000005</v>
      </c>
      <c r="AF27" s="423">
        <v>374</v>
      </c>
      <c r="AG27" s="422">
        <v>6.5000000000000002E-2</v>
      </c>
      <c r="AI27" s="495">
        <v>374</v>
      </c>
      <c r="AJ27" s="494">
        <v>6.5000000000000002E-2</v>
      </c>
      <c r="AL27" s="493">
        <f t="shared" si="0"/>
        <v>0</v>
      </c>
      <c r="AM27" s="492">
        <f t="shared" si="1"/>
        <v>0</v>
      </c>
    </row>
    <row r="28" spans="1:39" x14ac:dyDescent="0.25">
      <c r="A28" s="36" t="s">
        <v>41</v>
      </c>
      <c r="B28" s="37">
        <v>13843</v>
      </c>
      <c r="C28" s="38">
        <v>25</v>
      </c>
      <c r="D28" s="38">
        <v>0</v>
      </c>
      <c r="E28" s="38">
        <v>16</v>
      </c>
      <c r="F28" s="39">
        <v>8</v>
      </c>
      <c r="G28" s="206">
        <v>13216</v>
      </c>
      <c r="H28" s="281">
        <v>0.95499999999999996</v>
      </c>
      <c r="I28" s="145">
        <v>464</v>
      </c>
      <c r="J28" s="204">
        <v>3.4000000000000002E-2</v>
      </c>
      <c r="K28" s="203">
        <v>155</v>
      </c>
      <c r="L28" s="204">
        <v>1.0999999999999999E-2</v>
      </c>
      <c r="M28" s="203">
        <v>8</v>
      </c>
      <c r="N28" s="282">
        <v>1E-3</v>
      </c>
      <c r="O28" s="141">
        <v>151</v>
      </c>
      <c r="P28" s="364">
        <v>1.0999999999999999E-2</v>
      </c>
      <c r="Q28" s="49">
        <v>102</v>
      </c>
      <c r="R28" s="51">
        <v>7.0000000000000001E-3</v>
      </c>
      <c r="S28" s="49">
        <v>108</v>
      </c>
      <c r="T28" s="51">
        <v>8.0000000000000002E-3</v>
      </c>
      <c r="U28" s="49">
        <v>53</v>
      </c>
      <c r="V28" s="51">
        <v>4.0000000000000001E-3</v>
      </c>
      <c r="W28" s="49">
        <v>39</v>
      </c>
      <c r="X28" s="53">
        <v>3.0000000000000001E-3</v>
      </c>
      <c r="Y28" s="52">
        <v>12</v>
      </c>
      <c r="Z28" s="200">
        <v>1E-3</v>
      </c>
      <c r="AA28" s="434">
        <v>23</v>
      </c>
      <c r="AB28" s="433">
        <v>2E-3</v>
      </c>
      <c r="AC28" s="432">
        <v>404</v>
      </c>
      <c r="AD28" s="431">
        <v>13522</v>
      </c>
      <c r="AE28" s="430">
        <v>0.97699999999999998</v>
      </c>
      <c r="AF28" s="423">
        <v>306</v>
      </c>
      <c r="AG28" s="422">
        <v>2.1999999999999999E-2</v>
      </c>
      <c r="AI28" s="495">
        <v>315</v>
      </c>
      <c r="AJ28" s="494">
        <v>2.3E-2</v>
      </c>
      <c r="AL28" s="493">
        <f t="shared" si="0"/>
        <v>-9</v>
      </c>
      <c r="AM28" s="492">
        <f t="shared" si="1"/>
        <v>-1.0000000000000009E-3</v>
      </c>
    </row>
    <row r="29" spans="1:39" x14ac:dyDescent="0.25">
      <c r="A29" s="36" t="s">
        <v>31</v>
      </c>
      <c r="B29" s="37">
        <v>8000</v>
      </c>
      <c r="C29" s="38">
        <v>18</v>
      </c>
      <c r="D29" s="38">
        <v>0</v>
      </c>
      <c r="E29" s="38">
        <v>0</v>
      </c>
      <c r="F29" s="39">
        <v>4</v>
      </c>
      <c r="G29" s="206">
        <v>6553</v>
      </c>
      <c r="H29" s="281">
        <v>0.81899999999999995</v>
      </c>
      <c r="I29" s="145">
        <v>1239</v>
      </c>
      <c r="J29" s="204">
        <v>0.155</v>
      </c>
      <c r="K29" s="203">
        <v>208</v>
      </c>
      <c r="L29" s="204">
        <v>2.5999999999999999E-2</v>
      </c>
      <c r="M29" s="203">
        <v>0</v>
      </c>
      <c r="N29" s="282">
        <v>0</v>
      </c>
      <c r="O29" s="141">
        <v>2347</v>
      </c>
      <c r="P29" s="364">
        <v>0.29299999999999998</v>
      </c>
      <c r="Q29" s="49">
        <v>5</v>
      </c>
      <c r="R29" s="51">
        <v>1E-3</v>
      </c>
      <c r="S29" s="49">
        <v>608</v>
      </c>
      <c r="T29" s="51">
        <v>7.5999999999999998E-2</v>
      </c>
      <c r="U29" s="49">
        <v>60</v>
      </c>
      <c r="V29" s="51">
        <v>7.0000000000000001E-3</v>
      </c>
      <c r="W29" s="49">
        <v>61</v>
      </c>
      <c r="X29" s="53">
        <v>8.0000000000000002E-3</v>
      </c>
      <c r="Y29" s="52">
        <v>9</v>
      </c>
      <c r="Z29" s="200">
        <v>1E-3</v>
      </c>
      <c r="AA29" s="434">
        <v>22</v>
      </c>
      <c r="AB29" s="433">
        <v>3.0000000000000001E-3</v>
      </c>
      <c r="AC29" s="432">
        <v>3149</v>
      </c>
      <c r="AD29" s="431">
        <v>5436</v>
      </c>
      <c r="AE29" s="430">
        <v>0.67900000000000005</v>
      </c>
      <c r="AF29" s="423">
        <v>2555</v>
      </c>
      <c r="AG29" s="422">
        <v>0.31900000000000001</v>
      </c>
      <c r="AI29" s="495">
        <v>2627</v>
      </c>
      <c r="AJ29" s="494">
        <v>0.32800000000000001</v>
      </c>
      <c r="AL29" s="493">
        <f t="shared" si="0"/>
        <v>-72</v>
      </c>
      <c r="AM29" s="492">
        <f t="shared" si="1"/>
        <v>-9.000000000000008E-3</v>
      </c>
    </row>
    <row r="30" spans="1:39" x14ac:dyDescent="0.25">
      <c r="A30" s="36" t="s">
        <v>35</v>
      </c>
      <c r="B30" s="37">
        <v>5089</v>
      </c>
      <c r="C30" s="38">
        <v>11</v>
      </c>
      <c r="D30" s="38">
        <v>0</v>
      </c>
      <c r="E30" s="38">
        <v>0</v>
      </c>
      <c r="F30" s="39">
        <v>3</v>
      </c>
      <c r="G30" s="206">
        <v>4727</v>
      </c>
      <c r="H30" s="281">
        <v>0.92900000000000005</v>
      </c>
      <c r="I30" s="145">
        <v>341</v>
      </c>
      <c r="J30" s="204">
        <v>6.7000000000000004E-2</v>
      </c>
      <c r="K30" s="203">
        <v>21</v>
      </c>
      <c r="L30" s="204">
        <v>4.0000000000000001E-3</v>
      </c>
      <c r="M30" s="203">
        <v>0</v>
      </c>
      <c r="N30" s="282">
        <v>0</v>
      </c>
      <c r="O30" s="141">
        <v>68</v>
      </c>
      <c r="P30" s="364">
        <v>1.2999999999999999E-2</v>
      </c>
      <c r="Q30" s="49">
        <v>0</v>
      </c>
      <c r="R30" s="51">
        <v>0</v>
      </c>
      <c r="S30" s="49">
        <v>60</v>
      </c>
      <c r="T30" s="51">
        <v>1.2E-2</v>
      </c>
      <c r="U30" s="49">
        <v>42</v>
      </c>
      <c r="V30" s="51">
        <v>8.0000000000000002E-3</v>
      </c>
      <c r="W30" s="49">
        <v>44</v>
      </c>
      <c r="X30" s="53">
        <v>8.9999999999999993E-3</v>
      </c>
      <c r="Y30" s="52">
        <v>1</v>
      </c>
      <c r="Z30" s="200">
        <v>0</v>
      </c>
      <c r="AA30" s="434">
        <v>22</v>
      </c>
      <c r="AB30" s="433">
        <v>4.0000000000000001E-3</v>
      </c>
      <c r="AC30" s="432">
        <v>262</v>
      </c>
      <c r="AD30" s="431">
        <v>5000</v>
      </c>
      <c r="AE30" s="430">
        <v>0.98299999999999998</v>
      </c>
      <c r="AF30" s="423">
        <v>89</v>
      </c>
      <c r="AG30" s="422">
        <v>1.7000000000000001E-2</v>
      </c>
      <c r="AI30" s="495">
        <v>89</v>
      </c>
      <c r="AJ30" s="494">
        <v>1.7999999999999999E-2</v>
      </c>
      <c r="AL30" s="493">
        <f t="shared" si="0"/>
        <v>0</v>
      </c>
      <c r="AM30" s="492">
        <f t="shared" si="1"/>
        <v>-9.9999999999999742E-4</v>
      </c>
    </row>
    <row r="31" spans="1:39" x14ac:dyDescent="0.25">
      <c r="A31" s="36" t="s">
        <v>42</v>
      </c>
      <c r="B31" s="37">
        <v>18576</v>
      </c>
      <c r="C31" s="38">
        <v>24</v>
      </c>
      <c r="D31" s="38">
        <v>0</v>
      </c>
      <c r="E31" s="38">
        <v>9</v>
      </c>
      <c r="F31" s="39">
        <v>3</v>
      </c>
      <c r="G31" s="206">
        <v>18309</v>
      </c>
      <c r="H31" s="281">
        <v>0.98599999999999999</v>
      </c>
      <c r="I31" s="145">
        <v>255</v>
      </c>
      <c r="J31" s="204">
        <v>1.4E-2</v>
      </c>
      <c r="K31" s="203">
        <v>12</v>
      </c>
      <c r="L31" s="204">
        <v>1E-3</v>
      </c>
      <c r="M31" s="203">
        <v>0</v>
      </c>
      <c r="N31" s="282">
        <v>0</v>
      </c>
      <c r="O31" s="141">
        <v>42</v>
      </c>
      <c r="P31" s="364">
        <v>2E-3</v>
      </c>
      <c r="Q31" s="49">
        <v>7</v>
      </c>
      <c r="R31" s="51">
        <v>0</v>
      </c>
      <c r="S31" s="49">
        <v>292</v>
      </c>
      <c r="T31" s="51">
        <v>1.6E-2</v>
      </c>
      <c r="U31" s="49">
        <v>8</v>
      </c>
      <c r="V31" s="51">
        <v>0</v>
      </c>
      <c r="W31" s="49">
        <v>3</v>
      </c>
      <c r="X31" s="53">
        <v>0</v>
      </c>
      <c r="Y31" s="52">
        <v>3</v>
      </c>
      <c r="Z31" s="200">
        <v>0</v>
      </c>
      <c r="AA31" s="434">
        <v>22</v>
      </c>
      <c r="AB31" s="433">
        <v>1E-3</v>
      </c>
      <c r="AC31" s="432">
        <v>373</v>
      </c>
      <c r="AD31" s="431">
        <v>18262</v>
      </c>
      <c r="AE31" s="430">
        <v>0.98299999999999998</v>
      </c>
      <c r="AF31" s="423">
        <v>54</v>
      </c>
      <c r="AG31" s="422">
        <v>3.0000000000000001E-3</v>
      </c>
      <c r="AI31" s="495">
        <v>63</v>
      </c>
      <c r="AJ31" s="494">
        <v>3.0000000000000001E-3</v>
      </c>
      <c r="AL31" s="493">
        <f t="shared" si="0"/>
        <v>-9</v>
      </c>
      <c r="AM31" s="492">
        <f t="shared" si="1"/>
        <v>0</v>
      </c>
    </row>
    <row r="32" spans="1:39" x14ac:dyDescent="0.25">
      <c r="A32" s="36" t="s">
        <v>60</v>
      </c>
      <c r="B32" s="37">
        <v>12590</v>
      </c>
      <c r="C32" s="38">
        <v>13</v>
      </c>
      <c r="D32" s="38">
        <v>0</v>
      </c>
      <c r="E32" s="38">
        <v>5</v>
      </c>
      <c r="F32" s="39">
        <v>5</v>
      </c>
      <c r="G32" s="206">
        <v>12020</v>
      </c>
      <c r="H32" s="281">
        <v>0.95499999999999996</v>
      </c>
      <c r="I32" s="145">
        <v>533</v>
      </c>
      <c r="J32" s="204">
        <v>4.2000000000000003E-2</v>
      </c>
      <c r="K32" s="203">
        <v>31</v>
      </c>
      <c r="L32" s="204">
        <v>2E-3</v>
      </c>
      <c r="M32" s="203">
        <v>6</v>
      </c>
      <c r="N32" s="282">
        <v>0</v>
      </c>
      <c r="O32" s="141">
        <v>777</v>
      </c>
      <c r="P32" s="364">
        <v>6.2E-2</v>
      </c>
      <c r="Q32" s="49">
        <v>92</v>
      </c>
      <c r="R32" s="51">
        <v>7.0000000000000001E-3</v>
      </c>
      <c r="S32" s="49">
        <v>2758</v>
      </c>
      <c r="T32" s="51">
        <v>0.219</v>
      </c>
      <c r="U32" s="49">
        <v>77</v>
      </c>
      <c r="V32" s="51">
        <v>6.0000000000000001E-3</v>
      </c>
      <c r="W32" s="49">
        <v>37</v>
      </c>
      <c r="X32" s="53">
        <v>3.0000000000000001E-3</v>
      </c>
      <c r="Y32" s="52">
        <v>36</v>
      </c>
      <c r="Z32" s="200">
        <v>3.0000000000000001E-3</v>
      </c>
      <c r="AA32" s="434">
        <v>22</v>
      </c>
      <c r="AB32" s="433">
        <v>2E-3</v>
      </c>
      <c r="AC32" s="432">
        <v>3726</v>
      </c>
      <c r="AD32" s="431">
        <v>9614</v>
      </c>
      <c r="AE32" s="430">
        <v>0.76400000000000001</v>
      </c>
      <c r="AF32" s="423">
        <v>808</v>
      </c>
      <c r="AG32" s="422">
        <v>6.4000000000000001E-2</v>
      </c>
      <c r="AI32" s="495">
        <v>814</v>
      </c>
      <c r="AJ32" s="494">
        <v>6.5000000000000002E-2</v>
      </c>
      <c r="AL32" s="493">
        <f t="shared" si="0"/>
        <v>-6</v>
      </c>
      <c r="AM32" s="492">
        <f t="shared" si="1"/>
        <v>-1.0000000000000009E-3</v>
      </c>
    </row>
    <row r="33" spans="1:39" x14ac:dyDescent="0.25">
      <c r="A33" s="36" t="s">
        <v>37</v>
      </c>
      <c r="B33" s="37">
        <v>25098</v>
      </c>
      <c r="C33" s="38">
        <v>39</v>
      </c>
      <c r="D33" s="38">
        <v>0</v>
      </c>
      <c r="E33" s="38">
        <v>29</v>
      </c>
      <c r="F33" s="39">
        <v>3</v>
      </c>
      <c r="G33" s="206">
        <v>22174</v>
      </c>
      <c r="H33" s="281">
        <v>0.88300000000000001</v>
      </c>
      <c r="I33" s="145">
        <v>2417</v>
      </c>
      <c r="J33" s="204">
        <v>9.6000000000000002E-2</v>
      </c>
      <c r="K33" s="203">
        <v>458</v>
      </c>
      <c r="L33" s="204">
        <v>1.7999999999999999E-2</v>
      </c>
      <c r="M33" s="203">
        <v>49</v>
      </c>
      <c r="N33" s="282">
        <v>2E-3</v>
      </c>
      <c r="O33" s="141">
        <v>445</v>
      </c>
      <c r="P33" s="364">
        <v>1.7999999999999999E-2</v>
      </c>
      <c r="Q33" s="49">
        <v>294</v>
      </c>
      <c r="R33" s="51">
        <v>1.2E-2</v>
      </c>
      <c r="S33" s="49">
        <v>2832</v>
      </c>
      <c r="T33" s="51">
        <v>0.113</v>
      </c>
      <c r="U33" s="49">
        <v>6304</v>
      </c>
      <c r="V33" s="51">
        <v>0.251</v>
      </c>
      <c r="W33" s="49">
        <v>1417</v>
      </c>
      <c r="X33" s="53">
        <v>5.6000000000000001E-2</v>
      </c>
      <c r="Y33" s="52">
        <v>2</v>
      </c>
      <c r="Z33" s="200">
        <v>0</v>
      </c>
      <c r="AA33" s="434">
        <v>21</v>
      </c>
      <c r="AB33" s="433">
        <v>1E-3</v>
      </c>
      <c r="AC33" s="432">
        <v>11087</v>
      </c>
      <c r="AD33" s="431">
        <v>18108</v>
      </c>
      <c r="AE33" s="430">
        <v>0.72099999999999997</v>
      </c>
      <c r="AF33" s="423">
        <v>903</v>
      </c>
      <c r="AG33" s="422">
        <v>3.5999999999999997E-2</v>
      </c>
      <c r="AI33" s="495">
        <v>959</v>
      </c>
      <c r="AJ33" s="494">
        <v>3.7999999999999999E-2</v>
      </c>
      <c r="AL33" s="493">
        <f t="shared" si="0"/>
        <v>-56</v>
      </c>
      <c r="AM33" s="492">
        <f t="shared" si="1"/>
        <v>-2.0000000000000018E-3</v>
      </c>
    </row>
    <row r="34" spans="1:39" x14ac:dyDescent="0.25">
      <c r="A34" s="36" t="s">
        <v>56</v>
      </c>
      <c r="B34" s="37">
        <v>17504</v>
      </c>
      <c r="C34" s="38">
        <v>24</v>
      </c>
      <c r="D34" s="38">
        <v>0</v>
      </c>
      <c r="E34" s="38">
        <v>19</v>
      </c>
      <c r="F34" s="39">
        <v>3</v>
      </c>
      <c r="G34" s="206">
        <v>16433</v>
      </c>
      <c r="H34" s="281">
        <v>0.93899999999999995</v>
      </c>
      <c r="I34" s="145">
        <v>870</v>
      </c>
      <c r="J34" s="204">
        <v>0.05</v>
      </c>
      <c r="K34" s="203">
        <v>201</v>
      </c>
      <c r="L34" s="204">
        <v>1.0999999999999999E-2</v>
      </c>
      <c r="M34" s="203">
        <v>0</v>
      </c>
      <c r="N34" s="282">
        <v>0</v>
      </c>
      <c r="O34" s="141">
        <v>229</v>
      </c>
      <c r="P34" s="364">
        <v>1.2999999999999999E-2</v>
      </c>
      <c r="Q34" s="49">
        <v>126</v>
      </c>
      <c r="R34" s="51">
        <v>7.0000000000000001E-3</v>
      </c>
      <c r="S34" s="49">
        <v>177</v>
      </c>
      <c r="T34" s="51">
        <v>0.01</v>
      </c>
      <c r="U34" s="49">
        <v>118</v>
      </c>
      <c r="V34" s="51">
        <v>7.0000000000000001E-3</v>
      </c>
      <c r="W34" s="49">
        <v>25</v>
      </c>
      <c r="X34" s="53">
        <v>1E-3</v>
      </c>
      <c r="Y34" s="52">
        <v>7</v>
      </c>
      <c r="Z34" s="200">
        <v>0</v>
      </c>
      <c r="AA34" s="434">
        <v>20</v>
      </c>
      <c r="AB34" s="433">
        <v>1E-3</v>
      </c>
      <c r="AC34" s="432">
        <v>641</v>
      </c>
      <c r="AD34" s="431">
        <v>17074</v>
      </c>
      <c r="AE34" s="430">
        <v>0.97499999999999998</v>
      </c>
      <c r="AF34" s="423">
        <v>430</v>
      </c>
      <c r="AG34" s="422">
        <v>2.5000000000000001E-2</v>
      </c>
      <c r="AI34" s="495">
        <v>429</v>
      </c>
      <c r="AJ34" s="494">
        <v>2.4E-2</v>
      </c>
      <c r="AL34" s="493">
        <f t="shared" si="0"/>
        <v>1</v>
      </c>
      <c r="AM34" s="492">
        <f t="shared" si="1"/>
        <v>1.0000000000000009E-3</v>
      </c>
    </row>
    <row r="35" spans="1:39" x14ac:dyDescent="0.25">
      <c r="A35" s="36" t="s">
        <v>73</v>
      </c>
      <c r="B35" s="37">
        <v>9921</v>
      </c>
      <c r="C35" s="38">
        <v>17</v>
      </c>
      <c r="D35" s="38">
        <v>0</v>
      </c>
      <c r="E35" s="38">
        <v>8</v>
      </c>
      <c r="F35" s="39">
        <v>3</v>
      </c>
      <c r="G35" s="206">
        <v>9219</v>
      </c>
      <c r="H35" s="281">
        <v>0.92900000000000005</v>
      </c>
      <c r="I35" s="145">
        <v>541</v>
      </c>
      <c r="J35" s="204">
        <v>5.5E-2</v>
      </c>
      <c r="K35" s="203">
        <v>152</v>
      </c>
      <c r="L35" s="204">
        <v>1.4999999999999999E-2</v>
      </c>
      <c r="M35" s="203">
        <v>9</v>
      </c>
      <c r="N35" s="282">
        <v>1E-3</v>
      </c>
      <c r="O35" s="141">
        <v>161</v>
      </c>
      <c r="P35" s="364">
        <v>1.6E-2</v>
      </c>
      <c r="Q35" s="49">
        <v>74</v>
      </c>
      <c r="R35" s="51">
        <v>7.0000000000000001E-3</v>
      </c>
      <c r="S35" s="49">
        <v>222</v>
      </c>
      <c r="T35" s="51">
        <v>2.1999999999999999E-2</v>
      </c>
      <c r="U35" s="49">
        <v>49</v>
      </c>
      <c r="V35" s="51">
        <v>5.0000000000000001E-3</v>
      </c>
      <c r="W35" s="49">
        <v>1627</v>
      </c>
      <c r="X35" s="53">
        <v>0.16400000000000001</v>
      </c>
      <c r="Y35" s="52">
        <v>5547</v>
      </c>
      <c r="Z35" s="200">
        <v>0.55900000000000005</v>
      </c>
      <c r="AA35" s="434">
        <v>20</v>
      </c>
      <c r="AB35" s="433">
        <v>2E-3</v>
      </c>
      <c r="AC35" s="432">
        <v>7658</v>
      </c>
      <c r="AD35" s="431">
        <v>4106</v>
      </c>
      <c r="AE35" s="430">
        <v>0.41399999999999998</v>
      </c>
      <c r="AF35" s="423">
        <v>313</v>
      </c>
      <c r="AG35" s="422">
        <v>3.2000000000000001E-2</v>
      </c>
      <c r="AI35" s="495">
        <v>313</v>
      </c>
      <c r="AJ35" s="494">
        <v>3.2000000000000001E-2</v>
      </c>
      <c r="AL35" s="493">
        <f t="shared" si="0"/>
        <v>0</v>
      </c>
      <c r="AM35" s="492">
        <f t="shared" si="1"/>
        <v>0</v>
      </c>
    </row>
    <row r="36" spans="1:39" x14ac:dyDescent="0.25">
      <c r="A36" s="36" t="s">
        <v>59</v>
      </c>
      <c r="B36" s="37">
        <v>8918</v>
      </c>
      <c r="C36" s="38">
        <v>11</v>
      </c>
      <c r="D36" s="38">
        <v>0</v>
      </c>
      <c r="E36" s="38">
        <v>2</v>
      </c>
      <c r="F36" s="39">
        <v>3</v>
      </c>
      <c r="G36" s="206">
        <v>8060</v>
      </c>
      <c r="H36" s="281">
        <v>0.90400000000000003</v>
      </c>
      <c r="I36" s="145">
        <v>754</v>
      </c>
      <c r="J36" s="204">
        <v>8.5000000000000006E-2</v>
      </c>
      <c r="K36" s="203">
        <v>104</v>
      </c>
      <c r="L36" s="204">
        <v>1.2E-2</v>
      </c>
      <c r="M36" s="203">
        <v>0</v>
      </c>
      <c r="N36" s="282">
        <v>0</v>
      </c>
      <c r="O36" s="141">
        <v>72</v>
      </c>
      <c r="P36" s="364">
        <v>8.0000000000000002E-3</v>
      </c>
      <c r="Q36" s="49">
        <v>37</v>
      </c>
      <c r="R36" s="51">
        <v>4.0000000000000001E-3</v>
      </c>
      <c r="S36" s="49">
        <v>45</v>
      </c>
      <c r="T36" s="51">
        <v>5.0000000000000001E-3</v>
      </c>
      <c r="U36" s="49">
        <v>32</v>
      </c>
      <c r="V36" s="51">
        <v>4.0000000000000001E-3</v>
      </c>
      <c r="W36" s="49">
        <v>11</v>
      </c>
      <c r="X36" s="53">
        <v>1E-3</v>
      </c>
      <c r="Y36" s="52">
        <v>11</v>
      </c>
      <c r="Z36" s="200">
        <v>1E-3</v>
      </c>
      <c r="AA36" s="434">
        <v>19</v>
      </c>
      <c r="AB36" s="433">
        <v>2E-3</v>
      </c>
      <c r="AC36" s="432">
        <v>201</v>
      </c>
      <c r="AD36" s="431">
        <v>8739</v>
      </c>
      <c r="AE36" s="430">
        <v>0.98</v>
      </c>
      <c r="AF36" s="423">
        <v>176</v>
      </c>
      <c r="AG36" s="422">
        <v>0.02</v>
      </c>
      <c r="AI36" s="495">
        <v>182</v>
      </c>
      <c r="AJ36" s="494">
        <v>0.02</v>
      </c>
      <c r="AL36" s="493">
        <f t="shared" si="0"/>
        <v>-6</v>
      </c>
      <c r="AM36" s="492">
        <f t="shared" si="1"/>
        <v>0</v>
      </c>
    </row>
    <row r="37" spans="1:39" x14ac:dyDescent="0.25">
      <c r="A37" s="36" t="s">
        <v>33</v>
      </c>
      <c r="B37" s="37">
        <v>54587</v>
      </c>
      <c r="C37" s="38">
        <v>69</v>
      </c>
      <c r="D37" s="38">
        <v>5</v>
      </c>
      <c r="E37" s="38">
        <v>54</v>
      </c>
      <c r="F37" s="39">
        <v>3</v>
      </c>
      <c r="G37" s="206">
        <v>51783</v>
      </c>
      <c r="H37" s="281">
        <v>0.94899999999999995</v>
      </c>
      <c r="I37" s="145">
        <v>2675</v>
      </c>
      <c r="J37" s="204">
        <v>4.9000000000000002E-2</v>
      </c>
      <c r="K37" s="203">
        <v>129</v>
      </c>
      <c r="L37" s="204">
        <v>2E-3</v>
      </c>
      <c r="M37" s="203">
        <v>0</v>
      </c>
      <c r="N37" s="282">
        <v>0</v>
      </c>
      <c r="O37" s="141">
        <v>1322</v>
      </c>
      <c r="P37" s="364">
        <v>2.4E-2</v>
      </c>
      <c r="Q37" s="49">
        <v>789</v>
      </c>
      <c r="R37" s="51">
        <v>1.4E-2</v>
      </c>
      <c r="S37" s="49">
        <v>43906</v>
      </c>
      <c r="T37" s="51">
        <v>0.80400000000000005</v>
      </c>
      <c r="U37" s="49">
        <v>316</v>
      </c>
      <c r="V37" s="51">
        <v>6.0000000000000001E-3</v>
      </c>
      <c r="W37" s="49">
        <v>1955</v>
      </c>
      <c r="X37" s="53">
        <v>3.5999999999999997E-2</v>
      </c>
      <c r="Y37" s="52">
        <v>9</v>
      </c>
      <c r="Z37" s="200">
        <v>0</v>
      </c>
      <c r="AA37" s="434">
        <v>18</v>
      </c>
      <c r="AB37" s="433">
        <v>0</v>
      </c>
      <c r="AC37" s="432">
        <v>47605</v>
      </c>
      <c r="AD37" s="431">
        <v>8737</v>
      </c>
      <c r="AE37" s="430">
        <v>0.16</v>
      </c>
      <c r="AF37" s="423">
        <v>1451</v>
      </c>
      <c r="AG37" s="422">
        <v>2.7E-2</v>
      </c>
      <c r="AI37" s="495">
        <v>1489</v>
      </c>
      <c r="AJ37" s="494">
        <v>2.7E-2</v>
      </c>
      <c r="AL37" s="493">
        <f t="shared" si="0"/>
        <v>-38</v>
      </c>
      <c r="AM37" s="492">
        <f t="shared" si="1"/>
        <v>0</v>
      </c>
    </row>
    <row r="38" spans="1:39" x14ac:dyDescent="0.25">
      <c r="A38" s="36" t="s">
        <v>58</v>
      </c>
      <c r="B38" s="37">
        <v>60609</v>
      </c>
      <c r="C38" s="38">
        <v>45</v>
      </c>
      <c r="D38" s="38">
        <v>1</v>
      </c>
      <c r="E38" s="38">
        <v>33</v>
      </c>
      <c r="F38" s="39">
        <v>3</v>
      </c>
      <c r="G38" s="206">
        <v>57703</v>
      </c>
      <c r="H38" s="281">
        <v>0.95199999999999996</v>
      </c>
      <c r="I38" s="145">
        <v>2709</v>
      </c>
      <c r="J38" s="204">
        <v>4.4999999999999998E-2</v>
      </c>
      <c r="K38" s="203">
        <v>197</v>
      </c>
      <c r="L38" s="204">
        <v>3.0000000000000001E-3</v>
      </c>
      <c r="M38" s="203">
        <v>0</v>
      </c>
      <c r="N38" s="282">
        <v>0</v>
      </c>
      <c r="O38" s="141">
        <v>651</v>
      </c>
      <c r="P38" s="364">
        <v>1.0999999999999999E-2</v>
      </c>
      <c r="Q38" s="49">
        <v>576</v>
      </c>
      <c r="R38" s="51">
        <v>0.01</v>
      </c>
      <c r="S38" s="49">
        <v>428</v>
      </c>
      <c r="T38" s="51">
        <v>7.0000000000000001E-3</v>
      </c>
      <c r="U38" s="49">
        <v>537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0">
        <v>0</v>
      </c>
      <c r="AA38" s="434">
        <v>18</v>
      </c>
      <c r="AB38" s="433">
        <v>0</v>
      </c>
      <c r="AC38" s="432">
        <v>1967</v>
      </c>
      <c r="AD38" s="431">
        <v>59686</v>
      </c>
      <c r="AE38" s="430">
        <v>0.98499999999999999</v>
      </c>
      <c r="AF38" s="423">
        <v>848</v>
      </c>
      <c r="AG38" s="422">
        <v>1.4E-2</v>
      </c>
      <c r="AI38" s="495">
        <v>846</v>
      </c>
      <c r="AJ38" s="494">
        <v>1.4E-2</v>
      </c>
      <c r="AL38" s="493">
        <f t="shared" si="0"/>
        <v>2</v>
      </c>
      <c r="AM38" s="492">
        <f t="shared" si="1"/>
        <v>0</v>
      </c>
    </row>
    <row r="39" spans="1:39" x14ac:dyDescent="0.25">
      <c r="A39" s="36" t="s">
        <v>80</v>
      </c>
      <c r="B39" s="37">
        <v>3552</v>
      </c>
      <c r="C39" s="38">
        <v>10</v>
      </c>
      <c r="D39" s="38">
        <v>0</v>
      </c>
      <c r="E39" s="38">
        <v>8</v>
      </c>
      <c r="F39" s="39">
        <v>3</v>
      </c>
      <c r="G39" s="206">
        <v>1763</v>
      </c>
      <c r="H39" s="281">
        <v>0.496</v>
      </c>
      <c r="I39" s="145">
        <v>1785</v>
      </c>
      <c r="J39" s="204">
        <v>0.503</v>
      </c>
      <c r="K39" s="203">
        <v>4</v>
      </c>
      <c r="L39" s="204">
        <v>1E-3</v>
      </c>
      <c r="M39" s="203">
        <v>0</v>
      </c>
      <c r="N39" s="282">
        <v>0</v>
      </c>
      <c r="O39" s="141">
        <v>231</v>
      </c>
      <c r="P39" s="364">
        <v>6.5000000000000002E-2</v>
      </c>
      <c r="Q39" s="49">
        <v>176</v>
      </c>
      <c r="R39" s="51">
        <v>0.05</v>
      </c>
      <c r="S39" s="49">
        <v>190</v>
      </c>
      <c r="T39" s="51">
        <v>5.2999999999999999E-2</v>
      </c>
      <c r="U39" s="49">
        <v>82</v>
      </c>
      <c r="V39" s="51">
        <v>2.3E-2</v>
      </c>
      <c r="W39" s="49">
        <v>21</v>
      </c>
      <c r="X39" s="53">
        <v>6.0000000000000001E-3</v>
      </c>
      <c r="Y39" s="52">
        <v>20</v>
      </c>
      <c r="Z39" s="200">
        <v>6.0000000000000001E-3</v>
      </c>
      <c r="AA39" s="434">
        <v>18</v>
      </c>
      <c r="AB39" s="433">
        <v>5.0000000000000001E-3</v>
      </c>
      <c r="AC39" s="432">
        <v>588</v>
      </c>
      <c r="AD39" s="431">
        <v>3311</v>
      </c>
      <c r="AE39" s="430">
        <v>0.93200000000000005</v>
      </c>
      <c r="AF39" s="423">
        <v>235</v>
      </c>
      <c r="AG39" s="422">
        <v>6.6000000000000003E-2</v>
      </c>
      <c r="AI39" s="495">
        <v>260</v>
      </c>
      <c r="AJ39" s="494">
        <v>7.2999999999999995E-2</v>
      </c>
      <c r="AL39" s="493">
        <f t="shared" si="0"/>
        <v>-25</v>
      </c>
      <c r="AM39" s="492">
        <f t="shared" si="1"/>
        <v>-6.9999999999999923E-3</v>
      </c>
    </row>
    <row r="40" spans="1:39" x14ac:dyDescent="0.25">
      <c r="A40" s="36" t="s">
        <v>52</v>
      </c>
      <c r="B40" s="37">
        <v>19598</v>
      </c>
      <c r="C40" s="38">
        <v>35</v>
      </c>
      <c r="D40" s="38">
        <v>0</v>
      </c>
      <c r="E40" s="38">
        <v>23</v>
      </c>
      <c r="F40" s="39">
        <v>3</v>
      </c>
      <c r="G40" s="206">
        <v>19175</v>
      </c>
      <c r="H40" s="281">
        <v>0.97799999999999998</v>
      </c>
      <c r="I40" s="145">
        <v>400</v>
      </c>
      <c r="J40" s="204">
        <v>0.02</v>
      </c>
      <c r="K40" s="203">
        <v>22</v>
      </c>
      <c r="L40" s="204">
        <v>1E-3</v>
      </c>
      <c r="M40" s="203">
        <v>1</v>
      </c>
      <c r="N40" s="282">
        <v>0</v>
      </c>
      <c r="O40" s="141">
        <v>165</v>
      </c>
      <c r="P40" s="364">
        <v>8.0000000000000002E-3</v>
      </c>
      <c r="Q40" s="49">
        <v>97</v>
      </c>
      <c r="R40" s="51">
        <v>5.0000000000000001E-3</v>
      </c>
      <c r="S40" s="49">
        <v>170</v>
      </c>
      <c r="T40" s="51">
        <v>8.9999999999999993E-3</v>
      </c>
      <c r="U40" s="49">
        <v>68</v>
      </c>
      <c r="V40" s="51">
        <v>3.0000000000000001E-3</v>
      </c>
      <c r="W40" s="49">
        <v>151</v>
      </c>
      <c r="X40" s="53">
        <v>8.0000000000000002E-3</v>
      </c>
      <c r="Y40" s="52">
        <v>3</v>
      </c>
      <c r="Z40" s="200">
        <v>0</v>
      </c>
      <c r="AA40" s="434">
        <v>17</v>
      </c>
      <c r="AB40" s="433">
        <v>1E-3</v>
      </c>
      <c r="AC40" s="432">
        <v>599</v>
      </c>
      <c r="AD40" s="431">
        <v>19293</v>
      </c>
      <c r="AE40" s="430">
        <v>0.98399999999999999</v>
      </c>
      <c r="AF40" s="423">
        <v>187</v>
      </c>
      <c r="AG40" s="422">
        <v>0.01</v>
      </c>
      <c r="AI40" s="495">
        <v>188</v>
      </c>
      <c r="AJ40" s="494">
        <v>0.01</v>
      </c>
      <c r="AL40" s="493">
        <f t="shared" ref="AL40:AL62" si="2" xml:space="preserve"> AF40-AI40</f>
        <v>-1</v>
      </c>
      <c r="AM40" s="492">
        <f t="shared" ref="AM40:AM62" si="3" xml:space="preserve"> AG40-AJ40</f>
        <v>0</v>
      </c>
    </row>
    <row r="41" spans="1:39" x14ac:dyDescent="0.25">
      <c r="A41" s="36" t="s">
        <v>69</v>
      </c>
      <c r="B41" s="37">
        <v>17323</v>
      </c>
      <c r="C41" s="38">
        <v>27</v>
      </c>
      <c r="D41" s="38">
        <v>0</v>
      </c>
      <c r="E41" s="38">
        <v>16</v>
      </c>
      <c r="F41" s="39">
        <v>3</v>
      </c>
      <c r="G41" s="206">
        <v>14402</v>
      </c>
      <c r="H41" s="281">
        <v>0.83099999999999996</v>
      </c>
      <c r="I41" s="145">
        <v>2386</v>
      </c>
      <c r="J41" s="204">
        <v>0.13800000000000001</v>
      </c>
      <c r="K41" s="203">
        <v>535</v>
      </c>
      <c r="L41" s="204">
        <v>3.1E-2</v>
      </c>
      <c r="M41" s="203">
        <v>0</v>
      </c>
      <c r="N41" s="282">
        <v>0</v>
      </c>
      <c r="O41" s="141">
        <v>644</v>
      </c>
      <c r="P41" s="364">
        <v>3.6999999999999998E-2</v>
      </c>
      <c r="Q41" s="49">
        <v>387</v>
      </c>
      <c r="R41" s="51">
        <v>2.1999999999999999E-2</v>
      </c>
      <c r="S41" s="49">
        <v>356</v>
      </c>
      <c r="T41" s="51">
        <v>2.1000000000000001E-2</v>
      </c>
      <c r="U41" s="49">
        <v>248</v>
      </c>
      <c r="V41" s="51">
        <v>1.4E-2</v>
      </c>
      <c r="W41" s="49">
        <v>33</v>
      </c>
      <c r="X41" s="53">
        <v>2E-3</v>
      </c>
      <c r="Y41" s="52">
        <v>8</v>
      </c>
      <c r="Z41" s="200">
        <v>0</v>
      </c>
      <c r="AA41" s="434">
        <v>17</v>
      </c>
      <c r="AB41" s="433">
        <v>1E-3</v>
      </c>
      <c r="AC41" s="432">
        <v>1341</v>
      </c>
      <c r="AD41" s="431">
        <v>16023</v>
      </c>
      <c r="AE41" s="430">
        <v>0.92500000000000004</v>
      </c>
      <c r="AF41" s="423">
        <v>1179</v>
      </c>
      <c r="AG41" s="422">
        <v>6.8000000000000005E-2</v>
      </c>
      <c r="AI41" s="495">
        <v>1181</v>
      </c>
      <c r="AJ41" s="494">
        <v>6.8000000000000005E-2</v>
      </c>
      <c r="AL41" s="493">
        <f t="shared" si="2"/>
        <v>-2</v>
      </c>
      <c r="AM41" s="492">
        <f t="shared" si="3"/>
        <v>0</v>
      </c>
    </row>
    <row r="42" spans="1:39" x14ac:dyDescent="0.25">
      <c r="A42" s="36" t="s">
        <v>36</v>
      </c>
      <c r="B42" s="37">
        <v>4239</v>
      </c>
      <c r="C42" s="38">
        <v>12</v>
      </c>
      <c r="D42" s="38">
        <v>0</v>
      </c>
      <c r="E42" s="38">
        <v>0</v>
      </c>
      <c r="F42" s="39">
        <v>4</v>
      </c>
      <c r="G42" s="206">
        <v>3863</v>
      </c>
      <c r="H42" s="281">
        <v>0.91100000000000003</v>
      </c>
      <c r="I42" s="145">
        <v>317</v>
      </c>
      <c r="J42" s="204">
        <v>7.4999999999999997E-2</v>
      </c>
      <c r="K42" s="203">
        <v>59</v>
      </c>
      <c r="L42" s="204">
        <v>1.4E-2</v>
      </c>
      <c r="M42" s="203">
        <v>0</v>
      </c>
      <c r="N42" s="282">
        <v>0</v>
      </c>
      <c r="O42" s="141">
        <v>640</v>
      </c>
      <c r="P42" s="364">
        <v>0.151</v>
      </c>
      <c r="Q42" s="49">
        <v>27</v>
      </c>
      <c r="R42" s="51">
        <v>6.0000000000000001E-3</v>
      </c>
      <c r="S42" s="49">
        <v>338</v>
      </c>
      <c r="T42" s="51">
        <v>0.08</v>
      </c>
      <c r="U42" s="49">
        <v>4180</v>
      </c>
      <c r="V42" s="51">
        <v>0.98599999999999999</v>
      </c>
      <c r="W42" s="49">
        <v>37</v>
      </c>
      <c r="X42" s="53">
        <v>8.9999999999999993E-3</v>
      </c>
      <c r="Y42" s="52">
        <v>13</v>
      </c>
      <c r="Z42" s="200">
        <v>3.0000000000000001E-3</v>
      </c>
      <c r="AA42" s="434">
        <v>14</v>
      </c>
      <c r="AB42" s="433">
        <v>3.0000000000000001E-3</v>
      </c>
      <c r="AC42" s="432">
        <v>5244</v>
      </c>
      <c r="AD42" s="431">
        <v>0</v>
      </c>
      <c r="AE42" s="430">
        <v>0</v>
      </c>
      <c r="AF42" s="423">
        <v>699</v>
      </c>
      <c r="AG42" s="422">
        <v>0.16500000000000001</v>
      </c>
      <c r="AI42" s="495">
        <v>700</v>
      </c>
      <c r="AJ42" s="494">
        <v>0.16500000000000001</v>
      </c>
      <c r="AL42" s="493">
        <f t="shared" si="2"/>
        <v>-1</v>
      </c>
      <c r="AM42" s="492">
        <f t="shared" si="3"/>
        <v>0</v>
      </c>
    </row>
    <row r="43" spans="1:39" x14ac:dyDescent="0.25">
      <c r="A43" s="36" t="s">
        <v>48</v>
      </c>
      <c r="B43" s="37">
        <v>10139</v>
      </c>
      <c r="C43" s="38">
        <v>24</v>
      </c>
      <c r="D43" s="38">
        <v>0</v>
      </c>
      <c r="E43" s="38">
        <v>7</v>
      </c>
      <c r="F43" s="39">
        <v>3</v>
      </c>
      <c r="G43" s="206">
        <v>9654</v>
      </c>
      <c r="H43" s="281">
        <v>0.95199999999999996</v>
      </c>
      <c r="I43" s="145">
        <v>447</v>
      </c>
      <c r="J43" s="204">
        <v>4.3999999999999997E-2</v>
      </c>
      <c r="K43" s="203">
        <v>22</v>
      </c>
      <c r="L43" s="204">
        <v>2E-3</v>
      </c>
      <c r="M43" s="203">
        <v>16</v>
      </c>
      <c r="N43" s="282">
        <v>2E-3</v>
      </c>
      <c r="O43" s="141">
        <v>52</v>
      </c>
      <c r="P43" s="364">
        <v>5.0000000000000001E-3</v>
      </c>
      <c r="Q43" s="49">
        <v>21</v>
      </c>
      <c r="R43" s="51">
        <v>2E-3</v>
      </c>
      <c r="S43" s="49">
        <v>35</v>
      </c>
      <c r="T43" s="51">
        <v>3.0000000000000001E-3</v>
      </c>
      <c r="U43" s="49">
        <v>34</v>
      </c>
      <c r="V43" s="51">
        <v>3.0000000000000001E-3</v>
      </c>
      <c r="W43" s="49">
        <v>9</v>
      </c>
      <c r="X43" s="53">
        <v>1E-3</v>
      </c>
      <c r="Y43" s="52">
        <v>14</v>
      </c>
      <c r="Z43" s="200">
        <v>1E-3</v>
      </c>
      <c r="AA43" s="434">
        <v>14</v>
      </c>
      <c r="AB43" s="433">
        <v>1E-3</v>
      </c>
      <c r="AC43" s="432">
        <v>178</v>
      </c>
      <c r="AD43" s="431">
        <v>10056</v>
      </c>
      <c r="AE43" s="430">
        <v>0.99199999999999999</v>
      </c>
      <c r="AF43" s="423">
        <v>74</v>
      </c>
      <c r="AG43" s="422">
        <v>7.0000000000000001E-3</v>
      </c>
      <c r="AI43" s="495">
        <v>73</v>
      </c>
      <c r="AJ43" s="494">
        <v>7.0000000000000001E-3</v>
      </c>
      <c r="AL43" s="493">
        <f t="shared" si="2"/>
        <v>1</v>
      </c>
      <c r="AM43" s="492">
        <f t="shared" si="3"/>
        <v>0</v>
      </c>
    </row>
    <row r="44" spans="1:39" x14ac:dyDescent="0.25">
      <c r="A44" s="36" t="s">
        <v>32</v>
      </c>
      <c r="B44" s="37">
        <v>14496</v>
      </c>
      <c r="C44" s="38">
        <v>19</v>
      </c>
      <c r="D44" s="38">
        <v>0</v>
      </c>
      <c r="E44" s="38">
        <v>11</v>
      </c>
      <c r="F44" s="39">
        <v>3</v>
      </c>
      <c r="G44" s="206">
        <v>14209</v>
      </c>
      <c r="H44" s="281">
        <v>0.98</v>
      </c>
      <c r="I44" s="145">
        <v>255</v>
      </c>
      <c r="J44" s="204">
        <v>1.7999999999999999E-2</v>
      </c>
      <c r="K44" s="203">
        <v>32</v>
      </c>
      <c r="L44" s="204">
        <v>2E-3</v>
      </c>
      <c r="M44" s="203">
        <v>0</v>
      </c>
      <c r="N44" s="282">
        <v>0</v>
      </c>
      <c r="O44" s="141">
        <v>185</v>
      </c>
      <c r="P44" s="364">
        <v>1.2999999999999999E-2</v>
      </c>
      <c r="Q44" s="49">
        <v>116</v>
      </c>
      <c r="R44" s="51">
        <v>8.0000000000000002E-3</v>
      </c>
      <c r="S44" s="49">
        <v>116</v>
      </c>
      <c r="T44" s="51">
        <v>8.0000000000000002E-3</v>
      </c>
      <c r="U44" s="49">
        <v>95</v>
      </c>
      <c r="V44" s="51">
        <v>7.0000000000000001E-3</v>
      </c>
      <c r="W44" s="49">
        <v>4</v>
      </c>
      <c r="X44" s="53">
        <v>0</v>
      </c>
      <c r="Y44" s="52">
        <v>3</v>
      </c>
      <c r="Z44" s="200">
        <v>0</v>
      </c>
      <c r="AA44" s="434">
        <v>13</v>
      </c>
      <c r="AB44" s="433">
        <v>1E-3</v>
      </c>
      <c r="AC44" s="432">
        <v>425</v>
      </c>
      <c r="AD44" s="431">
        <v>14279</v>
      </c>
      <c r="AE44" s="430">
        <v>0.98499999999999999</v>
      </c>
      <c r="AF44" s="423">
        <v>217</v>
      </c>
      <c r="AG44" s="422">
        <v>1.4999999999999999E-2</v>
      </c>
      <c r="AI44" s="495">
        <v>246</v>
      </c>
      <c r="AJ44" s="494">
        <v>1.7000000000000001E-2</v>
      </c>
      <c r="AL44" s="493">
        <f t="shared" si="2"/>
        <v>-29</v>
      </c>
      <c r="AM44" s="492">
        <f t="shared" si="3"/>
        <v>-2.0000000000000018E-3</v>
      </c>
    </row>
    <row r="45" spans="1:39" x14ac:dyDescent="0.25">
      <c r="A45" s="36" t="s">
        <v>38</v>
      </c>
      <c r="B45" s="37">
        <v>3654</v>
      </c>
      <c r="C45" s="38">
        <v>10</v>
      </c>
      <c r="D45" s="38">
        <v>0</v>
      </c>
      <c r="E45" s="38">
        <v>7</v>
      </c>
      <c r="F45" s="39">
        <v>4</v>
      </c>
      <c r="G45" s="206">
        <v>2772</v>
      </c>
      <c r="H45" s="281">
        <v>0.75900000000000001</v>
      </c>
      <c r="I45" s="145">
        <v>582</v>
      </c>
      <c r="J45" s="204">
        <v>0.159</v>
      </c>
      <c r="K45" s="203">
        <v>300</v>
      </c>
      <c r="L45" s="204">
        <v>8.2000000000000003E-2</v>
      </c>
      <c r="M45" s="203">
        <v>0</v>
      </c>
      <c r="N45" s="282">
        <v>0</v>
      </c>
      <c r="O45" s="141">
        <v>162</v>
      </c>
      <c r="P45" s="364">
        <v>4.3999999999999997E-2</v>
      </c>
      <c r="Q45" s="49">
        <v>110</v>
      </c>
      <c r="R45" s="51">
        <v>0.03</v>
      </c>
      <c r="S45" s="49">
        <v>99</v>
      </c>
      <c r="T45" s="51">
        <v>2.7E-2</v>
      </c>
      <c r="U45" s="49">
        <v>76</v>
      </c>
      <c r="V45" s="51">
        <v>2.1000000000000001E-2</v>
      </c>
      <c r="W45" s="49">
        <v>14</v>
      </c>
      <c r="X45" s="53">
        <v>4.0000000000000001E-3</v>
      </c>
      <c r="Y45" s="52">
        <v>8</v>
      </c>
      <c r="Z45" s="200">
        <v>2E-3</v>
      </c>
      <c r="AA45" s="434">
        <v>13</v>
      </c>
      <c r="AB45" s="433">
        <v>4.0000000000000001E-3</v>
      </c>
      <c r="AC45" s="432">
        <v>381</v>
      </c>
      <c r="AD45" s="431">
        <v>3189</v>
      </c>
      <c r="AE45" s="430">
        <v>0.873</v>
      </c>
      <c r="AF45" s="423">
        <v>462</v>
      </c>
      <c r="AG45" s="422">
        <v>0.126</v>
      </c>
      <c r="AI45" s="495">
        <v>461</v>
      </c>
      <c r="AJ45" s="494">
        <v>0.126</v>
      </c>
      <c r="AL45" s="493">
        <f t="shared" si="2"/>
        <v>1</v>
      </c>
      <c r="AM45" s="492">
        <f t="shared" si="3"/>
        <v>0</v>
      </c>
    </row>
    <row r="46" spans="1:39" x14ac:dyDescent="0.25">
      <c r="A46" s="36" t="s">
        <v>29</v>
      </c>
      <c r="B46" s="37">
        <v>81939</v>
      </c>
      <c r="C46" s="38">
        <v>80</v>
      </c>
      <c r="D46" s="38">
        <v>0</v>
      </c>
      <c r="E46" s="38">
        <v>74</v>
      </c>
      <c r="F46" s="39">
        <v>6</v>
      </c>
      <c r="G46" s="206">
        <v>80768</v>
      </c>
      <c r="H46" s="281">
        <v>0.98599999999999999</v>
      </c>
      <c r="I46" s="145">
        <v>901</v>
      </c>
      <c r="J46" s="204">
        <v>1.0999999999999999E-2</v>
      </c>
      <c r="K46" s="203">
        <v>265</v>
      </c>
      <c r="L46" s="204">
        <v>3.0000000000000001E-3</v>
      </c>
      <c r="M46" s="203">
        <v>5</v>
      </c>
      <c r="N46" s="282">
        <v>0</v>
      </c>
      <c r="O46" s="141">
        <v>1039</v>
      </c>
      <c r="P46" s="364">
        <v>1.2999999999999999E-2</v>
      </c>
      <c r="Q46" s="49">
        <v>995</v>
      </c>
      <c r="R46" s="51">
        <v>1.2E-2</v>
      </c>
      <c r="S46" s="49">
        <v>519</v>
      </c>
      <c r="T46" s="51">
        <v>6.0000000000000001E-3</v>
      </c>
      <c r="U46" s="49">
        <v>1683</v>
      </c>
      <c r="V46" s="51">
        <v>2.1000000000000001E-2</v>
      </c>
      <c r="W46" s="49">
        <v>182</v>
      </c>
      <c r="X46" s="53">
        <v>2E-3</v>
      </c>
      <c r="Y46" s="52">
        <v>14</v>
      </c>
      <c r="Z46" s="200">
        <v>0</v>
      </c>
      <c r="AA46" s="434">
        <v>12</v>
      </c>
      <c r="AB46" s="433">
        <v>0</v>
      </c>
      <c r="AC46" s="432">
        <v>3451</v>
      </c>
      <c r="AD46" s="431">
        <v>79371</v>
      </c>
      <c r="AE46" s="430">
        <v>0.96899999999999997</v>
      </c>
      <c r="AF46" s="423">
        <v>1304</v>
      </c>
      <c r="AG46" s="422">
        <v>1.6E-2</v>
      </c>
      <c r="AI46" s="495">
        <v>2042</v>
      </c>
      <c r="AJ46" s="494">
        <v>2.5000000000000001E-2</v>
      </c>
      <c r="AL46" s="493">
        <f t="shared" si="2"/>
        <v>-738</v>
      </c>
      <c r="AM46" s="492">
        <f t="shared" si="3"/>
        <v>-9.0000000000000011E-3</v>
      </c>
    </row>
    <row r="47" spans="1:39" x14ac:dyDescent="0.25">
      <c r="A47" s="36" t="s">
        <v>64</v>
      </c>
      <c r="B47" s="37">
        <v>4729</v>
      </c>
      <c r="C47" s="38">
        <v>10</v>
      </c>
      <c r="D47" s="38">
        <v>0</v>
      </c>
      <c r="E47" s="38">
        <v>0</v>
      </c>
      <c r="F47" s="39">
        <v>3</v>
      </c>
      <c r="G47" s="206">
        <v>4554</v>
      </c>
      <c r="H47" s="281">
        <v>0.96299999999999997</v>
      </c>
      <c r="I47" s="145">
        <v>165</v>
      </c>
      <c r="J47" s="204">
        <v>3.5000000000000003E-2</v>
      </c>
      <c r="K47" s="203">
        <v>10</v>
      </c>
      <c r="L47" s="204">
        <v>2E-3</v>
      </c>
      <c r="M47" s="203">
        <v>0</v>
      </c>
      <c r="N47" s="282">
        <v>0</v>
      </c>
      <c r="O47" s="141">
        <v>35</v>
      </c>
      <c r="P47" s="364">
        <v>7.0000000000000001E-3</v>
      </c>
      <c r="Q47" s="49">
        <v>2</v>
      </c>
      <c r="R47" s="51">
        <v>0</v>
      </c>
      <c r="S47" s="49">
        <v>34</v>
      </c>
      <c r="T47" s="51">
        <v>7.0000000000000001E-3</v>
      </c>
      <c r="U47" s="49">
        <v>47</v>
      </c>
      <c r="V47" s="51">
        <v>0.01</v>
      </c>
      <c r="W47" s="49">
        <v>2</v>
      </c>
      <c r="X47" s="53">
        <v>0</v>
      </c>
      <c r="Y47" s="52">
        <v>0</v>
      </c>
      <c r="Z47" s="200">
        <v>0</v>
      </c>
      <c r="AA47" s="434">
        <v>12</v>
      </c>
      <c r="AB47" s="433">
        <v>3.0000000000000001E-3</v>
      </c>
      <c r="AC47" s="432">
        <v>136</v>
      </c>
      <c r="AD47" s="431">
        <v>4638</v>
      </c>
      <c r="AE47" s="430">
        <v>0.98099999999999998</v>
      </c>
      <c r="AF47" s="423">
        <v>45</v>
      </c>
      <c r="AG47" s="422">
        <v>0.01</v>
      </c>
      <c r="AI47" s="495">
        <v>45</v>
      </c>
      <c r="AJ47" s="494">
        <v>0.01</v>
      </c>
      <c r="AL47" s="493">
        <f t="shared" si="2"/>
        <v>0</v>
      </c>
      <c r="AM47" s="492">
        <f t="shared" si="3"/>
        <v>0</v>
      </c>
    </row>
    <row r="48" spans="1:39" x14ac:dyDescent="0.25">
      <c r="A48" s="36" t="s">
        <v>71</v>
      </c>
      <c r="B48" s="37">
        <v>8439</v>
      </c>
      <c r="C48" s="38">
        <v>18</v>
      </c>
      <c r="D48" s="38">
        <v>0</v>
      </c>
      <c r="E48" s="38">
        <v>0</v>
      </c>
      <c r="F48" s="39">
        <v>3</v>
      </c>
      <c r="G48" s="206">
        <v>5961</v>
      </c>
      <c r="H48" s="281">
        <v>0.70599999999999996</v>
      </c>
      <c r="I48" s="145">
        <v>2471</v>
      </c>
      <c r="J48" s="204">
        <v>0.29299999999999998</v>
      </c>
      <c r="K48" s="203">
        <v>7</v>
      </c>
      <c r="L48" s="204">
        <v>1E-3</v>
      </c>
      <c r="M48" s="203">
        <v>0</v>
      </c>
      <c r="N48" s="282">
        <v>0</v>
      </c>
      <c r="O48" s="141">
        <v>468</v>
      </c>
      <c r="P48" s="364">
        <v>5.5E-2</v>
      </c>
      <c r="Q48" s="49">
        <v>11</v>
      </c>
      <c r="R48" s="51">
        <v>1E-3</v>
      </c>
      <c r="S48" s="49">
        <v>201</v>
      </c>
      <c r="T48" s="51">
        <v>2.4E-2</v>
      </c>
      <c r="U48" s="49">
        <v>39</v>
      </c>
      <c r="V48" s="51">
        <v>5.0000000000000001E-3</v>
      </c>
      <c r="W48" s="49">
        <v>32</v>
      </c>
      <c r="X48" s="53">
        <v>4.0000000000000001E-3</v>
      </c>
      <c r="Y48" s="52">
        <v>1</v>
      </c>
      <c r="Z48" s="200">
        <v>0</v>
      </c>
      <c r="AA48" s="434">
        <v>11</v>
      </c>
      <c r="AB48" s="433">
        <v>1E-3</v>
      </c>
      <c r="AC48" s="432">
        <v>779</v>
      </c>
      <c r="AD48" s="431">
        <v>7954</v>
      </c>
      <c r="AE48" s="430">
        <v>0.94299999999999995</v>
      </c>
      <c r="AF48" s="423">
        <v>475</v>
      </c>
      <c r="AG48" s="422">
        <v>5.6000000000000001E-2</v>
      </c>
      <c r="AI48" s="495">
        <v>472</v>
      </c>
      <c r="AJ48" s="494">
        <v>5.6000000000000001E-2</v>
      </c>
      <c r="AL48" s="493">
        <f t="shared" si="2"/>
        <v>3</v>
      </c>
      <c r="AM48" s="492">
        <f t="shared" si="3"/>
        <v>0</v>
      </c>
    </row>
    <row r="49" spans="1:39" x14ac:dyDescent="0.25">
      <c r="A49" s="36" t="s">
        <v>34</v>
      </c>
      <c r="B49" s="37">
        <v>4183</v>
      </c>
      <c r="C49" s="38">
        <v>10</v>
      </c>
      <c r="D49" s="38">
        <v>0</v>
      </c>
      <c r="E49" s="38">
        <v>0</v>
      </c>
      <c r="F49" s="39">
        <v>5</v>
      </c>
      <c r="G49" s="206">
        <v>3627</v>
      </c>
      <c r="H49" s="281">
        <v>0.86699999999999999</v>
      </c>
      <c r="I49" s="145">
        <v>540</v>
      </c>
      <c r="J49" s="204">
        <v>0.129</v>
      </c>
      <c r="K49" s="203">
        <v>16</v>
      </c>
      <c r="L49" s="204">
        <v>4.0000000000000001E-3</v>
      </c>
      <c r="M49" s="203">
        <v>0</v>
      </c>
      <c r="N49" s="282">
        <v>0</v>
      </c>
      <c r="O49" s="141">
        <v>218</v>
      </c>
      <c r="P49" s="364">
        <v>5.1999999999999998E-2</v>
      </c>
      <c r="Q49" s="49">
        <v>11</v>
      </c>
      <c r="R49" s="51">
        <v>3.0000000000000001E-3</v>
      </c>
      <c r="S49" s="49">
        <v>177</v>
      </c>
      <c r="T49" s="51">
        <v>4.2000000000000003E-2</v>
      </c>
      <c r="U49" s="49">
        <v>44</v>
      </c>
      <c r="V49" s="51">
        <v>1.0999999999999999E-2</v>
      </c>
      <c r="W49" s="49">
        <v>46</v>
      </c>
      <c r="X49" s="53">
        <v>1.0999999999999999E-2</v>
      </c>
      <c r="Y49" s="52">
        <v>12</v>
      </c>
      <c r="Z49" s="200">
        <v>3.0000000000000001E-3</v>
      </c>
      <c r="AA49" s="434">
        <v>10</v>
      </c>
      <c r="AB49" s="433">
        <v>2E-3</v>
      </c>
      <c r="AC49" s="432">
        <v>561</v>
      </c>
      <c r="AD49" s="431">
        <v>3943</v>
      </c>
      <c r="AE49" s="430">
        <v>0.94299999999999995</v>
      </c>
      <c r="AF49" s="423">
        <v>234</v>
      </c>
      <c r="AG49" s="422">
        <v>5.6000000000000001E-2</v>
      </c>
      <c r="AI49" s="495">
        <v>236</v>
      </c>
      <c r="AJ49" s="494">
        <v>5.6000000000000001E-2</v>
      </c>
      <c r="AL49" s="493">
        <f t="shared" si="2"/>
        <v>-2</v>
      </c>
      <c r="AM49" s="492">
        <f t="shared" si="3"/>
        <v>0</v>
      </c>
    </row>
    <row r="50" spans="1:39" x14ac:dyDescent="0.25">
      <c r="A50" s="36" t="s">
        <v>78</v>
      </c>
      <c r="B50" s="37">
        <v>4911</v>
      </c>
      <c r="C50" s="38">
        <v>12</v>
      </c>
      <c r="D50" s="38">
        <v>0</v>
      </c>
      <c r="E50" s="38">
        <v>0</v>
      </c>
      <c r="F50" s="39">
        <v>3</v>
      </c>
      <c r="G50" s="206">
        <v>4186</v>
      </c>
      <c r="H50" s="281">
        <v>0.85199999999999998</v>
      </c>
      <c r="I50" s="145">
        <v>692</v>
      </c>
      <c r="J50" s="204">
        <v>0.14099999999999999</v>
      </c>
      <c r="K50" s="203">
        <v>32</v>
      </c>
      <c r="L50" s="204">
        <v>7.0000000000000001E-3</v>
      </c>
      <c r="M50" s="203">
        <v>1</v>
      </c>
      <c r="N50" s="282">
        <v>0</v>
      </c>
      <c r="O50" s="141">
        <v>270</v>
      </c>
      <c r="P50" s="364">
        <v>5.5E-2</v>
      </c>
      <c r="Q50" s="49">
        <v>3</v>
      </c>
      <c r="R50" s="51">
        <v>1E-3</v>
      </c>
      <c r="S50" s="49">
        <v>793</v>
      </c>
      <c r="T50" s="51">
        <v>0.161</v>
      </c>
      <c r="U50" s="49">
        <v>4879</v>
      </c>
      <c r="V50" s="51">
        <v>0.99299999999999999</v>
      </c>
      <c r="W50" s="49">
        <v>22</v>
      </c>
      <c r="X50" s="53">
        <v>4.0000000000000001E-3</v>
      </c>
      <c r="Y50" s="52">
        <v>3</v>
      </c>
      <c r="Z50" s="200">
        <v>1E-3</v>
      </c>
      <c r="AA50" s="434">
        <v>9</v>
      </c>
      <c r="AB50" s="433">
        <v>2E-3</v>
      </c>
      <c r="AC50" s="432">
        <v>5991</v>
      </c>
      <c r="AD50" s="431">
        <v>0</v>
      </c>
      <c r="AE50" s="430">
        <v>0</v>
      </c>
      <c r="AF50" s="423">
        <v>302</v>
      </c>
      <c r="AG50" s="422">
        <v>6.0999999999999999E-2</v>
      </c>
      <c r="AI50" s="495">
        <v>302</v>
      </c>
      <c r="AJ50" s="494">
        <v>6.2E-2</v>
      </c>
      <c r="AL50" s="493">
        <f t="shared" si="2"/>
        <v>0</v>
      </c>
      <c r="AM50" s="492">
        <f t="shared" si="3"/>
        <v>-1.0000000000000009E-3</v>
      </c>
    </row>
    <row r="51" spans="1:39" x14ac:dyDescent="0.25">
      <c r="A51" s="36" t="s">
        <v>81</v>
      </c>
      <c r="B51" s="37">
        <v>53091</v>
      </c>
      <c r="C51" s="38">
        <v>70</v>
      </c>
      <c r="D51" s="38">
        <v>0</v>
      </c>
      <c r="E51" s="38">
        <v>46</v>
      </c>
      <c r="F51" s="39">
        <v>3</v>
      </c>
      <c r="G51" s="206">
        <v>52607</v>
      </c>
      <c r="H51" s="281">
        <v>0.99099999999999999</v>
      </c>
      <c r="I51" s="145">
        <v>453</v>
      </c>
      <c r="J51" s="204">
        <v>8.9999999999999993E-3</v>
      </c>
      <c r="K51" s="203">
        <v>31</v>
      </c>
      <c r="L51" s="204">
        <v>1E-3</v>
      </c>
      <c r="M51" s="203">
        <v>0</v>
      </c>
      <c r="N51" s="282">
        <v>0</v>
      </c>
      <c r="O51" s="141">
        <v>184</v>
      </c>
      <c r="P51" s="364">
        <v>3.0000000000000001E-3</v>
      </c>
      <c r="Q51" s="49">
        <v>162</v>
      </c>
      <c r="R51" s="51">
        <v>3.0000000000000001E-3</v>
      </c>
      <c r="S51" s="49">
        <v>407</v>
      </c>
      <c r="T51" s="51">
        <v>8.0000000000000002E-3</v>
      </c>
      <c r="U51" s="49">
        <v>172</v>
      </c>
      <c r="V51" s="51">
        <v>3.0000000000000001E-3</v>
      </c>
      <c r="W51" s="49">
        <v>10</v>
      </c>
      <c r="X51" s="53">
        <v>0</v>
      </c>
      <c r="Y51" s="52">
        <v>11</v>
      </c>
      <c r="Z51" s="200">
        <v>0</v>
      </c>
      <c r="AA51" s="434">
        <v>9</v>
      </c>
      <c r="AB51" s="433">
        <v>0</v>
      </c>
      <c r="AC51" s="432">
        <v>793</v>
      </c>
      <c r="AD51" s="431">
        <v>52395</v>
      </c>
      <c r="AE51" s="430">
        <v>0.98699999999999999</v>
      </c>
      <c r="AF51" s="423">
        <v>215</v>
      </c>
      <c r="AG51" s="422">
        <v>4.0000000000000001E-3</v>
      </c>
      <c r="AI51" s="495">
        <v>215</v>
      </c>
      <c r="AJ51" s="494">
        <v>4.0000000000000001E-3</v>
      </c>
      <c r="AL51" s="493">
        <f t="shared" si="2"/>
        <v>0</v>
      </c>
      <c r="AM51" s="492">
        <f t="shared" si="3"/>
        <v>0</v>
      </c>
    </row>
    <row r="52" spans="1:39" x14ac:dyDescent="0.25">
      <c r="A52" s="36" t="s">
        <v>51</v>
      </c>
      <c r="B52" s="37">
        <v>36056</v>
      </c>
      <c r="C52" s="38">
        <v>77</v>
      </c>
      <c r="D52" s="38">
        <v>0</v>
      </c>
      <c r="E52" s="38">
        <v>59</v>
      </c>
      <c r="F52" s="39">
        <v>3</v>
      </c>
      <c r="G52" s="206">
        <v>31893</v>
      </c>
      <c r="H52" s="281">
        <v>0.88500000000000001</v>
      </c>
      <c r="I52" s="145">
        <v>3344</v>
      </c>
      <c r="J52" s="204">
        <v>9.2999999999999999E-2</v>
      </c>
      <c r="K52" s="203">
        <v>819</v>
      </c>
      <c r="L52" s="204">
        <v>2.3E-2</v>
      </c>
      <c r="M52" s="203">
        <v>0</v>
      </c>
      <c r="N52" s="282">
        <v>0</v>
      </c>
      <c r="O52" s="141">
        <v>1225</v>
      </c>
      <c r="P52" s="364">
        <v>3.4000000000000002E-2</v>
      </c>
      <c r="Q52" s="49">
        <v>900</v>
      </c>
      <c r="R52" s="51">
        <v>2.5000000000000001E-2</v>
      </c>
      <c r="S52" s="49">
        <v>556</v>
      </c>
      <c r="T52" s="51">
        <v>1.4999999999999999E-2</v>
      </c>
      <c r="U52" s="49">
        <v>793</v>
      </c>
      <c r="V52" s="51">
        <v>2.1999999999999999E-2</v>
      </c>
      <c r="W52" s="49">
        <v>327</v>
      </c>
      <c r="X52" s="53">
        <v>8.9999999999999993E-3</v>
      </c>
      <c r="Y52" s="52">
        <v>60</v>
      </c>
      <c r="Z52" s="200">
        <v>2E-3</v>
      </c>
      <c r="AA52" s="434">
        <v>8</v>
      </c>
      <c r="AB52" s="433">
        <v>0</v>
      </c>
      <c r="AC52" s="432">
        <v>3033</v>
      </c>
      <c r="AD52" s="431">
        <v>33931</v>
      </c>
      <c r="AE52" s="430">
        <v>0.94099999999999995</v>
      </c>
      <c r="AF52" s="423">
        <v>2044</v>
      </c>
      <c r="AG52" s="422">
        <v>5.7000000000000002E-2</v>
      </c>
      <c r="AI52" s="495">
        <v>2219</v>
      </c>
      <c r="AJ52" s="494">
        <v>6.2E-2</v>
      </c>
      <c r="AL52" s="493">
        <f t="shared" si="2"/>
        <v>-175</v>
      </c>
      <c r="AM52" s="492">
        <f t="shared" si="3"/>
        <v>-4.9999999999999975E-3</v>
      </c>
    </row>
    <row r="53" spans="1:39" x14ac:dyDescent="0.25">
      <c r="A53" s="36" t="s">
        <v>82</v>
      </c>
      <c r="B53" s="37">
        <v>13715</v>
      </c>
      <c r="C53" s="38">
        <v>26</v>
      </c>
      <c r="D53" s="38">
        <v>0</v>
      </c>
      <c r="E53" s="38">
        <v>11</v>
      </c>
      <c r="F53" s="39">
        <v>3</v>
      </c>
      <c r="G53" s="206">
        <v>11251</v>
      </c>
      <c r="H53" s="281">
        <v>0.82</v>
      </c>
      <c r="I53" s="145">
        <v>2280</v>
      </c>
      <c r="J53" s="204">
        <v>0.16600000000000001</v>
      </c>
      <c r="K53" s="203">
        <v>184</v>
      </c>
      <c r="L53" s="204">
        <v>1.2999999999999999E-2</v>
      </c>
      <c r="M53" s="203">
        <v>0</v>
      </c>
      <c r="N53" s="282">
        <v>0</v>
      </c>
      <c r="O53" s="141">
        <v>1072</v>
      </c>
      <c r="P53" s="364">
        <v>7.8E-2</v>
      </c>
      <c r="Q53" s="49">
        <v>505</v>
      </c>
      <c r="R53" s="51">
        <v>3.6999999999999998E-2</v>
      </c>
      <c r="S53" s="49">
        <v>162</v>
      </c>
      <c r="T53" s="51">
        <v>1.2E-2</v>
      </c>
      <c r="U53" s="49">
        <v>131</v>
      </c>
      <c r="V53" s="51">
        <v>0.01</v>
      </c>
      <c r="W53" s="49">
        <v>15</v>
      </c>
      <c r="X53" s="53">
        <v>1E-3</v>
      </c>
      <c r="Y53" s="52">
        <v>1</v>
      </c>
      <c r="Z53" s="200">
        <v>0</v>
      </c>
      <c r="AA53" s="434">
        <v>8</v>
      </c>
      <c r="AB53" s="433">
        <v>1E-3</v>
      </c>
      <c r="AC53" s="432">
        <v>1406</v>
      </c>
      <c r="AD53" s="431">
        <v>12457</v>
      </c>
      <c r="AE53" s="430">
        <v>0.90800000000000003</v>
      </c>
      <c r="AF53" s="423">
        <v>1256</v>
      </c>
      <c r="AG53" s="422">
        <v>9.1999999999999998E-2</v>
      </c>
      <c r="AI53" s="495">
        <v>1273</v>
      </c>
      <c r="AJ53" s="494">
        <v>9.2999999999999999E-2</v>
      </c>
      <c r="AL53" s="493">
        <f t="shared" si="2"/>
        <v>-17</v>
      </c>
      <c r="AM53" s="492">
        <f t="shared" si="3"/>
        <v>-1.0000000000000009E-3</v>
      </c>
    </row>
    <row r="54" spans="1:39" x14ac:dyDescent="0.25">
      <c r="A54" s="36" t="s">
        <v>28</v>
      </c>
      <c r="B54" s="37">
        <v>9478</v>
      </c>
      <c r="C54" s="38">
        <v>13</v>
      </c>
      <c r="D54" s="38">
        <v>0</v>
      </c>
      <c r="E54" s="38">
        <v>3</v>
      </c>
      <c r="F54" s="39">
        <v>3</v>
      </c>
      <c r="G54" s="206">
        <v>8881</v>
      </c>
      <c r="H54" s="281">
        <v>0.93700000000000006</v>
      </c>
      <c r="I54" s="145">
        <v>551</v>
      </c>
      <c r="J54" s="204">
        <v>5.8000000000000003E-2</v>
      </c>
      <c r="K54" s="203">
        <v>46</v>
      </c>
      <c r="L54" s="204">
        <v>5.0000000000000001E-3</v>
      </c>
      <c r="M54" s="203">
        <v>0</v>
      </c>
      <c r="N54" s="282">
        <v>0</v>
      </c>
      <c r="O54" s="141">
        <v>217</v>
      </c>
      <c r="P54" s="364">
        <v>2.3E-2</v>
      </c>
      <c r="Q54" s="49">
        <v>29</v>
      </c>
      <c r="R54" s="51">
        <v>3.0000000000000001E-3</v>
      </c>
      <c r="S54" s="49">
        <v>503</v>
      </c>
      <c r="T54" s="51">
        <v>5.2999999999999999E-2</v>
      </c>
      <c r="U54" s="49">
        <v>8</v>
      </c>
      <c r="V54" s="51">
        <v>1E-3</v>
      </c>
      <c r="W54" s="49">
        <v>7</v>
      </c>
      <c r="X54" s="53">
        <v>1E-3</v>
      </c>
      <c r="Y54" s="52">
        <v>4</v>
      </c>
      <c r="Z54" s="200">
        <v>0</v>
      </c>
      <c r="AA54" s="434">
        <v>7</v>
      </c>
      <c r="AB54" s="433">
        <v>1E-3</v>
      </c>
      <c r="AC54" s="432">
        <v>754</v>
      </c>
      <c r="AD54" s="431">
        <v>8772</v>
      </c>
      <c r="AE54" s="430">
        <v>0.92600000000000005</v>
      </c>
      <c r="AF54" s="423">
        <v>263</v>
      </c>
      <c r="AG54" s="422">
        <v>2.8000000000000001E-2</v>
      </c>
      <c r="AI54" s="495">
        <v>394</v>
      </c>
      <c r="AJ54" s="494">
        <v>4.2000000000000003E-2</v>
      </c>
      <c r="AL54" s="493">
        <f t="shared" si="2"/>
        <v>-131</v>
      </c>
      <c r="AM54" s="492">
        <f t="shared" si="3"/>
        <v>-1.4000000000000002E-2</v>
      </c>
    </row>
    <row r="55" spans="1:39" x14ac:dyDescent="0.25">
      <c r="A55" s="36" t="s">
        <v>65</v>
      </c>
      <c r="B55" s="37">
        <v>5433</v>
      </c>
      <c r="C55" s="38">
        <v>16</v>
      </c>
      <c r="D55" s="38">
        <v>0</v>
      </c>
      <c r="E55" s="38">
        <v>7</v>
      </c>
      <c r="F55" s="39">
        <v>3</v>
      </c>
      <c r="G55" s="206">
        <v>5017</v>
      </c>
      <c r="H55" s="281">
        <v>0.92300000000000004</v>
      </c>
      <c r="I55" s="145">
        <v>366</v>
      </c>
      <c r="J55" s="204">
        <v>6.7000000000000004E-2</v>
      </c>
      <c r="K55" s="203">
        <v>44</v>
      </c>
      <c r="L55" s="204">
        <v>8.0000000000000002E-3</v>
      </c>
      <c r="M55" s="203">
        <v>6</v>
      </c>
      <c r="N55" s="282">
        <v>1E-3</v>
      </c>
      <c r="O55" s="141">
        <v>46</v>
      </c>
      <c r="P55" s="364">
        <v>8.0000000000000002E-3</v>
      </c>
      <c r="Q55" s="49">
        <v>19</v>
      </c>
      <c r="R55" s="51">
        <v>3.0000000000000001E-3</v>
      </c>
      <c r="S55" s="49">
        <v>226</v>
      </c>
      <c r="T55" s="51">
        <v>4.2000000000000003E-2</v>
      </c>
      <c r="U55" s="49">
        <v>22</v>
      </c>
      <c r="V55" s="51">
        <v>4.0000000000000001E-3</v>
      </c>
      <c r="W55" s="49">
        <v>16</v>
      </c>
      <c r="X55" s="53">
        <v>3.0000000000000001E-3</v>
      </c>
      <c r="Y55" s="52">
        <v>4</v>
      </c>
      <c r="Z55" s="200">
        <v>1E-3</v>
      </c>
      <c r="AA55" s="434">
        <v>7</v>
      </c>
      <c r="AB55" s="433">
        <v>1E-3</v>
      </c>
      <c r="AC55" s="432">
        <v>340</v>
      </c>
      <c r="AD55" s="431">
        <v>5136</v>
      </c>
      <c r="AE55" s="430">
        <v>0.94499999999999995</v>
      </c>
      <c r="AF55" s="423">
        <v>90</v>
      </c>
      <c r="AG55" s="422">
        <v>1.7000000000000001E-2</v>
      </c>
      <c r="AI55" s="495">
        <v>90</v>
      </c>
      <c r="AJ55" s="494">
        <v>1.7000000000000001E-2</v>
      </c>
      <c r="AL55" s="493">
        <f t="shared" si="2"/>
        <v>0</v>
      </c>
      <c r="AM55" s="492">
        <f t="shared" si="3"/>
        <v>0</v>
      </c>
    </row>
    <row r="56" spans="1:39" x14ac:dyDescent="0.25">
      <c r="A56" s="36" t="s">
        <v>53</v>
      </c>
      <c r="B56" s="37">
        <v>15831</v>
      </c>
      <c r="C56" s="38">
        <v>31</v>
      </c>
      <c r="D56" s="38">
        <v>0</v>
      </c>
      <c r="E56" s="38">
        <v>10</v>
      </c>
      <c r="F56" s="39">
        <v>4</v>
      </c>
      <c r="G56" s="206">
        <v>15382</v>
      </c>
      <c r="H56" s="281">
        <v>0.97199999999999998</v>
      </c>
      <c r="I56" s="145">
        <v>425</v>
      </c>
      <c r="J56" s="204">
        <v>2.7E-2</v>
      </c>
      <c r="K56" s="203">
        <v>24</v>
      </c>
      <c r="L56" s="204">
        <v>2E-3</v>
      </c>
      <c r="M56" s="203">
        <v>0</v>
      </c>
      <c r="N56" s="282">
        <v>0</v>
      </c>
      <c r="O56" s="141">
        <v>89</v>
      </c>
      <c r="P56" s="364">
        <v>6.0000000000000001E-3</v>
      </c>
      <c r="Q56" s="49">
        <v>28</v>
      </c>
      <c r="R56" s="51">
        <v>2E-3</v>
      </c>
      <c r="S56" s="49">
        <v>42</v>
      </c>
      <c r="T56" s="51">
        <v>3.0000000000000001E-3</v>
      </c>
      <c r="U56" s="49">
        <v>31</v>
      </c>
      <c r="V56" s="51">
        <v>2E-3</v>
      </c>
      <c r="W56" s="49">
        <v>13</v>
      </c>
      <c r="X56" s="53">
        <v>1E-3</v>
      </c>
      <c r="Y56" s="52">
        <v>8</v>
      </c>
      <c r="Z56" s="200">
        <v>1E-3</v>
      </c>
      <c r="AA56" s="434">
        <v>6</v>
      </c>
      <c r="AB56" s="433">
        <v>0</v>
      </c>
      <c r="AC56" s="432">
        <v>205</v>
      </c>
      <c r="AD56" s="431">
        <v>15716</v>
      </c>
      <c r="AE56" s="430">
        <v>0.99299999999999999</v>
      </c>
      <c r="AF56" s="423">
        <v>113</v>
      </c>
      <c r="AG56" s="422">
        <v>7.0000000000000001E-3</v>
      </c>
      <c r="AI56" s="495">
        <v>104</v>
      </c>
      <c r="AJ56" s="494">
        <v>7.0000000000000001E-3</v>
      </c>
      <c r="AL56" s="493">
        <f t="shared" si="2"/>
        <v>9</v>
      </c>
      <c r="AM56" s="492">
        <f t="shared" si="3"/>
        <v>0</v>
      </c>
    </row>
    <row r="57" spans="1:39" x14ac:dyDescent="0.25">
      <c r="A57" s="36" t="s">
        <v>66</v>
      </c>
      <c r="B57" s="37">
        <v>19121</v>
      </c>
      <c r="C57" s="38">
        <v>28</v>
      </c>
      <c r="D57" s="38">
        <v>9</v>
      </c>
      <c r="E57" s="38">
        <v>11</v>
      </c>
      <c r="F57" s="39">
        <v>3</v>
      </c>
      <c r="G57" s="206">
        <v>18907</v>
      </c>
      <c r="H57" s="281">
        <v>0.98899999999999999</v>
      </c>
      <c r="I57" s="145">
        <v>149</v>
      </c>
      <c r="J57" s="204">
        <v>8.0000000000000002E-3</v>
      </c>
      <c r="K57" s="203">
        <v>37</v>
      </c>
      <c r="L57" s="204">
        <v>2E-3</v>
      </c>
      <c r="M57" s="203">
        <v>28</v>
      </c>
      <c r="N57" s="282">
        <v>1E-3</v>
      </c>
      <c r="O57" s="141">
        <v>76</v>
      </c>
      <c r="P57" s="364">
        <v>4.0000000000000001E-3</v>
      </c>
      <c r="Q57" s="49">
        <v>29</v>
      </c>
      <c r="R57" s="51">
        <v>2E-3</v>
      </c>
      <c r="S57" s="49">
        <v>492</v>
      </c>
      <c r="T57" s="51">
        <v>2.5999999999999999E-2</v>
      </c>
      <c r="U57" s="49">
        <v>581</v>
      </c>
      <c r="V57" s="51">
        <v>0.03</v>
      </c>
      <c r="W57" s="49">
        <v>7</v>
      </c>
      <c r="X57" s="53">
        <v>0</v>
      </c>
      <c r="Y57" s="52">
        <v>0</v>
      </c>
      <c r="Z57" s="200">
        <v>0</v>
      </c>
      <c r="AA57" s="434">
        <v>4</v>
      </c>
      <c r="AB57" s="433">
        <v>0</v>
      </c>
      <c r="AC57" s="432">
        <v>1195</v>
      </c>
      <c r="AD57" s="431">
        <v>17943</v>
      </c>
      <c r="AE57" s="430">
        <v>0.93799999999999994</v>
      </c>
      <c r="AF57" s="423">
        <v>113</v>
      </c>
      <c r="AG57" s="422">
        <v>6.0000000000000001E-3</v>
      </c>
      <c r="AI57" s="495">
        <v>112</v>
      </c>
      <c r="AJ57" s="494">
        <v>6.0000000000000001E-3</v>
      </c>
      <c r="AL57" s="493">
        <f t="shared" si="2"/>
        <v>1</v>
      </c>
      <c r="AM57" s="492">
        <f t="shared" si="3"/>
        <v>0</v>
      </c>
    </row>
    <row r="58" spans="1:39" x14ac:dyDescent="0.25">
      <c r="A58" s="36" t="s">
        <v>61</v>
      </c>
      <c r="B58" s="37">
        <v>15513</v>
      </c>
      <c r="C58" s="38">
        <v>28</v>
      </c>
      <c r="D58" s="38">
        <v>2</v>
      </c>
      <c r="E58" s="38">
        <v>7</v>
      </c>
      <c r="F58" s="39">
        <v>3</v>
      </c>
      <c r="G58" s="206">
        <v>9730</v>
      </c>
      <c r="H58" s="281">
        <v>0.627</v>
      </c>
      <c r="I58" s="145">
        <v>5670</v>
      </c>
      <c r="J58" s="204">
        <v>0.36499999999999999</v>
      </c>
      <c r="K58" s="203">
        <v>113</v>
      </c>
      <c r="L58" s="204">
        <v>7.0000000000000001E-3</v>
      </c>
      <c r="M58" s="203">
        <v>0</v>
      </c>
      <c r="N58" s="282">
        <v>0</v>
      </c>
      <c r="O58" s="141">
        <v>188</v>
      </c>
      <c r="P58" s="364">
        <v>1.2E-2</v>
      </c>
      <c r="Q58" s="49">
        <v>48</v>
      </c>
      <c r="R58" s="51">
        <v>3.0000000000000001E-3</v>
      </c>
      <c r="S58" s="49">
        <v>99</v>
      </c>
      <c r="T58" s="51">
        <v>6.0000000000000001E-3</v>
      </c>
      <c r="U58" s="49">
        <v>52</v>
      </c>
      <c r="V58" s="51">
        <v>3.0000000000000001E-3</v>
      </c>
      <c r="W58" s="49">
        <v>32</v>
      </c>
      <c r="X58" s="53">
        <v>2E-3</v>
      </c>
      <c r="Y58" s="52">
        <v>8</v>
      </c>
      <c r="Z58" s="200">
        <v>1E-3</v>
      </c>
      <c r="AA58" s="434">
        <v>3</v>
      </c>
      <c r="AB58" s="433">
        <v>0</v>
      </c>
      <c r="AC58" s="432">
        <v>412</v>
      </c>
      <c r="AD58" s="431">
        <v>15208</v>
      </c>
      <c r="AE58" s="430">
        <v>0.98</v>
      </c>
      <c r="AF58" s="423">
        <v>301</v>
      </c>
      <c r="AG58" s="422">
        <v>1.9E-2</v>
      </c>
      <c r="AI58" s="495">
        <v>307</v>
      </c>
      <c r="AJ58" s="494">
        <v>0.02</v>
      </c>
      <c r="AL58" s="493">
        <f t="shared" si="2"/>
        <v>-6</v>
      </c>
      <c r="AM58" s="492">
        <f t="shared" si="3"/>
        <v>-1.0000000000000009E-3</v>
      </c>
    </row>
    <row r="59" spans="1:39" x14ac:dyDescent="0.25">
      <c r="A59" s="36" t="s">
        <v>63</v>
      </c>
      <c r="B59" s="37">
        <v>4883</v>
      </c>
      <c r="C59" s="38">
        <v>9</v>
      </c>
      <c r="D59" s="38">
        <v>0</v>
      </c>
      <c r="E59" s="38">
        <v>4</v>
      </c>
      <c r="F59" s="39">
        <v>3</v>
      </c>
      <c r="G59" s="206">
        <v>4632</v>
      </c>
      <c r="H59" s="281">
        <v>0.94899999999999995</v>
      </c>
      <c r="I59" s="145">
        <v>226</v>
      </c>
      <c r="J59" s="204">
        <v>4.5999999999999999E-2</v>
      </c>
      <c r="K59" s="203">
        <v>25</v>
      </c>
      <c r="L59" s="204">
        <v>5.0000000000000001E-3</v>
      </c>
      <c r="M59" s="203">
        <v>0</v>
      </c>
      <c r="N59" s="282">
        <v>0</v>
      </c>
      <c r="O59" s="141">
        <v>172</v>
      </c>
      <c r="P59" s="364">
        <v>3.5000000000000003E-2</v>
      </c>
      <c r="Q59" s="49">
        <v>26</v>
      </c>
      <c r="R59" s="51">
        <v>5.0000000000000001E-3</v>
      </c>
      <c r="S59" s="49">
        <v>32</v>
      </c>
      <c r="T59" s="51">
        <v>7.0000000000000001E-3</v>
      </c>
      <c r="U59" s="49">
        <v>10</v>
      </c>
      <c r="V59" s="51">
        <v>2E-3</v>
      </c>
      <c r="W59" s="49">
        <v>7</v>
      </c>
      <c r="X59" s="53">
        <v>1E-3</v>
      </c>
      <c r="Y59" s="52">
        <v>5</v>
      </c>
      <c r="Z59" s="200">
        <v>1E-3</v>
      </c>
      <c r="AA59" s="434">
        <v>2</v>
      </c>
      <c r="AB59" s="433">
        <v>0</v>
      </c>
      <c r="AC59" s="432">
        <v>234</v>
      </c>
      <c r="AD59" s="431">
        <v>4685</v>
      </c>
      <c r="AE59" s="430">
        <v>0.95899999999999996</v>
      </c>
      <c r="AF59" s="423">
        <v>197</v>
      </c>
      <c r="AG59" s="422">
        <v>0.04</v>
      </c>
      <c r="AI59" s="495">
        <v>198</v>
      </c>
      <c r="AJ59" s="494">
        <v>4.1000000000000002E-2</v>
      </c>
      <c r="AL59" s="493">
        <f t="shared" si="2"/>
        <v>-1</v>
      </c>
      <c r="AM59" s="492">
        <f t="shared" si="3"/>
        <v>-1.0000000000000009E-3</v>
      </c>
    </row>
    <row r="60" spans="1:39" x14ac:dyDescent="0.25">
      <c r="A60" s="36" t="s">
        <v>74</v>
      </c>
      <c r="B60" s="37">
        <v>5019</v>
      </c>
      <c r="C60" s="38">
        <v>11</v>
      </c>
      <c r="D60" s="38">
        <v>0</v>
      </c>
      <c r="E60" s="38">
        <v>0</v>
      </c>
      <c r="F60" s="39">
        <v>3</v>
      </c>
      <c r="G60" s="206">
        <v>4700</v>
      </c>
      <c r="H60" s="281">
        <v>0.93600000000000005</v>
      </c>
      <c r="I60" s="145">
        <v>288</v>
      </c>
      <c r="J60" s="204">
        <v>5.7000000000000002E-2</v>
      </c>
      <c r="K60" s="203">
        <v>10</v>
      </c>
      <c r="L60" s="204">
        <v>2E-3</v>
      </c>
      <c r="M60" s="203">
        <v>21</v>
      </c>
      <c r="N60" s="282">
        <v>4.0000000000000001E-3</v>
      </c>
      <c r="O60" s="141">
        <v>11</v>
      </c>
      <c r="P60" s="364">
        <v>2E-3</v>
      </c>
      <c r="Q60" s="49">
        <v>2</v>
      </c>
      <c r="R60" s="51">
        <v>0</v>
      </c>
      <c r="S60" s="49">
        <v>98</v>
      </c>
      <c r="T60" s="51">
        <v>0.02</v>
      </c>
      <c r="U60" s="49">
        <v>7</v>
      </c>
      <c r="V60" s="51">
        <v>1E-3</v>
      </c>
      <c r="W60" s="49">
        <v>6</v>
      </c>
      <c r="X60" s="53">
        <v>1E-3</v>
      </c>
      <c r="Y60" s="52">
        <v>0</v>
      </c>
      <c r="Z60" s="200">
        <v>0</v>
      </c>
      <c r="AA60" s="434">
        <v>1</v>
      </c>
      <c r="AB60" s="433">
        <v>0</v>
      </c>
      <c r="AC60" s="432">
        <v>150</v>
      </c>
      <c r="AD60" s="431">
        <v>4891</v>
      </c>
      <c r="AE60" s="430">
        <v>0.97399999999999998</v>
      </c>
      <c r="AF60" s="423">
        <v>21</v>
      </c>
      <c r="AG60" s="422">
        <v>4.0000000000000001E-3</v>
      </c>
      <c r="AI60" s="495">
        <v>27</v>
      </c>
      <c r="AJ60" s="494">
        <v>5.0000000000000001E-3</v>
      </c>
      <c r="AL60" s="493">
        <f t="shared" si="2"/>
        <v>-6</v>
      </c>
      <c r="AM60" s="492">
        <f t="shared" si="3"/>
        <v>-1E-3</v>
      </c>
    </row>
    <row r="61" spans="1:39" x14ac:dyDescent="0.25">
      <c r="A61" s="36" t="s">
        <v>39</v>
      </c>
      <c r="B61" s="37">
        <v>7305</v>
      </c>
      <c r="C61" s="38">
        <v>14</v>
      </c>
      <c r="D61" s="38">
        <v>0</v>
      </c>
      <c r="E61" s="38">
        <v>0</v>
      </c>
      <c r="F61" s="39">
        <v>3</v>
      </c>
      <c r="G61" s="206">
        <v>7253</v>
      </c>
      <c r="H61" s="281">
        <v>0.99299999999999999</v>
      </c>
      <c r="I61" s="145">
        <v>43</v>
      </c>
      <c r="J61" s="204">
        <v>6.0000000000000001E-3</v>
      </c>
      <c r="K61" s="203">
        <v>9</v>
      </c>
      <c r="L61" s="204">
        <v>1E-3</v>
      </c>
      <c r="M61" s="203">
        <v>0</v>
      </c>
      <c r="N61" s="282">
        <v>0</v>
      </c>
      <c r="O61" s="141">
        <v>30</v>
      </c>
      <c r="P61" s="364">
        <v>4.0000000000000001E-3</v>
      </c>
      <c r="Q61" s="49">
        <v>1</v>
      </c>
      <c r="R61" s="51">
        <v>0</v>
      </c>
      <c r="S61" s="49">
        <v>17</v>
      </c>
      <c r="T61" s="51">
        <v>2E-3</v>
      </c>
      <c r="U61" s="49">
        <v>2</v>
      </c>
      <c r="V61" s="51">
        <v>0</v>
      </c>
      <c r="W61" s="49">
        <v>1</v>
      </c>
      <c r="X61" s="53">
        <v>0</v>
      </c>
      <c r="Y61" s="52">
        <v>1</v>
      </c>
      <c r="Z61" s="200">
        <v>0</v>
      </c>
      <c r="AA61" s="434">
        <v>0</v>
      </c>
      <c r="AB61" s="433">
        <v>0</v>
      </c>
      <c r="AC61" s="432">
        <v>52</v>
      </c>
      <c r="AD61" s="431">
        <v>7266</v>
      </c>
      <c r="AE61" s="430">
        <v>0.995</v>
      </c>
      <c r="AF61" s="423">
        <v>39</v>
      </c>
      <c r="AG61" s="422">
        <v>5.0000000000000001E-3</v>
      </c>
      <c r="AI61" s="495">
        <v>44</v>
      </c>
      <c r="AJ61" s="494">
        <v>6.0000000000000001E-3</v>
      </c>
      <c r="AL61" s="493">
        <f t="shared" si="2"/>
        <v>-5</v>
      </c>
      <c r="AM61" s="492">
        <f t="shared" si="3"/>
        <v>-1E-3</v>
      </c>
    </row>
    <row r="62" spans="1:39" ht="15.75" thickBot="1" x14ac:dyDescent="0.3">
      <c r="A62" s="36" t="s">
        <v>76</v>
      </c>
      <c r="B62" s="37">
        <v>14002</v>
      </c>
      <c r="C62" s="38">
        <v>20</v>
      </c>
      <c r="D62" s="38">
        <v>0</v>
      </c>
      <c r="E62" s="38">
        <v>14</v>
      </c>
      <c r="F62" s="39">
        <v>3</v>
      </c>
      <c r="G62" s="206">
        <v>13563</v>
      </c>
      <c r="H62" s="281">
        <v>0.96899999999999997</v>
      </c>
      <c r="I62" s="145">
        <v>435</v>
      </c>
      <c r="J62" s="204">
        <v>3.1E-2</v>
      </c>
      <c r="K62" s="203">
        <v>4</v>
      </c>
      <c r="L62" s="204">
        <v>0</v>
      </c>
      <c r="M62" s="203">
        <v>0</v>
      </c>
      <c r="N62" s="282">
        <v>0</v>
      </c>
      <c r="O62" s="141">
        <v>65</v>
      </c>
      <c r="P62" s="364">
        <v>5.0000000000000001E-3</v>
      </c>
      <c r="Q62" s="49">
        <v>12</v>
      </c>
      <c r="R62" s="51">
        <v>1E-3</v>
      </c>
      <c r="S62" s="49">
        <v>35</v>
      </c>
      <c r="T62" s="51">
        <v>2E-3</v>
      </c>
      <c r="U62" s="49">
        <v>15</v>
      </c>
      <c r="V62" s="51">
        <v>1E-3</v>
      </c>
      <c r="W62" s="49">
        <v>4</v>
      </c>
      <c r="X62" s="53">
        <v>0</v>
      </c>
      <c r="Y62" s="52">
        <v>1</v>
      </c>
      <c r="Z62" s="200">
        <v>0</v>
      </c>
      <c r="AA62" s="434">
        <v>0</v>
      </c>
      <c r="AB62" s="433">
        <v>0</v>
      </c>
      <c r="AC62" s="432">
        <v>122</v>
      </c>
      <c r="AD62" s="431">
        <v>13933</v>
      </c>
      <c r="AE62" s="430">
        <v>0.995</v>
      </c>
      <c r="AF62" s="423">
        <v>69</v>
      </c>
      <c r="AG62" s="422">
        <v>5.0000000000000001E-3</v>
      </c>
      <c r="AI62" s="491">
        <v>74</v>
      </c>
      <c r="AJ62" s="490">
        <v>5.0000000000000001E-3</v>
      </c>
      <c r="AL62" s="489">
        <f t="shared" si="2"/>
        <v>-5</v>
      </c>
      <c r="AM62" s="488">
        <f t="shared" si="3"/>
        <v>0</v>
      </c>
    </row>
    <row r="63" spans="1:39" ht="13.5" customHeight="1" x14ac:dyDescent="0.25"/>
    <row r="64" spans="1:39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  <c r="AL64" s="19"/>
      <c r="AM64" s="59"/>
    </row>
    <row r="65" spans="1:39" s="68" customFormat="1" ht="12.75" x14ac:dyDescent="0.2">
      <c r="A65" s="60" t="s">
        <v>93</v>
      </c>
      <c r="B65" s="61">
        <f t="shared" ref="B65:G65" si="4">SUM(B8:B62)</f>
        <v>1139578</v>
      </c>
      <c r="C65" s="62">
        <f t="shared" si="4"/>
        <v>1673</v>
      </c>
      <c r="D65" s="61">
        <f t="shared" si="4"/>
        <v>46</v>
      </c>
      <c r="E65" s="61">
        <f t="shared" si="4"/>
        <v>954</v>
      </c>
      <c r="F65" s="62">
        <f t="shared" si="4"/>
        <v>195</v>
      </c>
      <c r="G65" s="63">
        <f t="shared" si="4"/>
        <v>1058067</v>
      </c>
      <c r="H65" s="64">
        <f xml:space="preserve"> G65 / B65</f>
        <v>0.92847264513705952</v>
      </c>
      <c r="I65" s="63">
        <f>SUM(I8:I62)</f>
        <v>69753</v>
      </c>
      <c r="J65" s="65">
        <f xml:space="preserve"> I65 / B65</f>
        <v>6.1209500358904788E-2</v>
      </c>
      <c r="K65" s="63">
        <f>SUM(K8:K62)</f>
        <v>11324</v>
      </c>
      <c r="L65" s="65">
        <f xml:space="preserve"> K65 / B65</f>
        <v>9.9370117710240111E-3</v>
      </c>
      <c r="M65" s="63">
        <f>SUM(M8:M62)</f>
        <v>434</v>
      </c>
      <c r="N65" s="64">
        <f xml:space="preserve"> M65 / B65</f>
        <v>3.8084273301169382E-4</v>
      </c>
      <c r="O65" s="66">
        <f>SUM(O8:O62)</f>
        <v>29225</v>
      </c>
      <c r="P65" s="67">
        <f xml:space="preserve"> O65 / ($G$65 + $I$65)</f>
        <v>2.5912822968204147E-2</v>
      </c>
      <c r="Q65" s="66">
        <f>SUM(Q8:Q62)</f>
        <v>13375</v>
      </c>
      <c r="R65" s="67">
        <f xml:space="preserve"> Q65 / ($G$65 + $I$65)</f>
        <v>1.1859161923001897E-2</v>
      </c>
      <c r="S65" s="66">
        <f>SUM(S8:S62)</f>
        <v>73762</v>
      </c>
      <c r="T65" s="67">
        <f xml:space="preserve"> S65 /  ($G$65 + $I$65)</f>
        <v>6.5402280505754459E-2</v>
      </c>
      <c r="U65" s="66">
        <f>SUM(U8:U62)</f>
        <v>46107</v>
      </c>
      <c r="V65" s="67">
        <f xml:space="preserve"> U65 /  ($G$65 + $I$65)</f>
        <v>4.088152364739054E-2</v>
      </c>
      <c r="W65" s="66">
        <f>SUM(W8:W62)</f>
        <v>7736</v>
      </c>
      <c r="X65" s="67">
        <f xml:space="preserve"> W65 / ($G$65 + $I$65)</f>
        <v>6.8592505896330975E-3</v>
      </c>
      <c r="Y65" s="66">
        <f>SUM(Y8:Y62)</f>
        <v>6087</v>
      </c>
      <c r="Z65" s="67">
        <f xml:space="preserve"> Y65 /  ($G$65 + $I$65)</f>
        <v>5.3971378411448636E-3</v>
      </c>
      <c r="AA65" s="418">
        <f>SUM(AA8:AA62)</f>
        <v>1409</v>
      </c>
      <c r="AB65" s="421">
        <f xml:space="preserve"> AA65 /  ($G$65 + $I$65)</f>
        <v>1.2493128336081999E-3</v>
      </c>
      <c r="AC65" s="416">
        <f>SUM(AC8:AC62)</f>
        <v>166032</v>
      </c>
      <c r="AD65" s="416">
        <f>SUM(AD8:AD62)</f>
        <v>996715</v>
      </c>
      <c r="AE65" s="420">
        <f xml:space="preserve"> AD65 /  ($G$65 + $I$65)</f>
        <v>0.88375361316522139</v>
      </c>
      <c r="AF65" s="414">
        <f>SUM(AF8:AF62)</f>
        <v>40549</v>
      </c>
      <c r="AG65" s="419">
        <f xml:space="preserve"> AF65 / $B$65</f>
        <v>3.558247000205339E-2</v>
      </c>
      <c r="AL65" s="10"/>
      <c r="AM65" s="59"/>
    </row>
    <row r="66" spans="1:39" s="7" customFormat="1" ht="12.75" x14ac:dyDescent="0.2">
      <c r="A66" s="69" t="s">
        <v>94</v>
      </c>
      <c r="B66" s="61">
        <f t="shared" ref="B66:AG66" si="5">MIN(B8:B62)</f>
        <v>3552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1763</v>
      </c>
      <c r="H66" s="70">
        <f t="shared" si="5"/>
        <v>0.496</v>
      </c>
      <c r="I66" s="63">
        <f t="shared" si="5"/>
        <v>43</v>
      </c>
      <c r="J66" s="71">
        <f t="shared" si="5"/>
        <v>5.0000000000000001E-3</v>
      </c>
      <c r="K66" s="63">
        <f t="shared" si="5"/>
        <v>4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11</v>
      </c>
      <c r="P66" s="72">
        <f t="shared" si="5"/>
        <v>2E-3</v>
      </c>
      <c r="Q66" s="66">
        <f t="shared" si="5"/>
        <v>0</v>
      </c>
      <c r="R66" s="72">
        <f t="shared" si="5"/>
        <v>0</v>
      </c>
      <c r="S66" s="66">
        <f t="shared" si="5"/>
        <v>17</v>
      </c>
      <c r="T66" s="72">
        <f t="shared" si="5"/>
        <v>2E-3</v>
      </c>
      <c r="U66" s="66">
        <f t="shared" si="5"/>
        <v>2</v>
      </c>
      <c r="V66" s="72">
        <f t="shared" si="5"/>
        <v>0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52</v>
      </c>
      <c r="AD66" s="416">
        <f t="shared" si="5"/>
        <v>0</v>
      </c>
      <c r="AE66" s="415">
        <f t="shared" si="5"/>
        <v>0</v>
      </c>
      <c r="AF66" s="414">
        <f t="shared" si="5"/>
        <v>21</v>
      </c>
      <c r="AG66" s="413">
        <f t="shared" si="5"/>
        <v>3.0000000000000001E-3</v>
      </c>
      <c r="AL66" s="19"/>
      <c r="AM66" s="59"/>
    </row>
    <row r="67" spans="1:39" s="7" customFormat="1" ht="12.75" x14ac:dyDescent="0.2">
      <c r="A67" s="69" t="s">
        <v>95</v>
      </c>
      <c r="B67" s="61">
        <f t="shared" ref="B67:AG67" si="6">MAX(B8:B62)</f>
        <v>117123</v>
      </c>
      <c r="C67" s="61">
        <f t="shared" si="6"/>
        <v>189</v>
      </c>
      <c r="D67" s="61">
        <f t="shared" si="6"/>
        <v>9</v>
      </c>
      <c r="E67" s="61">
        <f t="shared" si="6"/>
        <v>165</v>
      </c>
      <c r="F67" s="61">
        <f t="shared" si="6"/>
        <v>8</v>
      </c>
      <c r="G67" s="63">
        <f t="shared" si="6"/>
        <v>113774</v>
      </c>
      <c r="H67" s="70">
        <f t="shared" si="6"/>
        <v>0.995</v>
      </c>
      <c r="I67" s="63">
        <f t="shared" si="6"/>
        <v>5670</v>
      </c>
      <c r="J67" s="71">
        <f t="shared" si="6"/>
        <v>0.503</v>
      </c>
      <c r="K67" s="63">
        <f t="shared" si="6"/>
        <v>2205</v>
      </c>
      <c r="L67" s="71">
        <f t="shared" si="6"/>
        <v>0.13300000000000001</v>
      </c>
      <c r="M67" s="63">
        <f t="shared" si="6"/>
        <v>113</v>
      </c>
      <c r="N67" s="71">
        <f t="shared" si="6"/>
        <v>4.0000000000000001E-3</v>
      </c>
      <c r="O67" s="66">
        <f t="shared" si="6"/>
        <v>2925</v>
      </c>
      <c r="P67" s="72">
        <f t="shared" si="6"/>
        <v>0.29299999999999998</v>
      </c>
      <c r="Q67" s="66">
        <f t="shared" si="6"/>
        <v>1702</v>
      </c>
      <c r="R67" s="72">
        <f t="shared" si="6"/>
        <v>6.4000000000000001E-2</v>
      </c>
      <c r="S67" s="66">
        <f t="shared" si="6"/>
        <v>43906</v>
      </c>
      <c r="T67" s="72">
        <f t="shared" si="6"/>
        <v>0.80400000000000005</v>
      </c>
      <c r="U67" s="66">
        <f t="shared" si="6"/>
        <v>12185</v>
      </c>
      <c r="V67" s="72">
        <f t="shared" si="6"/>
        <v>0.995</v>
      </c>
      <c r="W67" s="66">
        <f t="shared" si="6"/>
        <v>1955</v>
      </c>
      <c r="X67" s="298">
        <f t="shared" si="6"/>
        <v>0.16400000000000001</v>
      </c>
      <c r="Y67" s="66">
        <f t="shared" si="6"/>
        <v>5547</v>
      </c>
      <c r="Z67" s="72">
        <f t="shared" si="6"/>
        <v>0.55900000000000005</v>
      </c>
      <c r="AA67" s="418">
        <f t="shared" si="6"/>
        <v>104</v>
      </c>
      <c r="AB67" s="417">
        <f t="shared" si="6"/>
        <v>7.0000000000000001E-3</v>
      </c>
      <c r="AC67" s="416">
        <f t="shared" si="6"/>
        <v>47605</v>
      </c>
      <c r="AD67" s="416">
        <f t="shared" si="6"/>
        <v>115367</v>
      </c>
      <c r="AE67" s="415">
        <f t="shared" si="6"/>
        <v>0.996</v>
      </c>
      <c r="AF67" s="414">
        <f t="shared" si="6"/>
        <v>3579</v>
      </c>
      <c r="AG67" s="413">
        <f t="shared" si="6"/>
        <v>0.31900000000000001</v>
      </c>
      <c r="AL67" s="19"/>
      <c r="AM67" s="59"/>
    </row>
    <row r="68" spans="1:39" x14ac:dyDescent="0.25">
      <c r="I68" s="137">
        <f xml:space="preserve"> G65 + I65</f>
        <v>1127820</v>
      </c>
    </row>
  </sheetData>
  <autoFilter ref="A7:AM7">
    <sortState ref="A8:AM62">
      <sortCondition descending="1" ref="A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89" zoomScaleNormal="89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2.75" x14ac:dyDescent="0.2"/>
  <cols>
    <col min="1" max="1" width="11.42578125" style="7" bestFit="1" customWidth="1"/>
    <col min="2" max="2" width="15.28515625" style="7" customWidth="1"/>
    <col min="3" max="3" width="10.42578125" style="7" bestFit="1" customWidth="1"/>
    <col min="4" max="4" width="11.140625" style="7" customWidth="1"/>
    <col min="5" max="5" width="7.85546875" style="7" bestFit="1" customWidth="1"/>
    <col min="6" max="6" width="11.5703125" style="7" customWidth="1"/>
    <col min="7" max="7" width="14.85546875" style="7" customWidth="1"/>
    <col min="8" max="8" width="10" style="8" customWidth="1"/>
    <col min="9" max="9" width="13.42578125" style="7" customWidth="1"/>
    <col min="10" max="10" width="11.42578125" style="8" customWidth="1"/>
    <col min="11" max="11" width="15" style="7" customWidth="1"/>
    <col min="12" max="12" width="13.85546875" style="8" customWidth="1"/>
    <col min="13" max="13" width="9.42578125" style="7" customWidth="1"/>
    <col min="14" max="14" width="11" style="8" customWidth="1"/>
    <col min="15" max="15" width="14.7109375" style="7" customWidth="1"/>
    <col min="16" max="16" width="15.28515625" style="8" customWidth="1"/>
    <col min="17" max="17" width="12.28515625" style="7" hidden="1" customWidth="1"/>
    <col min="18" max="18" width="15.42578125" style="8" hidden="1" customWidth="1"/>
    <col min="19" max="19" width="14.28515625" style="7" customWidth="1"/>
    <col min="20" max="20" width="12.85546875" style="8" customWidth="1"/>
    <col min="21" max="21" width="12.7109375" style="7" customWidth="1"/>
    <col min="22" max="22" width="10.42578125" style="8" customWidth="1"/>
    <col min="23" max="23" width="12.140625" style="7" customWidth="1"/>
    <col min="24" max="24" width="13.140625" style="8" customWidth="1"/>
    <col min="25" max="25" width="14.7109375" style="7" customWidth="1"/>
    <col min="26" max="26" width="12.28515625" style="8" customWidth="1"/>
    <col min="27" max="27" width="11.5703125" style="7" customWidth="1"/>
    <col min="28" max="28" width="13.7109375" style="8" customWidth="1"/>
    <col min="29" max="29" width="12.7109375" style="7" customWidth="1"/>
    <col min="30" max="30" width="13" style="68" customWidth="1"/>
    <col min="31" max="31" width="12.7109375" style="8" customWidth="1"/>
    <col min="32" max="32" width="13" style="7" customWidth="1"/>
    <col min="33" max="33" width="11" style="8" customWidth="1"/>
    <col min="34" max="16384" width="9.140625" style="7"/>
  </cols>
  <sheetData>
    <row r="1" spans="1:33" x14ac:dyDescent="0.2">
      <c r="A1" s="258" t="s">
        <v>276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59" t="s">
        <v>187</v>
      </c>
    </row>
    <row r="2" spans="1:33" x14ac:dyDescent="0.2">
      <c r="A2" s="4" t="s">
        <v>275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x14ac:dyDescent="0.2">
      <c r="A4" s="4"/>
      <c r="B4" s="19"/>
      <c r="C4" s="19"/>
      <c r="D4" s="19"/>
      <c r="E4" s="183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ht="32.25" customHeight="1" thickBot="1" x14ac:dyDescent="0.25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269</v>
      </c>
      <c r="AG6" s="686"/>
    </row>
    <row r="7" spans="1:33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</row>
    <row r="8" spans="1:33" x14ac:dyDescent="0.2">
      <c r="A8" s="36" t="s">
        <v>28</v>
      </c>
      <c r="B8" s="37">
        <v>9469</v>
      </c>
      <c r="C8" s="38">
        <v>13</v>
      </c>
      <c r="D8" s="38">
        <v>0</v>
      </c>
      <c r="E8" s="38">
        <v>3</v>
      </c>
      <c r="F8" s="39">
        <v>3</v>
      </c>
      <c r="G8" s="206">
        <v>8873</v>
      </c>
      <c r="H8" s="281">
        <v>0.93700000000000006</v>
      </c>
      <c r="I8" s="145">
        <v>550</v>
      </c>
      <c r="J8" s="204">
        <v>5.8000000000000003E-2</v>
      </c>
      <c r="K8" s="203">
        <v>46</v>
      </c>
      <c r="L8" s="204">
        <v>5.0000000000000001E-3</v>
      </c>
      <c r="M8" s="203">
        <v>0</v>
      </c>
      <c r="N8" s="282">
        <v>0</v>
      </c>
      <c r="O8" s="141">
        <v>348</v>
      </c>
      <c r="P8" s="364">
        <v>3.6999999999999998E-2</v>
      </c>
      <c r="Q8" s="49">
        <v>30</v>
      </c>
      <c r="R8" s="51">
        <v>3.0000000000000001E-3</v>
      </c>
      <c r="S8" s="49">
        <v>545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200">
        <v>0</v>
      </c>
      <c r="AA8" s="439">
        <v>7</v>
      </c>
      <c r="AB8" s="438">
        <v>1E-3</v>
      </c>
      <c r="AC8" s="437">
        <v>930</v>
      </c>
      <c r="AD8" s="436">
        <v>8643</v>
      </c>
      <c r="AE8" s="435">
        <v>0.91300000000000003</v>
      </c>
      <c r="AF8" s="423">
        <v>394</v>
      </c>
      <c r="AG8" s="422">
        <v>4.2000000000000003E-2</v>
      </c>
    </row>
    <row r="9" spans="1:33" x14ac:dyDescent="0.2">
      <c r="A9" s="36" t="s">
        <v>29</v>
      </c>
      <c r="B9" s="37">
        <v>81427</v>
      </c>
      <c r="C9" s="38">
        <v>80</v>
      </c>
      <c r="D9" s="38">
        <v>0</v>
      </c>
      <c r="E9" s="38">
        <v>74</v>
      </c>
      <c r="F9" s="39">
        <v>6</v>
      </c>
      <c r="G9" s="206">
        <v>80323</v>
      </c>
      <c r="H9" s="281">
        <v>0.98599999999999999</v>
      </c>
      <c r="I9" s="145">
        <v>870</v>
      </c>
      <c r="J9" s="204">
        <v>1.0999999999999999E-2</v>
      </c>
      <c r="K9" s="203">
        <v>234</v>
      </c>
      <c r="L9" s="204">
        <v>3.0000000000000001E-3</v>
      </c>
      <c r="M9" s="203">
        <v>0</v>
      </c>
      <c r="N9" s="282">
        <v>0</v>
      </c>
      <c r="O9" s="141">
        <v>1808</v>
      </c>
      <c r="P9" s="364">
        <v>2.1999999999999999E-2</v>
      </c>
      <c r="Q9" s="49">
        <v>1705</v>
      </c>
      <c r="R9" s="51">
        <v>2.1000000000000001E-2</v>
      </c>
      <c r="S9" s="49">
        <v>701</v>
      </c>
      <c r="T9" s="51">
        <v>8.9999999999999993E-3</v>
      </c>
      <c r="U9" s="49">
        <v>2385</v>
      </c>
      <c r="V9" s="51">
        <v>2.9000000000000001E-2</v>
      </c>
      <c r="W9" s="49">
        <v>501</v>
      </c>
      <c r="X9" s="53">
        <v>6.0000000000000001E-3</v>
      </c>
      <c r="Y9" s="52">
        <v>35</v>
      </c>
      <c r="Z9" s="200">
        <v>0</v>
      </c>
      <c r="AA9" s="434">
        <v>14</v>
      </c>
      <c r="AB9" s="433">
        <v>0</v>
      </c>
      <c r="AC9" s="432">
        <v>5446</v>
      </c>
      <c r="AD9" s="431">
        <v>78150</v>
      </c>
      <c r="AE9" s="430">
        <v>0.96</v>
      </c>
      <c r="AF9" s="423">
        <v>2042</v>
      </c>
      <c r="AG9" s="422">
        <v>2.5000000000000001E-2</v>
      </c>
    </row>
    <row r="10" spans="1:33" x14ac:dyDescent="0.2">
      <c r="A10" s="36" t="s">
        <v>30</v>
      </c>
      <c r="B10" s="37">
        <v>14138</v>
      </c>
      <c r="C10" s="38">
        <v>26</v>
      </c>
      <c r="D10" s="38">
        <v>0</v>
      </c>
      <c r="E10" s="38">
        <v>5</v>
      </c>
      <c r="F10" s="39">
        <v>3</v>
      </c>
      <c r="G10" s="206">
        <v>13408</v>
      </c>
      <c r="H10" s="281">
        <v>0.94799999999999995</v>
      </c>
      <c r="I10" s="145">
        <v>554</v>
      </c>
      <c r="J10" s="204">
        <v>3.9E-2</v>
      </c>
      <c r="K10" s="203">
        <v>165</v>
      </c>
      <c r="L10" s="204">
        <v>1.2E-2</v>
      </c>
      <c r="M10" s="203">
        <v>11</v>
      </c>
      <c r="N10" s="282">
        <v>1E-3</v>
      </c>
      <c r="O10" s="141">
        <v>191</v>
      </c>
      <c r="P10" s="364">
        <v>1.4E-2</v>
      </c>
      <c r="Q10" s="49">
        <v>76</v>
      </c>
      <c r="R10" s="51">
        <v>5.0000000000000001E-3</v>
      </c>
      <c r="S10" s="49">
        <v>171</v>
      </c>
      <c r="T10" s="51">
        <v>1.2E-2</v>
      </c>
      <c r="U10" s="49">
        <v>12175</v>
      </c>
      <c r="V10" s="51">
        <v>0.86099999999999999</v>
      </c>
      <c r="W10" s="49">
        <v>3</v>
      </c>
      <c r="X10" s="53">
        <v>0</v>
      </c>
      <c r="Y10" s="52">
        <v>0</v>
      </c>
      <c r="Z10" s="200">
        <v>0</v>
      </c>
      <c r="AA10" s="434">
        <v>110</v>
      </c>
      <c r="AB10" s="433">
        <v>8.0000000000000002E-3</v>
      </c>
      <c r="AC10" s="432">
        <v>12665</v>
      </c>
      <c r="AD10" s="431">
        <v>1785</v>
      </c>
      <c r="AE10" s="430">
        <v>0.126</v>
      </c>
      <c r="AF10" s="423">
        <v>356</v>
      </c>
      <c r="AG10" s="422">
        <v>2.5000000000000001E-2</v>
      </c>
    </row>
    <row r="11" spans="1:33" x14ac:dyDescent="0.2">
      <c r="A11" s="36" t="s">
        <v>31</v>
      </c>
      <c r="B11" s="37">
        <v>7997</v>
      </c>
      <c r="C11" s="38">
        <v>18</v>
      </c>
      <c r="D11" s="38">
        <v>0</v>
      </c>
      <c r="E11" s="38">
        <v>0</v>
      </c>
      <c r="F11" s="39">
        <v>4</v>
      </c>
      <c r="G11" s="206">
        <v>6548</v>
      </c>
      <c r="H11" s="281">
        <v>0.81899999999999995</v>
      </c>
      <c r="I11" s="145">
        <v>1240</v>
      </c>
      <c r="J11" s="204">
        <v>0.155</v>
      </c>
      <c r="K11" s="203">
        <v>209</v>
      </c>
      <c r="L11" s="204">
        <v>2.5999999999999999E-2</v>
      </c>
      <c r="M11" s="203">
        <v>0</v>
      </c>
      <c r="N11" s="282">
        <v>0</v>
      </c>
      <c r="O11" s="141">
        <v>2418</v>
      </c>
      <c r="P11" s="364">
        <v>0.30199999999999999</v>
      </c>
      <c r="Q11" s="49">
        <v>5</v>
      </c>
      <c r="R11" s="51">
        <v>1E-3</v>
      </c>
      <c r="S11" s="49">
        <v>612</v>
      </c>
      <c r="T11" s="51">
        <v>7.6999999999999999E-2</v>
      </c>
      <c r="U11" s="49">
        <v>62</v>
      </c>
      <c r="V11" s="51">
        <v>8.0000000000000002E-3</v>
      </c>
      <c r="W11" s="49">
        <v>63</v>
      </c>
      <c r="X11" s="53">
        <v>8.0000000000000002E-3</v>
      </c>
      <c r="Y11" s="52">
        <v>9</v>
      </c>
      <c r="Z11" s="200">
        <v>1E-3</v>
      </c>
      <c r="AA11" s="434">
        <v>22</v>
      </c>
      <c r="AB11" s="433">
        <v>3.0000000000000001E-3</v>
      </c>
      <c r="AC11" s="432">
        <v>3230</v>
      </c>
      <c r="AD11" s="431">
        <v>5361</v>
      </c>
      <c r="AE11" s="430">
        <v>0.67</v>
      </c>
      <c r="AF11" s="423">
        <v>2627</v>
      </c>
      <c r="AG11" s="422">
        <v>0.32800000000000001</v>
      </c>
    </row>
    <row r="12" spans="1:33" x14ac:dyDescent="0.2">
      <c r="A12" s="36" t="s">
        <v>32</v>
      </c>
      <c r="B12" s="37">
        <v>14484</v>
      </c>
      <c r="C12" s="38">
        <v>19</v>
      </c>
      <c r="D12" s="38">
        <v>0</v>
      </c>
      <c r="E12" s="38">
        <v>11</v>
      </c>
      <c r="F12" s="39">
        <v>3</v>
      </c>
      <c r="G12" s="206">
        <v>14196</v>
      </c>
      <c r="H12" s="281">
        <v>0.98</v>
      </c>
      <c r="I12" s="145">
        <v>254</v>
      </c>
      <c r="J12" s="204">
        <v>1.7999999999999999E-2</v>
      </c>
      <c r="K12" s="203">
        <v>34</v>
      </c>
      <c r="L12" s="204">
        <v>2E-3</v>
      </c>
      <c r="M12" s="203">
        <v>0</v>
      </c>
      <c r="N12" s="282">
        <v>0</v>
      </c>
      <c r="O12" s="141">
        <v>212</v>
      </c>
      <c r="P12" s="364">
        <v>1.4999999999999999E-2</v>
      </c>
      <c r="Q12" s="49">
        <v>125</v>
      </c>
      <c r="R12" s="51">
        <v>8.9999999999999993E-3</v>
      </c>
      <c r="S12" s="49">
        <v>129</v>
      </c>
      <c r="T12" s="51">
        <v>8.9999999999999993E-3</v>
      </c>
      <c r="U12" s="49">
        <v>100</v>
      </c>
      <c r="V12" s="51">
        <v>7.0000000000000001E-3</v>
      </c>
      <c r="W12" s="49">
        <v>7</v>
      </c>
      <c r="X12" s="53">
        <v>0</v>
      </c>
      <c r="Y12" s="52">
        <v>6</v>
      </c>
      <c r="Z12" s="200">
        <v>0</v>
      </c>
      <c r="AA12" s="434">
        <v>13</v>
      </c>
      <c r="AB12" s="433">
        <v>1E-3</v>
      </c>
      <c r="AC12" s="432">
        <v>475</v>
      </c>
      <c r="AD12" s="431">
        <v>14238</v>
      </c>
      <c r="AE12" s="430">
        <v>0.98299999999999998</v>
      </c>
      <c r="AF12" s="423">
        <v>246</v>
      </c>
      <c r="AG12" s="422">
        <v>1.7000000000000001E-2</v>
      </c>
    </row>
    <row r="13" spans="1:33" x14ac:dyDescent="0.2">
      <c r="A13" s="36" t="s">
        <v>33</v>
      </c>
      <c r="B13" s="37">
        <v>54433</v>
      </c>
      <c r="C13" s="38">
        <v>69</v>
      </c>
      <c r="D13" s="38">
        <v>5</v>
      </c>
      <c r="E13" s="38">
        <v>54</v>
      </c>
      <c r="F13" s="39">
        <v>3</v>
      </c>
      <c r="G13" s="206">
        <v>51667</v>
      </c>
      <c r="H13" s="281">
        <v>0.94899999999999995</v>
      </c>
      <c r="I13" s="145">
        <v>2637</v>
      </c>
      <c r="J13" s="204">
        <v>4.8000000000000001E-2</v>
      </c>
      <c r="K13" s="203">
        <v>129</v>
      </c>
      <c r="L13" s="204">
        <v>2E-3</v>
      </c>
      <c r="M13" s="203">
        <v>0</v>
      </c>
      <c r="N13" s="282">
        <v>0</v>
      </c>
      <c r="O13" s="141">
        <v>1360</v>
      </c>
      <c r="P13" s="364">
        <v>2.5000000000000001E-2</v>
      </c>
      <c r="Q13" s="49">
        <v>846</v>
      </c>
      <c r="R13" s="51">
        <v>1.6E-2</v>
      </c>
      <c r="S13" s="49">
        <v>43789</v>
      </c>
      <c r="T13" s="51">
        <v>0.80400000000000005</v>
      </c>
      <c r="U13" s="49">
        <v>322</v>
      </c>
      <c r="V13" s="51">
        <v>6.0000000000000001E-3</v>
      </c>
      <c r="W13" s="49">
        <v>1949</v>
      </c>
      <c r="X13" s="53">
        <v>3.5999999999999997E-2</v>
      </c>
      <c r="Y13" s="52">
        <v>13</v>
      </c>
      <c r="Z13" s="200">
        <v>0</v>
      </c>
      <c r="AA13" s="434">
        <v>17</v>
      </c>
      <c r="AB13" s="433">
        <v>0</v>
      </c>
      <c r="AC13" s="432">
        <v>47522</v>
      </c>
      <c r="AD13" s="431">
        <v>8674</v>
      </c>
      <c r="AE13" s="430">
        <v>0.159</v>
      </c>
      <c r="AF13" s="423">
        <v>1489</v>
      </c>
      <c r="AG13" s="422">
        <v>2.7E-2</v>
      </c>
    </row>
    <row r="14" spans="1:33" x14ac:dyDescent="0.2">
      <c r="A14" s="36" t="s">
        <v>34</v>
      </c>
      <c r="B14" s="37">
        <v>4184</v>
      </c>
      <c r="C14" s="38">
        <v>10</v>
      </c>
      <c r="D14" s="38">
        <v>0</v>
      </c>
      <c r="E14" s="38">
        <v>0</v>
      </c>
      <c r="F14" s="39">
        <v>5</v>
      </c>
      <c r="G14" s="206">
        <v>3627</v>
      </c>
      <c r="H14" s="281">
        <v>0.86699999999999999</v>
      </c>
      <c r="I14" s="145">
        <v>541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141">
        <v>220</v>
      </c>
      <c r="P14" s="364">
        <v>5.2999999999999999E-2</v>
      </c>
      <c r="Q14" s="49">
        <v>11</v>
      </c>
      <c r="R14" s="51">
        <v>3.0000000000000001E-3</v>
      </c>
      <c r="S14" s="49">
        <v>179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0">
        <v>3.0000000000000001E-3</v>
      </c>
      <c r="AA14" s="434">
        <v>10</v>
      </c>
      <c r="AB14" s="433">
        <v>2E-3</v>
      </c>
      <c r="AC14" s="432">
        <v>565</v>
      </c>
      <c r="AD14" s="431">
        <v>3942</v>
      </c>
      <c r="AE14" s="430">
        <v>0.94199999999999995</v>
      </c>
      <c r="AF14" s="423">
        <v>236</v>
      </c>
      <c r="AG14" s="422">
        <v>5.6000000000000001E-2</v>
      </c>
    </row>
    <row r="15" spans="1:33" x14ac:dyDescent="0.2">
      <c r="A15" s="36" t="s">
        <v>35</v>
      </c>
      <c r="B15" s="37">
        <v>5082</v>
      </c>
      <c r="C15" s="38">
        <v>11</v>
      </c>
      <c r="D15" s="38">
        <v>0</v>
      </c>
      <c r="E15" s="38">
        <v>0</v>
      </c>
      <c r="F15" s="39">
        <v>3</v>
      </c>
      <c r="G15" s="206">
        <v>4721</v>
      </c>
      <c r="H15" s="281">
        <v>0.92900000000000005</v>
      </c>
      <c r="I15" s="145">
        <v>340</v>
      </c>
      <c r="J15" s="204">
        <v>6.7000000000000004E-2</v>
      </c>
      <c r="K15" s="203">
        <v>21</v>
      </c>
      <c r="L15" s="204">
        <v>4.0000000000000001E-3</v>
      </c>
      <c r="M15" s="203">
        <v>0</v>
      </c>
      <c r="N15" s="282">
        <v>0</v>
      </c>
      <c r="O15" s="141">
        <v>68</v>
      </c>
      <c r="P15" s="364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0">
        <v>0</v>
      </c>
      <c r="AA15" s="434">
        <v>22</v>
      </c>
      <c r="AB15" s="433">
        <v>4.0000000000000001E-3</v>
      </c>
      <c r="AC15" s="432">
        <v>262</v>
      </c>
      <c r="AD15" s="431">
        <v>4993</v>
      </c>
      <c r="AE15" s="430">
        <v>0.98199999999999998</v>
      </c>
      <c r="AF15" s="423">
        <v>89</v>
      </c>
      <c r="AG15" s="422">
        <v>1.7999999999999999E-2</v>
      </c>
    </row>
    <row r="16" spans="1:33" x14ac:dyDescent="0.2">
      <c r="A16" s="36" t="s">
        <v>36</v>
      </c>
      <c r="B16" s="37">
        <v>4244</v>
      </c>
      <c r="C16" s="38">
        <v>12</v>
      </c>
      <c r="D16" s="38">
        <v>0</v>
      </c>
      <c r="E16" s="38">
        <v>0</v>
      </c>
      <c r="F16" s="39">
        <v>4</v>
      </c>
      <c r="G16" s="206">
        <v>3867</v>
      </c>
      <c r="H16" s="281">
        <v>0.91100000000000003</v>
      </c>
      <c r="I16" s="145">
        <v>314</v>
      </c>
      <c r="J16" s="204">
        <v>7.3999999999999996E-2</v>
      </c>
      <c r="K16" s="203">
        <v>63</v>
      </c>
      <c r="L16" s="204">
        <v>1.4999999999999999E-2</v>
      </c>
      <c r="M16" s="203">
        <v>0</v>
      </c>
      <c r="N16" s="282">
        <v>0</v>
      </c>
      <c r="O16" s="141">
        <v>637</v>
      </c>
      <c r="P16" s="364">
        <v>0.15</v>
      </c>
      <c r="Q16" s="49">
        <v>27</v>
      </c>
      <c r="R16" s="51">
        <v>6.0000000000000001E-3</v>
      </c>
      <c r="S16" s="49">
        <v>334</v>
      </c>
      <c r="T16" s="51">
        <v>7.9000000000000001E-2</v>
      </c>
      <c r="U16" s="49">
        <v>4181</v>
      </c>
      <c r="V16" s="51">
        <v>0.98499999999999999</v>
      </c>
      <c r="W16" s="49">
        <v>36</v>
      </c>
      <c r="X16" s="53">
        <v>8.0000000000000002E-3</v>
      </c>
      <c r="Y16" s="52">
        <v>14</v>
      </c>
      <c r="Z16" s="200">
        <v>3.0000000000000001E-3</v>
      </c>
      <c r="AA16" s="434">
        <v>14</v>
      </c>
      <c r="AB16" s="433">
        <v>3.0000000000000001E-3</v>
      </c>
      <c r="AC16" s="432">
        <v>5236</v>
      </c>
      <c r="AD16" s="431">
        <v>0</v>
      </c>
      <c r="AE16" s="430">
        <v>0</v>
      </c>
      <c r="AF16" s="423">
        <v>700</v>
      </c>
      <c r="AG16" s="422">
        <v>0.16500000000000001</v>
      </c>
    </row>
    <row r="17" spans="1:33" x14ac:dyDescent="0.2">
      <c r="A17" s="36" t="s">
        <v>37</v>
      </c>
      <c r="B17" s="37">
        <v>25100</v>
      </c>
      <c r="C17" s="38">
        <v>39</v>
      </c>
      <c r="D17" s="38">
        <v>0</v>
      </c>
      <c r="E17" s="38">
        <v>29</v>
      </c>
      <c r="F17" s="39">
        <v>3</v>
      </c>
      <c r="G17" s="206">
        <v>22169</v>
      </c>
      <c r="H17" s="281">
        <v>0.88300000000000001</v>
      </c>
      <c r="I17" s="145">
        <v>2436</v>
      </c>
      <c r="J17" s="204">
        <v>9.7000000000000003E-2</v>
      </c>
      <c r="K17" s="203">
        <v>468</v>
      </c>
      <c r="L17" s="204">
        <v>1.9E-2</v>
      </c>
      <c r="M17" s="203">
        <v>27</v>
      </c>
      <c r="N17" s="282">
        <v>1E-3</v>
      </c>
      <c r="O17" s="141">
        <v>491</v>
      </c>
      <c r="P17" s="364">
        <v>0.02</v>
      </c>
      <c r="Q17" s="49">
        <v>324</v>
      </c>
      <c r="R17" s="51">
        <v>1.2999999999999999E-2</v>
      </c>
      <c r="S17" s="49">
        <v>2849</v>
      </c>
      <c r="T17" s="51">
        <v>0.114</v>
      </c>
      <c r="U17" s="49">
        <v>6315</v>
      </c>
      <c r="V17" s="51">
        <v>0.252</v>
      </c>
      <c r="W17" s="49">
        <v>1430</v>
      </c>
      <c r="X17" s="53">
        <v>5.7000000000000002E-2</v>
      </c>
      <c r="Y17" s="52">
        <v>12</v>
      </c>
      <c r="Z17" s="200">
        <v>0</v>
      </c>
      <c r="AA17" s="434">
        <v>20</v>
      </c>
      <c r="AB17" s="433">
        <v>1E-3</v>
      </c>
      <c r="AC17" s="432">
        <v>11180</v>
      </c>
      <c r="AD17" s="431">
        <v>18058</v>
      </c>
      <c r="AE17" s="430">
        <v>0.71899999999999997</v>
      </c>
      <c r="AF17" s="423">
        <v>959</v>
      </c>
      <c r="AG17" s="422">
        <v>3.7999999999999999E-2</v>
      </c>
    </row>
    <row r="18" spans="1:33" x14ac:dyDescent="0.2">
      <c r="A18" s="36" t="s">
        <v>38</v>
      </c>
      <c r="B18" s="37">
        <v>3648</v>
      </c>
      <c r="C18" s="38">
        <v>10</v>
      </c>
      <c r="D18" s="38">
        <v>0</v>
      </c>
      <c r="E18" s="38">
        <v>7</v>
      </c>
      <c r="F18" s="39">
        <v>4</v>
      </c>
      <c r="G18" s="206">
        <v>2769</v>
      </c>
      <c r="H18" s="281">
        <v>0.75900000000000001</v>
      </c>
      <c r="I18" s="145">
        <v>579</v>
      </c>
      <c r="J18" s="204">
        <v>0.159</v>
      </c>
      <c r="K18" s="203">
        <v>300</v>
      </c>
      <c r="L18" s="204">
        <v>8.2000000000000003E-2</v>
      </c>
      <c r="M18" s="203">
        <v>0</v>
      </c>
      <c r="N18" s="282">
        <v>0</v>
      </c>
      <c r="O18" s="141">
        <v>161</v>
      </c>
      <c r="P18" s="364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75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200">
        <v>2E-3</v>
      </c>
      <c r="AA18" s="434">
        <v>13</v>
      </c>
      <c r="AB18" s="433">
        <v>4.0000000000000001E-3</v>
      </c>
      <c r="AC18" s="432">
        <v>376</v>
      </c>
      <c r="AD18" s="431">
        <v>3184</v>
      </c>
      <c r="AE18" s="430">
        <v>0.873</v>
      </c>
      <c r="AF18" s="423">
        <v>461</v>
      </c>
      <c r="AG18" s="422">
        <v>0.126</v>
      </c>
    </row>
    <row r="19" spans="1:33" x14ac:dyDescent="0.2">
      <c r="A19" s="36" t="s">
        <v>39</v>
      </c>
      <c r="B19" s="37">
        <v>7310</v>
      </c>
      <c r="C19" s="38">
        <v>14</v>
      </c>
      <c r="D19" s="38">
        <v>0</v>
      </c>
      <c r="E19" s="38">
        <v>0</v>
      </c>
      <c r="F19" s="39">
        <v>3</v>
      </c>
      <c r="G19" s="206">
        <v>7253</v>
      </c>
      <c r="H19" s="281">
        <v>0.99199999999999999</v>
      </c>
      <c r="I19" s="145">
        <v>44</v>
      </c>
      <c r="J19" s="204">
        <v>6.0000000000000001E-3</v>
      </c>
      <c r="K19" s="203">
        <v>13</v>
      </c>
      <c r="L19" s="204">
        <v>2E-3</v>
      </c>
      <c r="M19" s="203">
        <v>0</v>
      </c>
      <c r="N19" s="282">
        <v>0</v>
      </c>
      <c r="O19" s="141">
        <v>31</v>
      </c>
      <c r="P19" s="364">
        <v>4.0000000000000001E-3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200">
        <v>0</v>
      </c>
      <c r="AA19" s="434">
        <v>0</v>
      </c>
      <c r="AB19" s="433">
        <v>0</v>
      </c>
      <c r="AC19" s="432">
        <v>56</v>
      </c>
      <c r="AD19" s="431">
        <v>7266</v>
      </c>
      <c r="AE19" s="430">
        <v>0.99399999999999999</v>
      </c>
      <c r="AF19" s="423">
        <v>44</v>
      </c>
      <c r="AG19" s="422">
        <v>6.0000000000000001E-3</v>
      </c>
    </row>
    <row r="20" spans="1:33" x14ac:dyDescent="0.2">
      <c r="A20" s="36" t="s">
        <v>40</v>
      </c>
      <c r="B20" s="37">
        <v>21795</v>
      </c>
      <c r="C20" s="38">
        <v>28</v>
      </c>
      <c r="D20" s="38">
        <v>0</v>
      </c>
      <c r="E20" s="38">
        <v>18</v>
      </c>
      <c r="F20" s="39">
        <v>3</v>
      </c>
      <c r="G20" s="206">
        <v>18670</v>
      </c>
      <c r="H20" s="281">
        <v>0.85699999999999998</v>
      </c>
      <c r="I20" s="145">
        <v>2184</v>
      </c>
      <c r="J20" s="204">
        <v>0.1</v>
      </c>
      <c r="K20" s="203">
        <v>941</v>
      </c>
      <c r="L20" s="204">
        <v>4.2999999999999997E-2</v>
      </c>
      <c r="M20" s="203">
        <v>0</v>
      </c>
      <c r="N20" s="282">
        <v>0</v>
      </c>
      <c r="O20" s="141">
        <v>1341</v>
      </c>
      <c r="P20" s="364">
        <v>6.2E-2</v>
      </c>
      <c r="Q20" s="49">
        <v>1092</v>
      </c>
      <c r="R20" s="51">
        <v>0.05</v>
      </c>
      <c r="S20" s="49">
        <v>516</v>
      </c>
      <c r="T20" s="51">
        <v>2.4E-2</v>
      </c>
      <c r="U20" s="49">
        <v>575</v>
      </c>
      <c r="V20" s="51">
        <v>2.5999999999999999E-2</v>
      </c>
      <c r="W20" s="49">
        <v>12</v>
      </c>
      <c r="X20" s="53">
        <v>1E-3</v>
      </c>
      <c r="Y20" s="52">
        <v>4</v>
      </c>
      <c r="Z20" s="200">
        <v>0</v>
      </c>
      <c r="AA20" s="434">
        <v>62</v>
      </c>
      <c r="AB20" s="433">
        <v>3.0000000000000001E-3</v>
      </c>
      <c r="AC20" s="432">
        <v>2564</v>
      </c>
      <c r="AD20" s="431">
        <v>19502</v>
      </c>
      <c r="AE20" s="430">
        <v>0.89500000000000002</v>
      </c>
      <c r="AF20" s="423">
        <v>2282</v>
      </c>
      <c r="AG20" s="422">
        <v>0.105</v>
      </c>
    </row>
    <row r="21" spans="1:33" x14ac:dyDescent="0.2">
      <c r="A21" s="36" t="s">
        <v>41</v>
      </c>
      <c r="B21" s="37">
        <v>13809</v>
      </c>
      <c r="C21" s="38">
        <v>25</v>
      </c>
      <c r="D21" s="38">
        <v>0</v>
      </c>
      <c r="E21" s="38">
        <v>16</v>
      </c>
      <c r="F21" s="39">
        <v>8</v>
      </c>
      <c r="G21" s="206">
        <v>13173</v>
      </c>
      <c r="H21" s="281">
        <v>0.95399999999999996</v>
      </c>
      <c r="I21" s="145">
        <v>465</v>
      </c>
      <c r="J21" s="204">
        <v>3.4000000000000002E-2</v>
      </c>
      <c r="K21" s="203">
        <v>163</v>
      </c>
      <c r="L21" s="204">
        <v>1.2E-2</v>
      </c>
      <c r="M21" s="203">
        <v>8</v>
      </c>
      <c r="N21" s="282">
        <v>1E-3</v>
      </c>
      <c r="O21" s="141">
        <v>152</v>
      </c>
      <c r="P21" s="364">
        <v>1.0999999999999999E-2</v>
      </c>
      <c r="Q21" s="49">
        <v>104</v>
      </c>
      <c r="R21" s="51">
        <v>8.0000000000000002E-3</v>
      </c>
      <c r="S21" s="49">
        <v>108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12</v>
      </c>
      <c r="Z21" s="200">
        <v>1E-3</v>
      </c>
      <c r="AA21" s="434">
        <v>23</v>
      </c>
      <c r="AB21" s="433">
        <v>2E-3</v>
      </c>
      <c r="AC21" s="432">
        <v>404</v>
      </c>
      <c r="AD21" s="431">
        <v>13479</v>
      </c>
      <c r="AE21" s="430">
        <v>0.97599999999999998</v>
      </c>
      <c r="AF21" s="423">
        <v>315</v>
      </c>
      <c r="AG21" s="422">
        <v>2.3E-2</v>
      </c>
    </row>
    <row r="22" spans="1:33" x14ac:dyDescent="0.2">
      <c r="A22" s="36" t="s">
        <v>42</v>
      </c>
      <c r="B22" s="37">
        <v>18521</v>
      </c>
      <c r="C22" s="38">
        <v>24</v>
      </c>
      <c r="D22" s="38">
        <v>0</v>
      </c>
      <c r="E22" s="38">
        <v>9</v>
      </c>
      <c r="F22" s="39">
        <v>3</v>
      </c>
      <c r="G22" s="206">
        <v>18252</v>
      </c>
      <c r="H22" s="281">
        <v>0.98499999999999999</v>
      </c>
      <c r="I22" s="145">
        <v>255</v>
      </c>
      <c r="J22" s="204">
        <v>1.4E-2</v>
      </c>
      <c r="K22" s="203">
        <v>14</v>
      </c>
      <c r="L22" s="204">
        <v>1E-3</v>
      </c>
      <c r="M22" s="203">
        <v>0</v>
      </c>
      <c r="N22" s="282">
        <v>0</v>
      </c>
      <c r="O22" s="141">
        <v>49</v>
      </c>
      <c r="P22" s="364">
        <v>3.0000000000000001E-3</v>
      </c>
      <c r="Q22" s="49">
        <v>10</v>
      </c>
      <c r="R22" s="51">
        <v>1E-3</v>
      </c>
      <c r="S22" s="49">
        <v>293</v>
      </c>
      <c r="T22" s="51">
        <v>1.6E-2</v>
      </c>
      <c r="U22" s="49">
        <v>13</v>
      </c>
      <c r="V22" s="51">
        <v>1E-3</v>
      </c>
      <c r="W22" s="49">
        <v>4</v>
      </c>
      <c r="X22" s="53">
        <v>0</v>
      </c>
      <c r="Y22" s="52">
        <v>4</v>
      </c>
      <c r="Z22" s="200">
        <v>0</v>
      </c>
      <c r="AA22" s="434">
        <v>22</v>
      </c>
      <c r="AB22" s="433">
        <v>1E-3</v>
      </c>
      <c r="AC22" s="432">
        <v>389</v>
      </c>
      <c r="AD22" s="431">
        <v>18199</v>
      </c>
      <c r="AE22" s="430">
        <v>0.98299999999999998</v>
      </c>
      <c r="AF22" s="423">
        <v>63</v>
      </c>
      <c r="AG22" s="422">
        <v>3.0000000000000001E-3</v>
      </c>
    </row>
    <row r="23" spans="1:33" x14ac:dyDescent="0.2">
      <c r="A23" s="36" t="s">
        <v>43</v>
      </c>
      <c r="B23" s="37">
        <v>8654</v>
      </c>
      <c r="C23" s="38">
        <v>14</v>
      </c>
      <c r="D23" s="38">
        <v>5</v>
      </c>
      <c r="E23" s="38">
        <v>0</v>
      </c>
      <c r="F23" s="39">
        <v>5</v>
      </c>
      <c r="G23" s="206">
        <v>8196</v>
      </c>
      <c r="H23" s="281">
        <v>0.94699999999999995</v>
      </c>
      <c r="I23" s="145">
        <v>415</v>
      </c>
      <c r="J23" s="204">
        <v>4.8000000000000001E-2</v>
      </c>
      <c r="K23" s="203">
        <v>43</v>
      </c>
      <c r="L23" s="204">
        <v>5.0000000000000001E-3</v>
      </c>
      <c r="M23" s="203">
        <v>0</v>
      </c>
      <c r="N23" s="282">
        <v>0</v>
      </c>
      <c r="O23" s="141">
        <v>72</v>
      </c>
      <c r="P23" s="364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8611</v>
      </c>
      <c r="V23" s="51">
        <v>0.995</v>
      </c>
      <c r="W23" s="49">
        <v>29</v>
      </c>
      <c r="X23" s="53">
        <v>3.0000000000000001E-3</v>
      </c>
      <c r="Y23" s="52">
        <v>2</v>
      </c>
      <c r="Z23" s="200">
        <v>0</v>
      </c>
      <c r="AA23" s="434">
        <v>25</v>
      </c>
      <c r="AB23" s="433">
        <v>3.0000000000000001E-3</v>
      </c>
      <c r="AC23" s="432">
        <v>8841</v>
      </c>
      <c r="AD23" s="431">
        <v>0</v>
      </c>
      <c r="AE23" s="430">
        <v>0</v>
      </c>
      <c r="AF23" s="423">
        <v>115</v>
      </c>
      <c r="AG23" s="422">
        <v>1.2999999999999999E-2</v>
      </c>
    </row>
    <row r="24" spans="1:33" x14ac:dyDescent="0.2">
      <c r="A24" s="36" t="s">
        <v>44</v>
      </c>
      <c r="B24" s="37">
        <v>43548</v>
      </c>
      <c r="C24" s="38">
        <v>64</v>
      </c>
      <c r="D24" s="38">
        <v>0</v>
      </c>
      <c r="E24" s="38">
        <v>32</v>
      </c>
      <c r="F24" s="39">
        <v>6</v>
      </c>
      <c r="G24" s="206">
        <v>40590</v>
      </c>
      <c r="H24" s="281">
        <v>0.93200000000000005</v>
      </c>
      <c r="I24" s="145">
        <v>2575</v>
      </c>
      <c r="J24" s="204">
        <v>5.8999999999999997E-2</v>
      </c>
      <c r="K24" s="203">
        <v>382</v>
      </c>
      <c r="L24" s="204">
        <v>8.9999999999999993E-3</v>
      </c>
      <c r="M24" s="203">
        <v>1</v>
      </c>
      <c r="N24" s="282">
        <v>0</v>
      </c>
      <c r="O24" s="141">
        <v>1103</v>
      </c>
      <c r="P24" s="364">
        <v>2.5000000000000001E-2</v>
      </c>
      <c r="Q24" s="49">
        <v>545</v>
      </c>
      <c r="R24" s="51">
        <v>1.2999999999999999E-2</v>
      </c>
      <c r="S24" s="49">
        <v>505</v>
      </c>
      <c r="T24" s="51">
        <v>1.2E-2</v>
      </c>
      <c r="U24" s="49">
        <v>395</v>
      </c>
      <c r="V24" s="51">
        <v>8.9999999999999993E-3</v>
      </c>
      <c r="W24" s="49">
        <v>54</v>
      </c>
      <c r="X24" s="53">
        <v>1E-3</v>
      </c>
      <c r="Y24" s="52">
        <v>0</v>
      </c>
      <c r="Z24" s="200">
        <v>0</v>
      </c>
      <c r="AA24" s="434">
        <v>113</v>
      </c>
      <c r="AB24" s="433">
        <v>3.0000000000000001E-3</v>
      </c>
      <c r="AC24" s="432">
        <v>2204</v>
      </c>
      <c r="AD24" s="431">
        <v>42044</v>
      </c>
      <c r="AE24" s="430">
        <v>0.96499999999999997</v>
      </c>
      <c r="AF24" s="423">
        <v>1485</v>
      </c>
      <c r="AG24" s="422">
        <v>3.4000000000000002E-2</v>
      </c>
    </row>
    <row r="25" spans="1:33" x14ac:dyDescent="0.2">
      <c r="A25" s="36" t="s">
        <v>45</v>
      </c>
      <c r="B25" s="37">
        <v>18593</v>
      </c>
      <c r="C25" s="38">
        <v>30</v>
      </c>
      <c r="D25" s="38">
        <v>0</v>
      </c>
      <c r="E25" s="38">
        <v>13</v>
      </c>
      <c r="F25" s="39">
        <v>3</v>
      </c>
      <c r="G25" s="206">
        <v>18067</v>
      </c>
      <c r="H25" s="281">
        <v>0.97199999999999998</v>
      </c>
      <c r="I25" s="145">
        <v>389</v>
      </c>
      <c r="J25" s="204">
        <v>2.1000000000000001E-2</v>
      </c>
      <c r="K25" s="203">
        <v>103</v>
      </c>
      <c r="L25" s="204">
        <v>6.0000000000000001E-3</v>
      </c>
      <c r="M25" s="203">
        <v>34</v>
      </c>
      <c r="N25" s="282">
        <v>2E-3</v>
      </c>
      <c r="O25" s="141">
        <v>161</v>
      </c>
      <c r="P25" s="364">
        <v>8.9999999999999993E-3</v>
      </c>
      <c r="Q25" s="49">
        <v>56</v>
      </c>
      <c r="R25" s="51">
        <v>3.0000000000000001E-3</v>
      </c>
      <c r="S25" s="49">
        <v>88</v>
      </c>
      <c r="T25" s="51">
        <v>5.0000000000000001E-3</v>
      </c>
      <c r="U25" s="49">
        <v>47</v>
      </c>
      <c r="V25" s="51">
        <v>3.0000000000000001E-3</v>
      </c>
      <c r="W25" s="49">
        <v>28</v>
      </c>
      <c r="X25" s="53">
        <v>2E-3</v>
      </c>
      <c r="Y25" s="52">
        <v>4</v>
      </c>
      <c r="Z25" s="200">
        <v>0</v>
      </c>
      <c r="AA25" s="434">
        <v>33</v>
      </c>
      <c r="AB25" s="433">
        <v>2E-3</v>
      </c>
      <c r="AC25" s="432">
        <v>371</v>
      </c>
      <c r="AD25" s="431">
        <v>18323</v>
      </c>
      <c r="AE25" s="430">
        <v>0.98499999999999999</v>
      </c>
      <c r="AF25" s="423">
        <v>264</v>
      </c>
      <c r="AG25" s="422">
        <v>1.4E-2</v>
      </c>
    </row>
    <row r="26" spans="1:33" x14ac:dyDescent="0.2">
      <c r="A26" s="36" t="s">
        <v>46</v>
      </c>
      <c r="B26" s="37">
        <v>40507</v>
      </c>
      <c r="C26" s="38">
        <v>28</v>
      </c>
      <c r="D26" s="38">
        <v>4</v>
      </c>
      <c r="E26" s="38">
        <v>23</v>
      </c>
      <c r="F26" s="39">
        <v>5</v>
      </c>
      <c r="G26" s="206">
        <v>40287</v>
      </c>
      <c r="H26" s="281">
        <v>0.995</v>
      </c>
      <c r="I26" s="145">
        <v>214</v>
      </c>
      <c r="J26" s="204">
        <v>5.0000000000000001E-3</v>
      </c>
      <c r="K26" s="203">
        <v>6</v>
      </c>
      <c r="L26" s="204">
        <v>0</v>
      </c>
      <c r="M26" s="203">
        <v>0</v>
      </c>
      <c r="N26" s="282">
        <v>0</v>
      </c>
      <c r="O26" s="141">
        <v>214</v>
      </c>
      <c r="P26" s="364">
        <v>5.0000000000000001E-3</v>
      </c>
      <c r="Q26" s="49">
        <v>194</v>
      </c>
      <c r="R26" s="51">
        <v>5.0000000000000001E-3</v>
      </c>
      <c r="S26" s="49">
        <v>88</v>
      </c>
      <c r="T26" s="51">
        <v>2E-3</v>
      </c>
      <c r="U26" s="49">
        <v>108</v>
      </c>
      <c r="V26" s="51">
        <v>3.0000000000000001E-3</v>
      </c>
      <c r="W26" s="49">
        <v>6</v>
      </c>
      <c r="X26" s="53">
        <v>0</v>
      </c>
      <c r="Y26" s="52">
        <v>3</v>
      </c>
      <c r="Z26" s="200">
        <v>0</v>
      </c>
      <c r="AA26" s="434">
        <v>47</v>
      </c>
      <c r="AB26" s="433">
        <v>1E-3</v>
      </c>
      <c r="AC26" s="432">
        <v>466</v>
      </c>
      <c r="AD26" s="431">
        <v>40255</v>
      </c>
      <c r="AE26" s="430">
        <v>0.99399999999999999</v>
      </c>
      <c r="AF26" s="423">
        <v>220</v>
      </c>
      <c r="AG26" s="422">
        <v>5.0000000000000001E-3</v>
      </c>
    </row>
    <row r="27" spans="1:33" x14ac:dyDescent="0.2">
      <c r="A27" s="36" t="s">
        <v>47</v>
      </c>
      <c r="B27" s="37">
        <v>117061</v>
      </c>
      <c r="C27" s="38">
        <v>189</v>
      </c>
      <c r="D27" s="38">
        <v>0</v>
      </c>
      <c r="E27" s="38">
        <v>165</v>
      </c>
      <c r="F27" s="39">
        <v>4</v>
      </c>
      <c r="G27" s="206">
        <v>113693</v>
      </c>
      <c r="H27" s="281">
        <v>0.97099999999999997</v>
      </c>
      <c r="I27" s="145">
        <v>3006</v>
      </c>
      <c r="J27" s="204">
        <v>2.5999999999999999E-2</v>
      </c>
      <c r="K27" s="203">
        <v>361</v>
      </c>
      <c r="L27" s="204">
        <v>3.0000000000000001E-3</v>
      </c>
      <c r="M27" s="203">
        <v>1</v>
      </c>
      <c r="N27" s="282">
        <v>0</v>
      </c>
      <c r="O27" s="141">
        <v>1466</v>
      </c>
      <c r="P27" s="364">
        <v>1.2999999999999999E-2</v>
      </c>
      <c r="Q27" s="49">
        <v>1067</v>
      </c>
      <c r="R27" s="51">
        <v>8.9999999999999993E-3</v>
      </c>
      <c r="S27" s="49">
        <v>607</v>
      </c>
      <c r="T27" s="51">
        <v>5.0000000000000001E-3</v>
      </c>
      <c r="U27" s="49">
        <v>895</v>
      </c>
      <c r="V27" s="51">
        <v>8.0000000000000002E-3</v>
      </c>
      <c r="W27" s="49">
        <v>427</v>
      </c>
      <c r="X27" s="53">
        <v>4.0000000000000001E-3</v>
      </c>
      <c r="Y27" s="52">
        <v>18</v>
      </c>
      <c r="Z27" s="200">
        <v>0</v>
      </c>
      <c r="AA27" s="434">
        <v>98</v>
      </c>
      <c r="AB27" s="433">
        <v>1E-3</v>
      </c>
      <c r="AC27" s="432">
        <v>3584</v>
      </c>
      <c r="AD27" s="431">
        <v>115090</v>
      </c>
      <c r="AE27" s="430">
        <v>0.98299999999999998</v>
      </c>
      <c r="AF27" s="423">
        <v>1827</v>
      </c>
      <c r="AG27" s="422">
        <v>1.6E-2</v>
      </c>
    </row>
    <row r="28" spans="1:33" x14ac:dyDescent="0.2">
      <c r="A28" s="36" t="s">
        <v>48</v>
      </c>
      <c r="B28" s="37">
        <v>10121</v>
      </c>
      <c r="C28" s="38">
        <v>24</v>
      </c>
      <c r="D28" s="38">
        <v>0</v>
      </c>
      <c r="E28" s="38">
        <v>7</v>
      </c>
      <c r="F28" s="39">
        <v>3</v>
      </c>
      <c r="G28" s="206">
        <v>9639</v>
      </c>
      <c r="H28" s="281">
        <v>0.95199999999999996</v>
      </c>
      <c r="I28" s="145">
        <v>444</v>
      </c>
      <c r="J28" s="204">
        <v>4.3999999999999997E-2</v>
      </c>
      <c r="K28" s="203">
        <v>22</v>
      </c>
      <c r="L28" s="204">
        <v>2E-3</v>
      </c>
      <c r="M28" s="203">
        <v>16</v>
      </c>
      <c r="N28" s="282">
        <v>2E-3</v>
      </c>
      <c r="O28" s="141">
        <v>51</v>
      </c>
      <c r="P28" s="364">
        <v>5.0000000000000001E-3</v>
      </c>
      <c r="Q28" s="49">
        <v>21</v>
      </c>
      <c r="R28" s="51">
        <v>2E-3</v>
      </c>
      <c r="S28" s="49">
        <v>35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200">
        <v>1E-3</v>
      </c>
      <c r="AA28" s="434">
        <v>14</v>
      </c>
      <c r="AB28" s="433">
        <v>1E-3</v>
      </c>
      <c r="AC28" s="432">
        <v>177</v>
      </c>
      <c r="AD28" s="431">
        <v>10039</v>
      </c>
      <c r="AE28" s="430">
        <v>0.99199999999999999</v>
      </c>
      <c r="AF28" s="423">
        <v>73</v>
      </c>
      <c r="AG28" s="422">
        <v>7.0000000000000001E-3</v>
      </c>
    </row>
    <row r="29" spans="1:33" x14ac:dyDescent="0.2">
      <c r="A29" s="36" t="s">
        <v>49</v>
      </c>
      <c r="B29" s="37">
        <v>11806</v>
      </c>
      <c r="C29" s="38">
        <v>14</v>
      </c>
      <c r="D29" s="38">
        <v>0</v>
      </c>
      <c r="E29" s="38">
        <v>0</v>
      </c>
      <c r="F29" s="39">
        <v>3</v>
      </c>
      <c r="G29" s="206">
        <v>10486</v>
      </c>
      <c r="H29" s="281">
        <v>0.88800000000000001</v>
      </c>
      <c r="I29" s="145">
        <v>1270</v>
      </c>
      <c r="J29" s="204">
        <v>0.108</v>
      </c>
      <c r="K29" s="203">
        <v>50</v>
      </c>
      <c r="L29" s="204">
        <v>4.0000000000000001E-3</v>
      </c>
      <c r="M29" s="203">
        <v>0</v>
      </c>
      <c r="N29" s="282">
        <v>0</v>
      </c>
      <c r="O29" s="141">
        <v>407</v>
      </c>
      <c r="P29" s="364">
        <v>3.4000000000000002E-2</v>
      </c>
      <c r="Q29" s="49">
        <v>27</v>
      </c>
      <c r="R29" s="51">
        <v>2E-3</v>
      </c>
      <c r="S29" s="49">
        <v>776</v>
      </c>
      <c r="T29" s="51">
        <v>6.6000000000000003E-2</v>
      </c>
      <c r="U29" s="49">
        <v>85</v>
      </c>
      <c r="V29" s="51">
        <v>7.0000000000000001E-3</v>
      </c>
      <c r="W29" s="49">
        <v>38</v>
      </c>
      <c r="X29" s="53">
        <v>3.0000000000000001E-3</v>
      </c>
      <c r="Y29" s="52">
        <v>0</v>
      </c>
      <c r="Z29" s="200">
        <v>0</v>
      </c>
      <c r="AA29" s="434">
        <v>38</v>
      </c>
      <c r="AB29" s="433">
        <v>3.0000000000000001E-3</v>
      </c>
      <c r="AC29" s="432">
        <v>1372</v>
      </c>
      <c r="AD29" s="431">
        <v>10872</v>
      </c>
      <c r="AE29" s="430">
        <v>0.92100000000000004</v>
      </c>
      <c r="AF29" s="423">
        <v>457</v>
      </c>
      <c r="AG29" s="422">
        <v>3.9E-2</v>
      </c>
    </row>
    <row r="30" spans="1:33" x14ac:dyDescent="0.2">
      <c r="A30" s="36" t="s">
        <v>50</v>
      </c>
      <c r="B30" s="37">
        <v>22084</v>
      </c>
      <c r="C30" s="38">
        <v>35</v>
      </c>
      <c r="D30" s="38">
        <v>0</v>
      </c>
      <c r="E30" s="38">
        <v>21</v>
      </c>
      <c r="F30" s="39">
        <v>4</v>
      </c>
      <c r="G30" s="206">
        <v>17980</v>
      </c>
      <c r="H30" s="281">
        <v>0.81399999999999995</v>
      </c>
      <c r="I30" s="145">
        <v>3161</v>
      </c>
      <c r="J30" s="204">
        <v>0.14299999999999999</v>
      </c>
      <c r="K30" s="203">
        <v>943</v>
      </c>
      <c r="L30" s="204">
        <v>4.2999999999999997E-2</v>
      </c>
      <c r="M30" s="203">
        <v>0</v>
      </c>
      <c r="N30" s="282">
        <v>0</v>
      </c>
      <c r="O30" s="141">
        <v>593</v>
      </c>
      <c r="P30" s="364">
        <v>2.7E-2</v>
      </c>
      <c r="Q30" s="49">
        <v>374</v>
      </c>
      <c r="R30" s="51">
        <v>1.7000000000000001E-2</v>
      </c>
      <c r="S30" s="49">
        <v>381</v>
      </c>
      <c r="T30" s="51">
        <v>1.7000000000000001E-2</v>
      </c>
      <c r="U30" s="49">
        <v>228</v>
      </c>
      <c r="V30" s="51">
        <v>0.01</v>
      </c>
      <c r="W30" s="49">
        <v>20</v>
      </c>
      <c r="X30" s="53">
        <v>1E-3</v>
      </c>
      <c r="Y30" s="52">
        <v>10</v>
      </c>
      <c r="Z30" s="200">
        <v>0</v>
      </c>
      <c r="AA30" s="434">
        <v>29</v>
      </c>
      <c r="AB30" s="433">
        <v>1E-3</v>
      </c>
      <c r="AC30" s="432">
        <v>1290</v>
      </c>
      <c r="AD30" s="431">
        <v>20503</v>
      </c>
      <c r="AE30" s="430">
        <v>0.92800000000000005</v>
      </c>
      <c r="AF30" s="423">
        <v>1536</v>
      </c>
      <c r="AG30" s="422">
        <v>7.0000000000000007E-2</v>
      </c>
    </row>
    <row r="31" spans="1:33" x14ac:dyDescent="0.2">
      <c r="A31" s="36" t="s">
        <v>51</v>
      </c>
      <c r="B31" s="37">
        <v>36050</v>
      </c>
      <c r="C31" s="38">
        <v>77</v>
      </c>
      <c r="D31" s="38">
        <v>0</v>
      </c>
      <c r="E31" s="38">
        <v>59</v>
      </c>
      <c r="F31" s="39">
        <v>3</v>
      </c>
      <c r="G31" s="206">
        <v>31852</v>
      </c>
      <c r="H31" s="281">
        <v>0.88400000000000001</v>
      </c>
      <c r="I31" s="145">
        <v>3377</v>
      </c>
      <c r="J31" s="204">
        <v>9.4E-2</v>
      </c>
      <c r="K31" s="203">
        <v>821</v>
      </c>
      <c r="L31" s="204">
        <v>2.3E-2</v>
      </c>
      <c r="M31" s="203">
        <v>0</v>
      </c>
      <c r="N31" s="282">
        <v>0</v>
      </c>
      <c r="O31" s="141">
        <v>1398</v>
      </c>
      <c r="P31" s="364">
        <v>3.9E-2</v>
      </c>
      <c r="Q31" s="49">
        <v>1073</v>
      </c>
      <c r="R31" s="51">
        <v>0.03</v>
      </c>
      <c r="S31" s="49">
        <v>558</v>
      </c>
      <c r="T31" s="51">
        <v>1.4999999999999999E-2</v>
      </c>
      <c r="U31" s="49">
        <v>873</v>
      </c>
      <c r="V31" s="51">
        <v>2.4E-2</v>
      </c>
      <c r="W31" s="49">
        <v>374</v>
      </c>
      <c r="X31" s="53">
        <v>0.01</v>
      </c>
      <c r="Y31" s="52">
        <v>61</v>
      </c>
      <c r="Z31" s="200">
        <v>2E-3</v>
      </c>
      <c r="AA31" s="434">
        <v>6</v>
      </c>
      <c r="AB31" s="433">
        <v>0</v>
      </c>
      <c r="AC31" s="432">
        <v>3333</v>
      </c>
      <c r="AD31" s="431">
        <v>33749</v>
      </c>
      <c r="AE31" s="430">
        <v>0.93600000000000005</v>
      </c>
      <c r="AF31" s="423">
        <v>2219</v>
      </c>
      <c r="AG31" s="422">
        <v>6.2E-2</v>
      </c>
    </row>
    <row r="32" spans="1:33" x14ac:dyDescent="0.2">
      <c r="A32" s="36" t="s">
        <v>52</v>
      </c>
      <c r="B32" s="37">
        <v>19583</v>
      </c>
      <c r="C32" s="38">
        <v>35</v>
      </c>
      <c r="D32" s="38">
        <v>0</v>
      </c>
      <c r="E32" s="38">
        <v>23</v>
      </c>
      <c r="F32" s="39">
        <v>3</v>
      </c>
      <c r="G32" s="206">
        <v>19161</v>
      </c>
      <c r="H32" s="281">
        <v>0.97799999999999998</v>
      </c>
      <c r="I32" s="145">
        <v>399</v>
      </c>
      <c r="J32" s="204">
        <v>0.02</v>
      </c>
      <c r="K32" s="203">
        <v>22</v>
      </c>
      <c r="L32" s="204">
        <v>1E-3</v>
      </c>
      <c r="M32" s="203">
        <v>1</v>
      </c>
      <c r="N32" s="282">
        <v>0</v>
      </c>
      <c r="O32" s="141">
        <v>166</v>
      </c>
      <c r="P32" s="364">
        <v>8.0000000000000002E-3</v>
      </c>
      <c r="Q32" s="49">
        <v>97</v>
      </c>
      <c r="R32" s="51">
        <v>5.0000000000000001E-3</v>
      </c>
      <c r="S32" s="49">
        <v>169</v>
      </c>
      <c r="T32" s="51">
        <v>8.9999999999999993E-3</v>
      </c>
      <c r="U32" s="49">
        <v>68</v>
      </c>
      <c r="V32" s="51">
        <v>3.0000000000000001E-3</v>
      </c>
      <c r="W32" s="49">
        <v>150</v>
      </c>
      <c r="X32" s="53">
        <v>8.0000000000000002E-3</v>
      </c>
      <c r="Y32" s="52">
        <v>3</v>
      </c>
      <c r="Z32" s="200">
        <v>0</v>
      </c>
      <c r="AA32" s="434">
        <v>17</v>
      </c>
      <c r="AB32" s="433">
        <v>1E-3</v>
      </c>
      <c r="AC32" s="432">
        <v>598</v>
      </c>
      <c r="AD32" s="431">
        <v>19278</v>
      </c>
      <c r="AE32" s="430">
        <v>0.98399999999999999</v>
      </c>
      <c r="AF32" s="423">
        <v>188</v>
      </c>
      <c r="AG32" s="422">
        <v>0.01</v>
      </c>
    </row>
    <row r="33" spans="1:33" x14ac:dyDescent="0.2">
      <c r="A33" s="36" t="s">
        <v>53</v>
      </c>
      <c r="B33" s="37">
        <v>15805</v>
      </c>
      <c r="C33" s="38">
        <v>31</v>
      </c>
      <c r="D33" s="38">
        <v>0</v>
      </c>
      <c r="E33" s="38">
        <v>10</v>
      </c>
      <c r="F33" s="39">
        <v>4</v>
      </c>
      <c r="G33" s="206">
        <v>15358</v>
      </c>
      <c r="H33" s="281">
        <v>0.97199999999999998</v>
      </c>
      <c r="I33" s="145">
        <v>423</v>
      </c>
      <c r="J33" s="204">
        <v>2.7E-2</v>
      </c>
      <c r="K33" s="203">
        <v>24</v>
      </c>
      <c r="L33" s="204">
        <v>2E-3</v>
      </c>
      <c r="M33" s="203">
        <v>0</v>
      </c>
      <c r="N33" s="282">
        <v>0</v>
      </c>
      <c r="O33" s="141">
        <v>80</v>
      </c>
      <c r="P33" s="364">
        <v>5.0000000000000001E-3</v>
      </c>
      <c r="Q33" s="49">
        <v>25</v>
      </c>
      <c r="R33" s="51">
        <v>2E-3</v>
      </c>
      <c r="S33" s="49">
        <v>34</v>
      </c>
      <c r="T33" s="51">
        <v>2E-3</v>
      </c>
      <c r="U33" s="49">
        <v>23</v>
      </c>
      <c r="V33" s="51">
        <v>1E-3</v>
      </c>
      <c r="W33" s="49">
        <v>5</v>
      </c>
      <c r="X33" s="53">
        <v>0</v>
      </c>
      <c r="Y33" s="52">
        <v>0</v>
      </c>
      <c r="Z33" s="200">
        <v>0</v>
      </c>
      <c r="AA33" s="434">
        <v>6</v>
      </c>
      <c r="AB33" s="433">
        <v>0</v>
      </c>
      <c r="AC33" s="432">
        <v>164</v>
      </c>
      <c r="AD33" s="431">
        <v>15699</v>
      </c>
      <c r="AE33" s="430">
        <v>0.99299999999999999</v>
      </c>
      <c r="AF33" s="423">
        <v>104</v>
      </c>
      <c r="AG33" s="422">
        <v>7.0000000000000001E-3</v>
      </c>
    </row>
    <row r="34" spans="1:33" x14ac:dyDescent="0.2">
      <c r="A34" s="36" t="s">
        <v>54</v>
      </c>
      <c r="B34" s="37">
        <v>11576</v>
      </c>
      <c r="C34" s="38">
        <v>38</v>
      </c>
      <c r="D34" s="38">
        <v>0</v>
      </c>
      <c r="E34" s="38">
        <v>3</v>
      </c>
      <c r="F34" s="39">
        <v>4</v>
      </c>
      <c r="G34" s="206">
        <v>8933</v>
      </c>
      <c r="H34" s="281">
        <v>0.77200000000000002</v>
      </c>
      <c r="I34" s="145">
        <v>1952</v>
      </c>
      <c r="J34" s="204">
        <v>0.16900000000000001</v>
      </c>
      <c r="K34" s="203">
        <v>691</v>
      </c>
      <c r="L34" s="204">
        <v>0.06</v>
      </c>
      <c r="M34" s="203">
        <v>0</v>
      </c>
      <c r="N34" s="282">
        <v>0</v>
      </c>
      <c r="O34" s="141">
        <v>2892</v>
      </c>
      <c r="P34" s="364">
        <v>0.25</v>
      </c>
      <c r="Q34" s="49">
        <v>241</v>
      </c>
      <c r="R34" s="51">
        <v>2.1000000000000001E-2</v>
      </c>
      <c r="S34" s="49">
        <v>4469</v>
      </c>
      <c r="T34" s="51">
        <v>0.38600000000000001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35</v>
      </c>
      <c r="Z34" s="200">
        <v>3.0000000000000001E-3</v>
      </c>
      <c r="AA34" s="434">
        <v>37</v>
      </c>
      <c r="AB34" s="433">
        <v>3.0000000000000001E-3</v>
      </c>
      <c r="AC34" s="432">
        <v>7782</v>
      </c>
      <c r="AD34" s="431">
        <v>4911</v>
      </c>
      <c r="AE34" s="430">
        <v>0.42399999999999999</v>
      </c>
      <c r="AF34" s="423">
        <v>3583</v>
      </c>
      <c r="AG34" s="422">
        <v>0.31</v>
      </c>
    </row>
    <row r="35" spans="1:33" x14ac:dyDescent="0.2">
      <c r="A35" s="36" t="s">
        <v>55</v>
      </c>
      <c r="B35" s="37">
        <v>35877</v>
      </c>
      <c r="C35" s="38">
        <v>45</v>
      </c>
      <c r="D35" s="38">
        <v>0</v>
      </c>
      <c r="E35" s="38">
        <v>30</v>
      </c>
      <c r="F35" s="39">
        <v>3</v>
      </c>
      <c r="G35" s="206">
        <v>33531</v>
      </c>
      <c r="H35" s="281">
        <v>0.93500000000000005</v>
      </c>
      <c r="I35" s="145">
        <v>2029</v>
      </c>
      <c r="J35" s="204">
        <v>5.7000000000000002E-2</v>
      </c>
      <c r="K35" s="203">
        <v>317</v>
      </c>
      <c r="L35" s="204">
        <v>8.9999999999999993E-3</v>
      </c>
      <c r="M35" s="203">
        <v>0</v>
      </c>
      <c r="N35" s="282">
        <v>0</v>
      </c>
      <c r="O35" s="141">
        <v>598</v>
      </c>
      <c r="P35" s="364">
        <v>1.7000000000000001E-2</v>
      </c>
      <c r="Q35" s="49">
        <v>382</v>
      </c>
      <c r="R35" s="51">
        <v>1.0999999999999999E-2</v>
      </c>
      <c r="S35" s="49">
        <v>164</v>
      </c>
      <c r="T35" s="51">
        <v>5.0000000000000001E-3</v>
      </c>
      <c r="U35" s="49">
        <v>258</v>
      </c>
      <c r="V35" s="51">
        <v>7.0000000000000001E-3</v>
      </c>
      <c r="W35" s="49">
        <v>64</v>
      </c>
      <c r="X35" s="53">
        <v>2E-3</v>
      </c>
      <c r="Y35" s="52">
        <v>22</v>
      </c>
      <c r="Z35" s="200">
        <v>1E-3</v>
      </c>
      <c r="AA35" s="434">
        <v>60</v>
      </c>
      <c r="AB35" s="433">
        <v>2E-3</v>
      </c>
      <c r="AC35" s="432">
        <v>1185</v>
      </c>
      <c r="AD35" s="431">
        <v>34936</v>
      </c>
      <c r="AE35" s="430">
        <v>0.97399999999999998</v>
      </c>
      <c r="AF35" s="423">
        <v>915</v>
      </c>
      <c r="AG35" s="422">
        <v>2.5999999999999999E-2</v>
      </c>
    </row>
    <row r="36" spans="1:33" x14ac:dyDescent="0.2">
      <c r="A36" s="36" t="s">
        <v>56</v>
      </c>
      <c r="B36" s="37">
        <v>17512</v>
      </c>
      <c r="C36" s="38">
        <v>24</v>
      </c>
      <c r="D36" s="38">
        <v>0</v>
      </c>
      <c r="E36" s="38">
        <v>19</v>
      </c>
      <c r="F36" s="39">
        <v>3</v>
      </c>
      <c r="G36" s="206">
        <v>16440</v>
      </c>
      <c r="H36" s="281">
        <v>0.93899999999999995</v>
      </c>
      <c r="I36" s="145">
        <v>871</v>
      </c>
      <c r="J36" s="204">
        <v>0.05</v>
      </c>
      <c r="K36" s="203">
        <v>201</v>
      </c>
      <c r="L36" s="204">
        <v>1.0999999999999999E-2</v>
      </c>
      <c r="M36" s="203">
        <v>0</v>
      </c>
      <c r="N36" s="282">
        <v>0</v>
      </c>
      <c r="O36" s="141">
        <v>228</v>
      </c>
      <c r="P36" s="364">
        <v>1.2999999999999999E-2</v>
      </c>
      <c r="Q36" s="49">
        <v>125</v>
      </c>
      <c r="R36" s="51">
        <v>7.0000000000000001E-3</v>
      </c>
      <c r="S36" s="49">
        <v>177</v>
      </c>
      <c r="T36" s="51">
        <v>0.01</v>
      </c>
      <c r="U36" s="49">
        <v>117</v>
      </c>
      <c r="V36" s="51">
        <v>7.0000000000000001E-3</v>
      </c>
      <c r="W36" s="49">
        <v>24</v>
      </c>
      <c r="X36" s="53">
        <v>1E-3</v>
      </c>
      <c r="Y36" s="52">
        <v>6</v>
      </c>
      <c r="Z36" s="200">
        <v>0</v>
      </c>
      <c r="AA36" s="434">
        <v>20</v>
      </c>
      <c r="AB36" s="433">
        <v>1E-3</v>
      </c>
      <c r="AC36" s="432">
        <v>637</v>
      </c>
      <c r="AD36" s="431">
        <v>17083</v>
      </c>
      <c r="AE36" s="430">
        <v>0.97599999999999998</v>
      </c>
      <c r="AF36" s="423">
        <v>429</v>
      </c>
      <c r="AG36" s="422">
        <v>2.4E-2</v>
      </c>
    </row>
    <row r="37" spans="1:33" x14ac:dyDescent="0.2">
      <c r="A37" s="36" t="s">
        <v>57</v>
      </c>
      <c r="B37" s="37">
        <v>16502</v>
      </c>
      <c r="C37" s="38">
        <v>28</v>
      </c>
      <c r="D37" s="38">
        <v>7</v>
      </c>
      <c r="E37" s="38">
        <v>4</v>
      </c>
      <c r="F37" s="39">
        <v>5</v>
      </c>
      <c r="G37" s="206">
        <v>8752</v>
      </c>
      <c r="H37" s="281">
        <v>0.53</v>
      </c>
      <c r="I37" s="145">
        <v>5539</v>
      </c>
      <c r="J37" s="204">
        <v>0.33600000000000002</v>
      </c>
      <c r="K37" s="203">
        <v>2211</v>
      </c>
      <c r="L37" s="204">
        <v>0.13400000000000001</v>
      </c>
      <c r="M37" s="203">
        <v>0</v>
      </c>
      <c r="N37" s="282">
        <v>0</v>
      </c>
      <c r="O37" s="141">
        <v>1195</v>
      </c>
      <c r="P37" s="364">
        <v>7.1999999999999995E-2</v>
      </c>
      <c r="Q37" s="49">
        <v>288</v>
      </c>
      <c r="R37" s="51">
        <v>1.7000000000000001E-2</v>
      </c>
      <c r="S37" s="49">
        <v>532</v>
      </c>
      <c r="T37" s="51">
        <v>3.2000000000000001E-2</v>
      </c>
      <c r="U37" s="49">
        <v>190</v>
      </c>
      <c r="V37" s="51">
        <v>1.2E-2</v>
      </c>
      <c r="W37" s="49">
        <v>95</v>
      </c>
      <c r="X37" s="53">
        <v>6.0000000000000001E-3</v>
      </c>
      <c r="Y37" s="52">
        <v>52</v>
      </c>
      <c r="Z37" s="200">
        <v>3.0000000000000001E-3</v>
      </c>
      <c r="AA37" s="434">
        <v>61</v>
      </c>
      <c r="AB37" s="433">
        <v>4.0000000000000001E-3</v>
      </c>
      <c r="AC37" s="432">
        <v>2262</v>
      </c>
      <c r="AD37" s="431">
        <v>13091</v>
      </c>
      <c r="AE37" s="430">
        <v>0.79300000000000004</v>
      </c>
      <c r="AF37" s="423">
        <v>3406</v>
      </c>
      <c r="AG37" s="422">
        <v>0.20599999999999999</v>
      </c>
    </row>
    <row r="38" spans="1:33" x14ac:dyDescent="0.2">
      <c r="A38" s="36" t="s">
        <v>58</v>
      </c>
      <c r="B38" s="37">
        <v>60605</v>
      </c>
      <c r="C38" s="38">
        <v>45</v>
      </c>
      <c r="D38" s="38">
        <v>1</v>
      </c>
      <c r="E38" s="38">
        <v>33</v>
      </c>
      <c r="F38" s="39">
        <v>3</v>
      </c>
      <c r="G38" s="206">
        <v>57696</v>
      </c>
      <c r="H38" s="281">
        <v>0.95199999999999996</v>
      </c>
      <c r="I38" s="145">
        <v>2712</v>
      </c>
      <c r="J38" s="204">
        <v>4.4999999999999998E-2</v>
      </c>
      <c r="K38" s="203">
        <v>197</v>
      </c>
      <c r="L38" s="204">
        <v>3.0000000000000001E-3</v>
      </c>
      <c r="M38" s="203">
        <v>0</v>
      </c>
      <c r="N38" s="282">
        <v>0</v>
      </c>
      <c r="O38" s="141">
        <v>649</v>
      </c>
      <c r="P38" s="364">
        <v>1.0999999999999999E-2</v>
      </c>
      <c r="Q38" s="49">
        <v>573</v>
      </c>
      <c r="R38" s="51">
        <v>8.9999999999999993E-3</v>
      </c>
      <c r="S38" s="49">
        <v>425</v>
      </c>
      <c r="T38" s="51">
        <v>7.0000000000000001E-3</v>
      </c>
      <c r="U38" s="49">
        <v>535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0">
        <v>0</v>
      </c>
      <c r="AA38" s="434">
        <v>18</v>
      </c>
      <c r="AB38" s="433">
        <v>0</v>
      </c>
      <c r="AC38" s="432">
        <v>1961</v>
      </c>
      <c r="AD38" s="431">
        <v>59686</v>
      </c>
      <c r="AE38" s="430">
        <v>0.98499999999999999</v>
      </c>
      <c r="AF38" s="423">
        <v>846</v>
      </c>
      <c r="AG38" s="422">
        <v>1.4E-2</v>
      </c>
    </row>
    <row r="39" spans="1:33" x14ac:dyDescent="0.2">
      <c r="A39" s="36" t="s">
        <v>59</v>
      </c>
      <c r="B39" s="37">
        <v>8917</v>
      </c>
      <c r="C39" s="38">
        <v>11</v>
      </c>
      <c r="D39" s="38">
        <v>0</v>
      </c>
      <c r="E39" s="38">
        <v>2</v>
      </c>
      <c r="F39" s="39">
        <v>3</v>
      </c>
      <c r="G39" s="206">
        <v>8046</v>
      </c>
      <c r="H39" s="281">
        <v>0.90200000000000002</v>
      </c>
      <c r="I39" s="145">
        <v>762</v>
      </c>
      <c r="J39" s="204">
        <v>8.5000000000000006E-2</v>
      </c>
      <c r="K39" s="203">
        <v>109</v>
      </c>
      <c r="L39" s="204">
        <v>1.2E-2</v>
      </c>
      <c r="M39" s="203">
        <v>0</v>
      </c>
      <c r="N39" s="282">
        <v>0</v>
      </c>
      <c r="O39" s="141">
        <v>73</v>
      </c>
      <c r="P39" s="364">
        <v>8.0000000000000002E-3</v>
      </c>
      <c r="Q39" s="49">
        <v>36</v>
      </c>
      <c r="R39" s="51">
        <v>4.0000000000000001E-3</v>
      </c>
      <c r="S39" s="49">
        <v>45</v>
      </c>
      <c r="T39" s="51">
        <v>5.0000000000000001E-3</v>
      </c>
      <c r="U39" s="49">
        <v>32</v>
      </c>
      <c r="V39" s="51">
        <v>4.0000000000000001E-3</v>
      </c>
      <c r="W39" s="49">
        <v>11</v>
      </c>
      <c r="X39" s="53">
        <v>1E-3</v>
      </c>
      <c r="Y39" s="52">
        <v>11</v>
      </c>
      <c r="Z39" s="200">
        <v>1E-3</v>
      </c>
      <c r="AA39" s="434">
        <v>18</v>
      </c>
      <c r="AB39" s="433">
        <v>2E-3</v>
      </c>
      <c r="AC39" s="432">
        <v>201</v>
      </c>
      <c r="AD39" s="431">
        <v>8732</v>
      </c>
      <c r="AE39" s="430">
        <v>0.97899999999999998</v>
      </c>
      <c r="AF39" s="423">
        <v>182</v>
      </c>
      <c r="AG39" s="422">
        <v>0.02</v>
      </c>
    </row>
    <row r="40" spans="1:33" x14ac:dyDescent="0.2">
      <c r="A40" s="36" t="s">
        <v>60</v>
      </c>
      <c r="B40" s="37">
        <v>12566</v>
      </c>
      <c r="C40" s="38">
        <v>13</v>
      </c>
      <c r="D40" s="38">
        <v>0</v>
      </c>
      <c r="E40" s="38">
        <v>5</v>
      </c>
      <c r="F40" s="39">
        <v>5</v>
      </c>
      <c r="G40" s="206">
        <v>11997</v>
      </c>
      <c r="H40" s="281">
        <v>0.95499999999999996</v>
      </c>
      <c r="I40" s="145">
        <v>530</v>
      </c>
      <c r="J40" s="204">
        <v>4.2000000000000003E-2</v>
      </c>
      <c r="K40" s="203">
        <v>33</v>
      </c>
      <c r="L40" s="204">
        <v>3.0000000000000001E-3</v>
      </c>
      <c r="M40" s="203">
        <v>6</v>
      </c>
      <c r="N40" s="282">
        <v>0</v>
      </c>
      <c r="O40" s="141">
        <v>781</v>
      </c>
      <c r="P40" s="364">
        <v>6.2E-2</v>
      </c>
      <c r="Q40" s="49">
        <v>93</v>
      </c>
      <c r="R40" s="51">
        <v>7.0000000000000001E-3</v>
      </c>
      <c r="S40" s="49">
        <v>2766</v>
      </c>
      <c r="T40" s="51">
        <v>0.22</v>
      </c>
      <c r="U40" s="49">
        <v>84</v>
      </c>
      <c r="V40" s="51">
        <v>7.0000000000000001E-3</v>
      </c>
      <c r="W40" s="49">
        <v>46</v>
      </c>
      <c r="X40" s="53">
        <v>4.0000000000000001E-3</v>
      </c>
      <c r="Y40" s="52">
        <v>46</v>
      </c>
      <c r="Z40" s="200">
        <v>4.0000000000000001E-3</v>
      </c>
      <c r="AA40" s="434">
        <v>22</v>
      </c>
      <c r="AB40" s="433">
        <v>2E-3</v>
      </c>
      <c r="AC40" s="432">
        <v>3763</v>
      </c>
      <c r="AD40" s="431">
        <v>9583</v>
      </c>
      <c r="AE40" s="430">
        <v>0.76300000000000001</v>
      </c>
      <c r="AF40" s="423">
        <v>814</v>
      </c>
      <c r="AG40" s="422">
        <v>6.5000000000000002E-2</v>
      </c>
    </row>
    <row r="41" spans="1:33" x14ac:dyDescent="0.2">
      <c r="A41" s="36" t="s">
        <v>61</v>
      </c>
      <c r="B41" s="37">
        <v>15518</v>
      </c>
      <c r="C41" s="38">
        <v>28</v>
      </c>
      <c r="D41" s="38">
        <v>2</v>
      </c>
      <c r="E41" s="38">
        <v>7</v>
      </c>
      <c r="F41" s="39">
        <v>3</v>
      </c>
      <c r="G41" s="206">
        <v>9736</v>
      </c>
      <c r="H41" s="281">
        <v>0.627</v>
      </c>
      <c r="I41" s="145">
        <v>5667</v>
      </c>
      <c r="J41" s="204">
        <v>0.36499999999999999</v>
      </c>
      <c r="K41" s="203">
        <v>115</v>
      </c>
      <c r="L41" s="204">
        <v>7.0000000000000001E-3</v>
      </c>
      <c r="M41" s="203">
        <v>0</v>
      </c>
      <c r="N41" s="282">
        <v>0</v>
      </c>
      <c r="O41" s="141">
        <v>192</v>
      </c>
      <c r="P41" s="364">
        <v>1.2E-2</v>
      </c>
      <c r="Q41" s="49">
        <v>46</v>
      </c>
      <c r="R41" s="51">
        <v>3.0000000000000001E-3</v>
      </c>
      <c r="S41" s="49">
        <v>95</v>
      </c>
      <c r="T41" s="51">
        <v>6.0000000000000001E-3</v>
      </c>
      <c r="U41" s="49">
        <v>50</v>
      </c>
      <c r="V41" s="51">
        <v>3.0000000000000001E-3</v>
      </c>
      <c r="W41" s="49">
        <v>30</v>
      </c>
      <c r="X41" s="53">
        <v>2E-3</v>
      </c>
      <c r="Y41" s="52">
        <v>7</v>
      </c>
      <c r="Z41" s="200">
        <v>0</v>
      </c>
      <c r="AA41" s="434">
        <v>3</v>
      </c>
      <c r="AB41" s="433">
        <v>0</v>
      </c>
      <c r="AC41" s="432">
        <v>406</v>
      </c>
      <c r="AD41" s="431">
        <v>15207</v>
      </c>
      <c r="AE41" s="430">
        <v>0.98</v>
      </c>
      <c r="AF41" s="423">
        <v>307</v>
      </c>
      <c r="AG41" s="422">
        <v>0.02</v>
      </c>
    </row>
    <row r="42" spans="1:33" x14ac:dyDescent="0.2">
      <c r="A42" s="36" t="s">
        <v>62</v>
      </c>
      <c r="B42" s="37">
        <v>26659</v>
      </c>
      <c r="C42" s="38">
        <v>36</v>
      </c>
      <c r="D42" s="38">
        <v>6</v>
      </c>
      <c r="E42" s="38">
        <v>24</v>
      </c>
      <c r="F42" s="39">
        <v>3</v>
      </c>
      <c r="G42" s="206">
        <v>25962</v>
      </c>
      <c r="H42" s="281">
        <v>0.97399999999999998</v>
      </c>
      <c r="I42" s="145">
        <v>664</v>
      </c>
      <c r="J42" s="204">
        <v>2.5000000000000001E-2</v>
      </c>
      <c r="K42" s="203">
        <v>21</v>
      </c>
      <c r="L42" s="204">
        <v>1E-3</v>
      </c>
      <c r="M42" s="203">
        <v>12</v>
      </c>
      <c r="N42" s="282">
        <v>0</v>
      </c>
      <c r="O42" s="141">
        <v>2246</v>
      </c>
      <c r="P42" s="364">
        <v>8.4000000000000005E-2</v>
      </c>
      <c r="Q42" s="49">
        <v>1641</v>
      </c>
      <c r="R42" s="51">
        <v>6.2E-2</v>
      </c>
      <c r="S42" s="49">
        <v>185</v>
      </c>
      <c r="T42" s="51">
        <v>7.0000000000000001E-3</v>
      </c>
      <c r="U42" s="49">
        <v>345</v>
      </c>
      <c r="V42" s="51">
        <v>1.2999999999999999E-2</v>
      </c>
      <c r="W42" s="49">
        <v>32</v>
      </c>
      <c r="X42" s="53">
        <v>1E-3</v>
      </c>
      <c r="Y42" s="52">
        <v>0</v>
      </c>
      <c r="Z42" s="200">
        <v>0</v>
      </c>
      <c r="AA42" s="434">
        <v>28</v>
      </c>
      <c r="AB42" s="433">
        <v>1E-3</v>
      </c>
      <c r="AC42" s="432">
        <v>2853</v>
      </c>
      <c r="AD42" s="431">
        <v>24161</v>
      </c>
      <c r="AE42" s="430">
        <v>0.90600000000000003</v>
      </c>
      <c r="AF42" s="423">
        <v>2267</v>
      </c>
      <c r="AG42" s="422">
        <v>8.5000000000000006E-2</v>
      </c>
    </row>
    <row r="43" spans="1:33" x14ac:dyDescent="0.2">
      <c r="A43" s="36" t="s">
        <v>63</v>
      </c>
      <c r="B43" s="37">
        <v>4872</v>
      </c>
      <c r="C43" s="38">
        <v>9</v>
      </c>
      <c r="D43" s="38">
        <v>0</v>
      </c>
      <c r="E43" s="38">
        <v>4</v>
      </c>
      <c r="F43" s="39">
        <v>3</v>
      </c>
      <c r="G43" s="206">
        <v>4622</v>
      </c>
      <c r="H43" s="281">
        <v>0.94899999999999995</v>
      </c>
      <c r="I43" s="145">
        <v>225</v>
      </c>
      <c r="J43" s="204">
        <v>4.5999999999999999E-2</v>
      </c>
      <c r="K43" s="203">
        <v>25</v>
      </c>
      <c r="L43" s="204">
        <v>5.0000000000000001E-3</v>
      </c>
      <c r="M43" s="203">
        <v>0</v>
      </c>
      <c r="N43" s="282">
        <v>0</v>
      </c>
      <c r="O43" s="141">
        <v>173</v>
      </c>
      <c r="P43" s="364">
        <v>3.5999999999999997E-2</v>
      </c>
      <c r="Q43" s="49">
        <v>26</v>
      </c>
      <c r="R43" s="51">
        <v>5.0000000000000001E-3</v>
      </c>
      <c r="S43" s="49">
        <v>36</v>
      </c>
      <c r="T43" s="51">
        <v>7.0000000000000001E-3</v>
      </c>
      <c r="U43" s="49">
        <v>10</v>
      </c>
      <c r="V43" s="51">
        <v>2E-3</v>
      </c>
      <c r="W43" s="49">
        <v>7</v>
      </c>
      <c r="X43" s="53">
        <v>1E-3</v>
      </c>
      <c r="Y43" s="52">
        <v>5</v>
      </c>
      <c r="Z43" s="200">
        <v>1E-3</v>
      </c>
      <c r="AA43" s="434">
        <v>2</v>
      </c>
      <c r="AB43" s="433">
        <v>0</v>
      </c>
      <c r="AC43" s="432">
        <v>239</v>
      </c>
      <c r="AD43" s="431">
        <v>4669</v>
      </c>
      <c r="AE43" s="430">
        <v>0.95799999999999996</v>
      </c>
      <c r="AF43" s="423">
        <v>198</v>
      </c>
      <c r="AG43" s="422">
        <v>4.1000000000000002E-2</v>
      </c>
    </row>
    <row r="44" spans="1:33" x14ac:dyDescent="0.2">
      <c r="A44" s="36" t="s">
        <v>64</v>
      </c>
      <c r="B44" s="37">
        <v>4728</v>
      </c>
      <c r="C44" s="38">
        <v>10</v>
      </c>
      <c r="D44" s="38">
        <v>0</v>
      </c>
      <c r="E44" s="38">
        <v>0</v>
      </c>
      <c r="F44" s="39">
        <v>3</v>
      </c>
      <c r="G44" s="206">
        <v>4553</v>
      </c>
      <c r="H44" s="281">
        <v>0.96299999999999997</v>
      </c>
      <c r="I44" s="145">
        <v>165</v>
      </c>
      <c r="J44" s="204">
        <v>3.5000000000000003E-2</v>
      </c>
      <c r="K44" s="203">
        <v>10</v>
      </c>
      <c r="L44" s="204">
        <v>2E-3</v>
      </c>
      <c r="M44" s="203">
        <v>0</v>
      </c>
      <c r="N44" s="282">
        <v>0</v>
      </c>
      <c r="O44" s="141">
        <v>35</v>
      </c>
      <c r="P44" s="364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200">
        <v>0</v>
      </c>
      <c r="AA44" s="434">
        <v>12</v>
      </c>
      <c r="AB44" s="433">
        <v>3.0000000000000001E-3</v>
      </c>
      <c r="AC44" s="432">
        <v>136</v>
      </c>
      <c r="AD44" s="431">
        <v>4637</v>
      </c>
      <c r="AE44" s="430">
        <v>0.98099999999999998</v>
      </c>
      <c r="AF44" s="423">
        <v>45</v>
      </c>
      <c r="AG44" s="422">
        <v>0.01</v>
      </c>
    </row>
    <row r="45" spans="1:33" x14ac:dyDescent="0.2">
      <c r="A45" s="36" t="s">
        <v>65</v>
      </c>
      <c r="B45" s="37">
        <v>5431</v>
      </c>
      <c r="C45" s="38">
        <v>16</v>
      </c>
      <c r="D45" s="38">
        <v>0</v>
      </c>
      <c r="E45" s="38">
        <v>7</v>
      </c>
      <c r="F45" s="39">
        <v>3</v>
      </c>
      <c r="G45" s="206">
        <v>5015</v>
      </c>
      <c r="H45" s="281">
        <v>0.92300000000000004</v>
      </c>
      <c r="I45" s="145">
        <v>366</v>
      </c>
      <c r="J45" s="204">
        <v>6.7000000000000004E-2</v>
      </c>
      <c r="K45" s="203">
        <v>44</v>
      </c>
      <c r="L45" s="204">
        <v>8.0000000000000002E-3</v>
      </c>
      <c r="M45" s="203">
        <v>6</v>
      </c>
      <c r="N45" s="282">
        <v>1E-3</v>
      </c>
      <c r="O45" s="141">
        <v>46</v>
      </c>
      <c r="P45" s="364">
        <v>8.0000000000000002E-3</v>
      </c>
      <c r="Q45" s="49">
        <v>18</v>
      </c>
      <c r="R45" s="51">
        <v>3.0000000000000001E-3</v>
      </c>
      <c r="S45" s="49">
        <v>224</v>
      </c>
      <c r="T45" s="51">
        <v>4.1000000000000002E-2</v>
      </c>
      <c r="U45" s="49">
        <v>21</v>
      </c>
      <c r="V45" s="51">
        <v>4.0000000000000001E-3</v>
      </c>
      <c r="W45" s="49">
        <v>16</v>
      </c>
      <c r="X45" s="53">
        <v>3.0000000000000001E-3</v>
      </c>
      <c r="Y45" s="52">
        <v>4</v>
      </c>
      <c r="Z45" s="200">
        <v>1E-3</v>
      </c>
      <c r="AA45" s="434">
        <v>7</v>
      </c>
      <c r="AB45" s="433">
        <v>1E-3</v>
      </c>
      <c r="AC45" s="432">
        <v>337</v>
      </c>
      <c r="AD45" s="431">
        <v>5135</v>
      </c>
      <c r="AE45" s="430">
        <v>0.94499999999999995</v>
      </c>
      <c r="AF45" s="423">
        <v>90</v>
      </c>
      <c r="AG45" s="422">
        <v>1.7000000000000001E-2</v>
      </c>
    </row>
    <row r="46" spans="1:33" x14ac:dyDescent="0.2">
      <c r="A46" s="36" t="s">
        <v>66</v>
      </c>
      <c r="B46" s="37">
        <v>19085</v>
      </c>
      <c r="C46" s="38">
        <v>28</v>
      </c>
      <c r="D46" s="38">
        <v>9</v>
      </c>
      <c r="E46" s="38">
        <v>11</v>
      </c>
      <c r="F46" s="39">
        <v>3</v>
      </c>
      <c r="G46" s="206">
        <v>18871</v>
      </c>
      <c r="H46" s="281">
        <v>0.98899999999999999</v>
      </c>
      <c r="I46" s="145">
        <v>149</v>
      </c>
      <c r="J46" s="204">
        <v>8.0000000000000002E-3</v>
      </c>
      <c r="K46" s="203">
        <v>37</v>
      </c>
      <c r="L46" s="204">
        <v>2E-3</v>
      </c>
      <c r="M46" s="203">
        <v>28</v>
      </c>
      <c r="N46" s="282">
        <v>1E-3</v>
      </c>
      <c r="O46" s="141">
        <v>75</v>
      </c>
      <c r="P46" s="364">
        <v>4.0000000000000001E-3</v>
      </c>
      <c r="Q46" s="49">
        <v>29</v>
      </c>
      <c r="R46" s="51">
        <v>2E-3</v>
      </c>
      <c r="S46" s="49">
        <v>491</v>
      </c>
      <c r="T46" s="51">
        <v>2.5999999999999999E-2</v>
      </c>
      <c r="U46" s="49">
        <v>582</v>
      </c>
      <c r="V46" s="51">
        <v>0.03</v>
      </c>
      <c r="W46" s="49">
        <v>7</v>
      </c>
      <c r="X46" s="53">
        <v>0</v>
      </c>
      <c r="Y46" s="52">
        <v>0</v>
      </c>
      <c r="Z46" s="200">
        <v>0</v>
      </c>
      <c r="AA46" s="434">
        <v>4</v>
      </c>
      <c r="AB46" s="433">
        <v>0</v>
      </c>
      <c r="AC46" s="432">
        <v>1194</v>
      </c>
      <c r="AD46" s="431">
        <v>17908</v>
      </c>
      <c r="AE46" s="430">
        <v>0.93799999999999994</v>
      </c>
      <c r="AF46" s="423">
        <v>112</v>
      </c>
      <c r="AG46" s="422">
        <v>6.0000000000000001E-3</v>
      </c>
    </row>
    <row r="47" spans="1:33" x14ac:dyDescent="0.2">
      <c r="A47" s="36" t="s">
        <v>67</v>
      </c>
      <c r="B47" s="37">
        <v>38353</v>
      </c>
      <c r="C47" s="38">
        <v>39</v>
      </c>
      <c r="D47" s="38">
        <v>7</v>
      </c>
      <c r="E47" s="38">
        <v>27</v>
      </c>
      <c r="F47" s="39">
        <v>3</v>
      </c>
      <c r="G47" s="206">
        <v>35796</v>
      </c>
      <c r="H47" s="281">
        <v>0.93300000000000005</v>
      </c>
      <c r="I47" s="145">
        <v>2363</v>
      </c>
      <c r="J47" s="204">
        <v>6.2E-2</v>
      </c>
      <c r="K47" s="203">
        <v>81</v>
      </c>
      <c r="L47" s="204">
        <v>2E-3</v>
      </c>
      <c r="M47" s="203">
        <v>113</v>
      </c>
      <c r="N47" s="282">
        <v>3.0000000000000001E-3</v>
      </c>
      <c r="O47" s="141">
        <v>491</v>
      </c>
      <c r="P47" s="364">
        <v>1.2999999999999999E-2</v>
      </c>
      <c r="Q47" s="49">
        <v>279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44</v>
      </c>
      <c r="X47" s="53">
        <v>1E-3</v>
      </c>
      <c r="Y47" s="52">
        <v>0</v>
      </c>
      <c r="Z47" s="200">
        <v>0</v>
      </c>
      <c r="AA47" s="434">
        <v>41</v>
      </c>
      <c r="AB47" s="433">
        <v>1E-3</v>
      </c>
      <c r="AC47" s="432">
        <v>1161</v>
      </c>
      <c r="AD47" s="431">
        <v>37698</v>
      </c>
      <c r="AE47" s="430">
        <v>0.98299999999999998</v>
      </c>
      <c r="AF47" s="423">
        <v>572</v>
      </c>
      <c r="AG47" s="422">
        <v>1.4999999999999999E-2</v>
      </c>
    </row>
    <row r="48" spans="1:33" x14ac:dyDescent="0.2">
      <c r="A48" s="36" t="s">
        <v>68</v>
      </c>
      <c r="B48" s="37">
        <v>46738</v>
      </c>
      <c r="C48" s="38">
        <v>60</v>
      </c>
      <c r="D48" s="38">
        <v>0</v>
      </c>
      <c r="E48" s="38">
        <v>44</v>
      </c>
      <c r="F48" s="39">
        <v>3</v>
      </c>
      <c r="G48" s="206">
        <v>45220</v>
      </c>
      <c r="H48" s="281">
        <v>0.96799999999999997</v>
      </c>
      <c r="I48" s="145">
        <v>1217</v>
      </c>
      <c r="J48" s="204">
        <v>2.5999999999999999E-2</v>
      </c>
      <c r="K48" s="203">
        <v>199</v>
      </c>
      <c r="L48" s="204">
        <v>4.0000000000000001E-3</v>
      </c>
      <c r="M48" s="203">
        <v>102</v>
      </c>
      <c r="N48" s="282">
        <v>2E-3</v>
      </c>
      <c r="O48" s="141">
        <v>984</v>
      </c>
      <c r="P48" s="364">
        <v>2.1000000000000001E-2</v>
      </c>
      <c r="Q48" s="49">
        <v>828</v>
      </c>
      <c r="R48" s="51">
        <v>1.7999999999999999E-2</v>
      </c>
      <c r="S48" s="49">
        <v>701</v>
      </c>
      <c r="T48" s="51">
        <v>1.4999999999999999E-2</v>
      </c>
      <c r="U48" s="49">
        <v>589</v>
      </c>
      <c r="V48" s="51">
        <v>1.2999999999999999E-2</v>
      </c>
      <c r="W48" s="49">
        <v>111</v>
      </c>
      <c r="X48" s="53">
        <v>2E-3</v>
      </c>
      <c r="Y48" s="52">
        <v>46</v>
      </c>
      <c r="Z48" s="200">
        <v>1E-3</v>
      </c>
      <c r="AA48" s="434">
        <v>51</v>
      </c>
      <c r="AB48" s="433">
        <v>1E-3</v>
      </c>
      <c r="AC48" s="432">
        <v>2601</v>
      </c>
      <c r="AD48" s="431">
        <v>45059</v>
      </c>
      <c r="AE48" s="430">
        <v>0.96399999999999997</v>
      </c>
      <c r="AF48" s="423">
        <v>1183</v>
      </c>
      <c r="AG48" s="422">
        <v>2.5000000000000001E-2</v>
      </c>
    </row>
    <row r="49" spans="1:33" x14ac:dyDescent="0.2">
      <c r="A49" s="36" t="s">
        <v>69</v>
      </c>
      <c r="B49" s="37">
        <v>17291</v>
      </c>
      <c r="C49" s="38">
        <v>27</v>
      </c>
      <c r="D49" s="38">
        <v>0</v>
      </c>
      <c r="E49" s="38">
        <v>16</v>
      </c>
      <c r="F49" s="39">
        <v>3</v>
      </c>
      <c r="G49" s="206">
        <v>14369</v>
      </c>
      <c r="H49" s="281">
        <v>0.83099999999999996</v>
      </c>
      <c r="I49" s="145">
        <v>2381</v>
      </c>
      <c r="J49" s="204">
        <v>0.13800000000000001</v>
      </c>
      <c r="K49" s="203">
        <v>541</v>
      </c>
      <c r="L49" s="204">
        <v>3.1E-2</v>
      </c>
      <c r="M49" s="203">
        <v>0</v>
      </c>
      <c r="N49" s="282">
        <v>0</v>
      </c>
      <c r="O49" s="141">
        <v>640</v>
      </c>
      <c r="P49" s="364">
        <v>3.6999999999999998E-2</v>
      </c>
      <c r="Q49" s="49">
        <v>383</v>
      </c>
      <c r="R49" s="51">
        <v>2.1999999999999999E-2</v>
      </c>
      <c r="S49" s="49">
        <v>354</v>
      </c>
      <c r="T49" s="51">
        <v>0.02</v>
      </c>
      <c r="U49" s="49">
        <v>239</v>
      </c>
      <c r="V49" s="51">
        <v>1.4E-2</v>
      </c>
      <c r="W49" s="49">
        <v>31</v>
      </c>
      <c r="X49" s="53">
        <v>2E-3</v>
      </c>
      <c r="Y49" s="52">
        <v>7</v>
      </c>
      <c r="Z49" s="200">
        <v>0</v>
      </c>
      <c r="AA49" s="434">
        <v>17</v>
      </c>
      <c r="AB49" s="433">
        <v>1E-3</v>
      </c>
      <c r="AC49" s="432">
        <v>1321</v>
      </c>
      <c r="AD49" s="431">
        <v>15991</v>
      </c>
      <c r="AE49" s="430">
        <v>0.92500000000000004</v>
      </c>
      <c r="AF49" s="423">
        <v>1181</v>
      </c>
      <c r="AG49" s="422">
        <v>6.8000000000000005E-2</v>
      </c>
    </row>
    <row r="50" spans="1:33" x14ac:dyDescent="0.2">
      <c r="A50" s="36" t="s">
        <v>70</v>
      </c>
      <c r="B50" s="37">
        <v>5779</v>
      </c>
      <c r="C50" s="38">
        <v>9</v>
      </c>
      <c r="D50" s="38">
        <v>0</v>
      </c>
      <c r="E50" s="38">
        <v>0</v>
      </c>
      <c r="F50" s="39">
        <v>3</v>
      </c>
      <c r="G50" s="206">
        <v>5008</v>
      </c>
      <c r="H50" s="281">
        <v>0.86699999999999999</v>
      </c>
      <c r="I50" s="145">
        <v>720</v>
      </c>
      <c r="J50" s="204">
        <v>0.125</v>
      </c>
      <c r="K50" s="203">
        <v>51</v>
      </c>
      <c r="L50" s="204">
        <v>8.9999999999999993E-3</v>
      </c>
      <c r="M50" s="203">
        <v>0</v>
      </c>
      <c r="N50" s="282">
        <v>0</v>
      </c>
      <c r="O50" s="141">
        <v>323</v>
      </c>
      <c r="P50" s="364">
        <v>5.6000000000000001E-2</v>
      </c>
      <c r="Q50" s="49">
        <v>7</v>
      </c>
      <c r="R50" s="51">
        <v>1E-3</v>
      </c>
      <c r="S50" s="49">
        <v>155</v>
      </c>
      <c r="T50" s="51">
        <v>2.7E-2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0">
        <v>2E-3</v>
      </c>
      <c r="AA50" s="434">
        <v>25</v>
      </c>
      <c r="AB50" s="433">
        <v>4.0000000000000001E-3</v>
      </c>
      <c r="AC50" s="432">
        <v>586</v>
      </c>
      <c r="AD50" s="431">
        <v>5368</v>
      </c>
      <c r="AE50" s="430">
        <v>0.92900000000000005</v>
      </c>
      <c r="AF50" s="423">
        <v>374</v>
      </c>
      <c r="AG50" s="422">
        <v>6.5000000000000002E-2</v>
      </c>
    </row>
    <row r="51" spans="1:33" x14ac:dyDescent="0.2">
      <c r="A51" s="36" t="s">
        <v>71</v>
      </c>
      <c r="B51" s="37">
        <v>8432</v>
      </c>
      <c r="C51" s="38">
        <v>18</v>
      </c>
      <c r="D51" s="38">
        <v>0</v>
      </c>
      <c r="E51" s="38">
        <v>0</v>
      </c>
      <c r="F51" s="39">
        <v>3</v>
      </c>
      <c r="G51" s="206">
        <v>5960</v>
      </c>
      <c r="H51" s="281">
        <v>0.70699999999999996</v>
      </c>
      <c r="I51" s="145">
        <v>2465</v>
      </c>
      <c r="J51" s="204">
        <v>0.29199999999999998</v>
      </c>
      <c r="K51" s="203">
        <v>7</v>
      </c>
      <c r="L51" s="204">
        <v>1E-3</v>
      </c>
      <c r="M51" s="203">
        <v>0</v>
      </c>
      <c r="N51" s="282">
        <v>0</v>
      </c>
      <c r="O51" s="141">
        <v>465</v>
      </c>
      <c r="P51" s="364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200">
        <v>0</v>
      </c>
      <c r="AA51" s="434">
        <v>10</v>
      </c>
      <c r="AB51" s="433">
        <v>1E-3</v>
      </c>
      <c r="AC51" s="432">
        <v>772</v>
      </c>
      <c r="AD51" s="431">
        <v>7950</v>
      </c>
      <c r="AE51" s="430">
        <v>0.94299999999999995</v>
      </c>
      <c r="AF51" s="423">
        <v>472</v>
      </c>
      <c r="AG51" s="422">
        <v>5.6000000000000001E-2</v>
      </c>
    </row>
    <row r="52" spans="1:33" x14ac:dyDescent="0.2">
      <c r="A52" s="36" t="s">
        <v>72</v>
      </c>
      <c r="B52" s="37">
        <v>8003</v>
      </c>
      <c r="C52" s="38">
        <v>15</v>
      </c>
      <c r="D52" s="38">
        <v>0</v>
      </c>
      <c r="E52" s="38">
        <v>13</v>
      </c>
      <c r="F52" s="39">
        <v>3</v>
      </c>
      <c r="G52" s="206">
        <v>7431</v>
      </c>
      <c r="H52" s="281">
        <v>0.92900000000000005</v>
      </c>
      <c r="I52" s="145">
        <v>434</v>
      </c>
      <c r="J52" s="204">
        <v>5.3999999999999999E-2</v>
      </c>
      <c r="K52" s="203">
        <v>138</v>
      </c>
      <c r="L52" s="204">
        <v>1.7000000000000001E-2</v>
      </c>
      <c r="M52" s="203">
        <v>0</v>
      </c>
      <c r="N52" s="282">
        <v>0</v>
      </c>
      <c r="O52" s="141">
        <v>137</v>
      </c>
      <c r="P52" s="364">
        <v>1.7000000000000001E-2</v>
      </c>
      <c r="Q52" s="49">
        <v>115</v>
      </c>
      <c r="R52" s="51">
        <v>1.4E-2</v>
      </c>
      <c r="S52" s="49">
        <v>79</v>
      </c>
      <c r="T52" s="51">
        <v>0.01</v>
      </c>
      <c r="U52" s="49">
        <v>69</v>
      </c>
      <c r="V52" s="51">
        <v>8.9999999999999993E-3</v>
      </c>
      <c r="W52" s="49">
        <v>13</v>
      </c>
      <c r="X52" s="53">
        <v>2E-3</v>
      </c>
      <c r="Y52" s="52">
        <v>0</v>
      </c>
      <c r="Z52" s="200">
        <v>0</v>
      </c>
      <c r="AA52" s="434">
        <v>26</v>
      </c>
      <c r="AB52" s="433">
        <v>3.0000000000000001E-3</v>
      </c>
      <c r="AC52" s="432">
        <v>351</v>
      </c>
      <c r="AD52" s="431">
        <v>7726</v>
      </c>
      <c r="AE52" s="430">
        <v>0.96499999999999997</v>
      </c>
      <c r="AF52" s="423">
        <v>275</v>
      </c>
      <c r="AG52" s="422">
        <v>3.4000000000000002E-2</v>
      </c>
    </row>
    <row r="53" spans="1:33" x14ac:dyDescent="0.2">
      <c r="A53" s="210" t="s">
        <v>73</v>
      </c>
      <c r="B53" s="209">
        <v>9919</v>
      </c>
      <c r="C53" s="208">
        <v>17</v>
      </c>
      <c r="D53" s="208">
        <v>0</v>
      </c>
      <c r="E53" s="208">
        <v>8</v>
      </c>
      <c r="F53" s="207">
        <v>3</v>
      </c>
      <c r="G53" s="206">
        <v>9215</v>
      </c>
      <c r="H53" s="281">
        <v>0.92900000000000005</v>
      </c>
      <c r="I53" s="145">
        <v>543</v>
      </c>
      <c r="J53" s="204">
        <v>5.5E-2</v>
      </c>
      <c r="K53" s="203">
        <v>152</v>
      </c>
      <c r="L53" s="204">
        <v>1.4999999999999999E-2</v>
      </c>
      <c r="M53" s="203">
        <v>9</v>
      </c>
      <c r="N53" s="282">
        <v>1E-3</v>
      </c>
      <c r="O53" s="141">
        <v>161</v>
      </c>
      <c r="P53" s="364">
        <v>1.6E-2</v>
      </c>
      <c r="Q53" s="49">
        <v>74</v>
      </c>
      <c r="R53" s="51">
        <v>7.0000000000000001E-3</v>
      </c>
      <c r="S53" s="49">
        <v>220</v>
      </c>
      <c r="T53" s="51">
        <v>2.1999999999999999E-2</v>
      </c>
      <c r="U53" s="49">
        <v>48</v>
      </c>
      <c r="V53" s="51">
        <v>5.0000000000000001E-3</v>
      </c>
      <c r="W53" s="49">
        <v>1622</v>
      </c>
      <c r="X53" s="53">
        <v>0.16400000000000001</v>
      </c>
      <c r="Y53" s="52">
        <v>5545</v>
      </c>
      <c r="Z53" s="200">
        <v>0.55900000000000005</v>
      </c>
      <c r="AA53" s="434">
        <v>19</v>
      </c>
      <c r="AB53" s="433">
        <v>2E-3</v>
      </c>
      <c r="AC53" s="432">
        <v>7647</v>
      </c>
      <c r="AD53" s="431">
        <v>4107</v>
      </c>
      <c r="AE53" s="430">
        <v>0.41399999999999998</v>
      </c>
      <c r="AF53" s="423">
        <v>313</v>
      </c>
      <c r="AG53" s="422">
        <v>3.2000000000000001E-2</v>
      </c>
    </row>
    <row r="54" spans="1:33" x14ac:dyDescent="0.2">
      <c r="A54" s="210" t="s">
        <v>74</v>
      </c>
      <c r="B54" s="209">
        <v>5021</v>
      </c>
      <c r="C54" s="208">
        <v>11</v>
      </c>
      <c r="D54" s="208">
        <v>0</v>
      </c>
      <c r="E54" s="208">
        <v>0</v>
      </c>
      <c r="F54" s="207">
        <v>3</v>
      </c>
      <c r="G54" s="206">
        <v>4699</v>
      </c>
      <c r="H54" s="281">
        <v>0.93600000000000005</v>
      </c>
      <c r="I54" s="145">
        <v>286</v>
      </c>
      <c r="J54" s="204">
        <v>5.7000000000000002E-2</v>
      </c>
      <c r="K54" s="203">
        <v>15</v>
      </c>
      <c r="L54" s="204">
        <v>3.0000000000000001E-3</v>
      </c>
      <c r="M54" s="203">
        <v>21</v>
      </c>
      <c r="N54" s="282">
        <v>4.0000000000000001E-3</v>
      </c>
      <c r="O54" s="141">
        <v>12</v>
      </c>
      <c r="P54" s="364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146</v>
      </c>
      <c r="AD54" s="431">
        <v>4887</v>
      </c>
      <c r="AE54" s="430">
        <v>0.97299999999999998</v>
      </c>
      <c r="AF54" s="423">
        <v>27</v>
      </c>
      <c r="AG54" s="422">
        <v>5.0000000000000001E-3</v>
      </c>
    </row>
    <row r="55" spans="1:33" x14ac:dyDescent="0.2">
      <c r="A55" s="210" t="s">
        <v>75</v>
      </c>
      <c r="B55" s="209">
        <v>5480</v>
      </c>
      <c r="C55" s="208">
        <v>10</v>
      </c>
      <c r="D55" s="208">
        <v>0</v>
      </c>
      <c r="E55" s="208">
        <v>7</v>
      </c>
      <c r="F55" s="207">
        <v>4</v>
      </c>
      <c r="G55" s="206">
        <v>4796</v>
      </c>
      <c r="H55" s="281">
        <v>0.875</v>
      </c>
      <c r="I55" s="145">
        <v>612</v>
      </c>
      <c r="J55" s="204">
        <v>0.112</v>
      </c>
      <c r="K55" s="203">
        <v>72</v>
      </c>
      <c r="L55" s="204">
        <v>1.2999999999999999E-2</v>
      </c>
      <c r="M55" s="203">
        <v>0</v>
      </c>
      <c r="N55" s="282">
        <v>0</v>
      </c>
      <c r="O55" s="141">
        <v>148</v>
      </c>
      <c r="P55" s="364">
        <v>2.7E-2</v>
      </c>
      <c r="Q55" s="49">
        <v>77</v>
      </c>
      <c r="R55" s="51">
        <v>1.4E-2</v>
      </c>
      <c r="S55" s="49">
        <v>112</v>
      </c>
      <c r="T55" s="51">
        <v>0.02</v>
      </c>
      <c r="U55" s="49">
        <v>59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200">
        <v>1E-3</v>
      </c>
      <c r="AA55" s="434">
        <v>27</v>
      </c>
      <c r="AB55" s="433">
        <v>5.0000000000000001E-3</v>
      </c>
      <c r="AC55" s="432">
        <v>386</v>
      </c>
      <c r="AD55" s="431">
        <v>5258</v>
      </c>
      <c r="AE55" s="430">
        <v>0.95899999999999996</v>
      </c>
      <c r="AF55" s="423">
        <v>220</v>
      </c>
      <c r="AG55" s="422">
        <v>0.04</v>
      </c>
    </row>
    <row r="56" spans="1:33" x14ac:dyDescent="0.2">
      <c r="A56" s="210" t="s">
        <v>76</v>
      </c>
      <c r="B56" s="209">
        <v>13988</v>
      </c>
      <c r="C56" s="208">
        <v>20</v>
      </c>
      <c r="D56" s="208">
        <v>0</v>
      </c>
      <c r="E56" s="208">
        <v>14</v>
      </c>
      <c r="F56" s="207">
        <v>3</v>
      </c>
      <c r="G56" s="206">
        <v>13547</v>
      </c>
      <c r="H56" s="281">
        <v>0.96799999999999997</v>
      </c>
      <c r="I56" s="145">
        <v>434</v>
      </c>
      <c r="J56" s="204">
        <v>3.1E-2</v>
      </c>
      <c r="K56" s="203">
        <v>7</v>
      </c>
      <c r="L56" s="204">
        <v>1E-3</v>
      </c>
      <c r="M56" s="203">
        <v>0</v>
      </c>
      <c r="N56" s="282">
        <v>0</v>
      </c>
      <c r="O56" s="141">
        <v>67</v>
      </c>
      <c r="P56" s="364">
        <v>5.0000000000000001E-3</v>
      </c>
      <c r="Q56" s="49">
        <v>12</v>
      </c>
      <c r="R56" s="51">
        <v>1E-3</v>
      </c>
      <c r="S56" s="49">
        <v>36</v>
      </c>
      <c r="T56" s="51">
        <v>3.0000000000000001E-3</v>
      </c>
      <c r="U56" s="49">
        <v>16</v>
      </c>
      <c r="V56" s="51">
        <v>1E-3</v>
      </c>
      <c r="W56" s="49">
        <v>5</v>
      </c>
      <c r="X56" s="53">
        <v>0</v>
      </c>
      <c r="Y56" s="52">
        <v>1</v>
      </c>
      <c r="Z56" s="200">
        <v>0</v>
      </c>
      <c r="AA56" s="434">
        <v>0</v>
      </c>
      <c r="AB56" s="433">
        <v>0</v>
      </c>
      <c r="AC56" s="432">
        <v>128</v>
      </c>
      <c r="AD56" s="431">
        <v>13914</v>
      </c>
      <c r="AE56" s="430">
        <v>0.995</v>
      </c>
      <c r="AF56" s="423">
        <v>74</v>
      </c>
      <c r="AG56" s="422">
        <v>5.0000000000000001E-3</v>
      </c>
    </row>
    <row r="57" spans="1:33" x14ac:dyDescent="0.2">
      <c r="A57" s="210" t="s">
        <v>77</v>
      </c>
      <c r="B57" s="209">
        <v>24641</v>
      </c>
      <c r="C57" s="208">
        <v>38</v>
      </c>
      <c r="D57" s="208">
        <v>0</v>
      </c>
      <c r="E57" s="208">
        <v>22</v>
      </c>
      <c r="F57" s="207">
        <v>4</v>
      </c>
      <c r="G57" s="206">
        <v>22262</v>
      </c>
      <c r="H57" s="281">
        <v>0.90300000000000002</v>
      </c>
      <c r="I57" s="145">
        <v>2124</v>
      </c>
      <c r="J57" s="204">
        <v>8.5999999999999993E-2</v>
      </c>
      <c r="K57" s="203">
        <v>255</v>
      </c>
      <c r="L57" s="204">
        <v>0.01</v>
      </c>
      <c r="M57" s="203">
        <v>0</v>
      </c>
      <c r="N57" s="282">
        <v>0</v>
      </c>
      <c r="O57" s="141">
        <v>836</v>
      </c>
      <c r="P57" s="364">
        <v>3.4000000000000002E-2</v>
      </c>
      <c r="Q57" s="49">
        <v>537</v>
      </c>
      <c r="R57" s="51">
        <v>2.1999999999999999E-2</v>
      </c>
      <c r="S57" s="49">
        <v>6627</v>
      </c>
      <c r="T57" s="51">
        <v>0.26900000000000002</v>
      </c>
      <c r="U57" s="49">
        <v>205</v>
      </c>
      <c r="V57" s="51">
        <v>8.0000000000000002E-3</v>
      </c>
      <c r="W57" s="49">
        <v>164</v>
      </c>
      <c r="X57" s="53">
        <v>7.0000000000000001E-3</v>
      </c>
      <c r="Y57" s="52">
        <v>7</v>
      </c>
      <c r="Z57" s="200">
        <v>0</v>
      </c>
      <c r="AA57" s="434">
        <v>43</v>
      </c>
      <c r="AB57" s="433">
        <v>2E-3</v>
      </c>
      <c r="AC57" s="432">
        <v>7938</v>
      </c>
      <c r="AD57" s="431">
        <v>17352</v>
      </c>
      <c r="AE57" s="430">
        <v>0.70399999999999996</v>
      </c>
      <c r="AF57" s="423">
        <v>1091</v>
      </c>
      <c r="AG57" s="422">
        <v>4.3999999999999997E-2</v>
      </c>
    </row>
    <row r="58" spans="1:33" x14ac:dyDescent="0.2">
      <c r="A58" s="210" t="s">
        <v>78</v>
      </c>
      <c r="B58" s="209">
        <v>4905</v>
      </c>
      <c r="C58" s="208">
        <v>12</v>
      </c>
      <c r="D58" s="208">
        <v>0</v>
      </c>
      <c r="E58" s="208">
        <v>0</v>
      </c>
      <c r="F58" s="207">
        <v>3</v>
      </c>
      <c r="G58" s="206">
        <v>4180</v>
      </c>
      <c r="H58" s="281">
        <v>0.85199999999999998</v>
      </c>
      <c r="I58" s="145">
        <v>692</v>
      </c>
      <c r="J58" s="204">
        <v>0.14099999999999999</v>
      </c>
      <c r="K58" s="203">
        <v>32</v>
      </c>
      <c r="L58" s="204">
        <v>7.0000000000000001E-3</v>
      </c>
      <c r="M58" s="203">
        <v>1</v>
      </c>
      <c r="N58" s="282">
        <v>0</v>
      </c>
      <c r="O58" s="141">
        <v>270</v>
      </c>
      <c r="P58" s="364">
        <v>5.5E-2</v>
      </c>
      <c r="Q58" s="49">
        <v>3</v>
      </c>
      <c r="R58" s="51">
        <v>1E-3</v>
      </c>
      <c r="S58" s="49">
        <v>794</v>
      </c>
      <c r="T58" s="51">
        <v>0.16200000000000001</v>
      </c>
      <c r="U58" s="49">
        <v>4873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0">
        <v>1E-3</v>
      </c>
      <c r="AA58" s="434">
        <v>9</v>
      </c>
      <c r="AB58" s="433">
        <v>2E-3</v>
      </c>
      <c r="AC58" s="432">
        <v>5986</v>
      </c>
      <c r="AD58" s="431">
        <v>0</v>
      </c>
      <c r="AE58" s="430">
        <v>0</v>
      </c>
      <c r="AF58" s="423">
        <v>302</v>
      </c>
      <c r="AG58" s="422">
        <v>6.2E-2</v>
      </c>
    </row>
    <row r="59" spans="1:33" x14ac:dyDescent="0.2">
      <c r="A59" s="210" t="s">
        <v>79</v>
      </c>
      <c r="B59" s="209">
        <v>9662</v>
      </c>
      <c r="C59" s="208">
        <v>21</v>
      </c>
      <c r="D59" s="208">
        <v>0</v>
      </c>
      <c r="E59" s="208">
        <v>10</v>
      </c>
      <c r="F59" s="207">
        <v>3</v>
      </c>
      <c r="G59" s="206">
        <v>9177</v>
      </c>
      <c r="H59" s="281">
        <v>0.95</v>
      </c>
      <c r="I59" s="145">
        <v>380</v>
      </c>
      <c r="J59" s="204">
        <v>3.9E-2</v>
      </c>
      <c r="K59" s="203">
        <v>105</v>
      </c>
      <c r="L59" s="204">
        <v>1.0999999999999999E-2</v>
      </c>
      <c r="M59" s="203">
        <v>0</v>
      </c>
      <c r="N59" s="282">
        <v>0</v>
      </c>
      <c r="O59" s="141">
        <v>764</v>
      </c>
      <c r="P59" s="364">
        <v>7.9000000000000001E-2</v>
      </c>
      <c r="Q59" s="49">
        <v>242</v>
      </c>
      <c r="R59" s="51">
        <v>2.5000000000000001E-2</v>
      </c>
      <c r="S59" s="49">
        <v>253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200">
        <v>0</v>
      </c>
      <c r="AA59" s="434">
        <v>42</v>
      </c>
      <c r="AB59" s="433">
        <v>4.0000000000000001E-3</v>
      </c>
      <c r="AC59" s="432">
        <v>1186</v>
      </c>
      <c r="AD59" s="431">
        <v>8624</v>
      </c>
      <c r="AE59" s="430">
        <v>0.89300000000000002</v>
      </c>
      <c r="AF59" s="423">
        <v>869</v>
      </c>
      <c r="AG59" s="422">
        <v>0.09</v>
      </c>
    </row>
    <row r="60" spans="1:33" x14ac:dyDescent="0.2">
      <c r="A60" s="210" t="s">
        <v>80</v>
      </c>
      <c r="B60" s="209">
        <v>3568</v>
      </c>
      <c r="C60" s="208">
        <v>10</v>
      </c>
      <c r="D60" s="208">
        <v>0</v>
      </c>
      <c r="E60" s="208">
        <v>8</v>
      </c>
      <c r="F60" s="207">
        <v>3</v>
      </c>
      <c r="G60" s="206">
        <v>1759</v>
      </c>
      <c r="H60" s="281">
        <v>0.49299999999999999</v>
      </c>
      <c r="I60" s="145">
        <v>1801</v>
      </c>
      <c r="J60" s="204">
        <v>0.505</v>
      </c>
      <c r="K60" s="203">
        <v>8</v>
      </c>
      <c r="L60" s="204">
        <v>2E-3</v>
      </c>
      <c r="M60" s="203">
        <v>0</v>
      </c>
      <c r="N60" s="282">
        <v>0</v>
      </c>
      <c r="O60" s="141">
        <v>252</v>
      </c>
      <c r="P60" s="364">
        <v>7.0999999999999994E-2</v>
      </c>
      <c r="Q60" s="49">
        <v>192</v>
      </c>
      <c r="R60" s="51">
        <v>5.3999999999999999E-2</v>
      </c>
      <c r="S60" s="49">
        <v>208</v>
      </c>
      <c r="T60" s="51">
        <v>5.8000000000000003E-2</v>
      </c>
      <c r="U60" s="49">
        <v>90</v>
      </c>
      <c r="V60" s="51">
        <v>2.5000000000000001E-2</v>
      </c>
      <c r="W60" s="49">
        <v>23</v>
      </c>
      <c r="X60" s="53">
        <v>6.0000000000000001E-3</v>
      </c>
      <c r="Y60" s="52">
        <v>23</v>
      </c>
      <c r="Z60" s="200">
        <v>6.0000000000000001E-3</v>
      </c>
      <c r="AA60" s="434">
        <v>19</v>
      </c>
      <c r="AB60" s="433">
        <v>5.0000000000000001E-3</v>
      </c>
      <c r="AC60" s="432">
        <v>644</v>
      </c>
      <c r="AD60" s="431">
        <v>3303</v>
      </c>
      <c r="AE60" s="430">
        <v>0.92600000000000005</v>
      </c>
      <c r="AF60" s="423">
        <v>260</v>
      </c>
      <c r="AG60" s="422">
        <v>7.2999999999999995E-2</v>
      </c>
    </row>
    <row r="61" spans="1:33" x14ac:dyDescent="0.2">
      <c r="A61" s="210" t="s">
        <v>81</v>
      </c>
      <c r="B61" s="209">
        <v>53021</v>
      </c>
      <c r="C61" s="208">
        <v>70</v>
      </c>
      <c r="D61" s="208">
        <v>0</v>
      </c>
      <c r="E61" s="208">
        <v>46</v>
      </c>
      <c r="F61" s="207">
        <v>3</v>
      </c>
      <c r="G61" s="206">
        <v>52541</v>
      </c>
      <c r="H61" s="281">
        <v>0.99099999999999999</v>
      </c>
      <c r="I61" s="145">
        <v>448</v>
      </c>
      <c r="J61" s="204">
        <v>8.0000000000000002E-3</v>
      </c>
      <c r="K61" s="203">
        <v>32</v>
      </c>
      <c r="L61" s="204">
        <v>1E-3</v>
      </c>
      <c r="M61" s="203">
        <v>0</v>
      </c>
      <c r="N61" s="282">
        <v>0</v>
      </c>
      <c r="O61" s="141">
        <v>183</v>
      </c>
      <c r="P61" s="364">
        <v>3.0000000000000001E-3</v>
      </c>
      <c r="Q61" s="49">
        <v>162</v>
      </c>
      <c r="R61" s="51">
        <v>3.0000000000000001E-3</v>
      </c>
      <c r="S61" s="49">
        <v>405</v>
      </c>
      <c r="T61" s="51">
        <v>8.0000000000000002E-3</v>
      </c>
      <c r="U61" s="49">
        <v>171</v>
      </c>
      <c r="V61" s="51">
        <v>3.0000000000000001E-3</v>
      </c>
      <c r="W61" s="49">
        <v>10</v>
      </c>
      <c r="X61" s="53">
        <v>0</v>
      </c>
      <c r="Y61" s="52">
        <v>11</v>
      </c>
      <c r="Z61" s="200">
        <v>0</v>
      </c>
      <c r="AA61" s="434">
        <v>8</v>
      </c>
      <c r="AB61" s="433">
        <v>0</v>
      </c>
      <c r="AC61" s="432">
        <v>788</v>
      </c>
      <c r="AD61" s="431">
        <v>52323</v>
      </c>
      <c r="AE61" s="430">
        <v>0.98699999999999999</v>
      </c>
      <c r="AF61" s="423">
        <v>215</v>
      </c>
      <c r="AG61" s="422">
        <v>4.0000000000000001E-3</v>
      </c>
    </row>
    <row r="62" spans="1:33" ht="13.5" thickBot="1" x14ac:dyDescent="0.25">
      <c r="A62" s="199" t="s">
        <v>82</v>
      </c>
      <c r="B62" s="198">
        <v>13694</v>
      </c>
      <c r="C62" s="197">
        <v>26</v>
      </c>
      <c r="D62" s="197">
        <v>0</v>
      </c>
      <c r="E62" s="197">
        <v>11</v>
      </c>
      <c r="F62" s="196">
        <v>3</v>
      </c>
      <c r="G62" s="195">
        <v>11218</v>
      </c>
      <c r="H62" s="289">
        <v>0.81899999999999995</v>
      </c>
      <c r="I62" s="193">
        <v>2291</v>
      </c>
      <c r="J62" s="192">
        <v>0.16700000000000001</v>
      </c>
      <c r="K62" s="191">
        <v>185</v>
      </c>
      <c r="L62" s="192">
        <v>1.4E-2</v>
      </c>
      <c r="M62" s="191">
        <v>0</v>
      </c>
      <c r="N62" s="290">
        <v>0</v>
      </c>
      <c r="O62" s="140">
        <v>1088</v>
      </c>
      <c r="P62" s="429">
        <v>7.9000000000000001E-2</v>
      </c>
      <c r="Q62" s="54">
        <v>512</v>
      </c>
      <c r="R62" s="55">
        <v>3.6999999999999998E-2</v>
      </c>
      <c r="S62" s="54">
        <v>177</v>
      </c>
      <c r="T62" s="55">
        <v>1.2999999999999999E-2</v>
      </c>
      <c r="U62" s="54">
        <v>145</v>
      </c>
      <c r="V62" s="55">
        <v>1.0999999999999999E-2</v>
      </c>
      <c r="W62" s="54">
        <v>28</v>
      </c>
      <c r="X62" s="57">
        <v>2E-3</v>
      </c>
      <c r="Y62" s="56">
        <v>14</v>
      </c>
      <c r="Z62" s="188">
        <v>1E-3</v>
      </c>
      <c r="AA62" s="428">
        <v>8</v>
      </c>
      <c r="AB62" s="427">
        <v>1E-3</v>
      </c>
      <c r="AC62" s="426">
        <v>1477</v>
      </c>
      <c r="AD62" s="425">
        <v>12419</v>
      </c>
      <c r="AE62" s="424">
        <v>0.90700000000000003</v>
      </c>
      <c r="AF62" s="423">
        <v>1273</v>
      </c>
      <c r="AG62" s="422">
        <v>9.2999999999999999E-2</v>
      </c>
    </row>
    <row r="63" spans="1:33" x14ac:dyDescent="0.2">
      <c r="AB63" s="7"/>
    </row>
    <row r="64" spans="1:33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B64" s="7"/>
      <c r="AE64" s="295"/>
      <c r="AG64" s="7"/>
    </row>
    <row r="65" spans="1:33" s="68" customFormat="1" x14ac:dyDescent="0.2">
      <c r="A65" s="60" t="s">
        <v>93</v>
      </c>
      <c r="B65" s="61">
        <f t="shared" ref="B65:G65" si="0">SUM(B8:B62)</f>
        <v>1137796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1056157</v>
      </c>
      <c r="H65" s="64">
        <f xml:space="preserve"> G65 / B65</f>
        <v>0.92824812180742422</v>
      </c>
      <c r="I65" s="63">
        <f>SUM(I8:I62)</f>
        <v>69758</v>
      </c>
      <c r="J65" s="65">
        <f xml:space="preserve"> I65 / B65</f>
        <v>6.1309760273370623E-2</v>
      </c>
      <c r="K65" s="63">
        <f>SUM(K8:K62)</f>
        <v>11484</v>
      </c>
      <c r="L65" s="65">
        <f xml:space="preserve"> K65 / B65</f>
        <v>1.0093197726130168E-2</v>
      </c>
      <c r="M65" s="63">
        <f>SUM(M8:M62)</f>
        <v>397</v>
      </c>
      <c r="N65" s="64">
        <f xml:space="preserve"> M65 / B65</f>
        <v>3.4892019307503281E-4</v>
      </c>
      <c r="O65" s="66">
        <f>SUM(O8:O62)</f>
        <v>31202</v>
      </c>
      <c r="P65" s="67">
        <f xml:space="preserve"> O65 / ($G$65 + $I$65)</f>
        <v>2.771257155291474E-2</v>
      </c>
      <c r="Q65" s="66">
        <f>SUM(Q8:Q62)</f>
        <v>14880</v>
      </c>
      <c r="R65" s="67">
        <f xml:space="preserve"> Q65 / ($G$65 + $I$65)</f>
        <v>1.3215917720254194E-2</v>
      </c>
      <c r="S65" s="66">
        <f>SUM(S8:S62)</f>
        <v>74030</v>
      </c>
      <c r="T65" s="67">
        <f xml:space="preserve"> S65 /  ($G$65 + $I$65)</f>
        <v>6.5750966991291529E-2</v>
      </c>
      <c r="U65" s="66">
        <f>SUM(U8:U62)</f>
        <v>47154</v>
      </c>
      <c r="V65" s="67">
        <f xml:space="preserve"> U65 /  ($G$65 + $I$65)</f>
        <v>4.1880603775595847E-2</v>
      </c>
      <c r="W65" s="66">
        <f>SUM(W8:W62)</f>
        <v>8127</v>
      </c>
      <c r="X65" s="67">
        <f xml:space="preserve"> W65 / ($G$65 + $I$65)</f>
        <v>7.2181292548727039E-3</v>
      </c>
      <c r="Y65" s="66">
        <f>SUM(Y8:Y62)</f>
        <v>6139</v>
      </c>
      <c r="Z65" s="67">
        <f xml:space="preserve"> Y65 /  ($G$65 + $I$65)</f>
        <v>5.4524542261183122E-3</v>
      </c>
      <c r="AA65" s="418">
        <f>SUM(AA8:AA62)</f>
        <v>1432</v>
      </c>
      <c r="AB65" s="421">
        <f xml:space="preserve"> AA65 /  ($G$65 + $I$65)</f>
        <v>1.2718544472717745E-3</v>
      </c>
      <c r="AC65" s="416">
        <f>SUM(AC8:AC62)</f>
        <v>169774</v>
      </c>
      <c r="AD65" s="416">
        <f>SUM(AD8:AD62)</f>
        <v>993044</v>
      </c>
      <c r="AE65" s="420">
        <f xml:space="preserve"> AD65 /  ($G$65 + $I$65)</f>
        <v>0.88198842719032966</v>
      </c>
      <c r="AF65" s="414">
        <f>SUM(AF8:AF62)</f>
        <v>42686</v>
      </c>
      <c r="AG65" s="419">
        <f xml:space="preserve"> AF65 / $B$65</f>
        <v>3.7516391339044962E-2</v>
      </c>
    </row>
    <row r="66" spans="1:33" x14ac:dyDescent="0.2">
      <c r="A66" s="69" t="s">
        <v>94</v>
      </c>
      <c r="B66" s="61">
        <f t="shared" ref="B66:AG66" si="1">MIN(B8:B62)</f>
        <v>3568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1759</v>
      </c>
      <c r="H66" s="70">
        <f t="shared" si="1"/>
        <v>0.49299999999999999</v>
      </c>
      <c r="I66" s="63">
        <f t="shared" si="1"/>
        <v>44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8">
        <f t="shared" si="1"/>
        <v>0</v>
      </c>
      <c r="Y66" s="66">
        <f t="shared" si="1"/>
        <v>0</v>
      </c>
      <c r="Z66" s="72">
        <f t="shared" si="1"/>
        <v>0</v>
      </c>
      <c r="AA66" s="418">
        <f t="shared" si="1"/>
        <v>0</v>
      </c>
      <c r="AB66" s="417">
        <f t="shared" si="1"/>
        <v>0</v>
      </c>
      <c r="AC66" s="416">
        <f t="shared" si="1"/>
        <v>56</v>
      </c>
      <c r="AD66" s="416">
        <f t="shared" si="1"/>
        <v>0</v>
      </c>
      <c r="AE66" s="415">
        <f t="shared" si="1"/>
        <v>0</v>
      </c>
      <c r="AF66" s="414">
        <f t="shared" si="1"/>
        <v>27</v>
      </c>
      <c r="AG66" s="413">
        <f t="shared" si="1"/>
        <v>3.0000000000000001E-3</v>
      </c>
    </row>
    <row r="67" spans="1:33" x14ac:dyDescent="0.2">
      <c r="A67" s="69" t="s">
        <v>95</v>
      </c>
      <c r="B67" s="61">
        <f t="shared" ref="B67:AG67" si="2">MAX(B8:B62)</f>
        <v>117061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113693</v>
      </c>
      <c r="H67" s="70">
        <f t="shared" si="2"/>
        <v>0.995</v>
      </c>
      <c r="I67" s="63">
        <f t="shared" si="2"/>
        <v>5667</v>
      </c>
      <c r="J67" s="71">
        <f t="shared" si="2"/>
        <v>0.505</v>
      </c>
      <c r="K67" s="63">
        <f t="shared" si="2"/>
        <v>2211</v>
      </c>
      <c r="L67" s="71">
        <f t="shared" si="2"/>
        <v>0.13400000000000001</v>
      </c>
      <c r="M67" s="63">
        <f t="shared" si="2"/>
        <v>113</v>
      </c>
      <c r="N67" s="71">
        <f t="shared" si="2"/>
        <v>4.0000000000000001E-3</v>
      </c>
      <c r="O67" s="66">
        <f t="shared" si="2"/>
        <v>2892</v>
      </c>
      <c r="P67" s="72">
        <f t="shared" si="2"/>
        <v>0.30199999999999999</v>
      </c>
      <c r="Q67" s="66">
        <f t="shared" si="2"/>
        <v>1705</v>
      </c>
      <c r="R67" s="72">
        <f t="shared" si="2"/>
        <v>6.2E-2</v>
      </c>
      <c r="S67" s="66">
        <f t="shared" si="2"/>
        <v>43789</v>
      </c>
      <c r="T67" s="72">
        <f t="shared" si="2"/>
        <v>0.80400000000000005</v>
      </c>
      <c r="U67" s="66">
        <f t="shared" si="2"/>
        <v>12175</v>
      </c>
      <c r="V67" s="72">
        <f t="shared" si="2"/>
        <v>0.995</v>
      </c>
      <c r="W67" s="66">
        <f t="shared" si="2"/>
        <v>1949</v>
      </c>
      <c r="X67" s="298">
        <f t="shared" si="2"/>
        <v>0.16400000000000001</v>
      </c>
      <c r="Y67" s="66">
        <f t="shared" si="2"/>
        <v>5545</v>
      </c>
      <c r="Z67" s="72">
        <f t="shared" si="2"/>
        <v>0.55900000000000005</v>
      </c>
      <c r="AA67" s="418">
        <f t="shared" si="2"/>
        <v>113</v>
      </c>
      <c r="AB67" s="417">
        <f t="shared" si="2"/>
        <v>8.0000000000000002E-3</v>
      </c>
      <c r="AC67" s="416">
        <f t="shared" si="2"/>
        <v>47522</v>
      </c>
      <c r="AD67" s="416">
        <f t="shared" si="2"/>
        <v>115090</v>
      </c>
      <c r="AE67" s="415">
        <f t="shared" si="2"/>
        <v>0.995</v>
      </c>
      <c r="AF67" s="414">
        <f t="shared" si="2"/>
        <v>3583</v>
      </c>
      <c r="AG67" s="413">
        <f t="shared" si="2"/>
        <v>0.32800000000000001</v>
      </c>
    </row>
  </sheetData>
  <autoFilter ref="A7:AG7">
    <sortState ref="A8:AG62">
      <sortCondition ref="A7"/>
    </sortState>
  </autoFilter>
  <mergeCells count="5">
    <mergeCell ref="G6:N6"/>
    <mergeCell ref="AF6:AG6"/>
    <mergeCell ref="AC6:AE6"/>
    <mergeCell ref="AA6:AB6"/>
    <mergeCell ref="O6:Z6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P5" sqref="P5"/>
    </sheetView>
  </sheetViews>
  <sheetFormatPr defaultRowHeight="15" x14ac:dyDescent="0.25"/>
  <cols>
    <col min="1" max="1" width="11.42578125" bestFit="1" customWidth="1"/>
    <col min="2" max="2" width="15.85546875" style="44" customWidth="1"/>
    <col min="3" max="3" width="10.42578125" style="44" bestFit="1" customWidth="1"/>
    <col min="4" max="4" width="10.5703125" style="44" customWidth="1"/>
    <col min="5" max="5" width="11.42578125" style="44" customWidth="1"/>
    <col min="6" max="6" width="10.85546875" style="44" customWidth="1"/>
    <col min="7" max="7" width="12.85546875" style="44" customWidth="1"/>
    <col min="8" max="8" width="11.42578125" style="310" customWidth="1"/>
    <col min="9" max="9" width="14.42578125" style="44" customWidth="1"/>
    <col min="10" max="10" width="11.140625" style="310" customWidth="1"/>
    <col min="11" max="11" width="11.85546875" style="44" customWidth="1"/>
    <col min="12" max="12" width="13.140625" style="310" customWidth="1"/>
    <col min="13" max="13" width="9.85546875" style="44" customWidth="1"/>
    <col min="14" max="14" width="12.85546875" style="310" customWidth="1"/>
    <col min="15" max="15" width="12.7109375" style="44" customWidth="1"/>
    <col min="16" max="16" width="12.28515625" style="310" customWidth="1"/>
    <col min="17" max="17" width="14.42578125" style="44" customWidth="1"/>
    <col min="18" max="18" width="12.5703125" style="310" customWidth="1"/>
    <col min="19" max="19" width="13.5703125" style="44" customWidth="1"/>
    <col min="20" max="20" width="14" style="310" customWidth="1"/>
    <col min="21" max="21" width="14.5703125" style="44" customWidth="1"/>
    <col min="22" max="22" width="15.140625" style="310" customWidth="1"/>
    <col min="23" max="23" width="11.140625" style="44" customWidth="1"/>
    <col min="24" max="24" width="12.42578125" style="310" customWidth="1"/>
    <col min="25" max="25" width="14.28515625" style="44" customWidth="1"/>
    <col min="26" max="26" width="15.28515625" style="310" customWidth="1"/>
    <col min="27" max="27" width="12.7109375" style="44" customWidth="1"/>
    <col min="28" max="28" width="12.42578125" style="310" customWidth="1"/>
    <col min="29" max="29" width="15.85546875" style="44" customWidth="1"/>
    <col min="30" max="30" width="14.7109375" style="44" customWidth="1"/>
    <col min="31" max="31" width="16.28515625" style="310" customWidth="1"/>
    <col min="32" max="32" width="11.85546875" style="44" customWidth="1"/>
    <col min="33" max="33" width="13.5703125" style="310" customWidth="1"/>
  </cols>
  <sheetData>
    <row r="1" spans="1:33" s="7" customFormat="1" ht="12.75" x14ac:dyDescent="0.2">
      <c r="A1" s="258" t="s">
        <v>251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19"/>
    </row>
    <row r="2" spans="1:33" s="7" customFormat="1" ht="12.75" x14ac:dyDescent="0.2">
      <c r="A2" s="4" t="s">
        <v>250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15.75" customHeight="1" thickBot="1" x14ac:dyDescent="0.25">
      <c r="A6" s="9"/>
      <c r="B6" s="10"/>
      <c r="C6" s="19"/>
      <c r="D6" s="19"/>
      <c r="E6" s="19"/>
      <c r="F6" s="19"/>
      <c r="G6" s="715" t="s">
        <v>89</v>
      </c>
      <c r="H6" s="716"/>
      <c r="I6" s="716"/>
      <c r="J6" s="716"/>
      <c r="K6" s="716"/>
      <c r="L6" s="716"/>
      <c r="M6" s="716"/>
      <c r="N6" s="717"/>
      <c r="O6" s="718" t="s">
        <v>90</v>
      </c>
      <c r="P6" s="719"/>
      <c r="Q6" s="719"/>
      <c r="R6" s="719"/>
      <c r="S6" s="719"/>
      <c r="T6" s="719"/>
      <c r="U6" s="719"/>
      <c r="V6" s="719"/>
      <c r="W6" s="719"/>
      <c r="X6" s="719"/>
      <c r="Y6" s="719"/>
      <c r="Z6" s="719"/>
      <c r="AA6" s="719"/>
      <c r="AB6" s="719"/>
      <c r="AC6" s="719"/>
      <c r="AD6" s="719"/>
      <c r="AE6" s="719"/>
      <c r="AF6" s="719"/>
      <c r="AG6" s="720"/>
    </row>
    <row r="7" spans="1:33" s="7" customFormat="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242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8" t="s">
        <v>24</v>
      </c>
      <c r="AA7" s="247" t="s">
        <v>25</v>
      </c>
      <c r="AB7" s="249" t="s">
        <v>26</v>
      </c>
      <c r="AC7" s="250" t="s">
        <v>27</v>
      </c>
      <c r="AD7" s="267" t="s">
        <v>199</v>
      </c>
      <c r="AE7" s="249" t="s">
        <v>200</v>
      </c>
      <c r="AF7" s="459" t="s">
        <v>268</v>
      </c>
      <c r="AG7" s="458" t="s">
        <v>267</v>
      </c>
    </row>
    <row r="8" spans="1:33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39">
        <v>3</v>
      </c>
      <c r="G8" s="280">
        <v>8844</v>
      </c>
      <c r="H8" s="281">
        <v>0.93700000000000006</v>
      </c>
      <c r="I8" s="145">
        <v>559</v>
      </c>
      <c r="J8" s="204">
        <v>5.8999999999999997E-2</v>
      </c>
      <c r="K8" s="203">
        <v>39</v>
      </c>
      <c r="L8" s="204">
        <v>4.0000000000000001E-3</v>
      </c>
      <c r="M8" s="203">
        <v>0</v>
      </c>
      <c r="N8" s="282">
        <v>0</v>
      </c>
      <c r="O8" s="141">
        <v>385</v>
      </c>
      <c r="P8" s="364">
        <v>4.1000000000000002E-2</v>
      </c>
      <c r="Q8" s="49">
        <v>62</v>
      </c>
      <c r="R8" s="51">
        <v>7.0000000000000001E-3</v>
      </c>
      <c r="S8" s="49">
        <v>552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53">
        <v>0</v>
      </c>
      <c r="AA8" s="52">
        <v>16</v>
      </c>
      <c r="AB8" s="200">
        <v>2E-3</v>
      </c>
      <c r="AC8" s="284">
        <v>974</v>
      </c>
      <c r="AD8" s="285">
        <v>8580</v>
      </c>
      <c r="AE8" s="286">
        <v>0.93700000000000006</v>
      </c>
      <c r="AF8" s="457">
        <v>424</v>
      </c>
      <c r="AG8" s="456">
        <v>4.4999999999999998E-2</v>
      </c>
    </row>
    <row r="9" spans="1:33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39">
        <v>6</v>
      </c>
      <c r="G9" s="280">
        <v>80258</v>
      </c>
      <c r="H9" s="281">
        <v>0.98699999999999999</v>
      </c>
      <c r="I9" s="145">
        <v>864</v>
      </c>
      <c r="J9" s="204">
        <v>1.0999999999999999E-2</v>
      </c>
      <c r="K9" s="203">
        <v>217</v>
      </c>
      <c r="L9" s="204">
        <v>3.0000000000000001E-3</v>
      </c>
      <c r="M9" s="203">
        <v>0</v>
      </c>
      <c r="N9" s="282">
        <v>0</v>
      </c>
      <c r="O9" s="141">
        <v>4535</v>
      </c>
      <c r="P9" s="364">
        <v>5.6000000000000001E-2</v>
      </c>
      <c r="Q9" s="49">
        <v>4296</v>
      </c>
      <c r="R9" s="51">
        <v>5.2999999999999999E-2</v>
      </c>
      <c r="S9" s="49">
        <v>1726</v>
      </c>
      <c r="T9" s="51">
        <v>2.1000000000000001E-2</v>
      </c>
      <c r="U9" s="49">
        <v>4129</v>
      </c>
      <c r="V9" s="51">
        <v>5.0999999999999997E-2</v>
      </c>
      <c r="W9" s="49">
        <v>1161</v>
      </c>
      <c r="X9" s="53">
        <v>1.4E-2</v>
      </c>
      <c r="Y9" s="52">
        <v>50</v>
      </c>
      <c r="Z9" s="53">
        <v>1E-3</v>
      </c>
      <c r="AA9" s="52">
        <v>15</v>
      </c>
      <c r="AB9" s="200">
        <v>0</v>
      </c>
      <c r="AC9" s="284">
        <v>11616</v>
      </c>
      <c r="AD9" s="285">
        <v>75450</v>
      </c>
      <c r="AE9" s="286">
        <v>0.98699999999999999</v>
      </c>
      <c r="AF9" s="453">
        <v>4752</v>
      </c>
      <c r="AG9" s="452">
        <v>5.8000000000000003E-2</v>
      </c>
    </row>
    <row r="10" spans="1:33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39">
        <v>3</v>
      </c>
      <c r="G10" s="280">
        <v>13434</v>
      </c>
      <c r="H10" s="281">
        <v>0.94799999999999995</v>
      </c>
      <c r="I10" s="145">
        <v>559</v>
      </c>
      <c r="J10" s="204">
        <v>3.9E-2</v>
      </c>
      <c r="K10" s="203">
        <v>165</v>
      </c>
      <c r="L10" s="204">
        <v>1.2E-2</v>
      </c>
      <c r="M10" s="203">
        <v>11</v>
      </c>
      <c r="N10" s="282">
        <v>1E-3</v>
      </c>
      <c r="O10" s="141">
        <v>192</v>
      </c>
      <c r="P10" s="364">
        <v>1.4E-2</v>
      </c>
      <c r="Q10" s="49">
        <v>75</v>
      </c>
      <c r="R10" s="51">
        <v>5.0000000000000001E-3</v>
      </c>
      <c r="S10" s="49">
        <v>173</v>
      </c>
      <c r="T10" s="51">
        <v>1.2E-2</v>
      </c>
      <c r="U10" s="49">
        <v>12190</v>
      </c>
      <c r="V10" s="51">
        <v>0.86</v>
      </c>
      <c r="W10" s="49">
        <v>3</v>
      </c>
      <c r="X10" s="53">
        <v>0</v>
      </c>
      <c r="Y10" s="52">
        <v>0</v>
      </c>
      <c r="Z10" s="53">
        <v>0</v>
      </c>
      <c r="AA10" s="52">
        <v>125</v>
      </c>
      <c r="AB10" s="200">
        <v>8.9999999999999993E-3</v>
      </c>
      <c r="AC10" s="284">
        <v>12684</v>
      </c>
      <c r="AD10" s="285">
        <v>1801</v>
      </c>
      <c r="AE10" s="286">
        <v>0.94799999999999995</v>
      </c>
      <c r="AF10" s="453">
        <v>357</v>
      </c>
      <c r="AG10" s="452">
        <v>2.5000000000000001E-2</v>
      </c>
    </row>
    <row r="11" spans="1:33" x14ac:dyDescent="0.25">
      <c r="A11" s="455" t="s">
        <v>31</v>
      </c>
      <c r="B11" s="37">
        <v>7986</v>
      </c>
      <c r="C11" s="38">
        <v>18</v>
      </c>
      <c r="D11" s="38">
        <v>0</v>
      </c>
      <c r="E11" s="38">
        <v>0</v>
      </c>
      <c r="F11" s="39">
        <v>4</v>
      </c>
      <c r="G11" s="280">
        <v>6538</v>
      </c>
      <c r="H11" s="281">
        <v>0.81899999999999995</v>
      </c>
      <c r="I11" s="145">
        <v>1237</v>
      </c>
      <c r="J11" s="204">
        <v>0.155</v>
      </c>
      <c r="K11" s="203">
        <v>211</v>
      </c>
      <c r="L11" s="204">
        <v>2.5999999999999999E-2</v>
      </c>
      <c r="M11" s="203">
        <v>0</v>
      </c>
      <c r="N11" s="282">
        <v>0</v>
      </c>
      <c r="O11" s="141">
        <v>2413</v>
      </c>
      <c r="P11" s="364">
        <v>0.30199999999999999</v>
      </c>
      <c r="Q11" s="49">
        <v>5</v>
      </c>
      <c r="R11" s="51">
        <v>1E-3</v>
      </c>
      <c r="S11" s="49">
        <v>608</v>
      </c>
      <c r="T11" s="51">
        <v>7.5999999999999998E-2</v>
      </c>
      <c r="U11" s="49">
        <v>59</v>
      </c>
      <c r="V11" s="51">
        <v>7.0000000000000001E-3</v>
      </c>
      <c r="W11" s="49">
        <v>60</v>
      </c>
      <c r="X11" s="53">
        <v>8.0000000000000002E-3</v>
      </c>
      <c r="Y11" s="52">
        <v>9</v>
      </c>
      <c r="Z11" s="53">
        <v>1E-3</v>
      </c>
      <c r="AA11" s="52">
        <v>63</v>
      </c>
      <c r="AB11" s="200">
        <v>8.0000000000000002E-3</v>
      </c>
      <c r="AC11" s="284">
        <v>3212</v>
      </c>
      <c r="AD11" s="285">
        <v>5353</v>
      </c>
      <c r="AE11" s="286">
        <v>0.81899999999999995</v>
      </c>
      <c r="AF11" s="453">
        <v>2624</v>
      </c>
      <c r="AG11" s="454">
        <v>0.32900000000000001</v>
      </c>
    </row>
    <row r="12" spans="1:33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39">
        <v>3</v>
      </c>
      <c r="G12" s="280">
        <v>14151</v>
      </c>
      <c r="H12" s="281">
        <v>0.98</v>
      </c>
      <c r="I12" s="145">
        <v>252</v>
      </c>
      <c r="J12" s="204">
        <v>1.7000000000000001E-2</v>
      </c>
      <c r="K12" s="203">
        <v>34</v>
      </c>
      <c r="L12" s="204">
        <v>2E-3</v>
      </c>
      <c r="M12" s="203">
        <v>0</v>
      </c>
      <c r="N12" s="282">
        <v>0</v>
      </c>
      <c r="O12" s="141">
        <v>236</v>
      </c>
      <c r="P12" s="364">
        <v>1.6E-2</v>
      </c>
      <c r="Q12" s="49">
        <v>136</v>
      </c>
      <c r="R12" s="51">
        <v>8.9999999999999993E-3</v>
      </c>
      <c r="S12" s="49">
        <v>135</v>
      </c>
      <c r="T12" s="51">
        <v>8.9999999999999993E-3</v>
      </c>
      <c r="U12" s="49">
        <v>117</v>
      </c>
      <c r="V12" s="51">
        <v>8.0000000000000002E-3</v>
      </c>
      <c r="W12" s="49">
        <v>10</v>
      </c>
      <c r="X12" s="53">
        <v>1E-3</v>
      </c>
      <c r="Y12" s="52">
        <v>9</v>
      </c>
      <c r="Z12" s="53">
        <v>1E-3</v>
      </c>
      <c r="AA12" s="52">
        <v>20</v>
      </c>
      <c r="AB12" s="200">
        <v>1E-3</v>
      </c>
      <c r="AC12" s="284">
        <v>527</v>
      </c>
      <c r="AD12" s="285">
        <v>14167</v>
      </c>
      <c r="AE12" s="286">
        <v>0.98</v>
      </c>
      <c r="AF12" s="453">
        <v>270</v>
      </c>
      <c r="AG12" s="452">
        <v>1.9E-2</v>
      </c>
    </row>
    <row r="13" spans="1:33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39">
        <v>3</v>
      </c>
      <c r="G13" s="280">
        <v>51700</v>
      </c>
      <c r="H13" s="281">
        <v>0.95</v>
      </c>
      <c r="I13" s="145">
        <v>2575</v>
      </c>
      <c r="J13" s="204">
        <v>4.7E-2</v>
      </c>
      <c r="K13" s="203">
        <v>119</v>
      </c>
      <c r="L13" s="204">
        <v>2E-3</v>
      </c>
      <c r="M13" s="203">
        <v>0</v>
      </c>
      <c r="N13" s="282">
        <v>0</v>
      </c>
      <c r="O13" s="141">
        <v>1358</v>
      </c>
      <c r="P13" s="364">
        <v>2.5000000000000001E-2</v>
      </c>
      <c r="Q13" s="49">
        <v>841</v>
      </c>
      <c r="R13" s="51">
        <v>1.4999999999999999E-2</v>
      </c>
      <c r="S13" s="49">
        <v>43758</v>
      </c>
      <c r="T13" s="51">
        <v>0.80400000000000005</v>
      </c>
      <c r="U13" s="49">
        <v>325</v>
      </c>
      <c r="V13" s="51">
        <v>6.0000000000000001E-3</v>
      </c>
      <c r="W13" s="49">
        <v>1944</v>
      </c>
      <c r="X13" s="53">
        <v>3.5999999999999997E-2</v>
      </c>
      <c r="Y13" s="52">
        <v>17</v>
      </c>
      <c r="Z13" s="53">
        <v>0</v>
      </c>
      <c r="AA13" s="52">
        <v>87</v>
      </c>
      <c r="AB13" s="200">
        <v>2E-3</v>
      </c>
      <c r="AC13" s="284">
        <v>47489</v>
      </c>
      <c r="AD13" s="285">
        <v>8680</v>
      </c>
      <c r="AE13" s="286">
        <v>0.95</v>
      </c>
      <c r="AF13" s="453">
        <v>1477</v>
      </c>
      <c r="AG13" s="452">
        <v>2.7E-2</v>
      </c>
    </row>
    <row r="14" spans="1:33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39">
        <v>5</v>
      </c>
      <c r="G14" s="280">
        <v>3626</v>
      </c>
      <c r="H14" s="281">
        <v>0.86699999999999999</v>
      </c>
      <c r="I14" s="145">
        <v>540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141">
        <v>221</v>
      </c>
      <c r="P14" s="364">
        <v>5.2999999999999999E-2</v>
      </c>
      <c r="Q14" s="49">
        <v>11</v>
      </c>
      <c r="R14" s="51">
        <v>3.0000000000000001E-3</v>
      </c>
      <c r="S14" s="49">
        <v>181</v>
      </c>
      <c r="T14" s="51">
        <v>4.2999999999999997E-2</v>
      </c>
      <c r="U14" s="49">
        <v>46</v>
      </c>
      <c r="V14" s="51">
        <v>1.0999999999999999E-2</v>
      </c>
      <c r="W14" s="49">
        <v>48</v>
      </c>
      <c r="X14" s="53">
        <v>1.0999999999999999E-2</v>
      </c>
      <c r="Y14" s="52">
        <v>12</v>
      </c>
      <c r="Z14" s="53">
        <v>3.0000000000000001E-3</v>
      </c>
      <c r="AA14" s="52">
        <v>66</v>
      </c>
      <c r="AB14" s="200">
        <v>1.6E-2</v>
      </c>
      <c r="AC14" s="284">
        <v>574</v>
      </c>
      <c r="AD14" s="285">
        <v>3939</v>
      </c>
      <c r="AE14" s="286">
        <v>0.86699999999999999</v>
      </c>
      <c r="AF14" s="453">
        <v>237</v>
      </c>
      <c r="AG14" s="452">
        <v>5.7000000000000002E-2</v>
      </c>
    </row>
    <row r="15" spans="1:33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39">
        <v>3</v>
      </c>
      <c r="G15" s="280">
        <v>4715</v>
      </c>
      <c r="H15" s="281">
        <v>0.93</v>
      </c>
      <c r="I15" s="145">
        <v>336</v>
      </c>
      <c r="J15" s="204">
        <v>6.6000000000000003E-2</v>
      </c>
      <c r="K15" s="203">
        <v>21</v>
      </c>
      <c r="L15" s="204">
        <v>4.0000000000000001E-3</v>
      </c>
      <c r="M15" s="203">
        <v>0</v>
      </c>
      <c r="N15" s="282">
        <v>0</v>
      </c>
      <c r="O15" s="141">
        <v>68</v>
      </c>
      <c r="P15" s="364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53">
        <v>0</v>
      </c>
      <c r="AA15" s="52">
        <v>47</v>
      </c>
      <c r="AB15" s="200">
        <v>8.9999999999999993E-3</v>
      </c>
      <c r="AC15" s="284">
        <v>262</v>
      </c>
      <c r="AD15" s="285">
        <v>4983</v>
      </c>
      <c r="AE15" s="286">
        <v>0.93</v>
      </c>
      <c r="AF15" s="453">
        <v>89</v>
      </c>
      <c r="AG15" s="452">
        <v>1.7999999999999999E-2</v>
      </c>
    </row>
    <row r="16" spans="1:33" x14ac:dyDescent="0.25">
      <c r="A16" s="455" t="s">
        <v>36</v>
      </c>
      <c r="B16" s="37">
        <v>4319</v>
      </c>
      <c r="C16" s="38">
        <v>12</v>
      </c>
      <c r="D16" s="38">
        <v>0</v>
      </c>
      <c r="E16" s="38">
        <v>0</v>
      </c>
      <c r="F16" s="39">
        <v>4</v>
      </c>
      <c r="G16" s="280">
        <v>3935</v>
      </c>
      <c r="H16" s="281">
        <v>0.91100000000000003</v>
      </c>
      <c r="I16" s="145">
        <v>317</v>
      </c>
      <c r="J16" s="204">
        <v>7.2999999999999995E-2</v>
      </c>
      <c r="K16" s="203">
        <v>67</v>
      </c>
      <c r="L16" s="204">
        <v>1.6E-2</v>
      </c>
      <c r="M16" s="203">
        <v>0</v>
      </c>
      <c r="N16" s="282">
        <v>0</v>
      </c>
      <c r="O16" s="141">
        <v>642</v>
      </c>
      <c r="P16" s="364">
        <v>0.14899999999999999</v>
      </c>
      <c r="Q16" s="49">
        <v>25</v>
      </c>
      <c r="R16" s="51">
        <v>6.0000000000000001E-3</v>
      </c>
      <c r="S16" s="49">
        <v>334</v>
      </c>
      <c r="T16" s="51">
        <v>7.6999999999999999E-2</v>
      </c>
      <c r="U16" s="49">
        <v>4252</v>
      </c>
      <c r="V16" s="51">
        <v>0.98399999999999999</v>
      </c>
      <c r="W16" s="49">
        <v>33</v>
      </c>
      <c r="X16" s="53">
        <v>8.0000000000000002E-3</v>
      </c>
      <c r="Y16" s="52">
        <v>11</v>
      </c>
      <c r="Z16" s="53">
        <v>3.0000000000000001E-3</v>
      </c>
      <c r="AA16" s="52">
        <v>32</v>
      </c>
      <c r="AB16" s="200">
        <v>7.0000000000000001E-3</v>
      </c>
      <c r="AC16" s="284">
        <v>5304</v>
      </c>
      <c r="AD16" s="285">
        <v>0</v>
      </c>
      <c r="AE16" s="286">
        <v>0.91100000000000003</v>
      </c>
      <c r="AF16" s="453">
        <v>709</v>
      </c>
      <c r="AG16" s="454">
        <v>0.16400000000000001</v>
      </c>
    </row>
    <row r="17" spans="1:33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39">
        <v>3</v>
      </c>
      <c r="G17" s="280">
        <v>22064</v>
      </c>
      <c r="H17" s="281">
        <v>0.88300000000000001</v>
      </c>
      <c r="I17" s="145">
        <v>2450</v>
      </c>
      <c r="J17" s="204">
        <v>9.8000000000000004E-2</v>
      </c>
      <c r="K17" s="203">
        <v>447</v>
      </c>
      <c r="L17" s="204">
        <v>1.7999999999999999E-2</v>
      </c>
      <c r="M17" s="203">
        <v>27</v>
      </c>
      <c r="N17" s="282">
        <v>1E-3</v>
      </c>
      <c r="O17" s="141">
        <v>505</v>
      </c>
      <c r="P17" s="364">
        <v>0.02</v>
      </c>
      <c r="Q17" s="49">
        <v>332</v>
      </c>
      <c r="R17" s="51">
        <v>1.2999999999999999E-2</v>
      </c>
      <c r="S17" s="49">
        <v>2844</v>
      </c>
      <c r="T17" s="51">
        <v>0.114</v>
      </c>
      <c r="U17" s="49">
        <v>6312</v>
      </c>
      <c r="V17" s="51">
        <v>0.253</v>
      </c>
      <c r="W17" s="49">
        <v>1429</v>
      </c>
      <c r="X17" s="53">
        <v>5.7000000000000002E-2</v>
      </c>
      <c r="Y17" s="52">
        <v>15</v>
      </c>
      <c r="Z17" s="53">
        <v>1E-3</v>
      </c>
      <c r="AA17" s="52">
        <v>74</v>
      </c>
      <c r="AB17" s="200">
        <v>3.0000000000000001E-3</v>
      </c>
      <c r="AC17" s="284">
        <v>11193</v>
      </c>
      <c r="AD17" s="285">
        <v>17968</v>
      </c>
      <c r="AE17" s="286">
        <v>0.88300000000000001</v>
      </c>
      <c r="AF17" s="453">
        <v>952</v>
      </c>
      <c r="AG17" s="452">
        <v>3.7999999999999999E-2</v>
      </c>
    </row>
    <row r="18" spans="1:33" x14ac:dyDescent="0.25">
      <c r="A18" s="455" t="s">
        <v>38</v>
      </c>
      <c r="B18" s="37">
        <v>3641</v>
      </c>
      <c r="C18" s="38">
        <v>10</v>
      </c>
      <c r="D18" s="38">
        <v>0</v>
      </c>
      <c r="E18" s="38">
        <v>7</v>
      </c>
      <c r="F18" s="39">
        <v>4</v>
      </c>
      <c r="G18" s="280">
        <v>2769</v>
      </c>
      <c r="H18" s="281">
        <v>0.76100000000000001</v>
      </c>
      <c r="I18" s="145">
        <v>575</v>
      </c>
      <c r="J18" s="204">
        <v>0.158</v>
      </c>
      <c r="K18" s="203">
        <v>297</v>
      </c>
      <c r="L18" s="204">
        <v>8.2000000000000003E-2</v>
      </c>
      <c r="M18" s="203">
        <v>0</v>
      </c>
      <c r="N18" s="282">
        <v>0</v>
      </c>
      <c r="O18" s="141">
        <v>161</v>
      </c>
      <c r="P18" s="364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76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53">
        <v>2E-3</v>
      </c>
      <c r="AA18" s="52">
        <v>21</v>
      </c>
      <c r="AB18" s="200">
        <v>6.0000000000000001E-3</v>
      </c>
      <c r="AC18" s="284">
        <v>377</v>
      </c>
      <c r="AD18" s="285">
        <v>3180</v>
      </c>
      <c r="AE18" s="286">
        <v>0.76100000000000001</v>
      </c>
      <c r="AF18" s="453">
        <v>458</v>
      </c>
      <c r="AG18" s="454">
        <v>0.126</v>
      </c>
    </row>
    <row r="19" spans="1:33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39">
        <v>3</v>
      </c>
      <c r="G19" s="280">
        <v>7241</v>
      </c>
      <c r="H19" s="281">
        <v>0.99199999999999999</v>
      </c>
      <c r="I19" s="145">
        <v>45</v>
      </c>
      <c r="J19" s="204">
        <v>6.0000000000000001E-3</v>
      </c>
      <c r="K19" s="203">
        <v>13</v>
      </c>
      <c r="L19" s="204">
        <v>2E-3</v>
      </c>
      <c r="M19" s="203">
        <v>0</v>
      </c>
      <c r="N19" s="282">
        <v>0</v>
      </c>
      <c r="O19" s="141">
        <v>33</v>
      </c>
      <c r="P19" s="364">
        <v>5.0000000000000001E-3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2</v>
      </c>
      <c r="AB19" s="200">
        <v>0</v>
      </c>
      <c r="AC19" s="284">
        <v>58</v>
      </c>
      <c r="AD19" s="285">
        <v>7253</v>
      </c>
      <c r="AE19" s="286">
        <v>0.99199999999999999</v>
      </c>
      <c r="AF19" s="453">
        <v>46</v>
      </c>
      <c r="AG19" s="452">
        <v>6.0000000000000001E-3</v>
      </c>
    </row>
    <row r="20" spans="1:33" x14ac:dyDescent="0.25">
      <c r="A20" s="455" t="s">
        <v>40</v>
      </c>
      <c r="B20" s="37">
        <v>21770</v>
      </c>
      <c r="C20" s="38">
        <v>28</v>
      </c>
      <c r="D20" s="38">
        <v>0</v>
      </c>
      <c r="E20" s="38">
        <v>18</v>
      </c>
      <c r="F20" s="39">
        <v>3</v>
      </c>
      <c r="G20" s="280">
        <v>18612</v>
      </c>
      <c r="H20" s="281">
        <v>0.85499999999999998</v>
      </c>
      <c r="I20" s="145">
        <v>2203</v>
      </c>
      <c r="J20" s="204">
        <v>0.10100000000000001</v>
      </c>
      <c r="K20" s="203">
        <v>955</v>
      </c>
      <c r="L20" s="204">
        <v>4.3999999999999997E-2</v>
      </c>
      <c r="M20" s="203">
        <v>0</v>
      </c>
      <c r="N20" s="282">
        <v>0</v>
      </c>
      <c r="O20" s="141">
        <v>1358</v>
      </c>
      <c r="P20" s="364">
        <v>6.2E-2</v>
      </c>
      <c r="Q20" s="49">
        <v>1106</v>
      </c>
      <c r="R20" s="51">
        <v>5.0999999999999997E-2</v>
      </c>
      <c r="S20" s="49">
        <v>528</v>
      </c>
      <c r="T20" s="51">
        <v>2.4E-2</v>
      </c>
      <c r="U20" s="49">
        <v>588</v>
      </c>
      <c r="V20" s="51">
        <v>2.7E-2</v>
      </c>
      <c r="W20" s="49">
        <v>13</v>
      </c>
      <c r="X20" s="53">
        <v>1E-3</v>
      </c>
      <c r="Y20" s="52">
        <v>4</v>
      </c>
      <c r="Z20" s="53">
        <v>0</v>
      </c>
      <c r="AA20" s="52">
        <v>126</v>
      </c>
      <c r="AB20" s="200">
        <v>6.0000000000000001E-3</v>
      </c>
      <c r="AC20" s="284">
        <v>2617</v>
      </c>
      <c r="AD20" s="285">
        <v>19446</v>
      </c>
      <c r="AE20" s="286">
        <v>0.85499999999999998</v>
      </c>
      <c r="AF20" s="453">
        <v>2313</v>
      </c>
      <c r="AG20" s="454">
        <v>0.106</v>
      </c>
    </row>
    <row r="21" spans="1:33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39">
        <v>8</v>
      </c>
      <c r="G21" s="280">
        <v>13186</v>
      </c>
      <c r="H21" s="281">
        <v>0.95399999999999996</v>
      </c>
      <c r="I21" s="145">
        <v>468</v>
      </c>
      <c r="J21" s="204">
        <v>3.4000000000000002E-2</v>
      </c>
      <c r="K21" s="203">
        <v>161</v>
      </c>
      <c r="L21" s="204">
        <v>1.2E-2</v>
      </c>
      <c r="M21" s="203">
        <v>8</v>
      </c>
      <c r="N21" s="282">
        <v>1E-3</v>
      </c>
      <c r="O21" s="141">
        <v>161</v>
      </c>
      <c r="P21" s="364">
        <v>1.2E-2</v>
      </c>
      <c r="Q21" s="49">
        <v>106</v>
      </c>
      <c r="R21" s="51">
        <v>8.0000000000000002E-3</v>
      </c>
      <c r="S21" s="49">
        <v>110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53">
        <v>1E-3</v>
      </c>
      <c r="AA21" s="52">
        <v>32</v>
      </c>
      <c r="AB21" s="200">
        <v>2E-3</v>
      </c>
      <c r="AC21" s="284">
        <v>415</v>
      </c>
      <c r="AD21" s="285">
        <v>13486</v>
      </c>
      <c r="AE21" s="286">
        <v>0.95399999999999996</v>
      </c>
      <c r="AF21" s="453">
        <v>322</v>
      </c>
      <c r="AG21" s="452">
        <v>2.3E-2</v>
      </c>
    </row>
    <row r="22" spans="1:33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39">
        <v>3</v>
      </c>
      <c r="G22" s="280">
        <v>18220</v>
      </c>
      <c r="H22" s="281">
        <v>0.98599999999999999</v>
      </c>
      <c r="I22" s="145">
        <v>254</v>
      </c>
      <c r="J22" s="204">
        <v>1.4E-2</v>
      </c>
      <c r="K22" s="203">
        <v>14</v>
      </c>
      <c r="L22" s="204">
        <v>1E-3</v>
      </c>
      <c r="M22" s="203">
        <v>0</v>
      </c>
      <c r="N22" s="282">
        <v>0</v>
      </c>
      <c r="O22" s="141">
        <v>44</v>
      </c>
      <c r="P22" s="364">
        <v>2E-3</v>
      </c>
      <c r="Q22" s="49">
        <v>7</v>
      </c>
      <c r="R22" s="51">
        <v>0</v>
      </c>
      <c r="S22" s="49">
        <v>292</v>
      </c>
      <c r="T22" s="51">
        <v>1.6E-2</v>
      </c>
      <c r="U22" s="49">
        <v>8</v>
      </c>
      <c r="V22" s="51">
        <v>0</v>
      </c>
      <c r="W22" s="49">
        <v>2</v>
      </c>
      <c r="X22" s="53">
        <v>0</v>
      </c>
      <c r="Y22" s="52">
        <v>2</v>
      </c>
      <c r="Z22" s="53">
        <v>0</v>
      </c>
      <c r="AA22" s="52">
        <v>27</v>
      </c>
      <c r="AB22" s="200">
        <v>1E-3</v>
      </c>
      <c r="AC22" s="284">
        <v>375</v>
      </c>
      <c r="AD22" s="285">
        <v>18171</v>
      </c>
      <c r="AE22" s="286">
        <v>0.98599999999999999</v>
      </c>
      <c r="AF22" s="453">
        <v>58</v>
      </c>
      <c r="AG22" s="452">
        <v>3.0000000000000001E-3</v>
      </c>
    </row>
    <row r="23" spans="1:33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39">
        <v>5</v>
      </c>
      <c r="G23" s="280">
        <v>8163</v>
      </c>
      <c r="H23" s="281">
        <v>0.94699999999999995</v>
      </c>
      <c r="I23" s="145">
        <v>412</v>
      </c>
      <c r="J23" s="204">
        <v>4.8000000000000001E-2</v>
      </c>
      <c r="K23" s="203">
        <v>42</v>
      </c>
      <c r="L23" s="204">
        <v>5.0000000000000001E-3</v>
      </c>
      <c r="M23" s="203">
        <v>0</v>
      </c>
      <c r="N23" s="282">
        <v>0</v>
      </c>
      <c r="O23" s="141">
        <v>72</v>
      </c>
      <c r="P23" s="364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8575</v>
      </c>
      <c r="V23" s="51">
        <v>0.995</v>
      </c>
      <c r="W23" s="49">
        <v>29</v>
      </c>
      <c r="X23" s="53">
        <v>3.0000000000000001E-3</v>
      </c>
      <c r="Y23" s="52">
        <v>2</v>
      </c>
      <c r="Z23" s="53">
        <v>0</v>
      </c>
      <c r="AA23" s="52">
        <v>31</v>
      </c>
      <c r="AB23" s="200">
        <v>4.0000000000000001E-3</v>
      </c>
      <c r="AC23" s="284">
        <v>8805</v>
      </c>
      <c r="AD23" s="285">
        <v>0</v>
      </c>
      <c r="AE23" s="286">
        <v>0.94699999999999995</v>
      </c>
      <c r="AF23" s="453">
        <v>114</v>
      </c>
      <c r="AG23" s="452">
        <v>1.2999999999999999E-2</v>
      </c>
    </row>
    <row r="24" spans="1:33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39">
        <v>6</v>
      </c>
      <c r="G24" s="280">
        <v>40464</v>
      </c>
      <c r="H24" s="281">
        <v>0.93200000000000005</v>
      </c>
      <c r="I24" s="145">
        <v>2594</v>
      </c>
      <c r="J24" s="204">
        <v>0.06</v>
      </c>
      <c r="K24" s="203">
        <v>360</v>
      </c>
      <c r="L24" s="204">
        <v>8.0000000000000002E-3</v>
      </c>
      <c r="M24" s="203">
        <v>1</v>
      </c>
      <c r="N24" s="282">
        <v>0</v>
      </c>
      <c r="O24" s="141">
        <v>1108</v>
      </c>
      <c r="P24" s="364">
        <v>2.5999999999999999E-2</v>
      </c>
      <c r="Q24" s="49">
        <v>542</v>
      </c>
      <c r="R24" s="51">
        <v>1.2E-2</v>
      </c>
      <c r="S24" s="49">
        <v>503</v>
      </c>
      <c r="T24" s="51">
        <v>1.2E-2</v>
      </c>
      <c r="U24" s="49">
        <v>390</v>
      </c>
      <c r="V24" s="51">
        <v>8.9999999999999993E-3</v>
      </c>
      <c r="W24" s="49">
        <v>50</v>
      </c>
      <c r="X24" s="53">
        <v>1E-3</v>
      </c>
      <c r="Y24" s="52">
        <v>0</v>
      </c>
      <c r="Z24" s="53">
        <v>0</v>
      </c>
      <c r="AA24" s="52">
        <v>143</v>
      </c>
      <c r="AB24" s="200">
        <v>3.0000000000000001E-3</v>
      </c>
      <c r="AC24" s="284">
        <v>2194</v>
      </c>
      <c r="AD24" s="285">
        <v>41932</v>
      </c>
      <c r="AE24" s="286">
        <v>0.93200000000000005</v>
      </c>
      <c r="AF24" s="453">
        <v>1468</v>
      </c>
      <c r="AG24" s="452">
        <v>3.4000000000000002E-2</v>
      </c>
    </row>
    <row r="25" spans="1:33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39">
        <v>3</v>
      </c>
      <c r="G25" s="280">
        <v>18033</v>
      </c>
      <c r="H25" s="281">
        <v>0.97099999999999997</v>
      </c>
      <c r="I25" s="145">
        <v>392</v>
      </c>
      <c r="J25" s="204">
        <v>2.1000000000000001E-2</v>
      </c>
      <c r="K25" s="203">
        <v>106</v>
      </c>
      <c r="L25" s="204">
        <v>6.0000000000000001E-3</v>
      </c>
      <c r="M25" s="203">
        <v>34</v>
      </c>
      <c r="N25" s="282">
        <v>2E-3</v>
      </c>
      <c r="O25" s="141">
        <v>162</v>
      </c>
      <c r="P25" s="364">
        <v>8.9999999999999993E-3</v>
      </c>
      <c r="Q25" s="49">
        <v>56</v>
      </c>
      <c r="R25" s="51">
        <v>3.0000000000000001E-3</v>
      </c>
      <c r="S25" s="49">
        <v>89</v>
      </c>
      <c r="T25" s="51">
        <v>5.0000000000000001E-3</v>
      </c>
      <c r="U25" s="49">
        <v>48</v>
      </c>
      <c r="V25" s="51">
        <v>3.0000000000000001E-3</v>
      </c>
      <c r="W25" s="49">
        <v>29</v>
      </c>
      <c r="X25" s="53">
        <v>2E-3</v>
      </c>
      <c r="Y25" s="52">
        <v>4</v>
      </c>
      <c r="Z25" s="53">
        <v>0</v>
      </c>
      <c r="AA25" s="52">
        <v>43</v>
      </c>
      <c r="AB25" s="200">
        <v>2E-3</v>
      </c>
      <c r="AC25" s="284">
        <v>375</v>
      </c>
      <c r="AD25" s="285">
        <v>18291</v>
      </c>
      <c r="AE25" s="286">
        <v>0.97099999999999997</v>
      </c>
      <c r="AF25" s="453">
        <v>268</v>
      </c>
      <c r="AG25" s="452">
        <v>1.4E-2</v>
      </c>
    </row>
    <row r="26" spans="1:33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39">
        <v>5</v>
      </c>
      <c r="G26" s="280">
        <v>40078</v>
      </c>
      <c r="H26" s="281">
        <v>0.995</v>
      </c>
      <c r="I26" s="145">
        <v>211</v>
      </c>
      <c r="J26" s="204">
        <v>5.0000000000000001E-3</v>
      </c>
      <c r="K26" s="203">
        <v>6</v>
      </c>
      <c r="L26" s="204">
        <v>0</v>
      </c>
      <c r="M26" s="203">
        <v>0</v>
      </c>
      <c r="N26" s="282">
        <v>0</v>
      </c>
      <c r="O26" s="141">
        <v>216</v>
      </c>
      <c r="P26" s="364">
        <v>5.0000000000000001E-3</v>
      </c>
      <c r="Q26" s="49">
        <v>196</v>
      </c>
      <c r="R26" s="51">
        <v>5.0000000000000001E-3</v>
      </c>
      <c r="S26" s="49">
        <v>84</v>
      </c>
      <c r="T26" s="51">
        <v>2E-3</v>
      </c>
      <c r="U26" s="49">
        <v>104</v>
      </c>
      <c r="V26" s="51">
        <v>3.0000000000000001E-3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0">
        <v>1E-3</v>
      </c>
      <c r="AC26" s="284">
        <v>457</v>
      </c>
      <c r="AD26" s="285">
        <v>40043</v>
      </c>
      <c r="AE26" s="286">
        <v>0.995</v>
      </c>
      <c r="AF26" s="453">
        <v>222</v>
      </c>
      <c r="AG26" s="452">
        <v>6.0000000000000001E-3</v>
      </c>
    </row>
    <row r="27" spans="1:33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39">
        <v>4</v>
      </c>
      <c r="G27" s="280">
        <v>113525</v>
      </c>
      <c r="H27" s="281">
        <v>0.97199999999999998</v>
      </c>
      <c r="I27" s="145">
        <v>2944</v>
      </c>
      <c r="J27" s="204">
        <v>2.5000000000000001E-2</v>
      </c>
      <c r="K27" s="203">
        <v>363</v>
      </c>
      <c r="L27" s="204">
        <v>3.0000000000000001E-3</v>
      </c>
      <c r="M27" s="203">
        <v>1</v>
      </c>
      <c r="N27" s="282">
        <v>0</v>
      </c>
      <c r="O27" s="141">
        <v>1547</v>
      </c>
      <c r="P27" s="364">
        <v>1.2999999999999999E-2</v>
      </c>
      <c r="Q27" s="49">
        <v>1128</v>
      </c>
      <c r="R27" s="51">
        <v>0.01</v>
      </c>
      <c r="S27" s="49">
        <v>680</v>
      </c>
      <c r="T27" s="51">
        <v>6.0000000000000001E-3</v>
      </c>
      <c r="U27" s="49">
        <v>958</v>
      </c>
      <c r="V27" s="51">
        <v>8.0000000000000002E-3</v>
      </c>
      <c r="W27" s="49">
        <v>459</v>
      </c>
      <c r="X27" s="53">
        <v>4.0000000000000001E-3</v>
      </c>
      <c r="Y27" s="52">
        <v>22</v>
      </c>
      <c r="Z27" s="53">
        <v>0</v>
      </c>
      <c r="AA27" s="52">
        <v>200</v>
      </c>
      <c r="AB27" s="200">
        <v>2E-3</v>
      </c>
      <c r="AC27" s="284">
        <v>3866</v>
      </c>
      <c r="AD27" s="285">
        <v>114780</v>
      </c>
      <c r="AE27" s="286">
        <v>0.97199999999999998</v>
      </c>
      <c r="AF27" s="453">
        <v>1910</v>
      </c>
      <c r="AG27" s="452">
        <v>1.6E-2</v>
      </c>
    </row>
    <row r="28" spans="1:33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39">
        <v>3</v>
      </c>
      <c r="G28" s="280">
        <v>9621</v>
      </c>
      <c r="H28" s="281">
        <v>0.95299999999999996</v>
      </c>
      <c r="I28" s="145">
        <v>441</v>
      </c>
      <c r="J28" s="204">
        <v>4.3999999999999997E-2</v>
      </c>
      <c r="K28" s="203">
        <v>22</v>
      </c>
      <c r="L28" s="204">
        <v>2E-3</v>
      </c>
      <c r="M28" s="203">
        <v>16</v>
      </c>
      <c r="N28" s="282">
        <v>2E-3</v>
      </c>
      <c r="O28" s="141">
        <v>51</v>
      </c>
      <c r="P28" s="364">
        <v>5.0000000000000001E-3</v>
      </c>
      <c r="Q28" s="49">
        <v>21</v>
      </c>
      <c r="R28" s="51">
        <v>2E-3</v>
      </c>
      <c r="S28" s="49">
        <v>34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53">
        <v>1E-3</v>
      </c>
      <c r="AA28" s="52">
        <v>18</v>
      </c>
      <c r="AB28" s="200">
        <v>2E-3</v>
      </c>
      <c r="AC28" s="284">
        <v>175</v>
      </c>
      <c r="AD28" s="285">
        <v>10018</v>
      </c>
      <c r="AE28" s="286">
        <v>0.95299999999999996</v>
      </c>
      <c r="AF28" s="453">
        <v>73</v>
      </c>
      <c r="AG28" s="452">
        <v>7.0000000000000001E-3</v>
      </c>
    </row>
    <row r="29" spans="1:33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39">
        <v>3</v>
      </c>
      <c r="G29" s="280">
        <v>10468</v>
      </c>
      <c r="H29" s="281">
        <v>0.88800000000000001</v>
      </c>
      <c r="I29" s="145">
        <v>1275</v>
      </c>
      <c r="J29" s="204">
        <v>0.108</v>
      </c>
      <c r="K29" s="203">
        <v>50</v>
      </c>
      <c r="L29" s="204">
        <v>4.0000000000000001E-3</v>
      </c>
      <c r="M29" s="203">
        <v>0</v>
      </c>
      <c r="N29" s="282">
        <v>0</v>
      </c>
      <c r="O29" s="141">
        <v>405</v>
      </c>
      <c r="P29" s="364">
        <v>3.4000000000000002E-2</v>
      </c>
      <c r="Q29" s="49">
        <v>26</v>
      </c>
      <c r="R29" s="51">
        <v>2E-3</v>
      </c>
      <c r="S29" s="49">
        <v>777</v>
      </c>
      <c r="T29" s="51">
        <v>6.6000000000000003E-2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53">
        <v>0</v>
      </c>
      <c r="AA29" s="52">
        <v>65</v>
      </c>
      <c r="AB29" s="200">
        <v>6.0000000000000001E-3</v>
      </c>
      <c r="AC29" s="284">
        <v>1368</v>
      </c>
      <c r="AD29" s="285">
        <v>10858</v>
      </c>
      <c r="AE29" s="286">
        <v>0.88800000000000001</v>
      </c>
      <c r="AF29" s="453">
        <v>455</v>
      </c>
      <c r="AG29" s="452">
        <v>3.9E-2</v>
      </c>
    </row>
    <row r="30" spans="1:33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39">
        <v>4</v>
      </c>
      <c r="G30" s="280">
        <v>17938</v>
      </c>
      <c r="H30" s="281">
        <v>0.81399999999999995</v>
      </c>
      <c r="I30" s="145">
        <v>3149</v>
      </c>
      <c r="J30" s="204">
        <v>0.14299999999999999</v>
      </c>
      <c r="K30" s="203">
        <v>949</v>
      </c>
      <c r="L30" s="204">
        <v>4.2999999999999997E-2</v>
      </c>
      <c r="M30" s="203">
        <v>0</v>
      </c>
      <c r="N30" s="282">
        <v>0</v>
      </c>
      <c r="O30" s="141">
        <v>904</v>
      </c>
      <c r="P30" s="364">
        <v>4.1000000000000002E-2</v>
      </c>
      <c r="Q30" s="49">
        <v>612</v>
      </c>
      <c r="R30" s="51">
        <v>2.8000000000000001E-2</v>
      </c>
      <c r="S30" s="49">
        <v>582</v>
      </c>
      <c r="T30" s="51">
        <v>2.5999999999999999E-2</v>
      </c>
      <c r="U30" s="49">
        <v>415</v>
      </c>
      <c r="V30" s="51">
        <v>1.9E-2</v>
      </c>
      <c r="W30" s="49">
        <v>18</v>
      </c>
      <c r="X30" s="53">
        <v>1E-3</v>
      </c>
      <c r="Y30" s="52">
        <v>8</v>
      </c>
      <c r="Z30" s="53">
        <v>0</v>
      </c>
      <c r="AA30" s="52">
        <v>59</v>
      </c>
      <c r="AB30" s="200">
        <v>3.0000000000000001E-3</v>
      </c>
      <c r="AC30" s="284">
        <v>1986</v>
      </c>
      <c r="AD30" s="285">
        <v>20137</v>
      </c>
      <c r="AE30" s="286">
        <v>0.81399999999999995</v>
      </c>
      <c r="AF30" s="453">
        <v>1853</v>
      </c>
      <c r="AG30" s="452">
        <v>8.4000000000000005E-2</v>
      </c>
    </row>
    <row r="31" spans="1:33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39">
        <v>3</v>
      </c>
      <c r="G31" s="280">
        <v>31813</v>
      </c>
      <c r="H31" s="281">
        <v>0.88400000000000001</v>
      </c>
      <c r="I31" s="145">
        <v>3372</v>
      </c>
      <c r="J31" s="204">
        <v>9.4E-2</v>
      </c>
      <c r="K31" s="203">
        <v>821</v>
      </c>
      <c r="L31" s="204">
        <v>2.3E-2</v>
      </c>
      <c r="M31" s="203">
        <v>0</v>
      </c>
      <c r="N31" s="282">
        <v>0</v>
      </c>
      <c r="O31" s="141">
        <v>1394</v>
      </c>
      <c r="P31" s="364">
        <v>3.9E-2</v>
      </c>
      <c r="Q31" s="49">
        <v>1070</v>
      </c>
      <c r="R31" s="51">
        <v>0.03</v>
      </c>
      <c r="S31" s="49">
        <v>556</v>
      </c>
      <c r="T31" s="51">
        <v>1.4999999999999999E-2</v>
      </c>
      <c r="U31" s="49">
        <v>872</v>
      </c>
      <c r="V31" s="51">
        <v>2.4E-2</v>
      </c>
      <c r="W31" s="49">
        <v>373</v>
      </c>
      <c r="X31" s="53">
        <v>0.01</v>
      </c>
      <c r="Y31" s="52">
        <v>60</v>
      </c>
      <c r="Z31" s="53">
        <v>2E-3</v>
      </c>
      <c r="AA31" s="52">
        <v>69</v>
      </c>
      <c r="AB31" s="200">
        <v>2E-3</v>
      </c>
      <c r="AC31" s="284">
        <v>3324</v>
      </c>
      <c r="AD31" s="285">
        <v>33710</v>
      </c>
      <c r="AE31" s="286">
        <v>0.88400000000000001</v>
      </c>
      <c r="AF31" s="453">
        <v>2215</v>
      </c>
      <c r="AG31" s="452">
        <v>6.2E-2</v>
      </c>
    </row>
    <row r="32" spans="1:33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39">
        <v>3</v>
      </c>
      <c r="G32" s="280">
        <v>19135</v>
      </c>
      <c r="H32" s="281">
        <v>0.97799999999999998</v>
      </c>
      <c r="I32" s="145">
        <v>400</v>
      </c>
      <c r="J32" s="204">
        <v>0.02</v>
      </c>
      <c r="K32" s="203">
        <v>22</v>
      </c>
      <c r="L32" s="204">
        <v>1E-3</v>
      </c>
      <c r="M32" s="203">
        <v>1</v>
      </c>
      <c r="N32" s="282">
        <v>0</v>
      </c>
      <c r="O32" s="141">
        <v>150</v>
      </c>
      <c r="P32" s="364">
        <v>8.0000000000000002E-3</v>
      </c>
      <c r="Q32" s="49">
        <v>92</v>
      </c>
      <c r="R32" s="51">
        <v>5.0000000000000001E-3</v>
      </c>
      <c r="S32" s="49">
        <v>169</v>
      </c>
      <c r="T32" s="51">
        <v>8.9999999999999993E-3</v>
      </c>
      <c r="U32" s="49">
        <v>65</v>
      </c>
      <c r="V32" s="51">
        <v>3.0000000000000001E-3</v>
      </c>
      <c r="W32" s="49">
        <v>146</v>
      </c>
      <c r="X32" s="53">
        <v>7.0000000000000001E-3</v>
      </c>
      <c r="Y32" s="52">
        <v>1</v>
      </c>
      <c r="Z32" s="53">
        <v>0</v>
      </c>
      <c r="AA32" s="52">
        <v>41</v>
      </c>
      <c r="AB32" s="200">
        <v>2E-3</v>
      </c>
      <c r="AC32" s="284">
        <v>573</v>
      </c>
      <c r="AD32" s="285">
        <v>19269</v>
      </c>
      <c r="AE32" s="286">
        <v>0.97799999999999998</v>
      </c>
      <c r="AF32" s="453">
        <v>172</v>
      </c>
      <c r="AG32" s="452">
        <v>8.9999999999999993E-3</v>
      </c>
    </row>
    <row r="33" spans="1:33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39">
        <v>4</v>
      </c>
      <c r="G33" s="280">
        <v>15371</v>
      </c>
      <c r="H33" s="281">
        <v>0.97199999999999998</v>
      </c>
      <c r="I33" s="145">
        <v>421</v>
      </c>
      <c r="J33" s="204">
        <v>2.7E-2</v>
      </c>
      <c r="K33" s="203">
        <v>22</v>
      </c>
      <c r="L33" s="204">
        <v>1E-3</v>
      </c>
      <c r="M33" s="203">
        <v>0</v>
      </c>
      <c r="N33" s="282">
        <v>0</v>
      </c>
      <c r="O33" s="141">
        <v>85</v>
      </c>
      <c r="P33" s="364">
        <v>5.0000000000000001E-3</v>
      </c>
      <c r="Q33" s="49">
        <v>27</v>
      </c>
      <c r="R33" s="51">
        <v>2E-3</v>
      </c>
      <c r="S33" s="49">
        <v>38</v>
      </c>
      <c r="T33" s="51">
        <v>2E-3</v>
      </c>
      <c r="U33" s="49">
        <v>28</v>
      </c>
      <c r="V33" s="51">
        <v>2E-3</v>
      </c>
      <c r="W33" s="49">
        <v>5</v>
      </c>
      <c r="X33" s="53">
        <v>0</v>
      </c>
      <c r="Y33" s="52">
        <v>0</v>
      </c>
      <c r="Z33" s="53">
        <v>0</v>
      </c>
      <c r="AA33" s="52">
        <v>23</v>
      </c>
      <c r="AB33" s="200">
        <v>1E-3</v>
      </c>
      <c r="AC33" s="284">
        <v>179</v>
      </c>
      <c r="AD33" s="285">
        <v>15705</v>
      </c>
      <c r="AE33" s="286">
        <v>0.97199999999999998</v>
      </c>
      <c r="AF33" s="453">
        <v>107</v>
      </c>
      <c r="AG33" s="452">
        <v>7.0000000000000001E-3</v>
      </c>
    </row>
    <row r="34" spans="1:33" x14ac:dyDescent="0.25">
      <c r="A34" s="455" t="s">
        <v>54</v>
      </c>
      <c r="B34" s="37">
        <v>11543</v>
      </c>
      <c r="C34" s="38">
        <v>38</v>
      </c>
      <c r="D34" s="38">
        <v>0</v>
      </c>
      <c r="E34" s="38">
        <v>3</v>
      </c>
      <c r="F34" s="39">
        <v>4</v>
      </c>
      <c r="G34" s="280">
        <v>8923</v>
      </c>
      <c r="H34" s="281">
        <v>0.77300000000000002</v>
      </c>
      <c r="I34" s="145">
        <v>1991</v>
      </c>
      <c r="J34" s="204">
        <v>0.17199999999999999</v>
      </c>
      <c r="K34" s="203">
        <v>629</v>
      </c>
      <c r="L34" s="204">
        <v>5.3999999999999999E-2</v>
      </c>
      <c r="M34" s="203">
        <v>0</v>
      </c>
      <c r="N34" s="282">
        <v>0</v>
      </c>
      <c r="O34" s="141">
        <v>3051</v>
      </c>
      <c r="P34" s="364">
        <v>0.26400000000000001</v>
      </c>
      <c r="Q34" s="49">
        <v>235</v>
      </c>
      <c r="R34" s="51">
        <v>0.02</v>
      </c>
      <c r="S34" s="49">
        <v>4473</v>
      </c>
      <c r="T34" s="51">
        <v>0.38800000000000001</v>
      </c>
      <c r="U34" s="49">
        <v>233</v>
      </c>
      <c r="V34" s="51">
        <v>0.02</v>
      </c>
      <c r="W34" s="49">
        <v>54</v>
      </c>
      <c r="X34" s="53">
        <v>5.0000000000000001E-3</v>
      </c>
      <c r="Y34" s="52">
        <v>25</v>
      </c>
      <c r="Z34" s="53">
        <v>2E-3</v>
      </c>
      <c r="AA34" s="52">
        <v>77</v>
      </c>
      <c r="AB34" s="200">
        <v>7.0000000000000001E-3</v>
      </c>
      <c r="AC34" s="284">
        <v>7913</v>
      </c>
      <c r="AD34" s="285">
        <v>4851</v>
      </c>
      <c r="AE34" s="286">
        <v>0.77300000000000002</v>
      </c>
      <c r="AF34" s="453">
        <v>3680</v>
      </c>
      <c r="AG34" s="454">
        <v>0.31900000000000001</v>
      </c>
    </row>
    <row r="35" spans="1:33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39">
        <v>3</v>
      </c>
      <c r="G35" s="280">
        <v>33448</v>
      </c>
      <c r="H35" s="281">
        <v>0.93500000000000005</v>
      </c>
      <c r="I35" s="145">
        <v>2021</v>
      </c>
      <c r="J35" s="204">
        <v>5.6000000000000001E-2</v>
      </c>
      <c r="K35" s="203">
        <v>303</v>
      </c>
      <c r="L35" s="204">
        <v>8.0000000000000002E-3</v>
      </c>
      <c r="M35" s="203">
        <v>0</v>
      </c>
      <c r="N35" s="282">
        <v>0</v>
      </c>
      <c r="O35" s="141">
        <v>597</v>
      </c>
      <c r="P35" s="364">
        <v>1.7000000000000001E-2</v>
      </c>
      <c r="Q35" s="49">
        <v>379</v>
      </c>
      <c r="R35" s="51">
        <v>1.0999999999999999E-2</v>
      </c>
      <c r="S35" s="49">
        <v>163</v>
      </c>
      <c r="T35" s="51">
        <v>5.0000000000000001E-3</v>
      </c>
      <c r="U35" s="49">
        <v>255</v>
      </c>
      <c r="V35" s="51">
        <v>7.0000000000000001E-3</v>
      </c>
      <c r="W35" s="49">
        <v>60</v>
      </c>
      <c r="X35" s="53">
        <v>2E-3</v>
      </c>
      <c r="Y35" s="52">
        <v>19</v>
      </c>
      <c r="Z35" s="53">
        <v>1E-3</v>
      </c>
      <c r="AA35" s="52">
        <v>78</v>
      </c>
      <c r="AB35" s="200">
        <v>2E-3</v>
      </c>
      <c r="AC35" s="284">
        <v>1172</v>
      </c>
      <c r="AD35" s="285">
        <v>34846</v>
      </c>
      <c r="AE35" s="286">
        <v>0.93500000000000005</v>
      </c>
      <c r="AF35" s="453">
        <v>900</v>
      </c>
      <c r="AG35" s="452">
        <v>2.5000000000000001E-2</v>
      </c>
    </row>
    <row r="36" spans="1:33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39">
        <v>3</v>
      </c>
      <c r="G36" s="280">
        <v>16431</v>
      </c>
      <c r="H36" s="281">
        <v>0.93799999999999994</v>
      </c>
      <c r="I36" s="145">
        <v>881</v>
      </c>
      <c r="J36" s="204">
        <v>0.05</v>
      </c>
      <c r="K36" s="203">
        <v>197</v>
      </c>
      <c r="L36" s="204">
        <v>1.0999999999999999E-2</v>
      </c>
      <c r="M36" s="203">
        <v>0</v>
      </c>
      <c r="N36" s="282">
        <v>0</v>
      </c>
      <c r="O36" s="141">
        <v>235</v>
      </c>
      <c r="P36" s="364">
        <v>1.2999999999999999E-2</v>
      </c>
      <c r="Q36" s="49">
        <v>129</v>
      </c>
      <c r="R36" s="51">
        <v>7.0000000000000001E-3</v>
      </c>
      <c r="S36" s="49">
        <v>179</v>
      </c>
      <c r="T36" s="51">
        <v>0.01</v>
      </c>
      <c r="U36" s="49">
        <v>120</v>
      </c>
      <c r="V36" s="51">
        <v>7.0000000000000001E-3</v>
      </c>
      <c r="W36" s="49">
        <v>22</v>
      </c>
      <c r="X36" s="53">
        <v>1E-3</v>
      </c>
      <c r="Y36" s="52">
        <v>6</v>
      </c>
      <c r="Z36" s="53">
        <v>0</v>
      </c>
      <c r="AA36" s="52">
        <v>83</v>
      </c>
      <c r="AB36" s="200">
        <v>5.0000000000000001E-3</v>
      </c>
      <c r="AC36" s="284">
        <v>645</v>
      </c>
      <c r="AD36" s="285">
        <v>17077</v>
      </c>
      <c r="AE36" s="286">
        <v>0.93799999999999994</v>
      </c>
      <c r="AF36" s="453">
        <v>432</v>
      </c>
      <c r="AG36" s="452">
        <v>2.5000000000000001E-2</v>
      </c>
    </row>
    <row r="37" spans="1:33" x14ac:dyDescent="0.25">
      <c r="A37" s="455" t="s">
        <v>57</v>
      </c>
      <c r="B37" s="37">
        <v>16431</v>
      </c>
      <c r="C37" s="38">
        <v>28</v>
      </c>
      <c r="D37" s="38">
        <v>7</v>
      </c>
      <c r="E37" s="38">
        <v>4</v>
      </c>
      <c r="F37" s="39">
        <v>5</v>
      </c>
      <c r="G37" s="280">
        <v>8709</v>
      </c>
      <c r="H37" s="281">
        <v>0.53</v>
      </c>
      <c r="I37" s="145">
        <v>5696</v>
      </c>
      <c r="J37" s="204">
        <v>0.34699999999999998</v>
      </c>
      <c r="K37" s="203">
        <v>2026</v>
      </c>
      <c r="L37" s="204">
        <v>0.123</v>
      </c>
      <c r="M37" s="203">
        <v>0</v>
      </c>
      <c r="N37" s="282">
        <v>0</v>
      </c>
      <c r="O37" s="141">
        <v>1326</v>
      </c>
      <c r="P37" s="364">
        <v>8.1000000000000003E-2</v>
      </c>
      <c r="Q37" s="49">
        <v>294</v>
      </c>
      <c r="R37" s="51">
        <v>1.7999999999999999E-2</v>
      </c>
      <c r="S37" s="49">
        <v>587</v>
      </c>
      <c r="T37" s="51">
        <v>3.5999999999999997E-2</v>
      </c>
      <c r="U37" s="49">
        <v>200</v>
      </c>
      <c r="V37" s="51">
        <v>1.2E-2</v>
      </c>
      <c r="W37" s="49">
        <v>81</v>
      </c>
      <c r="X37" s="53">
        <v>5.0000000000000001E-3</v>
      </c>
      <c r="Y37" s="52">
        <v>35</v>
      </c>
      <c r="Z37" s="53">
        <v>2E-3</v>
      </c>
      <c r="AA37" s="52">
        <v>193</v>
      </c>
      <c r="AB37" s="200">
        <v>1.2E-2</v>
      </c>
      <c r="AC37" s="284">
        <v>2422</v>
      </c>
      <c r="AD37" s="285">
        <v>13073</v>
      </c>
      <c r="AE37" s="286">
        <v>0.53</v>
      </c>
      <c r="AF37" s="453">
        <v>3352</v>
      </c>
      <c r="AG37" s="454">
        <v>0.20399999999999999</v>
      </c>
    </row>
    <row r="38" spans="1:33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39">
        <v>3</v>
      </c>
      <c r="G38" s="280">
        <v>57523</v>
      </c>
      <c r="H38" s="281">
        <v>0.95299999999999996</v>
      </c>
      <c r="I38" s="145">
        <v>2673</v>
      </c>
      <c r="J38" s="204">
        <v>4.3999999999999997E-2</v>
      </c>
      <c r="K38" s="203">
        <v>191</v>
      </c>
      <c r="L38" s="204">
        <v>3.0000000000000001E-3</v>
      </c>
      <c r="M38" s="203">
        <v>0</v>
      </c>
      <c r="N38" s="282">
        <v>0</v>
      </c>
      <c r="O38" s="141">
        <v>646</v>
      </c>
      <c r="P38" s="364">
        <v>1.0999999999999999E-2</v>
      </c>
      <c r="Q38" s="49">
        <v>570</v>
      </c>
      <c r="R38" s="51">
        <v>8.9999999999999993E-3</v>
      </c>
      <c r="S38" s="49">
        <v>423</v>
      </c>
      <c r="T38" s="51">
        <v>7.0000000000000001E-3</v>
      </c>
      <c r="U38" s="49">
        <v>536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53">
        <v>0</v>
      </c>
      <c r="AA38" s="52">
        <v>47</v>
      </c>
      <c r="AB38" s="200">
        <v>1E-3</v>
      </c>
      <c r="AC38" s="284">
        <v>1957</v>
      </c>
      <c r="AD38" s="285">
        <v>59473</v>
      </c>
      <c r="AE38" s="286">
        <v>0.95299999999999996</v>
      </c>
      <c r="AF38" s="453">
        <v>837</v>
      </c>
      <c r="AG38" s="452">
        <v>1.4E-2</v>
      </c>
    </row>
    <row r="39" spans="1:33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39">
        <v>3</v>
      </c>
      <c r="G39" s="280">
        <v>8059</v>
      </c>
      <c r="H39" s="281">
        <v>0.90200000000000002</v>
      </c>
      <c r="I39" s="145">
        <v>763</v>
      </c>
      <c r="J39" s="204">
        <v>8.5000000000000006E-2</v>
      </c>
      <c r="K39" s="203">
        <v>110</v>
      </c>
      <c r="L39" s="204">
        <v>1.2E-2</v>
      </c>
      <c r="M39" s="203">
        <v>0</v>
      </c>
      <c r="N39" s="282">
        <v>0</v>
      </c>
      <c r="O39" s="141">
        <v>76</v>
      </c>
      <c r="P39" s="364">
        <v>8.9999999999999993E-3</v>
      </c>
      <c r="Q39" s="49">
        <v>39</v>
      </c>
      <c r="R39" s="51">
        <v>4.0000000000000001E-3</v>
      </c>
      <c r="S39" s="49">
        <v>45</v>
      </c>
      <c r="T39" s="51">
        <v>5.0000000000000001E-3</v>
      </c>
      <c r="U39" s="49">
        <v>33</v>
      </c>
      <c r="V39" s="51">
        <v>4.0000000000000001E-3</v>
      </c>
      <c r="W39" s="49">
        <v>11</v>
      </c>
      <c r="X39" s="53">
        <v>1E-3</v>
      </c>
      <c r="Y39" s="52">
        <v>11</v>
      </c>
      <c r="Z39" s="53">
        <v>1E-3</v>
      </c>
      <c r="AA39" s="52">
        <v>29</v>
      </c>
      <c r="AB39" s="200">
        <v>3.0000000000000001E-3</v>
      </c>
      <c r="AC39" s="284">
        <v>205</v>
      </c>
      <c r="AD39" s="285">
        <v>8743</v>
      </c>
      <c r="AE39" s="286">
        <v>0.90200000000000002</v>
      </c>
      <c r="AF39" s="453">
        <v>186</v>
      </c>
      <c r="AG39" s="452">
        <v>2.1000000000000001E-2</v>
      </c>
    </row>
    <row r="40" spans="1:33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39">
        <v>5</v>
      </c>
      <c r="G40" s="280">
        <v>11944</v>
      </c>
      <c r="H40" s="281">
        <v>0.95499999999999996</v>
      </c>
      <c r="I40" s="145">
        <v>531</v>
      </c>
      <c r="J40" s="204">
        <v>4.2000000000000003E-2</v>
      </c>
      <c r="K40" s="203">
        <v>32</v>
      </c>
      <c r="L40" s="204">
        <v>3.0000000000000001E-3</v>
      </c>
      <c r="M40" s="203">
        <v>6</v>
      </c>
      <c r="N40" s="282">
        <v>0</v>
      </c>
      <c r="O40" s="141">
        <v>767</v>
      </c>
      <c r="P40" s="364">
        <v>6.0999999999999999E-2</v>
      </c>
      <c r="Q40" s="49">
        <v>90</v>
      </c>
      <c r="R40" s="51">
        <v>7.0000000000000001E-3</v>
      </c>
      <c r="S40" s="49">
        <v>2742</v>
      </c>
      <c r="T40" s="51">
        <v>0.219</v>
      </c>
      <c r="U40" s="49">
        <v>75</v>
      </c>
      <c r="V40" s="51">
        <v>6.0000000000000001E-3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38</v>
      </c>
      <c r="AB40" s="200">
        <v>3.0000000000000001E-3</v>
      </c>
      <c r="AC40" s="284">
        <v>3704</v>
      </c>
      <c r="AD40" s="285">
        <v>9555</v>
      </c>
      <c r="AE40" s="286">
        <v>0.95499999999999996</v>
      </c>
      <c r="AF40" s="453">
        <v>799</v>
      </c>
      <c r="AG40" s="452">
        <v>6.4000000000000001E-2</v>
      </c>
    </row>
    <row r="41" spans="1:33" x14ac:dyDescent="0.25">
      <c r="A41" s="36" t="s">
        <v>61</v>
      </c>
      <c r="B41" s="37">
        <v>15475</v>
      </c>
      <c r="C41" s="38">
        <v>28</v>
      </c>
      <c r="D41" s="38">
        <v>2</v>
      </c>
      <c r="E41" s="38">
        <v>7</v>
      </c>
      <c r="F41" s="39">
        <v>3</v>
      </c>
      <c r="G41" s="280">
        <v>9702</v>
      </c>
      <c r="H41" s="281">
        <v>0.627</v>
      </c>
      <c r="I41" s="145">
        <v>5657</v>
      </c>
      <c r="J41" s="204">
        <v>0.36599999999999999</v>
      </c>
      <c r="K41" s="203">
        <v>116</v>
      </c>
      <c r="L41" s="204">
        <v>7.0000000000000001E-3</v>
      </c>
      <c r="M41" s="203">
        <v>0</v>
      </c>
      <c r="N41" s="282">
        <v>0</v>
      </c>
      <c r="O41" s="141">
        <v>194</v>
      </c>
      <c r="P41" s="364">
        <v>1.2999999999999999E-2</v>
      </c>
      <c r="Q41" s="49">
        <v>48</v>
      </c>
      <c r="R41" s="51">
        <v>3.0000000000000001E-3</v>
      </c>
      <c r="S41" s="49">
        <v>97</v>
      </c>
      <c r="T41" s="51">
        <v>6.0000000000000001E-3</v>
      </c>
      <c r="U41" s="49">
        <v>52</v>
      </c>
      <c r="V41" s="51">
        <v>3.0000000000000001E-3</v>
      </c>
      <c r="W41" s="49">
        <v>32</v>
      </c>
      <c r="X41" s="53">
        <v>2E-3</v>
      </c>
      <c r="Y41" s="52">
        <v>9</v>
      </c>
      <c r="Z41" s="53">
        <v>1E-3</v>
      </c>
      <c r="AA41" s="52">
        <v>32</v>
      </c>
      <c r="AB41" s="200">
        <v>2E-3</v>
      </c>
      <c r="AC41" s="284">
        <v>416</v>
      </c>
      <c r="AD41" s="285">
        <v>15161</v>
      </c>
      <c r="AE41" s="286">
        <v>0.627</v>
      </c>
      <c r="AF41" s="453">
        <v>310</v>
      </c>
      <c r="AG41" s="452">
        <v>0.02</v>
      </c>
    </row>
    <row r="42" spans="1:33" x14ac:dyDescent="0.25">
      <c r="A42" s="455" t="s">
        <v>62</v>
      </c>
      <c r="B42" s="37">
        <v>26690</v>
      </c>
      <c r="C42" s="38">
        <v>36</v>
      </c>
      <c r="D42" s="38">
        <v>6</v>
      </c>
      <c r="E42" s="38">
        <v>24</v>
      </c>
      <c r="F42" s="39">
        <v>3</v>
      </c>
      <c r="G42" s="280">
        <v>25990</v>
      </c>
      <c r="H42" s="281">
        <v>0.97399999999999998</v>
      </c>
      <c r="I42" s="145">
        <v>667</v>
      </c>
      <c r="J42" s="204">
        <v>2.5000000000000001E-2</v>
      </c>
      <c r="K42" s="203">
        <v>21</v>
      </c>
      <c r="L42" s="204">
        <v>1E-3</v>
      </c>
      <c r="M42" s="203">
        <v>12</v>
      </c>
      <c r="N42" s="282">
        <v>0</v>
      </c>
      <c r="O42" s="141">
        <v>2250</v>
      </c>
      <c r="P42" s="364">
        <v>8.4000000000000005E-2</v>
      </c>
      <c r="Q42" s="49">
        <v>1648</v>
      </c>
      <c r="R42" s="51">
        <v>6.2E-2</v>
      </c>
      <c r="S42" s="49">
        <v>186</v>
      </c>
      <c r="T42" s="51">
        <v>7.0000000000000001E-3</v>
      </c>
      <c r="U42" s="49">
        <v>342</v>
      </c>
      <c r="V42" s="51">
        <v>1.2999999999999999E-2</v>
      </c>
      <c r="W42" s="49">
        <v>32</v>
      </c>
      <c r="X42" s="53">
        <v>1E-3</v>
      </c>
      <c r="Y42" s="52">
        <v>0</v>
      </c>
      <c r="Z42" s="53">
        <v>0</v>
      </c>
      <c r="AA42" s="52">
        <v>43</v>
      </c>
      <c r="AB42" s="200">
        <v>2E-3</v>
      </c>
      <c r="AC42" s="284">
        <v>2855</v>
      </c>
      <c r="AD42" s="285">
        <v>24189</v>
      </c>
      <c r="AE42" s="286">
        <v>0.97399999999999998</v>
      </c>
      <c r="AF42" s="453">
        <v>2271</v>
      </c>
      <c r="AG42" s="454">
        <v>8.5000000000000006E-2</v>
      </c>
    </row>
    <row r="43" spans="1:33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39">
        <v>3</v>
      </c>
      <c r="G43" s="280">
        <v>4612</v>
      </c>
      <c r="H43" s="281">
        <v>0.94899999999999995</v>
      </c>
      <c r="I43" s="145">
        <v>225</v>
      </c>
      <c r="J43" s="204">
        <v>4.5999999999999999E-2</v>
      </c>
      <c r="K43" s="203">
        <v>25</v>
      </c>
      <c r="L43" s="204">
        <v>5.0000000000000001E-3</v>
      </c>
      <c r="M43" s="203">
        <v>0</v>
      </c>
      <c r="N43" s="282">
        <v>0</v>
      </c>
      <c r="O43" s="141">
        <v>173</v>
      </c>
      <c r="P43" s="364">
        <v>3.5999999999999997E-2</v>
      </c>
      <c r="Q43" s="49">
        <v>26</v>
      </c>
      <c r="R43" s="51">
        <v>5.0000000000000001E-3</v>
      </c>
      <c r="S43" s="49">
        <v>37</v>
      </c>
      <c r="T43" s="51">
        <v>8.0000000000000002E-3</v>
      </c>
      <c r="U43" s="49">
        <v>9</v>
      </c>
      <c r="V43" s="51">
        <v>2E-3</v>
      </c>
      <c r="W43" s="49">
        <v>7</v>
      </c>
      <c r="X43" s="53">
        <v>1E-3</v>
      </c>
      <c r="Y43" s="52">
        <v>5</v>
      </c>
      <c r="Z43" s="53">
        <v>1E-3</v>
      </c>
      <c r="AA43" s="52">
        <v>8</v>
      </c>
      <c r="AB43" s="200">
        <v>2E-3</v>
      </c>
      <c r="AC43" s="284">
        <v>239</v>
      </c>
      <c r="AD43" s="285">
        <v>4659</v>
      </c>
      <c r="AE43" s="286">
        <v>0.94899999999999995</v>
      </c>
      <c r="AF43" s="453">
        <v>198</v>
      </c>
      <c r="AG43" s="452">
        <v>4.1000000000000002E-2</v>
      </c>
    </row>
    <row r="44" spans="1:33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39">
        <v>3</v>
      </c>
      <c r="G44" s="280">
        <v>4564</v>
      </c>
      <c r="H44" s="281">
        <v>0.96299999999999997</v>
      </c>
      <c r="I44" s="145">
        <v>165</v>
      </c>
      <c r="J44" s="204">
        <v>3.5000000000000003E-2</v>
      </c>
      <c r="K44" s="203">
        <v>11</v>
      </c>
      <c r="L44" s="204">
        <v>2E-3</v>
      </c>
      <c r="M44" s="203">
        <v>0</v>
      </c>
      <c r="N44" s="282">
        <v>0</v>
      </c>
      <c r="O44" s="141">
        <v>35</v>
      </c>
      <c r="P44" s="364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53">
        <v>0</v>
      </c>
      <c r="AA44" s="52">
        <v>18</v>
      </c>
      <c r="AB44" s="200">
        <v>4.0000000000000001E-3</v>
      </c>
      <c r="AC44" s="284">
        <v>136</v>
      </c>
      <c r="AD44" s="285">
        <v>4648</v>
      </c>
      <c r="AE44" s="286">
        <v>0.96299999999999997</v>
      </c>
      <c r="AF44" s="453">
        <v>46</v>
      </c>
      <c r="AG44" s="452">
        <v>0.01</v>
      </c>
    </row>
    <row r="45" spans="1:33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39">
        <v>3</v>
      </c>
      <c r="G45" s="280">
        <v>5000</v>
      </c>
      <c r="H45" s="281">
        <v>0.92400000000000004</v>
      </c>
      <c r="I45" s="145">
        <v>361</v>
      </c>
      <c r="J45" s="204">
        <v>6.7000000000000004E-2</v>
      </c>
      <c r="K45" s="203">
        <v>44</v>
      </c>
      <c r="L45" s="204">
        <v>8.0000000000000002E-3</v>
      </c>
      <c r="M45" s="203">
        <v>6</v>
      </c>
      <c r="N45" s="282">
        <v>1E-3</v>
      </c>
      <c r="O45" s="141">
        <v>46</v>
      </c>
      <c r="P45" s="364">
        <v>8.9999999999999993E-3</v>
      </c>
      <c r="Q45" s="49">
        <v>17</v>
      </c>
      <c r="R45" s="51">
        <v>3.0000000000000001E-3</v>
      </c>
      <c r="S45" s="49">
        <v>224</v>
      </c>
      <c r="T45" s="51">
        <v>4.1000000000000002E-2</v>
      </c>
      <c r="U45" s="49">
        <v>22</v>
      </c>
      <c r="V45" s="51">
        <v>4.0000000000000001E-3</v>
      </c>
      <c r="W45" s="49">
        <v>17</v>
      </c>
      <c r="X45" s="53">
        <v>3.0000000000000001E-3</v>
      </c>
      <c r="Y45" s="52">
        <v>5</v>
      </c>
      <c r="Z45" s="53">
        <v>1E-3</v>
      </c>
      <c r="AA45" s="52">
        <v>20</v>
      </c>
      <c r="AB45" s="200">
        <v>4.0000000000000001E-3</v>
      </c>
      <c r="AC45" s="284">
        <v>340</v>
      </c>
      <c r="AD45" s="285">
        <v>5114</v>
      </c>
      <c r="AE45" s="286">
        <v>0.92400000000000004</v>
      </c>
      <c r="AF45" s="453">
        <v>90</v>
      </c>
      <c r="AG45" s="452">
        <v>1.7000000000000001E-2</v>
      </c>
    </row>
    <row r="46" spans="1:33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39">
        <v>3</v>
      </c>
      <c r="G46" s="280">
        <v>18853</v>
      </c>
      <c r="H46" s="281">
        <v>0.98899999999999999</v>
      </c>
      <c r="I46" s="145">
        <v>147</v>
      </c>
      <c r="J46" s="204">
        <v>8.0000000000000002E-3</v>
      </c>
      <c r="K46" s="203">
        <v>37</v>
      </c>
      <c r="L46" s="204">
        <v>2E-3</v>
      </c>
      <c r="M46" s="203">
        <v>28</v>
      </c>
      <c r="N46" s="282">
        <v>1E-3</v>
      </c>
      <c r="O46" s="141">
        <v>71</v>
      </c>
      <c r="P46" s="364">
        <v>4.0000000000000001E-3</v>
      </c>
      <c r="Q46" s="49">
        <v>28</v>
      </c>
      <c r="R46" s="51">
        <v>1E-3</v>
      </c>
      <c r="S46" s="49">
        <v>491</v>
      </c>
      <c r="T46" s="51">
        <v>2.5999999999999999E-2</v>
      </c>
      <c r="U46" s="49">
        <v>583</v>
      </c>
      <c r="V46" s="51">
        <v>3.1E-2</v>
      </c>
      <c r="W46" s="49">
        <v>7</v>
      </c>
      <c r="X46" s="53">
        <v>0</v>
      </c>
      <c r="Y46" s="52">
        <v>0</v>
      </c>
      <c r="Z46" s="53">
        <v>0</v>
      </c>
      <c r="AA46" s="52">
        <v>9</v>
      </c>
      <c r="AB46" s="200">
        <v>0</v>
      </c>
      <c r="AC46" s="284">
        <v>1191</v>
      </c>
      <c r="AD46" s="285">
        <v>17890</v>
      </c>
      <c r="AE46" s="286">
        <v>0.98899999999999999</v>
      </c>
      <c r="AF46" s="453">
        <v>108</v>
      </c>
      <c r="AG46" s="452">
        <v>6.0000000000000001E-3</v>
      </c>
    </row>
    <row r="47" spans="1:33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39">
        <v>3</v>
      </c>
      <c r="G47" s="280">
        <v>35789</v>
      </c>
      <c r="H47" s="281">
        <v>0.93400000000000005</v>
      </c>
      <c r="I47" s="145">
        <v>2358</v>
      </c>
      <c r="J47" s="204">
        <v>6.2E-2</v>
      </c>
      <c r="K47" s="203">
        <v>78</v>
      </c>
      <c r="L47" s="204">
        <v>2E-3</v>
      </c>
      <c r="M47" s="203">
        <v>113</v>
      </c>
      <c r="N47" s="282">
        <v>3.0000000000000001E-3</v>
      </c>
      <c r="O47" s="141">
        <v>491</v>
      </c>
      <c r="P47" s="364">
        <v>1.2999999999999999E-2</v>
      </c>
      <c r="Q47" s="49">
        <v>277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43</v>
      </c>
      <c r="X47" s="53">
        <v>1E-3</v>
      </c>
      <c r="Y47" s="52">
        <v>0</v>
      </c>
      <c r="Z47" s="53">
        <v>0</v>
      </c>
      <c r="AA47" s="52">
        <v>98</v>
      </c>
      <c r="AB47" s="200">
        <v>3.0000000000000001E-3</v>
      </c>
      <c r="AC47" s="284">
        <v>1160</v>
      </c>
      <c r="AD47" s="285">
        <v>37685</v>
      </c>
      <c r="AE47" s="286">
        <v>0.93400000000000005</v>
      </c>
      <c r="AF47" s="453">
        <v>569</v>
      </c>
      <c r="AG47" s="452">
        <v>1.4999999999999999E-2</v>
      </c>
    </row>
    <row r="48" spans="1:33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39">
        <v>3</v>
      </c>
      <c r="G48" s="280">
        <v>45119</v>
      </c>
      <c r="H48" s="281">
        <v>0.96699999999999997</v>
      </c>
      <c r="I48" s="145">
        <v>1219</v>
      </c>
      <c r="J48" s="204">
        <v>2.5999999999999999E-2</v>
      </c>
      <c r="K48" s="203">
        <v>201</v>
      </c>
      <c r="L48" s="204">
        <v>4.0000000000000001E-3</v>
      </c>
      <c r="M48" s="203">
        <v>102</v>
      </c>
      <c r="N48" s="282">
        <v>2E-3</v>
      </c>
      <c r="O48" s="141">
        <v>997</v>
      </c>
      <c r="P48" s="364">
        <v>2.1000000000000001E-2</v>
      </c>
      <c r="Q48" s="49">
        <v>842</v>
      </c>
      <c r="R48" s="51">
        <v>1.7999999999999999E-2</v>
      </c>
      <c r="S48" s="49">
        <v>713</v>
      </c>
      <c r="T48" s="51">
        <v>1.4999999999999999E-2</v>
      </c>
      <c r="U48" s="49">
        <v>600</v>
      </c>
      <c r="V48" s="51">
        <v>1.2999999999999999E-2</v>
      </c>
      <c r="W48" s="49">
        <v>117</v>
      </c>
      <c r="X48" s="53">
        <v>3.0000000000000001E-3</v>
      </c>
      <c r="Y48" s="52">
        <v>52</v>
      </c>
      <c r="Z48" s="53">
        <v>1E-3</v>
      </c>
      <c r="AA48" s="52">
        <v>72</v>
      </c>
      <c r="AB48" s="200">
        <v>2E-3</v>
      </c>
      <c r="AC48" s="284">
        <v>2656</v>
      </c>
      <c r="AD48" s="285">
        <v>44950</v>
      </c>
      <c r="AE48" s="286">
        <v>0.96699999999999997</v>
      </c>
      <c r="AF48" s="453">
        <v>1198</v>
      </c>
      <c r="AG48" s="452">
        <v>2.5999999999999999E-2</v>
      </c>
    </row>
    <row r="49" spans="1:33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39">
        <v>3</v>
      </c>
      <c r="G49" s="280">
        <v>14171</v>
      </c>
      <c r="H49" s="281">
        <v>0.82199999999999995</v>
      </c>
      <c r="I49" s="145">
        <v>2454</v>
      </c>
      <c r="J49" s="204">
        <v>0.14199999999999999</v>
      </c>
      <c r="K49" s="203">
        <v>609</v>
      </c>
      <c r="L49" s="204">
        <v>3.5000000000000003E-2</v>
      </c>
      <c r="M49" s="203">
        <v>0</v>
      </c>
      <c r="N49" s="282">
        <v>0</v>
      </c>
      <c r="O49" s="141">
        <v>709</v>
      </c>
      <c r="P49" s="364">
        <v>4.1000000000000002E-2</v>
      </c>
      <c r="Q49" s="49">
        <v>438</v>
      </c>
      <c r="R49" s="51">
        <v>2.5000000000000001E-2</v>
      </c>
      <c r="S49" s="49">
        <v>364</v>
      </c>
      <c r="T49" s="51">
        <v>2.1000000000000001E-2</v>
      </c>
      <c r="U49" s="49">
        <v>286</v>
      </c>
      <c r="V49" s="51">
        <v>1.7000000000000001E-2</v>
      </c>
      <c r="W49" s="49">
        <v>33</v>
      </c>
      <c r="X49" s="53">
        <v>2E-3</v>
      </c>
      <c r="Y49" s="52">
        <v>10</v>
      </c>
      <c r="Z49" s="53">
        <v>1E-3</v>
      </c>
      <c r="AA49" s="52">
        <v>52</v>
      </c>
      <c r="AB49" s="200">
        <v>3.0000000000000001E-3</v>
      </c>
      <c r="AC49" s="284">
        <v>1454</v>
      </c>
      <c r="AD49" s="285">
        <v>15804</v>
      </c>
      <c r="AE49" s="286">
        <v>0.82199999999999995</v>
      </c>
      <c r="AF49" s="453">
        <v>1318</v>
      </c>
      <c r="AG49" s="452">
        <v>7.5999999999999998E-2</v>
      </c>
    </row>
    <row r="50" spans="1:33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39">
        <v>3</v>
      </c>
      <c r="G50" s="280">
        <v>4981</v>
      </c>
      <c r="H50" s="281">
        <v>0.86499999999999999</v>
      </c>
      <c r="I50" s="145">
        <v>722</v>
      </c>
      <c r="J50" s="204">
        <v>0.125</v>
      </c>
      <c r="K50" s="203">
        <v>54</v>
      </c>
      <c r="L50" s="204">
        <v>8.9999999999999993E-3</v>
      </c>
      <c r="M50" s="203">
        <v>0</v>
      </c>
      <c r="N50" s="282">
        <v>0</v>
      </c>
      <c r="O50" s="141">
        <v>326</v>
      </c>
      <c r="P50" s="364">
        <v>5.7000000000000002E-2</v>
      </c>
      <c r="Q50" s="49">
        <v>7</v>
      </c>
      <c r="R50" s="51">
        <v>1E-3</v>
      </c>
      <c r="S50" s="49">
        <v>155</v>
      </c>
      <c r="T50" s="51">
        <v>2.7E-2</v>
      </c>
      <c r="U50" s="49">
        <v>25</v>
      </c>
      <c r="V50" s="51">
        <v>4.0000000000000001E-3</v>
      </c>
      <c r="W50" s="49">
        <v>26</v>
      </c>
      <c r="X50" s="53">
        <v>5.0000000000000001E-3</v>
      </c>
      <c r="Y50" s="52">
        <v>11</v>
      </c>
      <c r="Z50" s="53">
        <v>2E-3</v>
      </c>
      <c r="AA50" s="52">
        <v>42</v>
      </c>
      <c r="AB50" s="200">
        <v>7.0000000000000001E-3</v>
      </c>
      <c r="AC50" s="284">
        <v>585</v>
      </c>
      <c r="AD50" s="285">
        <v>5340</v>
      </c>
      <c r="AE50" s="286">
        <v>0.86499999999999999</v>
      </c>
      <c r="AF50" s="453">
        <v>380</v>
      </c>
      <c r="AG50" s="452">
        <v>6.6000000000000003E-2</v>
      </c>
    </row>
    <row r="51" spans="1:33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39">
        <v>3</v>
      </c>
      <c r="G51" s="280">
        <v>5938</v>
      </c>
      <c r="H51" s="281">
        <v>0.70699999999999996</v>
      </c>
      <c r="I51" s="145">
        <v>2453</v>
      </c>
      <c r="J51" s="204">
        <v>0.29199999999999998</v>
      </c>
      <c r="K51" s="203">
        <v>7</v>
      </c>
      <c r="L51" s="204">
        <v>1E-3</v>
      </c>
      <c r="M51" s="203">
        <v>0</v>
      </c>
      <c r="N51" s="282">
        <v>0</v>
      </c>
      <c r="O51" s="141">
        <v>463</v>
      </c>
      <c r="P51" s="364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53">
        <v>0</v>
      </c>
      <c r="AA51" s="52">
        <v>37</v>
      </c>
      <c r="AB51" s="200">
        <v>4.0000000000000001E-3</v>
      </c>
      <c r="AC51" s="284">
        <v>770</v>
      </c>
      <c r="AD51" s="285">
        <v>7918</v>
      </c>
      <c r="AE51" s="286">
        <v>0.70699999999999996</v>
      </c>
      <c r="AF51" s="453">
        <v>470</v>
      </c>
      <c r="AG51" s="452">
        <v>5.6000000000000001E-2</v>
      </c>
    </row>
    <row r="52" spans="1:33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39">
        <v>3</v>
      </c>
      <c r="G52" s="280">
        <v>7410</v>
      </c>
      <c r="H52" s="281">
        <v>0.92700000000000005</v>
      </c>
      <c r="I52" s="145">
        <v>447</v>
      </c>
      <c r="J52" s="204">
        <v>5.6000000000000001E-2</v>
      </c>
      <c r="K52" s="203">
        <v>139</v>
      </c>
      <c r="L52" s="204">
        <v>1.7000000000000001E-2</v>
      </c>
      <c r="M52" s="203">
        <v>0</v>
      </c>
      <c r="N52" s="282">
        <v>0</v>
      </c>
      <c r="O52" s="141">
        <v>146</v>
      </c>
      <c r="P52" s="364">
        <v>1.7999999999999999E-2</v>
      </c>
      <c r="Q52" s="49">
        <v>124</v>
      </c>
      <c r="R52" s="51">
        <v>1.6E-2</v>
      </c>
      <c r="S52" s="49">
        <v>81</v>
      </c>
      <c r="T52" s="51">
        <v>0.01</v>
      </c>
      <c r="U52" s="49">
        <v>73</v>
      </c>
      <c r="V52" s="51">
        <v>8.9999999999999993E-3</v>
      </c>
      <c r="W52" s="49">
        <v>13</v>
      </c>
      <c r="X52" s="53">
        <v>2E-3</v>
      </c>
      <c r="Y52" s="52">
        <v>0</v>
      </c>
      <c r="Z52" s="53">
        <v>0</v>
      </c>
      <c r="AA52" s="52">
        <v>55</v>
      </c>
      <c r="AB52" s="200">
        <v>7.0000000000000001E-3</v>
      </c>
      <c r="AC52" s="284">
        <v>368</v>
      </c>
      <c r="AD52" s="285">
        <v>7709</v>
      </c>
      <c r="AE52" s="286">
        <v>0.92700000000000005</v>
      </c>
      <c r="AF52" s="453">
        <v>285</v>
      </c>
      <c r="AG52" s="452">
        <v>3.5999999999999997E-2</v>
      </c>
    </row>
    <row r="53" spans="1:33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39">
        <v>3</v>
      </c>
      <c r="G53" s="280">
        <v>9033</v>
      </c>
      <c r="H53" s="281">
        <v>0.92900000000000005</v>
      </c>
      <c r="I53" s="145">
        <v>521</v>
      </c>
      <c r="J53" s="204">
        <v>5.3999999999999999E-2</v>
      </c>
      <c r="K53" s="203">
        <v>164</v>
      </c>
      <c r="L53" s="204">
        <v>1.7000000000000001E-2</v>
      </c>
      <c r="M53" s="203">
        <v>9</v>
      </c>
      <c r="N53" s="282">
        <v>1E-3</v>
      </c>
      <c r="O53" s="141">
        <v>143</v>
      </c>
      <c r="P53" s="364">
        <v>1.4999999999999999E-2</v>
      </c>
      <c r="Q53" s="49">
        <v>64</v>
      </c>
      <c r="R53" s="51">
        <v>7.0000000000000001E-3</v>
      </c>
      <c r="S53" s="49">
        <v>201</v>
      </c>
      <c r="T53" s="51">
        <v>2.1000000000000001E-2</v>
      </c>
      <c r="U53" s="49">
        <v>41</v>
      </c>
      <c r="V53" s="51">
        <v>4.0000000000000001E-3</v>
      </c>
      <c r="W53" s="49">
        <v>1585</v>
      </c>
      <c r="X53" s="53">
        <v>0.16300000000000001</v>
      </c>
      <c r="Y53" s="52">
        <v>5434</v>
      </c>
      <c r="Z53" s="53">
        <v>0.55900000000000005</v>
      </c>
      <c r="AA53" s="52">
        <v>39</v>
      </c>
      <c r="AB53" s="200">
        <v>4.0000000000000001E-3</v>
      </c>
      <c r="AC53" s="284">
        <v>7450</v>
      </c>
      <c r="AD53" s="285">
        <v>4022</v>
      </c>
      <c r="AE53" s="286">
        <v>0.92900000000000005</v>
      </c>
      <c r="AF53" s="453">
        <v>307</v>
      </c>
      <c r="AG53" s="452">
        <v>3.2000000000000001E-2</v>
      </c>
    </row>
    <row r="54" spans="1:33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39">
        <v>3</v>
      </c>
      <c r="G54" s="280">
        <v>4679</v>
      </c>
      <c r="H54" s="281">
        <v>0.93600000000000005</v>
      </c>
      <c r="I54" s="145">
        <v>285</v>
      </c>
      <c r="J54" s="204">
        <v>5.7000000000000002E-2</v>
      </c>
      <c r="K54" s="203">
        <v>14</v>
      </c>
      <c r="L54" s="204">
        <v>3.0000000000000001E-3</v>
      </c>
      <c r="M54" s="203">
        <v>21</v>
      </c>
      <c r="N54" s="282">
        <v>4.0000000000000001E-3</v>
      </c>
      <c r="O54" s="141">
        <v>12</v>
      </c>
      <c r="P54" s="364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53">
        <v>0</v>
      </c>
      <c r="AA54" s="52">
        <v>2</v>
      </c>
      <c r="AB54" s="200">
        <v>0</v>
      </c>
      <c r="AC54" s="284">
        <v>146</v>
      </c>
      <c r="AD54" s="285">
        <v>4866</v>
      </c>
      <c r="AE54" s="286">
        <v>0.93600000000000005</v>
      </c>
      <c r="AF54" s="453">
        <v>26</v>
      </c>
      <c r="AG54" s="452">
        <v>5.0000000000000001E-3</v>
      </c>
    </row>
    <row r="55" spans="1:33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39">
        <v>4</v>
      </c>
      <c r="G55" s="280">
        <v>4805</v>
      </c>
      <c r="H55" s="281">
        <v>0.875</v>
      </c>
      <c r="I55" s="145">
        <v>614</v>
      </c>
      <c r="J55" s="204">
        <v>0.112</v>
      </c>
      <c r="K55" s="203">
        <v>73</v>
      </c>
      <c r="L55" s="204">
        <v>1.2999999999999999E-2</v>
      </c>
      <c r="M55" s="203">
        <v>0</v>
      </c>
      <c r="N55" s="282">
        <v>0</v>
      </c>
      <c r="O55" s="141">
        <v>151</v>
      </c>
      <c r="P55" s="364">
        <v>2.7E-2</v>
      </c>
      <c r="Q55" s="49">
        <v>82</v>
      </c>
      <c r="R55" s="51">
        <v>1.4999999999999999E-2</v>
      </c>
      <c r="S55" s="49">
        <v>114</v>
      </c>
      <c r="T55" s="51">
        <v>2.1000000000000001E-2</v>
      </c>
      <c r="U55" s="49">
        <v>60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53">
        <v>1E-3</v>
      </c>
      <c r="AA55" s="52">
        <v>43</v>
      </c>
      <c r="AB55" s="200">
        <v>8.0000000000000002E-3</v>
      </c>
      <c r="AC55" s="284">
        <v>392</v>
      </c>
      <c r="AD55" s="285">
        <v>5266</v>
      </c>
      <c r="AE55" s="286">
        <v>0.875</v>
      </c>
      <c r="AF55" s="453">
        <v>224</v>
      </c>
      <c r="AG55" s="452">
        <v>4.1000000000000002E-2</v>
      </c>
    </row>
    <row r="56" spans="1:33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39">
        <v>3</v>
      </c>
      <c r="G56" s="280">
        <v>13506</v>
      </c>
      <c r="H56" s="281">
        <v>0.96799999999999997</v>
      </c>
      <c r="I56" s="145">
        <v>437</v>
      </c>
      <c r="J56" s="204">
        <v>3.1E-2</v>
      </c>
      <c r="K56" s="203">
        <v>7</v>
      </c>
      <c r="L56" s="204">
        <v>1E-3</v>
      </c>
      <c r="M56" s="203">
        <v>0</v>
      </c>
      <c r="N56" s="282">
        <v>0</v>
      </c>
      <c r="O56" s="141">
        <v>75</v>
      </c>
      <c r="P56" s="364">
        <v>5.0000000000000001E-3</v>
      </c>
      <c r="Q56" s="49">
        <v>15</v>
      </c>
      <c r="R56" s="51">
        <v>1E-3</v>
      </c>
      <c r="S56" s="49">
        <v>38</v>
      </c>
      <c r="T56" s="51">
        <v>3.0000000000000001E-3</v>
      </c>
      <c r="U56" s="49">
        <v>18</v>
      </c>
      <c r="V56" s="51">
        <v>1E-3</v>
      </c>
      <c r="W56" s="49">
        <v>5</v>
      </c>
      <c r="X56" s="53">
        <v>0</v>
      </c>
      <c r="Y56" s="52">
        <v>1</v>
      </c>
      <c r="Z56" s="53">
        <v>0</v>
      </c>
      <c r="AA56" s="52">
        <v>3</v>
      </c>
      <c r="AB56" s="200">
        <v>0</v>
      </c>
      <c r="AC56" s="284">
        <v>140</v>
      </c>
      <c r="AD56" s="285">
        <v>13868</v>
      </c>
      <c r="AE56" s="286">
        <v>0.96799999999999997</v>
      </c>
      <c r="AF56" s="453">
        <v>82</v>
      </c>
      <c r="AG56" s="452">
        <v>6.0000000000000001E-3</v>
      </c>
    </row>
    <row r="57" spans="1:33" x14ac:dyDescent="0.25">
      <c r="A57" s="455" t="s">
        <v>77</v>
      </c>
      <c r="B57" s="37">
        <v>24542</v>
      </c>
      <c r="C57" s="38">
        <v>38</v>
      </c>
      <c r="D57" s="38">
        <v>0</v>
      </c>
      <c r="E57" s="38">
        <v>22</v>
      </c>
      <c r="F57" s="39">
        <v>4</v>
      </c>
      <c r="G57" s="280">
        <v>22128</v>
      </c>
      <c r="H57" s="281">
        <v>0.90200000000000002</v>
      </c>
      <c r="I57" s="145">
        <v>2159</v>
      </c>
      <c r="J57" s="204">
        <v>8.7999999999999995E-2</v>
      </c>
      <c r="K57" s="203">
        <v>255</v>
      </c>
      <c r="L57" s="204">
        <v>0.01</v>
      </c>
      <c r="M57" s="203">
        <v>0</v>
      </c>
      <c r="N57" s="282">
        <v>0</v>
      </c>
      <c r="O57" s="141">
        <v>2106</v>
      </c>
      <c r="P57" s="364">
        <v>8.5999999999999993E-2</v>
      </c>
      <c r="Q57" s="49">
        <v>1044</v>
      </c>
      <c r="R57" s="51">
        <v>4.2999999999999997E-2</v>
      </c>
      <c r="S57" s="49">
        <v>6751</v>
      </c>
      <c r="T57" s="51">
        <v>0.27500000000000002</v>
      </c>
      <c r="U57" s="49">
        <v>289</v>
      </c>
      <c r="V57" s="51">
        <v>1.2E-2</v>
      </c>
      <c r="W57" s="49">
        <v>221</v>
      </c>
      <c r="X57" s="53">
        <v>8.9999999999999993E-3</v>
      </c>
      <c r="Y57" s="52">
        <v>2</v>
      </c>
      <c r="Z57" s="53">
        <v>0</v>
      </c>
      <c r="AA57" s="52">
        <v>99</v>
      </c>
      <c r="AB57" s="200">
        <v>4.0000000000000001E-3</v>
      </c>
      <c r="AC57" s="284">
        <v>9468</v>
      </c>
      <c r="AD57" s="285">
        <v>16156</v>
      </c>
      <c r="AE57" s="286">
        <v>0.90200000000000002</v>
      </c>
      <c r="AF57" s="453">
        <v>2361</v>
      </c>
      <c r="AG57" s="454">
        <v>9.6000000000000002E-2</v>
      </c>
    </row>
    <row r="58" spans="1:33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39">
        <v>3</v>
      </c>
      <c r="G58" s="280">
        <v>4173</v>
      </c>
      <c r="H58" s="281">
        <v>0.85199999999999998</v>
      </c>
      <c r="I58" s="145">
        <v>693</v>
      </c>
      <c r="J58" s="204">
        <v>0.14099999999999999</v>
      </c>
      <c r="K58" s="203">
        <v>33</v>
      </c>
      <c r="L58" s="204">
        <v>7.0000000000000001E-3</v>
      </c>
      <c r="M58" s="203">
        <v>1</v>
      </c>
      <c r="N58" s="282">
        <v>0</v>
      </c>
      <c r="O58" s="141">
        <v>267</v>
      </c>
      <c r="P58" s="364">
        <v>5.3999999999999999E-2</v>
      </c>
      <c r="Q58" s="49">
        <v>3</v>
      </c>
      <c r="R58" s="51">
        <v>1E-3</v>
      </c>
      <c r="S58" s="49">
        <v>788</v>
      </c>
      <c r="T58" s="51">
        <v>0.161</v>
      </c>
      <c r="U58" s="49">
        <v>4867</v>
      </c>
      <c r="V58" s="51">
        <v>0.99299999999999999</v>
      </c>
      <c r="W58" s="49">
        <v>19</v>
      </c>
      <c r="X58" s="53">
        <v>4.0000000000000001E-3</v>
      </c>
      <c r="Y58" s="52">
        <v>3</v>
      </c>
      <c r="Z58" s="53">
        <v>1E-3</v>
      </c>
      <c r="AA58" s="52">
        <v>19</v>
      </c>
      <c r="AB58" s="200">
        <v>4.0000000000000001E-3</v>
      </c>
      <c r="AC58" s="284">
        <v>5965</v>
      </c>
      <c r="AD58" s="285">
        <v>0</v>
      </c>
      <c r="AE58" s="286">
        <v>0.85199999999999998</v>
      </c>
      <c r="AF58" s="453">
        <v>300</v>
      </c>
      <c r="AG58" s="452">
        <v>6.0999999999999999E-2</v>
      </c>
    </row>
    <row r="59" spans="1:33" x14ac:dyDescent="0.25">
      <c r="A59" s="455" t="s">
        <v>79</v>
      </c>
      <c r="B59" s="37">
        <v>9632</v>
      </c>
      <c r="C59" s="38">
        <v>21</v>
      </c>
      <c r="D59" s="38">
        <v>0</v>
      </c>
      <c r="E59" s="38">
        <v>10</v>
      </c>
      <c r="F59" s="39">
        <v>3</v>
      </c>
      <c r="G59" s="280">
        <v>9140</v>
      </c>
      <c r="H59" s="281">
        <v>0.94899999999999995</v>
      </c>
      <c r="I59" s="145">
        <v>375</v>
      </c>
      <c r="J59" s="204">
        <v>3.9E-2</v>
      </c>
      <c r="K59" s="203">
        <v>117</v>
      </c>
      <c r="L59" s="204">
        <v>1.2E-2</v>
      </c>
      <c r="M59" s="203">
        <v>0</v>
      </c>
      <c r="N59" s="282">
        <v>0</v>
      </c>
      <c r="O59" s="141">
        <v>748</v>
      </c>
      <c r="P59" s="364">
        <v>7.8E-2</v>
      </c>
      <c r="Q59" s="49">
        <v>242</v>
      </c>
      <c r="R59" s="51">
        <v>2.5000000000000001E-2</v>
      </c>
      <c r="S59" s="49">
        <v>249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45</v>
      </c>
      <c r="AB59" s="200">
        <v>5.0000000000000001E-3</v>
      </c>
      <c r="AC59" s="284">
        <v>1165</v>
      </c>
      <c r="AD59" s="285">
        <v>8601</v>
      </c>
      <c r="AE59" s="286">
        <v>0.94899999999999995</v>
      </c>
      <c r="AF59" s="453">
        <v>865</v>
      </c>
      <c r="AG59" s="454">
        <v>0.09</v>
      </c>
    </row>
    <row r="60" spans="1:33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39">
        <v>3</v>
      </c>
      <c r="G60" s="280">
        <v>1763</v>
      </c>
      <c r="H60" s="281">
        <v>0.49399999999999999</v>
      </c>
      <c r="I60" s="145">
        <v>1796</v>
      </c>
      <c r="J60" s="204">
        <v>0.504</v>
      </c>
      <c r="K60" s="203">
        <v>8</v>
      </c>
      <c r="L60" s="204">
        <v>2E-3</v>
      </c>
      <c r="M60" s="203">
        <v>0</v>
      </c>
      <c r="N60" s="282">
        <v>0</v>
      </c>
      <c r="O60" s="141">
        <v>257</v>
      </c>
      <c r="P60" s="364">
        <v>7.1999999999999995E-2</v>
      </c>
      <c r="Q60" s="49">
        <v>196</v>
      </c>
      <c r="R60" s="51">
        <v>5.5E-2</v>
      </c>
      <c r="S60" s="49">
        <v>211</v>
      </c>
      <c r="T60" s="51">
        <v>5.8999999999999997E-2</v>
      </c>
      <c r="U60" s="49">
        <v>94</v>
      </c>
      <c r="V60" s="51">
        <v>2.5999999999999999E-2</v>
      </c>
      <c r="W60" s="49">
        <v>24</v>
      </c>
      <c r="X60" s="53">
        <v>7.0000000000000001E-3</v>
      </c>
      <c r="Y60" s="52">
        <v>22</v>
      </c>
      <c r="Z60" s="53">
        <v>6.0000000000000001E-3</v>
      </c>
      <c r="AA60" s="52">
        <v>48</v>
      </c>
      <c r="AB60" s="200">
        <v>1.2999999999999999E-2</v>
      </c>
      <c r="AC60" s="284">
        <v>656</v>
      </c>
      <c r="AD60" s="285">
        <v>3297</v>
      </c>
      <c r="AE60" s="286">
        <v>0.49399999999999999</v>
      </c>
      <c r="AF60" s="453">
        <v>265</v>
      </c>
      <c r="AG60" s="452">
        <v>7.3999999999999996E-2</v>
      </c>
    </row>
    <row r="61" spans="1:33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39">
        <v>3</v>
      </c>
      <c r="G61" s="280">
        <v>52394</v>
      </c>
      <c r="H61" s="281">
        <v>0.99099999999999999</v>
      </c>
      <c r="I61" s="145">
        <v>445</v>
      </c>
      <c r="J61" s="204">
        <v>8.0000000000000002E-3</v>
      </c>
      <c r="K61" s="203">
        <v>32</v>
      </c>
      <c r="L61" s="204">
        <v>1E-3</v>
      </c>
      <c r="M61" s="203">
        <v>0</v>
      </c>
      <c r="N61" s="282">
        <v>0</v>
      </c>
      <c r="O61" s="141">
        <v>197</v>
      </c>
      <c r="P61" s="364">
        <v>4.0000000000000001E-3</v>
      </c>
      <c r="Q61" s="49">
        <v>177</v>
      </c>
      <c r="R61" s="51">
        <v>3.0000000000000001E-3</v>
      </c>
      <c r="S61" s="49">
        <v>404</v>
      </c>
      <c r="T61" s="51">
        <v>8.0000000000000002E-3</v>
      </c>
      <c r="U61" s="49">
        <v>177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0">
        <v>0</v>
      </c>
      <c r="AC61" s="284">
        <v>807</v>
      </c>
      <c r="AD61" s="285">
        <v>52160</v>
      </c>
      <c r="AE61" s="286">
        <v>0.99099999999999999</v>
      </c>
      <c r="AF61" s="453">
        <v>229</v>
      </c>
      <c r="AG61" s="452">
        <v>4.0000000000000001E-3</v>
      </c>
    </row>
    <row r="62" spans="1:33" ht="15.75" thickBot="1" x14ac:dyDescent="0.3">
      <c r="A62" s="451" t="s">
        <v>82</v>
      </c>
      <c r="B62" s="74">
        <v>13700</v>
      </c>
      <c r="C62" s="75">
        <v>26</v>
      </c>
      <c r="D62" s="75">
        <v>0</v>
      </c>
      <c r="E62" s="75">
        <v>11</v>
      </c>
      <c r="F62" s="76">
        <v>3</v>
      </c>
      <c r="G62" s="288">
        <v>11222</v>
      </c>
      <c r="H62" s="289">
        <v>0.81899999999999995</v>
      </c>
      <c r="I62" s="193">
        <v>2295</v>
      </c>
      <c r="J62" s="192">
        <v>0.16800000000000001</v>
      </c>
      <c r="K62" s="191">
        <v>183</v>
      </c>
      <c r="L62" s="192">
        <v>1.2999999999999999E-2</v>
      </c>
      <c r="M62" s="191">
        <v>0</v>
      </c>
      <c r="N62" s="290">
        <v>0</v>
      </c>
      <c r="O62" s="140">
        <v>1092</v>
      </c>
      <c r="P62" s="429">
        <v>0.08</v>
      </c>
      <c r="Q62" s="54">
        <v>512</v>
      </c>
      <c r="R62" s="55">
        <v>3.6999999999999998E-2</v>
      </c>
      <c r="S62" s="54">
        <v>175</v>
      </c>
      <c r="T62" s="55">
        <v>1.2999999999999999E-2</v>
      </c>
      <c r="U62" s="54">
        <v>142</v>
      </c>
      <c r="V62" s="55">
        <v>0.01</v>
      </c>
      <c r="W62" s="54">
        <v>27</v>
      </c>
      <c r="X62" s="57">
        <v>2E-3</v>
      </c>
      <c r="Y62" s="56">
        <v>13</v>
      </c>
      <c r="Z62" s="57">
        <v>1E-3</v>
      </c>
      <c r="AA62" s="56">
        <v>25</v>
      </c>
      <c r="AB62" s="188">
        <v>2E-3</v>
      </c>
      <c r="AC62" s="292">
        <v>1474</v>
      </c>
      <c r="AD62" s="293">
        <v>12423</v>
      </c>
      <c r="AE62" s="294">
        <v>0.81899999999999995</v>
      </c>
      <c r="AF62" s="450">
        <v>1275</v>
      </c>
      <c r="AG62" s="449">
        <v>9.2999999999999999E-2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5"/>
    </row>
    <row r="65" spans="1:33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36053</v>
      </c>
      <c r="P65" s="67">
        <f xml:space="preserve"> O65 / ($G$65 + $I$65)</f>
        <v>3.2081131368642483E-2</v>
      </c>
      <c r="Q65" s="66">
        <f>SUM(Q8:Q62)</f>
        <v>18423</v>
      </c>
      <c r="R65" s="67">
        <f xml:space="preserve"> Q65 / ($G$65 + $I$65)</f>
        <v>1.6393384273278241E-2</v>
      </c>
      <c r="S65" s="66">
        <f>SUM(S8:S62)</f>
        <v>75477</v>
      </c>
      <c r="T65" s="67">
        <f xml:space="preserve"> S65 /  ($G$65 + $I$65)</f>
        <v>6.7161888117799592E-2</v>
      </c>
      <c r="U65" s="66">
        <f>SUM(U8:U62)</f>
        <v>49346</v>
      </c>
      <c r="V65" s="67">
        <f xml:space="preserve"> U65 /  ($G$65 + $I$65)</f>
        <v>4.3909674881896982E-2</v>
      </c>
      <c r="W65" s="66">
        <f>SUM(W8:W62)</f>
        <v>8791</v>
      </c>
      <c r="X65" s="67">
        <f xml:space="preserve"> W65 / ($G$65 + $I$65)</f>
        <v>7.8225175675182661E-3</v>
      </c>
      <c r="Y65" s="66">
        <f>SUM(Y8:Y62)</f>
        <v>6016</v>
      </c>
      <c r="Z65" s="67">
        <f xml:space="preserve"> Y65 /  ($G$65 + $I$65)</f>
        <v>5.3532323610726755E-3</v>
      </c>
      <c r="AA65" s="66">
        <f>SUM(AA8:AA62)</f>
        <v>2851</v>
      </c>
      <c r="AB65" s="67">
        <f xml:space="preserve"> AA65 /  ($G$65 + $I$65)</f>
        <v>2.5369124769644611E-3</v>
      </c>
      <c r="AC65" s="296">
        <f>SUM(AC8:AC62)</f>
        <v>178830</v>
      </c>
      <c r="AD65" s="296">
        <f>SUM(AD8:AD62)</f>
        <v>986544</v>
      </c>
      <c r="AE65" s="297">
        <f xml:space="preserve"> AD65 /  ($G$65 + $I$65)</f>
        <v>0.87785892061537252</v>
      </c>
      <c r="AF65" s="414">
        <f>SUM(AF8:AF62)</f>
        <v>47308</v>
      </c>
      <c r="AG65" s="419">
        <f xml:space="preserve"> AF65 / $B$65</f>
        <v>4.1664208042738661E-2</v>
      </c>
    </row>
    <row r="66" spans="1:33" s="7" customFormat="1" ht="12.75" x14ac:dyDescent="0.2">
      <c r="A66" s="69" t="s">
        <v>94</v>
      </c>
      <c r="B66" s="61">
        <f t="shared" ref="B66:AG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8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2</v>
      </c>
      <c r="AB66" s="72">
        <f t="shared" si="1"/>
        <v>0</v>
      </c>
      <c r="AC66" s="296">
        <f t="shared" si="1"/>
        <v>58</v>
      </c>
      <c r="AD66" s="296">
        <f t="shared" si="1"/>
        <v>0</v>
      </c>
      <c r="AE66" s="299">
        <f t="shared" si="1"/>
        <v>0.49399999999999999</v>
      </c>
      <c r="AF66" s="414">
        <f t="shared" si="1"/>
        <v>26</v>
      </c>
      <c r="AG66" s="413">
        <f t="shared" si="1"/>
        <v>3.0000000000000001E-3</v>
      </c>
    </row>
    <row r="67" spans="1:33" s="7" customFormat="1" ht="12.75" x14ac:dyDescent="0.2">
      <c r="A67" s="69" t="s">
        <v>95</v>
      </c>
      <c r="B67" s="61">
        <f t="shared" ref="B67:AG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4535</v>
      </c>
      <c r="P67" s="72">
        <f t="shared" si="2"/>
        <v>0.30199999999999999</v>
      </c>
      <c r="Q67" s="66">
        <f t="shared" si="2"/>
        <v>4296</v>
      </c>
      <c r="R67" s="72">
        <f t="shared" si="2"/>
        <v>6.2E-2</v>
      </c>
      <c r="S67" s="66">
        <f t="shared" si="2"/>
        <v>43758</v>
      </c>
      <c r="T67" s="72">
        <f t="shared" si="2"/>
        <v>0.80400000000000005</v>
      </c>
      <c r="U67" s="66">
        <f t="shared" si="2"/>
        <v>12190</v>
      </c>
      <c r="V67" s="72">
        <f t="shared" si="2"/>
        <v>0.995</v>
      </c>
      <c r="W67" s="66">
        <f t="shared" si="2"/>
        <v>1944</v>
      </c>
      <c r="X67" s="298">
        <f t="shared" si="2"/>
        <v>0.16300000000000001</v>
      </c>
      <c r="Y67" s="66">
        <f t="shared" si="2"/>
        <v>5434</v>
      </c>
      <c r="Z67" s="72">
        <f t="shared" si="2"/>
        <v>0.55900000000000005</v>
      </c>
      <c r="AA67" s="66">
        <f t="shared" si="2"/>
        <v>200</v>
      </c>
      <c r="AB67" s="72">
        <f t="shared" si="2"/>
        <v>1.6E-2</v>
      </c>
      <c r="AC67" s="296">
        <f t="shared" si="2"/>
        <v>47489</v>
      </c>
      <c r="AD67" s="296">
        <f t="shared" si="2"/>
        <v>114780</v>
      </c>
      <c r="AE67" s="299">
        <f t="shared" si="2"/>
        <v>0.995</v>
      </c>
      <c r="AF67" s="414">
        <f t="shared" si="2"/>
        <v>4752</v>
      </c>
      <c r="AG67" s="413">
        <f t="shared" si="2"/>
        <v>0.32900000000000001</v>
      </c>
    </row>
  </sheetData>
  <autoFilter ref="A7:AG7">
    <sortState ref="A8:AG62">
      <sortCondition ref="A7"/>
    </sortState>
  </autoFilter>
  <mergeCells count="2">
    <mergeCell ref="G6:N6"/>
    <mergeCell ref="O6:AG6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70" sqref="A70"/>
    </sheetView>
  </sheetViews>
  <sheetFormatPr defaultRowHeight="15" x14ac:dyDescent="0.25"/>
  <cols>
    <col min="1" max="1" width="11.42578125" bestFit="1" customWidth="1"/>
    <col min="2" max="2" width="12.42578125" customWidth="1"/>
    <col min="3" max="3" width="10.42578125" bestFit="1" customWidth="1"/>
    <col min="4" max="4" width="11.28515625" customWidth="1"/>
    <col min="5" max="5" width="7.85546875" bestFit="1" customWidth="1"/>
    <col min="6" max="6" width="9.5703125" customWidth="1"/>
    <col min="7" max="7" width="13.140625" customWidth="1"/>
    <col min="8" max="8" width="11.42578125" style="1" customWidth="1"/>
    <col min="9" max="9" width="9.85546875" customWidth="1"/>
    <col min="10" max="10" width="10" style="1" customWidth="1"/>
    <col min="11" max="11" width="8.7109375" customWidth="1"/>
    <col min="12" max="12" width="11.5703125" style="1" customWidth="1"/>
    <col min="13" max="13" width="10.5703125" hidden="1" customWidth="1"/>
    <col min="14" max="14" width="12.7109375" style="1" hidden="1" customWidth="1"/>
    <col min="15" max="15" width="12.140625" customWidth="1"/>
    <col min="16" max="16" width="12.5703125" style="1" customWidth="1"/>
    <col min="17" max="17" width="12.7109375" customWidth="1"/>
    <col min="18" max="18" width="18.140625" style="1" customWidth="1"/>
    <col min="19" max="19" width="14.140625" customWidth="1"/>
    <col min="20" max="20" width="16.28515625" style="1" customWidth="1"/>
    <col min="21" max="21" width="17.140625" customWidth="1"/>
    <col min="22" max="22" width="15" style="1" customWidth="1"/>
    <col min="23" max="23" width="15.28515625" customWidth="1"/>
    <col min="24" max="24" width="16.7109375" style="1" customWidth="1"/>
    <col min="25" max="25" width="18.85546875" customWidth="1"/>
    <col min="26" max="26" width="14.28515625" style="1" customWidth="1"/>
    <col min="27" max="27" width="13" customWidth="1"/>
    <col min="28" max="28" width="16" style="1" customWidth="1"/>
    <col min="29" max="29" width="16.28515625" customWidth="1"/>
    <col min="30" max="30" width="15.42578125" customWidth="1"/>
    <col min="31" max="31" width="15.140625" style="1" customWidth="1"/>
  </cols>
  <sheetData>
    <row r="1" spans="1:31" s="7" customFormat="1" ht="12.75" x14ac:dyDescent="0.2">
      <c r="A1" s="258" t="s">
        <v>251</v>
      </c>
      <c r="H1" s="8"/>
      <c r="J1" s="8"/>
      <c r="L1" s="8"/>
      <c r="M1" s="19"/>
      <c r="N1" s="59"/>
      <c r="P1" s="259" t="s">
        <v>187</v>
      </c>
      <c r="R1" s="8"/>
      <c r="T1" s="8"/>
      <c r="V1" s="8"/>
      <c r="X1" s="8"/>
      <c r="Z1" s="8"/>
      <c r="AA1" s="68"/>
      <c r="AD1" s="68"/>
      <c r="AE1" s="59"/>
    </row>
    <row r="2" spans="1:31" s="7" customFormat="1" ht="12.75" x14ac:dyDescent="0.2">
      <c r="A2" s="4" t="s">
        <v>250</v>
      </c>
      <c r="H2" s="8"/>
      <c r="J2" s="8"/>
      <c r="L2" s="8"/>
      <c r="M2" s="19"/>
      <c r="N2" s="59"/>
      <c r="P2" s="8"/>
      <c r="R2" s="8"/>
      <c r="T2" s="8"/>
      <c r="V2" s="8"/>
      <c r="X2" s="8"/>
      <c r="Z2" s="8"/>
      <c r="AA2" s="68"/>
      <c r="AD2" s="68"/>
      <c r="AE2" s="59"/>
    </row>
    <row r="3" spans="1:31" s="7" customFormat="1" ht="12.75" x14ac:dyDescent="0.2">
      <c r="A3" s="4"/>
      <c r="H3" s="8"/>
      <c r="J3" s="8"/>
      <c r="L3" s="8"/>
      <c r="M3" s="19"/>
      <c r="N3" s="59"/>
      <c r="P3" s="8"/>
      <c r="R3" s="8"/>
      <c r="T3" s="8"/>
      <c r="V3" s="8"/>
      <c r="X3" s="8"/>
      <c r="Z3" s="8"/>
      <c r="AA3" s="68"/>
      <c r="AD3" s="68"/>
      <c r="AE3" s="59"/>
    </row>
    <row r="4" spans="1:31" s="7" customFormat="1" ht="12.75" x14ac:dyDescent="0.2">
      <c r="A4" s="4"/>
      <c r="E4" s="5" t="s">
        <v>83</v>
      </c>
      <c r="H4" s="6" t="s">
        <v>84</v>
      </c>
      <c r="J4" s="8"/>
      <c r="L4" s="8"/>
      <c r="M4" s="19"/>
      <c r="N4" s="59"/>
      <c r="P4" s="6" t="s">
        <v>246</v>
      </c>
      <c r="R4" s="8"/>
      <c r="T4" s="8"/>
      <c r="V4" s="8"/>
      <c r="X4" s="8"/>
      <c r="Z4" s="8"/>
      <c r="AB4" s="8"/>
      <c r="AC4" s="68"/>
      <c r="AD4" s="68"/>
      <c r="AE4" s="59"/>
    </row>
    <row r="5" spans="1:31" s="7" customFormat="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s="7" customFormat="1" ht="15.75" customHeight="1" thickBot="1" x14ac:dyDescent="0.25">
      <c r="A6" s="9"/>
      <c r="B6" s="10"/>
      <c r="C6" s="19"/>
      <c r="D6" s="19"/>
      <c r="E6" s="19"/>
      <c r="F6" s="19"/>
      <c r="G6" s="715" t="s">
        <v>89</v>
      </c>
      <c r="H6" s="716"/>
      <c r="I6" s="716"/>
      <c r="J6" s="716"/>
      <c r="K6" s="716"/>
      <c r="L6" s="716"/>
      <c r="M6" s="716"/>
      <c r="N6" s="717"/>
      <c r="O6" s="260" t="s">
        <v>90</v>
      </c>
      <c r="P6" s="260"/>
      <c r="Q6" s="261"/>
      <c r="R6" s="261"/>
      <c r="S6" s="261"/>
      <c r="T6" s="261"/>
      <c r="U6" s="261"/>
      <c r="V6" s="261"/>
      <c r="W6" s="261"/>
      <c r="X6" s="262"/>
      <c r="Y6" s="261"/>
      <c r="Z6" s="261"/>
      <c r="AA6" s="261"/>
      <c r="AB6" s="261"/>
      <c r="AC6" s="261"/>
      <c r="AD6" s="721"/>
      <c r="AE6" s="722"/>
    </row>
    <row r="7" spans="1:31" s="7" customFormat="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263" t="s">
        <v>4</v>
      </c>
      <c r="G7" s="242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265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8" t="s">
        <v>24</v>
      </c>
      <c r="AA7" s="247" t="s">
        <v>25</v>
      </c>
      <c r="AB7" s="266" t="s">
        <v>26</v>
      </c>
      <c r="AC7" s="250" t="s">
        <v>27</v>
      </c>
      <c r="AD7" s="267" t="s">
        <v>199</v>
      </c>
      <c r="AE7" s="249" t="s">
        <v>200</v>
      </c>
    </row>
    <row r="8" spans="1:31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268">
        <v>3</v>
      </c>
      <c r="G8" s="280">
        <v>8844</v>
      </c>
      <c r="H8" s="281">
        <v>0.93700000000000006</v>
      </c>
      <c r="I8" s="145">
        <v>559</v>
      </c>
      <c r="J8" s="204">
        <v>5.8999999999999997E-2</v>
      </c>
      <c r="K8" s="203">
        <v>39</v>
      </c>
      <c r="L8" s="204">
        <v>4.0000000000000001E-3</v>
      </c>
      <c r="M8" s="203">
        <v>0</v>
      </c>
      <c r="N8" s="282">
        <v>0</v>
      </c>
      <c r="O8" s="283">
        <v>337</v>
      </c>
      <c r="P8" s="364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0">
        <v>1E-3</v>
      </c>
      <c r="AC8" s="284">
        <v>848</v>
      </c>
      <c r="AD8" s="285">
        <v>8107</v>
      </c>
      <c r="AE8" s="286">
        <v>0.91700000000000004</v>
      </c>
    </row>
    <row r="9" spans="1:31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268">
        <v>6</v>
      </c>
      <c r="G9" s="280">
        <v>80258</v>
      </c>
      <c r="H9" s="281">
        <v>0.98699999999999999</v>
      </c>
      <c r="I9" s="145">
        <v>864</v>
      </c>
      <c r="J9" s="204">
        <v>1.0999999999999999E-2</v>
      </c>
      <c r="K9" s="203">
        <v>217</v>
      </c>
      <c r="L9" s="204">
        <v>3.0000000000000001E-3</v>
      </c>
      <c r="M9" s="203">
        <v>0</v>
      </c>
      <c r="N9" s="282">
        <v>0</v>
      </c>
      <c r="O9" s="283">
        <v>4389</v>
      </c>
      <c r="P9" s="117">
        <v>5.5E-2</v>
      </c>
      <c r="Q9" s="49">
        <v>4173</v>
      </c>
      <c r="R9" s="51">
        <v>5.1999999999999998E-2</v>
      </c>
      <c r="S9" s="49">
        <v>1650</v>
      </c>
      <c r="T9" s="51">
        <v>2.1000000000000001E-2</v>
      </c>
      <c r="U9" s="49">
        <v>4016</v>
      </c>
      <c r="V9" s="51">
        <v>0.05</v>
      </c>
      <c r="W9" s="49">
        <v>1123</v>
      </c>
      <c r="X9" s="53">
        <v>1.4E-2</v>
      </c>
      <c r="Y9" s="52">
        <v>47</v>
      </c>
      <c r="Z9" s="53">
        <v>1E-3</v>
      </c>
      <c r="AA9" s="52">
        <v>15</v>
      </c>
      <c r="AB9" s="200">
        <v>0</v>
      </c>
      <c r="AC9" s="284">
        <v>11240</v>
      </c>
      <c r="AD9" s="285">
        <v>74748</v>
      </c>
      <c r="AE9" s="286">
        <v>0.93100000000000005</v>
      </c>
    </row>
    <row r="10" spans="1:31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268">
        <v>3</v>
      </c>
      <c r="G10" s="280">
        <v>13434</v>
      </c>
      <c r="H10" s="281">
        <v>0.94799999999999995</v>
      </c>
      <c r="I10" s="145">
        <v>559</v>
      </c>
      <c r="J10" s="204">
        <v>3.9E-2</v>
      </c>
      <c r="K10" s="203">
        <v>165</v>
      </c>
      <c r="L10" s="204">
        <v>1.2E-2</v>
      </c>
      <c r="M10" s="203">
        <v>11</v>
      </c>
      <c r="N10" s="282">
        <v>1E-3</v>
      </c>
      <c r="O10" s="283">
        <v>122</v>
      </c>
      <c r="P10" s="364">
        <v>8.9999999999999993E-3</v>
      </c>
      <c r="Q10" s="49">
        <v>55</v>
      </c>
      <c r="R10" s="51">
        <v>4.0000000000000001E-3</v>
      </c>
      <c r="S10" s="49">
        <v>143</v>
      </c>
      <c r="T10" s="51">
        <v>1.0999999999999999E-2</v>
      </c>
      <c r="U10" s="49">
        <v>11665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0">
        <v>8.0000000000000002E-3</v>
      </c>
      <c r="AC10" s="284">
        <v>12043</v>
      </c>
      <c r="AD10" s="285">
        <v>1769</v>
      </c>
      <c r="AE10" s="286">
        <v>0.13200000000000001</v>
      </c>
    </row>
    <row r="11" spans="1:31" x14ac:dyDescent="0.25">
      <c r="A11" s="36" t="s">
        <v>31</v>
      </c>
      <c r="B11" s="37">
        <v>7986</v>
      </c>
      <c r="C11" s="38">
        <v>18</v>
      </c>
      <c r="D11" s="38">
        <v>0</v>
      </c>
      <c r="E11" s="38">
        <v>0</v>
      </c>
      <c r="F11" s="268">
        <v>4</v>
      </c>
      <c r="G11" s="280">
        <v>6538</v>
      </c>
      <c r="H11" s="281">
        <v>0.81899999999999995</v>
      </c>
      <c r="I11" s="145">
        <v>1237</v>
      </c>
      <c r="J11" s="204">
        <v>0.155</v>
      </c>
      <c r="K11" s="203">
        <v>211</v>
      </c>
      <c r="L11" s="204">
        <v>2.5999999999999999E-2</v>
      </c>
      <c r="M11" s="203">
        <v>0</v>
      </c>
      <c r="N11" s="282">
        <v>0</v>
      </c>
      <c r="O11" s="283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0">
        <v>3.0000000000000001E-3</v>
      </c>
      <c r="AC11" s="284">
        <v>2483</v>
      </c>
      <c r="AD11" s="285">
        <v>4557</v>
      </c>
      <c r="AE11" s="286">
        <v>0.69699999999999995</v>
      </c>
    </row>
    <row r="12" spans="1:31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268">
        <v>3</v>
      </c>
      <c r="G12" s="280">
        <v>14151</v>
      </c>
      <c r="H12" s="281">
        <v>0.98</v>
      </c>
      <c r="I12" s="145">
        <v>252</v>
      </c>
      <c r="J12" s="204">
        <v>1.7000000000000001E-2</v>
      </c>
      <c r="K12" s="203">
        <v>34</v>
      </c>
      <c r="L12" s="204">
        <v>2E-3</v>
      </c>
      <c r="M12" s="203">
        <v>0</v>
      </c>
      <c r="N12" s="282">
        <v>0</v>
      </c>
      <c r="O12" s="283">
        <v>179</v>
      </c>
      <c r="P12" s="364">
        <v>1.2999999999999999E-2</v>
      </c>
      <c r="Q12" s="49">
        <v>102</v>
      </c>
      <c r="R12" s="51">
        <v>7.0000000000000001E-3</v>
      </c>
      <c r="S12" s="49">
        <v>109</v>
      </c>
      <c r="T12" s="51">
        <v>8.0000000000000002E-3</v>
      </c>
      <c r="U12" s="49">
        <v>83</v>
      </c>
      <c r="V12" s="51">
        <v>6.0000000000000001E-3</v>
      </c>
      <c r="W12" s="49">
        <v>8</v>
      </c>
      <c r="X12" s="53">
        <v>1E-3</v>
      </c>
      <c r="Y12" s="52">
        <v>8</v>
      </c>
      <c r="Z12" s="53">
        <v>1E-3</v>
      </c>
      <c r="AA12" s="52">
        <v>12</v>
      </c>
      <c r="AB12" s="200">
        <v>1E-3</v>
      </c>
      <c r="AC12" s="284">
        <v>399</v>
      </c>
      <c r="AD12" s="285">
        <v>13972</v>
      </c>
      <c r="AE12" s="286">
        <v>0.98699999999999999</v>
      </c>
    </row>
    <row r="13" spans="1:31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268">
        <v>3</v>
      </c>
      <c r="G13" s="280">
        <v>51700</v>
      </c>
      <c r="H13" s="281">
        <v>0.95</v>
      </c>
      <c r="I13" s="145">
        <v>2575</v>
      </c>
      <c r="J13" s="204">
        <v>4.7E-2</v>
      </c>
      <c r="K13" s="203">
        <v>119</v>
      </c>
      <c r="L13" s="204">
        <v>2E-3</v>
      </c>
      <c r="M13" s="203">
        <v>0</v>
      </c>
      <c r="N13" s="282">
        <v>0</v>
      </c>
      <c r="O13" s="283">
        <v>827</v>
      </c>
      <c r="P13" s="364">
        <v>1.6E-2</v>
      </c>
      <c r="Q13" s="49">
        <v>480</v>
      </c>
      <c r="R13" s="51">
        <v>8.9999999999999993E-3</v>
      </c>
      <c r="S13" s="49">
        <v>41371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0">
        <v>0</v>
      </c>
      <c r="AC13" s="284">
        <v>44100</v>
      </c>
      <c r="AD13" s="285">
        <v>8607</v>
      </c>
      <c r="AE13" s="286">
        <v>0.16600000000000001</v>
      </c>
    </row>
    <row r="14" spans="1:31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268">
        <v>5</v>
      </c>
      <c r="G14" s="280">
        <v>3626</v>
      </c>
      <c r="H14" s="281">
        <v>0.86699999999999999</v>
      </c>
      <c r="I14" s="145">
        <v>540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283">
        <v>145</v>
      </c>
      <c r="P14" s="364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0">
        <v>3.0000000000000001E-3</v>
      </c>
      <c r="AC14" s="284">
        <v>274</v>
      </c>
      <c r="AD14" s="285">
        <v>3478</v>
      </c>
      <c r="AE14" s="286">
        <v>0.95899999999999996</v>
      </c>
    </row>
    <row r="15" spans="1:31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8">
        <v>3</v>
      </c>
      <c r="G15" s="280">
        <v>4715</v>
      </c>
      <c r="H15" s="281">
        <v>0.93</v>
      </c>
      <c r="I15" s="145">
        <v>336</v>
      </c>
      <c r="J15" s="204">
        <v>6.6000000000000003E-2</v>
      </c>
      <c r="K15" s="203">
        <v>21</v>
      </c>
      <c r="L15" s="204">
        <v>4.0000000000000001E-3</v>
      </c>
      <c r="M15" s="203">
        <v>0</v>
      </c>
      <c r="N15" s="282">
        <v>0</v>
      </c>
      <c r="O15" s="283">
        <v>30</v>
      </c>
      <c r="P15" s="364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0">
        <v>5.0000000000000001E-3</v>
      </c>
      <c r="AC15" s="284">
        <v>112</v>
      </c>
      <c r="AD15" s="285">
        <v>4685</v>
      </c>
      <c r="AE15" s="286">
        <v>0.99399999999999999</v>
      </c>
    </row>
    <row r="16" spans="1:31" x14ac:dyDescent="0.25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8">
        <v>4</v>
      </c>
      <c r="G16" s="280">
        <v>3935</v>
      </c>
      <c r="H16" s="281">
        <v>0.91100000000000003</v>
      </c>
      <c r="I16" s="145">
        <v>317</v>
      </c>
      <c r="J16" s="204">
        <v>7.2999999999999995E-2</v>
      </c>
      <c r="K16" s="203">
        <v>67</v>
      </c>
      <c r="L16" s="204">
        <v>1.6E-2</v>
      </c>
      <c r="M16" s="203">
        <v>0</v>
      </c>
      <c r="N16" s="282">
        <v>0</v>
      </c>
      <c r="O16" s="283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0">
        <v>3.0000000000000001E-3</v>
      </c>
      <c r="AC16" s="284">
        <v>4826</v>
      </c>
      <c r="AD16" s="285">
        <v>0</v>
      </c>
      <c r="AE16" s="286">
        <v>0</v>
      </c>
    </row>
    <row r="17" spans="1:31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268">
        <v>3</v>
      </c>
      <c r="G17" s="280">
        <v>22064</v>
      </c>
      <c r="H17" s="281">
        <v>0.88300000000000001</v>
      </c>
      <c r="I17" s="145">
        <v>2450</v>
      </c>
      <c r="J17" s="204">
        <v>9.8000000000000004E-2</v>
      </c>
      <c r="K17" s="203">
        <v>447</v>
      </c>
      <c r="L17" s="204">
        <v>1.7999999999999999E-2</v>
      </c>
      <c r="M17" s="203">
        <v>27</v>
      </c>
      <c r="N17" s="282">
        <v>1E-3</v>
      </c>
      <c r="O17" s="283">
        <v>180</v>
      </c>
      <c r="P17" s="364">
        <v>8.0000000000000002E-3</v>
      </c>
      <c r="Q17" s="49">
        <v>97</v>
      </c>
      <c r="R17" s="51">
        <v>4.0000000000000001E-3</v>
      </c>
      <c r="S17" s="49">
        <v>2650</v>
      </c>
      <c r="T17" s="51">
        <v>0.12</v>
      </c>
      <c r="U17" s="49">
        <v>5664</v>
      </c>
      <c r="V17" s="51">
        <v>0.25700000000000001</v>
      </c>
      <c r="W17" s="49">
        <v>1204</v>
      </c>
      <c r="X17" s="53">
        <v>5.5E-2</v>
      </c>
      <c r="Y17" s="52">
        <v>5</v>
      </c>
      <c r="Z17" s="53">
        <v>0</v>
      </c>
      <c r="AA17" s="52">
        <v>21</v>
      </c>
      <c r="AB17" s="200">
        <v>1E-3</v>
      </c>
      <c r="AC17" s="284">
        <v>9739</v>
      </c>
      <c r="AD17" s="285">
        <v>16322</v>
      </c>
      <c r="AE17" s="286">
        <v>0.74</v>
      </c>
    </row>
    <row r="18" spans="1:31" x14ac:dyDescent="0.25">
      <c r="A18" s="36" t="s">
        <v>38</v>
      </c>
      <c r="B18" s="37">
        <v>3641</v>
      </c>
      <c r="C18" s="38">
        <v>10</v>
      </c>
      <c r="D18" s="38">
        <v>0</v>
      </c>
      <c r="E18" s="38">
        <v>7</v>
      </c>
      <c r="F18" s="268">
        <v>4</v>
      </c>
      <c r="G18" s="280">
        <v>2769</v>
      </c>
      <c r="H18" s="281">
        <v>0.76100000000000001</v>
      </c>
      <c r="I18" s="145">
        <v>575</v>
      </c>
      <c r="J18" s="204">
        <v>0.158</v>
      </c>
      <c r="K18" s="203">
        <v>297</v>
      </c>
      <c r="L18" s="204">
        <v>8.2000000000000003E-2</v>
      </c>
      <c r="M18" s="203">
        <v>0</v>
      </c>
      <c r="N18" s="282">
        <v>0</v>
      </c>
      <c r="O18" s="283">
        <v>88</v>
      </c>
      <c r="P18" s="364">
        <v>3.2000000000000001E-2</v>
      </c>
      <c r="Q18" s="49">
        <v>51</v>
      </c>
      <c r="R18" s="51">
        <v>1.7999999999999999E-2</v>
      </c>
      <c r="S18" s="49">
        <v>40</v>
      </c>
      <c r="T18" s="51">
        <v>1.4E-2</v>
      </c>
      <c r="U18" s="49">
        <v>34</v>
      </c>
      <c r="V18" s="51">
        <v>1.2E-2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0">
        <v>5.0000000000000001E-3</v>
      </c>
      <c r="AC18" s="284">
        <v>184</v>
      </c>
      <c r="AD18" s="285">
        <v>2678</v>
      </c>
      <c r="AE18" s="286">
        <v>0.96699999999999997</v>
      </c>
    </row>
    <row r="19" spans="1:31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268">
        <v>3</v>
      </c>
      <c r="G19" s="280">
        <v>7241</v>
      </c>
      <c r="H19" s="281">
        <v>0.99199999999999999</v>
      </c>
      <c r="I19" s="145">
        <v>45</v>
      </c>
      <c r="J19" s="204">
        <v>6.0000000000000001E-3</v>
      </c>
      <c r="K19" s="203">
        <v>13</v>
      </c>
      <c r="L19" s="204">
        <v>2E-3</v>
      </c>
      <c r="M19" s="203">
        <v>0</v>
      </c>
      <c r="N19" s="282">
        <v>0</v>
      </c>
      <c r="O19" s="283">
        <v>24</v>
      </c>
      <c r="P19" s="364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0">
        <v>0</v>
      </c>
      <c r="AC19" s="284">
        <v>43</v>
      </c>
      <c r="AD19" s="285">
        <v>7217</v>
      </c>
      <c r="AE19" s="286">
        <v>0.997</v>
      </c>
    </row>
    <row r="20" spans="1:31" x14ac:dyDescent="0.25">
      <c r="A20" s="36" t="s">
        <v>40</v>
      </c>
      <c r="B20" s="37">
        <v>21770</v>
      </c>
      <c r="C20" s="38">
        <v>28</v>
      </c>
      <c r="D20" s="38">
        <v>0</v>
      </c>
      <c r="E20" s="38">
        <v>18</v>
      </c>
      <c r="F20" s="268">
        <v>3</v>
      </c>
      <c r="G20" s="280">
        <v>18612</v>
      </c>
      <c r="H20" s="281">
        <v>0.85499999999999998</v>
      </c>
      <c r="I20" s="145">
        <v>2203</v>
      </c>
      <c r="J20" s="204">
        <v>0.10100000000000001</v>
      </c>
      <c r="K20" s="203">
        <v>955</v>
      </c>
      <c r="L20" s="204">
        <v>4.3999999999999997E-2</v>
      </c>
      <c r="M20" s="203">
        <v>0</v>
      </c>
      <c r="N20" s="282">
        <v>0</v>
      </c>
      <c r="O20" s="283">
        <v>682</v>
      </c>
      <c r="P20" s="364">
        <v>3.6999999999999998E-2</v>
      </c>
      <c r="Q20" s="49">
        <v>556</v>
      </c>
      <c r="R20" s="51">
        <v>0.03</v>
      </c>
      <c r="S20" s="49">
        <v>256</v>
      </c>
      <c r="T20" s="51">
        <v>1.4E-2</v>
      </c>
      <c r="U20" s="49">
        <v>287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0">
        <v>4.0000000000000001E-3</v>
      </c>
      <c r="AC20" s="284">
        <v>1303</v>
      </c>
      <c r="AD20" s="285">
        <v>17924</v>
      </c>
      <c r="AE20" s="286">
        <v>0.96299999999999997</v>
      </c>
    </row>
    <row r="21" spans="1:31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8">
        <v>8</v>
      </c>
      <c r="G21" s="280">
        <v>13186</v>
      </c>
      <c r="H21" s="281">
        <v>0.95399999999999996</v>
      </c>
      <c r="I21" s="145">
        <v>468</v>
      </c>
      <c r="J21" s="204">
        <v>3.4000000000000002E-2</v>
      </c>
      <c r="K21" s="203">
        <v>161</v>
      </c>
      <c r="L21" s="204">
        <v>1.2E-2</v>
      </c>
      <c r="M21" s="203">
        <v>8</v>
      </c>
      <c r="N21" s="282">
        <v>1E-3</v>
      </c>
      <c r="O21" s="283">
        <v>33</v>
      </c>
      <c r="P21" s="364">
        <v>3.0000000000000001E-3</v>
      </c>
      <c r="Q21" s="49">
        <v>10</v>
      </c>
      <c r="R21" s="51">
        <v>1E-3</v>
      </c>
      <c r="S21" s="49">
        <v>37</v>
      </c>
      <c r="T21" s="51">
        <v>3.0000000000000001E-3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0">
        <v>2E-3</v>
      </c>
      <c r="AC21" s="284">
        <v>166</v>
      </c>
      <c r="AD21" s="285">
        <v>13150</v>
      </c>
      <c r="AE21" s="286">
        <v>0.997</v>
      </c>
    </row>
    <row r="22" spans="1:31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268">
        <v>3</v>
      </c>
      <c r="G22" s="280">
        <v>18220</v>
      </c>
      <c r="H22" s="281">
        <v>0.98599999999999999</v>
      </c>
      <c r="I22" s="145">
        <v>254</v>
      </c>
      <c r="J22" s="204">
        <v>1.4E-2</v>
      </c>
      <c r="K22" s="203">
        <v>14</v>
      </c>
      <c r="L22" s="204">
        <v>1E-3</v>
      </c>
      <c r="M22" s="203">
        <v>0</v>
      </c>
      <c r="N22" s="282">
        <v>0</v>
      </c>
      <c r="O22" s="283">
        <v>28</v>
      </c>
      <c r="P22" s="364">
        <v>2E-3</v>
      </c>
      <c r="Q22" s="49">
        <v>5</v>
      </c>
      <c r="R22" s="51">
        <v>0</v>
      </c>
      <c r="S22" s="49">
        <v>282</v>
      </c>
      <c r="T22" s="51">
        <v>1.4999999999999999E-2</v>
      </c>
      <c r="U22" s="49">
        <v>2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0">
        <v>1E-3</v>
      </c>
      <c r="AC22" s="284">
        <v>335</v>
      </c>
      <c r="AD22" s="285">
        <v>17935</v>
      </c>
      <c r="AE22" s="286">
        <v>0.98399999999999999</v>
      </c>
    </row>
    <row r="23" spans="1:31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268">
        <v>5</v>
      </c>
      <c r="G23" s="280">
        <v>8163</v>
      </c>
      <c r="H23" s="281">
        <v>0.94699999999999995</v>
      </c>
      <c r="I23" s="145">
        <v>412</v>
      </c>
      <c r="J23" s="204">
        <v>4.8000000000000001E-2</v>
      </c>
      <c r="K23" s="203">
        <v>42</v>
      </c>
      <c r="L23" s="204">
        <v>5.0000000000000001E-3</v>
      </c>
      <c r="M23" s="203">
        <v>0</v>
      </c>
      <c r="N23" s="282">
        <v>0</v>
      </c>
      <c r="O23" s="283">
        <v>37</v>
      </c>
      <c r="P23" s="364">
        <v>5.0000000000000001E-3</v>
      </c>
      <c r="Q23" s="49">
        <v>0</v>
      </c>
      <c r="R23" s="51">
        <v>0</v>
      </c>
      <c r="S23" s="49">
        <v>70</v>
      </c>
      <c r="T23" s="51">
        <v>8.9999999999999993E-3</v>
      </c>
      <c r="U23" s="49">
        <v>8163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25</v>
      </c>
      <c r="AB23" s="200">
        <v>3.0000000000000001E-3</v>
      </c>
      <c r="AC23" s="284">
        <v>8318</v>
      </c>
      <c r="AD23" s="285">
        <v>0</v>
      </c>
      <c r="AE23" s="286">
        <v>0</v>
      </c>
    </row>
    <row r="24" spans="1:31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268">
        <v>6</v>
      </c>
      <c r="G24" s="280">
        <v>40464</v>
      </c>
      <c r="H24" s="281">
        <v>0.93200000000000005</v>
      </c>
      <c r="I24" s="145">
        <v>2594</v>
      </c>
      <c r="J24" s="204">
        <v>0.06</v>
      </c>
      <c r="K24" s="203">
        <v>360</v>
      </c>
      <c r="L24" s="204">
        <v>8.0000000000000002E-3</v>
      </c>
      <c r="M24" s="203">
        <v>1</v>
      </c>
      <c r="N24" s="282">
        <v>0</v>
      </c>
      <c r="O24" s="283">
        <v>615</v>
      </c>
      <c r="P24" s="364">
        <v>1.4999999999999999E-2</v>
      </c>
      <c r="Q24" s="49">
        <v>276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0">
        <v>3.0000000000000001E-3</v>
      </c>
      <c r="AC24" s="284">
        <v>1229</v>
      </c>
      <c r="AD24" s="285">
        <v>39831</v>
      </c>
      <c r="AE24" s="286">
        <v>0.98399999999999999</v>
      </c>
    </row>
    <row r="25" spans="1:31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268">
        <v>3</v>
      </c>
      <c r="G25" s="280">
        <v>18033</v>
      </c>
      <c r="H25" s="281">
        <v>0.97099999999999997</v>
      </c>
      <c r="I25" s="145">
        <v>392</v>
      </c>
      <c r="J25" s="204">
        <v>2.1000000000000001E-2</v>
      </c>
      <c r="K25" s="203">
        <v>106</v>
      </c>
      <c r="L25" s="204">
        <v>6.0000000000000001E-3</v>
      </c>
      <c r="M25" s="203">
        <v>34</v>
      </c>
      <c r="N25" s="282">
        <v>2E-3</v>
      </c>
      <c r="O25" s="283">
        <v>78</v>
      </c>
      <c r="P25" s="364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0">
        <v>2E-3</v>
      </c>
      <c r="AC25" s="284">
        <v>196</v>
      </c>
      <c r="AD25" s="285">
        <v>17983</v>
      </c>
      <c r="AE25" s="286">
        <v>0.997</v>
      </c>
    </row>
    <row r="26" spans="1:31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268">
        <v>5</v>
      </c>
      <c r="G26" s="280">
        <v>40078</v>
      </c>
      <c r="H26" s="281">
        <v>0.995</v>
      </c>
      <c r="I26" s="145">
        <v>211</v>
      </c>
      <c r="J26" s="204">
        <v>5.0000000000000001E-3</v>
      </c>
      <c r="K26" s="203">
        <v>6</v>
      </c>
      <c r="L26" s="204">
        <v>0</v>
      </c>
      <c r="M26" s="203">
        <v>0</v>
      </c>
      <c r="N26" s="282">
        <v>0</v>
      </c>
      <c r="O26" s="283">
        <v>173</v>
      </c>
      <c r="P26" s="364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0">
        <v>1E-3</v>
      </c>
      <c r="AC26" s="284">
        <v>362</v>
      </c>
      <c r="AD26" s="285">
        <v>39875</v>
      </c>
      <c r="AE26" s="286">
        <v>0.995</v>
      </c>
    </row>
    <row r="27" spans="1:31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268">
        <v>4</v>
      </c>
      <c r="G27" s="280">
        <v>113525</v>
      </c>
      <c r="H27" s="281">
        <v>0.97199999999999998</v>
      </c>
      <c r="I27" s="145">
        <v>2944</v>
      </c>
      <c r="J27" s="204">
        <v>2.5000000000000001E-2</v>
      </c>
      <c r="K27" s="203">
        <v>363</v>
      </c>
      <c r="L27" s="204">
        <v>3.0000000000000001E-3</v>
      </c>
      <c r="M27" s="203">
        <v>1</v>
      </c>
      <c r="N27" s="282">
        <v>0</v>
      </c>
      <c r="O27" s="283">
        <v>897</v>
      </c>
      <c r="P27" s="364">
        <v>8.0000000000000002E-3</v>
      </c>
      <c r="Q27" s="49">
        <v>700</v>
      </c>
      <c r="R27" s="51">
        <v>6.0000000000000001E-3</v>
      </c>
      <c r="S27" s="49">
        <v>416</v>
      </c>
      <c r="T27" s="51">
        <v>4.0000000000000001E-3</v>
      </c>
      <c r="U27" s="49">
        <v>534</v>
      </c>
      <c r="V27" s="51">
        <v>5.0000000000000001E-3</v>
      </c>
      <c r="W27" s="49">
        <v>197</v>
      </c>
      <c r="X27" s="53">
        <v>2E-3</v>
      </c>
      <c r="Y27" s="52">
        <v>11</v>
      </c>
      <c r="Z27" s="53">
        <v>0</v>
      </c>
      <c r="AA27" s="52">
        <v>125</v>
      </c>
      <c r="AB27" s="200">
        <v>1E-3</v>
      </c>
      <c r="AC27" s="284">
        <v>2180</v>
      </c>
      <c r="AD27" s="285">
        <v>112486</v>
      </c>
      <c r="AE27" s="286">
        <v>0.99099999999999999</v>
      </c>
    </row>
    <row r="28" spans="1:31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8">
        <v>3</v>
      </c>
      <c r="G28" s="280">
        <v>9621</v>
      </c>
      <c r="H28" s="281">
        <v>0.95299999999999996</v>
      </c>
      <c r="I28" s="145">
        <v>441</v>
      </c>
      <c r="J28" s="204">
        <v>4.3999999999999997E-2</v>
      </c>
      <c r="K28" s="203">
        <v>22</v>
      </c>
      <c r="L28" s="204">
        <v>2E-3</v>
      </c>
      <c r="M28" s="203">
        <v>16</v>
      </c>
      <c r="N28" s="282">
        <v>2E-3</v>
      </c>
      <c r="O28" s="283">
        <v>20</v>
      </c>
      <c r="P28" s="364">
        <v>2E-3</v>
      </c>
      <c r="Q28" s="49">
        <v>8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13</v>
      </c>
      <c r="AB28" s="200">
        <v>1E-3</v>
      </c>
      <c r="AC28" s="284">
        <v>110</v>
      </c>
      <c r="AD28" s="285">
        <v>9608</v>
      </c>
      <c r="AE28" s="286">
        <v>0.999</v>
      </c>
    </row>
    <row r="29" spans="1:31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268">
        <v>3</v>
      </c>
      <c r="G29" s="280">
        <v>10468</v>
      </c>
      <c r="H29" s="281">
        <v>0.88800000000000001</v>
      </c>
      <c r="I29" s="145">
        <v>1275</v>
      </c>
      <c r="J29" s="204">
        <v>0.108</v>
      </c>
      <c r="K29" s="203">
        <v>50</v>
      </c>
      <c r="L29" s="204">
        <v>4.0000000000000001E-3</v>
      </c>
      <c r="M29" s="203">
        <v>0</v>
      </c>
      <c r="N29" s="282">
        <v>0</v>
      </c>
      <c r="O29" s="283">
        <v>248</v>
      </c>
      <c r="P29" s="364">
        <v>2.4E-2</v>
      </c>
      <c r="Q29" s="49">
        <v>16</v>
      </c>
      <c r="R29" s="51">
        <v>2E-3</v>
      </c>
      <c r="S29" s="49">
        <v>602</v>
      </c>
      <c r="T29" s="51">
        <v>5.8000000000000003E-2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0">
        <v>4.0000000000000001E-3</v>
      </c>
      <c r="AC29" s="284">
        <v>959</v>
      </c>
      <c r="AD29" s="285">
        <v>9809</v>
      </c>
      <c r="AE29" s="286">
        <v>0.93700000000000006</v>
      </c>
    </row>
    <row r="30" spans="1:31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268">
        <v>4</v>
      </c>
      <c r="G30" s="280">
        <v>17938</v>
      </c>
      <c r="H30" s="281">
        <v>0.81399999999999995</v>
      </c>
      <c r="I30" s="145">
        <v>3149</v>
      </c>
      <c r="J30" s="204">
        <v>0.14299999999999999</v>
      </c>
      <c r="K30" s="203">
        <v>949</v>
      </c>
      <c r="L30" s="204">
        <v>4.2999999999999997E-2</v>
      </c>
      <c r="M30" s="203">
        <v>0</v>
      </c>
      <c r="N30" s="282">
        <v>0</v>
      </c>
      <c r="O30" s="283">
        <v>394</v>
      </c>
      <c r="P30" s="364">
        <v>2.1999999999999999E-2</v>
      </c>
      <c r="Q30" s="49">
        <v>298</v>
      </c>
      <c r="R30" s="51">
        <v>1.7000000000000001E-2</v>
      </c>
      <c r="S30" s="49">
        <v>256</v>
      </c>
      <c r="T30" s="51">
        <v>1.4E-2</v>
      </c>
      <c r="U30" s="49">
        <v>234</v>
      </c>
      <c r="V30" s="51">
        <v>1.2999999999999999E-2</v>
      </c>
      <c r="W30" s="49">
        <v>2</v>
      </c>
      <c r="X30" s="53">
        <v>0</v>
      </c>
      <c r="Y30" s="52">
        <v>0</v>
      </c>
      <c r="Z30" s="53">
        <v>0</v>
      </c>
      <c r="AA30" s="52">
        <v>30</v>
      </c>
      <c r="AB30" s="200">
        <v>2E-3</v>
      </c>
      <c r="AC30" s="284">
        <v>916</v>
      </c>
      <c r="AD30" s="285">
        <v>17500</v>
      </c>
      <c r="AE30" s="286">
        <v>0.97599999999999998</v>
      </c>
    </row>
    <row r="31" spans="1:31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268">
        <v>3</v>
      </c>
      <c r="G31" s="280">
        <v>31813</v>
      </c>
      <c r="H31" s="281">
        <v>0.88400000000000001</v>
      </c>
      <c r="I31" s="145">
        <v>3372</v>
      </c>
      <c r="J31" s="204">
        <v>9.4E-2</v>
      </c>
      <c r="K31" s="203">
        <v>821</v>
      </c>
      <c r="L31" s="204">
        <v>2.3E-2</v>
      </c>
      <c r="M31" s="203">
        <v>0</v>
      </c>
      <c r="N31" s="282">
        <v>0</v>
      </c>
      <c r="O31" s="283">
        <v>150</v>
      </c>
      <c r="P31" s="364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0">
        <v>0</v>
      </c>
      <c r="AC31" s="284">
        <v>587</v>
      </c>
      <c r="AD31" s="285">
        <v>31587</v>
      </c>
      <c r="AE31" s="286">
        <v>0.99299999999999999</v>
      </c>
    </row>
    <row r="32" spans="1:31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268">
        <v>3</v>
      </c>
      <c r="G32" s="280">
        <v>19135</v>
      </c>
      <c r="H32" s="281">
        <v>0.97799999999999998</v>
      </c>
      <c r="I32" s="145">
        <v>400</v>
      </c>
      <c r="J32" s="204">
        <v>0.02</v>
      </c>
      <c r="K32" s="203">
        <v>22</v>
      </c>
      <c r="L32" s="204">
        <v>1E-3</v>
      </c>
      <c r="M32" s="203">
        <v>1</v>
      </c>
      <c r="N32" s="282">
        <v>0</v>
      </c>
      <c r="O32" s="283">
        <v>60</v>
      </c>
      <c r="P32" s="364">
        <v>3.0000000000000001E-3</v>
      </c>
      <c r="Q32" s="49">
        <v>40</v>
      </c>
      <c r="R32" s="51">
        <v>2E-3</v>
      </c>
      <c r="S32" s="49">
        <v>119</v>
      </c>
      <c r="T32" s="51">
        <v>6.0000000000000001E-3</v>
      </c>
      <c r="U32" s="49">
        <v>20</v>
      </c>
      <c r="V32" s="51">
        <v>1E-3</v>
      </c>
      <c r="W32" s="49">
        <v>119</v>
      </c>
      <c r="X32" s="53">
        <v>6.0000000000000001E-3</v>
      </c>
      <c r="Y32" s="52">
        <v>1</v>
      </c>
      <c r="Z32" s="53">
        <v>0</v>
      </c>
      <c r="AA32" s="52">
        <v>17</v>
      </c>
      <c r="AB32" s="200">
        <v>1E-3</v>
      </c>
      <c r="AC32" s="284">
        <v>337</v>
      </c>
      <c r="AD32" s="285">
        <v>18961</v>
      </c>
      <c r="AE32" s="286">
        <v>0.99099999999999999</v>
      </c>
    </row>
    <row r="33" spans="1:31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268">
        <v>4</v>
      </c>
      <c r="G33" s="280">
        <v>15371</v>
      </c>
      <c r="H33" s="281">
        <v>0.97199999999999998</v>
      </c>
      <c r="I33" s="145">
        <v>421</v>
      </c>
      <c r="J33" s="204">
        <v>2.7E-2</v>
      </c>
      <c r="K33" s="203">
        <v>22</v>
      </c>
      <c r="L33" s="204">
        <v>1E-3</v>
      </c>
      <c r="M33" s="203">
        <v>0</v>
      </c>
      <c r="N33" s="282">
        <v>0</v>
      </c>
      <c r="O33" s="283">
        <v>41</v>
      </c>
      <c r="P33" s="364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0">
        <v>0</v>
      </c>
      <c r="AC33" s="284">
        <v>71</v>
      </c>
      <c r="AD33" s="285">
        <v>15328</v>
      </c>
      <c r="AE33" s="286">
        <v>0.997</v>
      </c>
    </row>
    <row r="34" spans="1:31" x14ac:dyDescent="0.25">
      <c r="A34" s="36" t="s">
        <v>54</v>
      </c>
      <c r="B34" s="37">
        <v>11543</v>
      </c>
      <c r="C34" s="38">
        <v>38</v>
      </c>
      <c r="D34" s="38">
        <v>0</v>
      </c>
      <c r="E34" s="38">
        <v>3</v>
      </c>
      <c r="F34" s="268">
        <v>4</v>
      </c>
      <c r="G34" s="280">
        <v>8923</v>
      </c>
      <c r="H34" s="281">
        <v>0.77300000000000002</v>
      </c>
      <c r="I34" s="145">
        <v>1991</v>
      </c>
      <c r="J34" s="204">
        <v>0.17199999999999999</v>
      </c>
      <c r="K34" s="203">
        <v>629</v>
      </c>
      <c r="L34" s="204">
        <v>5.3999999999999999E-2</v>
      </c>
      <c r="M34" s="203">
        <v>0</v>
      </c>
      <c r="N34" s="282">
        <v>0</v>
      </c>
      <c r="O34" s="283">
        <v>2345</v>
      </c>
      <c r="P34" s="117">
        <v>0.26300000000000001</v>
      </c>
      <c r="Q34" s="49">
        <v>184</v>
      </c>
      <c r="R34" s="51">
        <v>2.1000000000000001E-2</v>
      </c>
      <c r="S34" s="49">
        <v>3582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0">
        <v>4.0000000000000001E-3</v>
      </c>
      <c r="AC34" s="284">
        <v>6176</v>
      </c>
      <c r="AD34" s="285">
        <v>4114</v>
      </c>
      <c r="AE34" s="286">
        <v>0.46100000000000002</v>
      </c>
    </row>
    <row r="35" spans="1:31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8">
        <v>3</v>
      </c>
      <c r="G35" s="280">
        <v>33448</v>
      </c>
      <c r="H35" s="281">
        <v>0.93500000000000005</v>
      </c>
      <c r="I35" s="145">
        <v>2021</v>
      </c>
      <c r="J35" s="204">
        <v>5.6000000000000001E-2</v>
      </c>
      <c r="K35" s="203">
        <v>303</v>
      </c>
      <c r="L35" s="204">
        <v>8.0000000000000002E-3</v>
      </c>
      <c r="M35" s="203">
        <v>0</v>
      </c>
      <c r="N35" s="282">
        <v>0</v>
      </c>
      <c r="O35" s="283">
        <v>125</v>
      </c>
      <c r="P35" s="364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0">
        <v>2E-3</v>
      </c>
      <c r="AC35" s="284">
        <v>395</v>
      </c>
      <c r="AD35" s="285">
        <v>33299</v>
      </c>
      <c r="AE35" s="286">
        <v>0.996</v>
      </c>
    </row>
    <row r="36" spans="1:31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268">
        <v>3</v>
      </c>
      <c r="G36" s="280">
        <v>16431</v>
      </c>
      <c r="H36" s="281">
        <v>0.93799999999999994</v>
      </c>
      <c r="I36" s="145">
        <v>881</v>
      </c>
      <c r="J36" s="204">
        <v>0.05</v>
      </c>
      <c r="K36" s="203">
        <v>197</v>
      </c>
      <c r="L36" s="204">
        <v>1.0999999999999999E-2</v>
      </c>
      <c r="M36" s="203">
        <v>0</v>
      </c>
      <c r="N36" s="282">
        <v>0</v>
      </c>
      <c r="O36" s="283">
        <v>28</v>
      </c>
      <c r="P36" s="364">
        <v>2E-3</v>
      </c>
      <c r="Q36" s="49">
        <v>13</v>
      </c>
      <c r="R36" s="51">
        <v>1E-3</v>
      </c>
      <c r="S36" s="49">
        <v>22</v>
      </c>
      <c r="T36" s="51">
        <v>1E-3</v>
      </c>
      <c r="U36" s="49">
        <v>11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0">
        <v>1E-3</v>
      </c>
      <c r="AC36" s="284">
        <v>95</v>
      </c>
      <c r="AD36" s="285">
        <v>16403</v>
      </c>
      <c r="AE36" s="286">
        <v>0.998</v>
      </c>
    </row>
    <row r="37" spans="1:31" x14ac:dyDescent="0.25">
      <c r="A37" s="36" t="s">
        <v>57</v>
      </c>
      <c r="B37" s="37">
        <v>16431</v>
      </c>
      <c r="C37" s="38">
        <v>28</v>
      </c>
      <c r="D37" s="38">
        <v>7</v>
      </c>
      <c r="E37" s="38">
        <v>4</v>
      </c>
      <c r="F37" s="268">
        <v>5</v>
      </c>
      <c r="G37" s="280">
        <v>8709</v>
      </c>
      <c r="H37" s="281">
        <v>0.53</v>
      </c>
      <c r="I37" s="145">
        <v>5696</v>
      </c>
      <c r="J37" s="204">
        <v>0.34699999999999998</v>
      </c>
      <c r="K37" s="203">
        <v>2026</v>
      </c>
      <c r="L37" s="204">
        <v>0.123</v>
      </c>
      <c r="M37" s="203">
        <v>0</v>
      </c>
      <c r="N37" s="282">
        <v>0</v>
      </c>
      <c r="O37" s="283">
        <v>273</v>
      </c>
      <c r="P37" s="364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0">
        <v>7.0000000000000001E-3</v>
      </c>
      <c r="AC37" s="284">
        <v>493</v>
      </c>
      <c r="AD37" s="285">
        <v>8436</v>
      </c>
      <c r="AE37" s="286">
        <v>0.96899999999999997</v>
      </c>
    </row>
    <row r="38" spans="1:31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268">
        <v>3</v>
      </c>
      <c r="G38" s="280">
        <v>57523</v>
      </c>
      <c r="H38" s="281">
        <v>0.95299999999999996</v>
      </c>
      <c r="I38" s="145">
        <v>2673</v>
      </c>
      <c r="J38" s="204">
        <v>4.3999999999999997E-2</v>
      </c>
      <c r="K38" s="203">
        <v>191</v>
      </c>
      <c r="L38" s="204">
        <v>3.0000000000000001E-3</v>
      </c>
      <c r="M38" s="203">
        <v>0</v>
      </c>
      <c r="N38" s="282">
        <v>0</v>
      </c>
      <c r="O38" s="283">
        <v>146</v>
      </c>
      <c r="P38" s="364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0">
        <v>0</v>
      </c>
      <c r="AC38" s="284">
        <v>423</v>
      </c>
      <c r="AD38" s="285">
        <v>57314</v>
      </c>
      <c r="AE38" s="286">
        <v>0.996</v>
      </c>
    </row>
    <row r="39" spans="1:31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8">
        <v>3</v>
      </c>
      <c r="G39" s="280">
        <v>8059</v>
      </c>
      <c r="H39" s="281">
        <v>0.90200000000000002</v>
      </c>
      <c r="I39" s="145">
        <v>763</v>
      </c>
      <c r="J39" s="204">
        <v>8.5000000000000006E-2</v>
      </c>
      <c r="K39" s="203">
        <v>110</v>
      </c>
      <c r="L39" s="204">
        <v>1.2E-2</v>
      </c>
      <c r="M39" s="203">
        <v>0</v>
      </c>
      <c r="N39" s="282">
        <v>0</v>
      </c>
      <c r="O39" s="283">
        <v>35</v>
      </c>
      <c r="P39" s="364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0">
        <v>2E-3</v>
      </c>
      <c r="AC39" s="284">
        <v>109</v>
      </c>
      <c r="AD39" s="285">
        <v>8021</v>
      </c>
      <c r="AE39" s="286">
        <v>0.995</v>
      </c>
    </row>
    <row r="40" spans="1:31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8">
        <v>5</v>
      </c>
      <c r="G40" s="280">
        <v>11944</v>
      </c>
      <c r="H40" s="281">
        <v>0.95499999999999996</v>
      </c>
      <c r="I40" s="145">
        <v>531</v>
      </c>
      <c r="J40" s="204">
        <v>4.2000000000000003E-2</v>
      </c>
      <c r="K40" s="203">
        <v>32</v>
      </c>
      <c r="L40" s="204">
        <v>3.0000000000000001E-3</v>
      </c>
      <c r="M40" s="203">
        <v>6</v>
      </c>
      <c r="N40" s="282">
        <v>0</v>
      </c>
      <c r="O40" s="283">
        <v>685</v>
      </c>
      <c r="P40" s="117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0">
        <v>2E-3</v>
      </c>
      <c r="AC40" s="284">
        <v>3437</v>
      </c>
      <c r="AD40" s="285">
        <v>9185</v>
      </c>
      <c r="AE40" s="286">
        <v>0.76900000000000002</v>
      </c>
    </row>
    <row r="41" spans="1:31" x14ac:dyDescent="0.25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8">
        <v>3</v>
      </c>
      <c r="G41" s="280">
        <v>9702</v>
      </c>
      <c r="H41" s="281">
        <v>0.627</v>
      </c>
      <c r="I41" s="145">
        <v>5657</v>
      </c>
      <c r="J41" s="204">
        <v>0.36599999999999999</v>
      </c>
      <c r="K41" s="203">
        <v>116</v>
      </c>
      <c r="L41" s="204">
        <v>7.0000000000000001E-3</v>
      </c>
      <c r="M41" s="203">
        <v>0</v>
      </c>
      <c r="N41" s="282">
        <v>0</v>
      </c>
      <c r="O41" s="283">
        <v>6</v>
      </c>
      <c r="P41" s="364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0">
        <v>0</v>
      </c>
      <c r="AC41" s="284">
        <v>18</v>
      </c>
      <c r="AD41" s="285">
        <v>9695</v>
      </c>
      <c r="AE41" s="286">
        <v>0.999</v>
      </c>
    </row>
    <row r="42" spans="1:31" x14ac:dyDescent="0.25">
      <c r="A42" s="36" t="s">
        <v>62</v>
      </c>
      <c r="B42" s="37">
        <v>26690</v>
      </c>
      <c r="C42" s="38">
        <v>36</v>
      </c>
      <c r="D42" s="38">
        <v>6</v>
      </c>
      <c r="E42" s="38">
        <v>24</v>
      </c>
      <c r="F42" s="268">
        <v>3</v>
      </c>
      <c r="G42" s="280">
        <v>25990</v>
      </c>
      <c r="H42" s="281">
        <v>0.97399999999999998</v>
      </c>
      <c r="I42" s="145">
        <v>667</v>
      </c>
      <c r="J42" s="204">
        <v>2.5000000000000001E-2</v>
      </c>
      <c r="K42" s="203">
        <v>21</v>
      </c>
      <c r="L42" s="204">
        <v>1E-3</v>
      </c>
      <c r="M42" s="203">
        <v>12</v>
      </c>
      <c r="N42" s="282">
        <v>0</v>
      </c>
      <c r="O42" s="283">
        <v>2140</v>
      </c>
      <c r="P42" s="117">
        <v>8.2000000000000003E-2</v>
      </c>
      <c r="Q42" s="49">
        <v>1571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0">
        <v>1E-3</v>
      </c>
      <c r="AC42" s="284">
        <v>2608</v>
      </c>
      <c r="AD42" s="285">
        <v>23640</v>
      </c>
      <c r="AE42" s="286">
        <v>0.91</v>
      </c>
    </row>
    <row r="43" spans="1:31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8">
        <v>3</v>
      </c>
      <c r="G43" s="280">
        <v>4612</v>
      </c>
      <c r="H43" s="281">
        <v>0.94899999999999995</v>
      </c>
      <c r="I43" s="145">
        <v>225</v>
      </c>
      <c r="J43" s="204">
        <v>4.5999999999999999E-2</v>
      </c>
      <c r="K43" s="203">
        <v>25</v>
      </c>
      <c r="L43" s="204">
        <v>5.0000000000000001E-3</v>
      </c>
      <c r="M43" s="203">
        <v>0</v>
      </c>
      <c r="N43" s="282">
        <v>0</v>
      </c>
      <c r="O43" s="283">
        <v>157</v>
      </c>
      <c r="P43" s="364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0">
        <v>0</v>
      </c>
      <c r="AC43" s="284">
        <v>190</v>
      </c>
      <c r="AD43" s="285">
        <v>4450</v>
      </c>
      <c r="AE43" s="286">
        <v>0.96499999999999997</v>
      </c>
    </row>
    <row r="44" spans="1:31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268">
        <v>3</v>
      </c>
      <c r="G44" s="280">
        <v>4564</v>
      </c>
      <c r="H44" s="281">
        <v>0.96299999999999997</v>
      </c>
      <c r="I44" s="145">
        <v>165</v>
      </c>
      <c r="J44" s="204">
        <v>3.5000000000000003E-2</v>
      </c>
      <c r="K44" s="203">
        <v>11</v>
      </c>
      <c r="L44" s="204">
        <v>2E-3</v>
      </c>
      <c r="M44" s="203">
        <v>0</v>
      </c>
      <c r="N44" s="282">
        <v>0</v>
      </c>
      <c r="O44" s="283">
        <v>26</v>
      </c>
      <c r="P44" s="364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0">
        <v>3.0000000000000001E-3</v>
      </c>
      <c r="AC44" s="284">
        <v>107</v>
      </c>
      <c r="AD44" s="285">
        <v>4496</v>
      </c>
      <c r="AE44" s="286">
        <v>0.98499999999999999</v>
      </c>
    </row>
    <row r="45" spans="1:31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268">
        <v>3</v>
      </c>
      <c r="G45" s="280">
        <v>5000</v>
      </c>
      <c r="H45" s="281">
        <v>0.92400000000000004</v>
      </c>
      <c r="I45" s="145">
        <v>361</v>
      </c>
      <c r="J45" s="204">
        <v>6.7000000000000004E-2</v>
      </c>
      <c r="K45" s="203">
        <v>44</v>
      </c>
      <c r="L45" s="204">
        <v>8.0000000000000002E-3</v>
      </c>
      <c r="M45" s="203">
        <v>6</v>
      </c>
      <c r="N45" s="282">
        <v>1E-3</v>
      </c>
      <c r="O45" s="283">
        <v>12</v>
      </c>
      <c r="P45" s="364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0">
        <v>1E-3</v>
      </c>
      <c r="AC45" s="284">
        <v>230</v>
      </c>
      <c r="AD45" s="285">
        <v>4799</v>
      </c>
      <c r="AE45" s="286">
        <v>0.96</v>
      </c>
    </row>
    <row r="46" spans="1:31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268">
        <v>3</v>
      </c>
      <c r="G46" s="280">
        <v>18853</v>
      </c>
      <c r="H46" s="281">
        <v>0.98899999999999999</v>
      </c>
      <c r="I46" s="145">
        <v>147</v>
      </c>
      <c r="J46" s="204">
        <v>8.0000000000000002E-3</v>
      </c>
      <c r="K46" s="203">
        <v>37</v>
      </c>
      <c r="L46" s="204">
        <v>2E-3</v>
      </c>
      <c r="M46" s="203">
        <v>28</v>
      </c>
      <c r="N46" s="282">
        <v>1E-3</v>
      </c>
      <c r="O46" s="283">
        <v>57</v>
      </c>
      <c r="P46" s="364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0">
        <v>0</v>
      </c>
      <c r="AC46" s="284">
        <v>1148</v>
      </c>
      <c r="AD46" s="285">
        <v>17764</v>
      </c>
      <c r="AE46" s="286">
        <v>0.94199999999999995</v>
      </c>
    </row>
    <row r="47" spans="1:31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268">
        <v>3</v>
      </c>
      <c r="G47" s="280">
        <v>35789</v>
      </c>
      <c r="H47" s="281">
        <v>0.93400000000000005</v>
      </c>
      <c r="I47" s="145">
        <v>2358</v>
      </c>
      <c r="J47" s="204">
        <v>6.2E-2</v>
      </c>
      <c r="K47" s="203">
        <v>78</v>
      </c>
      <c r="L47" s="204">
        <v>2E-3</v>
      </c>
      <c r="M47" s="203">
        <v>113</v>
      </c>
      <c r="N47" s="282">
        <v>3.0000000000000001E-3</v>
      </c>
      <c r="O47" s="283">
        <v>51</v>
      </c>
      <c r="P47" s="364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0">
        <v>1E-3</v>
      </c>
      <c r="AC47" s="284">
        <v>329</v>
      </c>
      <c r="AD47" s="285">
        <v>35767</v>
      </c>
      <c r="AE47" s="286">
        <v>0.999</v>
      </c>
    </row>
    <row r="48" spans="1:31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268">
        <v>3</v>
      </c>
      <c r="G48" s="280">
        <v>45119</v>
      </c>
      <c r="H48" s="281">
        <v>0.96699999999999997</v>
      </c>
      <c r="I48" s="145">
        <v>1219</v>
      </c>
      <c r="J48" s="204">
        <v>2.5999999999999999E-2</v>
      </c>
      <c r="K48" s="203">
        <v>201</v>
      </c>
      <c r="L48" s="204">
        <v>4.0000000000000001E-3</v>
      </c>
      <c r="M48" s="203">
        <v>102</v>
      </c>
      <c r="N48" s="282">
        <v>2E-3</v>
      </c>
      <c r="O48" s="283">
        <v>833</v>
      </c>
      <c r="P48" s="364">
        <v>1.7999999999999999E-2</v>
      </c>
      <c r="Q48" s="49">
        <v>699</v>
      </c>
      <c r="R48" s="51">
        <v>1.4999999999999999E-2</v>
      </c>
      <c r="S48" s="49">
        <v>659</v>
      </c>
      <c r="T48" s="51">
        <v>1.4999999999999999E-2</v>
      </c>
      <c r="U48" s="49">
        <v>550</v>
      </c>
      <c r="V48" s="51">
        <v>1.2E-2</v>
      </c>
      <c r="W48" s="49">
        <v>101</v>
      </c>
      <c r="X48" s="53">
        <v>2E-3</v>
      </c>
      <c r="Y48" s="52">
        <v>41</v>
      </c>
      <c r="Z48" s="53">
        <v>1E-3</v>
      </c>
      <c r="AA48" s="52">
        <v>58</v>
      </c>
      <c r="AB48" s="200">
        <v>1E-3</v>
      </c>
      <c r="AC48" s="284">
        <v>2347</v>
      </c>
      <c r="AD48" s="285">
        <v>43906</v>
      </c>
      <c r="AE48" s="286">
        <v>0.97299999999999998</v>
      </c>
    </row>
    <row r="49" spans="1:31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268">
        <v>3</v>
      </c>
      <c r="G49" s="280">
        <v>14171</v>
      </c>
      <c r="H49" s="281">
        <v>0.82199999999999995</v>
      </c>
      <c r="I49" s="145">
        <v>2454</v>
      </c>
      <c r="J49" s="204">
        <v>0.14199999999999999</v>
      </c>
      <c r="K49" s="203">
        <v>609</v>
      </c>
      <c r="L49" s="204">
        <v>3.5000000000000003E-2</v>
      </c>
      <c r="M49" s="203">
        <v>0</v>
      </c>
      <c r="N49" s="282">
        <v>0</v>
      </c>
      <c r="O49" s="283">
        <v>108</v>
      </c>
      <c r="P49" s="364">
        <v>8.0000000000000002E-3</v>
      </c>
      <c r="Q49" s="49">
        <v>76</v>
      </c>
      <c r="R49" s="51">
        <v>5.0000000000000001E-3</v>
      </c>
      <c r="S49" s="49">
        <v>135</v>
      </c>
      <c r="T49" s="51">
        <v>0.01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0">
        <v>1E-3</v>
      </c>
      <c r="AC49" s="284">
        <v>306</v>
      </c>
      <c r="AD49" s="285">
        <v>13972</v>
      </c>
      <c r="AE49" s="286">
        <v>0.98599999999999999</v>
      </c>
    </row>
    <row r="50" spans="1:31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8">
        <v>3</v>
      </c>
      <c r="G50" s="280">
        <v>4981</v>
      </c>
      <c r="H50" s="281">
        <v>0.86499999999999999</v>
      </c>
      <c r="I50" s="145">
        <v>722</v>
      </c>
      <c r="J50" s="204">
        <v>0.125</v>
      </c>
      <c r="K50" s="203">
        <v>54</v>
      </c>
      <c r="L50" s="204">
        <v>8.9999999999999993E-3</v>
      </c>
      <c r="M50" s="203">
        <v>0</v>
      </c>
      <c r="N50" s="282">
        <v>0</v>
      </c>
      <c r="O50" s="283">
        <v>261</v>
      </c>
      <c r="P50" s="117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0">
        <v>5.0000000000000001E-3</v>
      </c>
      <c r="AC50" s="284">
        <v>440</v>
      </c>
      <c r="AD50" s="285">
        <v>4688</v>
      </c>
      <c r="AE50" s="286">
        <v>0.94099999999999995</v>
      </c>
    </row>
    <row r="51" spans="1:31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268">
        <v>3</v>
      </c>
      <c r="G51" s="280">
        <v>5938</v>
      </c>
      <c r="H51" s="281">
        <v>0.70699999999999996</v>
      </c>
      <c r="I51" s="145">
        <v>2453</v>
      </c>
      <c r="J51" s="204">
        <v>0.29199999999999998</v>
      </c>
      <c r="K51" s="203">
        <v>7</v>
      </c>
      <c r="L51" s="204">
        <v>1E-3</v>
      </c>
      <c r="M51" s="203">
        <v>0</v>
      </c>
      <c r="N51" s="282">
        <v>0</v>
      </c>
      <c r="O51" s="283">
        <v>252</v>
      </c>
      <c r="P51" s="364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0">
        <v>2E-3</v>
      </c>
      <c r="AC51" s="284">
        <v>381</v>
      </c>
      <c r="AD51" s="285">
        <v>5683</v>
      </c>
      <c r="AE51" s="286">
        <v>0.95699999999999996</v>
      </c>
    </row>
    <row r="52" spans="1:31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268">
        <v>3</v>
      </c>
      <c r="G52" s="280">
        <v>7410</v>
      </c>
      <c r="H52" s="281">
        <v>0.92700000000000005</v>
      </c>
      <c r="I52" s="145">
        <v>447</v>
      </c>
      <c r="J52" s="204">
        <v>5.6000000000000001E-2</v>
      </c>
      <c r="K52" s="203">
        <v>139</v>
      </c>
      <c r="L52" s="204">
        <v>1.7000000000000001E-2</v>
      </c>
      <c r="M52" s="203">
        <v>0</v>
      </c>
      <c r="N52" s="282">
        <v>0</v>
      </c>
      <c r="O52" s="283">
        <v>32</v>
      </c>
      <c r="P52" s="364">
        <v>4.0000000000000001E-3</v>
      </c>
      <c r="Q52" s="49">
        <v>24</v>
      </c>
      <c r="R52" s="51">
        <v>3.0000000000000001E-3</v>
      </c>
      <c r="S52" s="49">
        <v>30</v>
      </c>
      <c r="T52" s="51">
        <v>4.0000000000000001E-3</v>
      </c>
      <c r="U52" s="49">
        <v>17</v>
      </c>
      <c r="V52" s="51">
        <v>2E-3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0">
        <v>4.0000000000000001E-3</v>
      </c>
      <c r="AC52" s="284">
        <v>116</v>
      </c>
      <c r="AD52" s="285">
        <v>7378</v>
      </c>
      <c r="AE52" s="286">
        <v>0.996</v>
      </c>
    </row>
    <row r="53" spans="1:31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8">
        <v>3</v>
      </c>
      <c r="G53" s="280">
        <v>9033</v>
      </c>
      <c r="H53" s="281">
        <v>0.92900000000000005</v>
      </c>
      <c r="I53" s="145">
        <v>521</v>
      </c>
      <c r="J53" s="204">
        <v>5.3999999999999999E-2</v>
      </c>
      <c r="K53" s="203">
        <v>164</v>
      </c>
      <c r="L53" s="204">
        <v>1.7000000000000001E-2</v>
      </c>
      <c r="M53" s="203">
        <v>9</v>
      </c>
      <c r="N53" s="282">
        <v>1E-3</v>
      </c>
      <c r="O53" s="283">
        <v>60</v>
      </c>
      <c r="P53" s="364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0">
        <v>2E-3</v>
      </c>
      <c r="AC53" s="284">
        <v>6787</v>
      </c>
      <c r="AD53" s="285">
        <v>3826</v>
      </c>
      <c r="AE53" s="286">
        <v>0.42399999999999999</v>
      </c>
    </row>
    <row r="54" spans="1:31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8">
        <v>3</v>
      </c>
      <c r="G54" s="280">
        <v>4679</v>
      </c>
      <c r="H54" s="281">
        <v>0.93600000000000005</v>
      </c>
      <c r="I54" s="145">
        <v>285</v>
      </c>
      <c r="J54" s="204">
        <v>5.7000000000000002E-2</v>
      </c>
      <c r="K54" s="203">
        <v>14</v>
      </c>
      <c r="L54" s="204">
        <v>3.0000000000000001E-3</v>
      </c>
      <c r="M54" s="203">
        <v>21</v>
      </c>
      <c r="N54" s="282">
        <v>4.0000000000000001E-3</v>
      </c>
      <c r="O54" s="283">
        <v>0</v>
      </c>
      <c r="P54" s="364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0">
        <v>0</v>
      </c>
      <c r="AC54" s="284">
        <v>118</v>
      </c>
      <c r="AD54" s="285">
        <v>4598</v>
      </c>
      <c r="AE54" s="286">
        <v>0.98299999999999998</v>
      </c>
    </row>
    <row r="55" spans="1:31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268">
        <v>4</v>
      </c>
      <c r="G55" s="280">
        <v>4805</v>
      </c>
      <c r="H55" s="281">
        <v>0.875</v>
      </c>
      <c r="I55" s="145">
        <v>614</v>
      </c>
      <c r="J55" s="204">
        <v>0.112</v>
      </c>
      <c r="K55" s="203">
        <v>73</v>
      </c>
      <c r="L55" s="204">
        <v>1.2999999999999999E-2</v>
      </c>
      <c r="M55" s="203">
        <v>0</v>
      </c>
      <c r="N55" s="282">
        <v>0</v>
      </c>
      <c r="O55" s="283">
        <v>88</v>
      </c>
      <c r="P55" s="364">
        <v>1.7999999999999999E-2</v>
      </c>
      <c r="Q55" s="49">
        <v>48</v>
      </c>
      <c r="R55" s="51">
        <v>0.01</v>
      </c>
      <c r="S55" s="49">
        <v>63</v>
      </c>
      <c r="T55" s="51">
        <v>1.2999999999999999E-2</v>
      </c>
      <c r="U55" s="49">
        <v>15</v>
      </c>
      <c r="V55" s="51">
        <v>3.0000000000000001E-3</v>
      </c>
      <c r="W55" s="49">
        <v>10</v>
      </c>
      <c r="X55" s="53">
        <v>2E-3</v>
      </c>
      <c r="Y55" s="52">
        <v>4</v>
      </c>
      <c r="Z55" s="53">
        <v>1E-3</v>
      </c>
      <c r="AA55" s="52">
        <v>27</v>
      </c>
      <c r="AB55" s="200">
        <v>6.0000000000000001E-3</v>
      </c>
      <c r="AC55" s="284">
        <v>207</v>
      </c>
      <c r="AD55" s="285">
        <v>4717</v>
      </c>
      <c r="AE55" s="286">
        <v>0.98199999999999998</v>
      </c>
    </row>
    <row r="56" spans="1:31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268">
        <v>3</v>
      </c>
      <c r="G56" s="280">
        <v>13506</v>
      </c>
      <c r="H56" s="281">
        <v>0.96799999999999997</v>
      </c>
      <c r="I56" s="145">
        <v>437</v>
      </c>
      <c r="J56" s="204">
        <v>3.1E-2</v>
      </c>
      <c r="K56" s="203">
        <v>7</v>
      </c>
      <c r="L56" s="204">
        <v>1E-3</v>
      </c>
      <c r="M56" s="203">
        <v>0</v>
      </c>
      <c r="N56" s="282">
        <v>0</v>
      </c>
      <c r="O56" s="283">
        <v>25</v>
      </c>
      <c r="P56" s="364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0">
        <v>0</v>
      </c>
      <c r="AC56" s="284">
        <v>36</v>
      </c>
      <c r="AD56" s="285">
        <v>13481</v>
      </c>
      <c r="AE56" s="286">
        <v>0.998</v>
      </c>
    </row>
    <row r="57" spans="1:31" x14ac:dyDescent="0.25">
      <c r="A57" s="36" t="s">
        <v>77</v>
      </c>
      <c r="B57" s="37">
        <v>24542</v>
      </c>
      <c r="C57" s="38">
        <v>38</v>
      </c>
      <c r="D57" s="38">
        <v>0</v>
      </c>
      <c r="E57" s="38">
        <v>22</v>
      </c>
      <c r="F57" s="268">
        <v>4</v>
      </c>
      <c r="G57" s="280">
        <v>22128</v>
      </c>
      <c r="H57" s="281">
        <v>0.90200000000000002</v>
      </c>
      <c r="I57" s="145">
        <v>2159</v>
      </c>
      <c r="J57" s="204">
        <v>8.7999999999999995E-2</v>
      </c>
      <c r="K57" s="203">
        <v>255</v>
      </c>
      <c r="L57" s="204">
        <v>0.01</v>
      </c>
      <c r="M57" s="203">
        <v>0</v>
      </c>
      <c r="N57" s="282">
        <v>0</v>
      </c>
      <c r="O57" s="283">
        <v>1341</v>
      </c>
      <c r="P57" s="117">
        <v>6.0999999999999999E-2</v>
      </c>
      <c r="Q57" s="49">
        <v>551</v>
      </c>
      <c r="R57" s="51">
        <v>2.5000000000000001E-2</v>
      </c>
      <c r="S57" s="49">
        <v>5875</v>
      </c>
      <c r="T57" s="51">
        <v>0.26600000000000001</v>
      </c>
      <c r="U57" s="49">
        <v>139</v>
      </c>
      <c r="V57" s="51">
        <v>6.0000000000000001E-3</v>
      </c>
      <c r="W57" s="49">
        <v>61</v>
      </c>
      <c r="X57" s="53">
        <v>3.0000000000000001E-3</v>
      </c>
      <c r="Y57" s="52">
        <v>1</v>
      </c>
      <c r="Z57" s="53">
        <v>0</v>
      </c>
      <c r="AA57" s="52">
        <v>43</v>
      </c>
      <c r="AB57" s="200">
        <v>2E-3</v>
      </c>
      <c r="AC57" s="284">
        <v>7460</v>
      </c>
      <c r="AD57" s="285">
        <v>15250</v>
      </c>
      <c r="AE57" s="286">
        <v>0.68899999999999995</v>
      </c>
    </row>
    <row r="58" spans="1:31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8">
        <v>3</v>
      </c>
      <c r="G58" s="280">
        <v>4173</v>
      </c>
      <c r="H58" s="281">
        <v>0.85199999999999998</v>
      </c>
      <c r="I58" s="145">
        <v>693</v>
      </c>
      <c r="J58" s="204">
        <v>0.14099999999999999</v>
      </c>
      <c r="K58" s="203">
        <v>33</v>
      </c>
      <c r="L58" s="204">
        <v>7.0000000000000001E-3</v>
      </c>
      <c r="M58" s="203">
        <v>1</v>
      </c>
      <c r="N58" s="282">
        <v>0</v>
      </c>
      <c r="O58" s="283">
        <v>186</v>
      </c>
      <c r="P58" s="364">
        <v>4.4999999999999998E-2</v>
      </c>
      <c r="Q58" s="49">
        <v>0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9</v>
      </c>
      <c r="AB58" s="200">
        <v>2E-3</v>
      </c>
      <c r="AC58" s="284">
        <v>5049</v>
      </c>
      <c r="AD58" s="285">
        <v>0</v>
      </c>
      <c r="AE58" s="286">
        <v>0</v>
      </c>
    </row>
    <row r="59" spans="1:31" x14ac:dyDescent="0.25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8">
        <v>3</v>
      </c>
      <c r="G59" s="280">
        <v>9140</v>
      </c>
      <c r="H59" s="281">
        <v>0.94899999999999995</v>
      </c>
      <c r="I59" s="145">
        <v>375</v>
      </c>
      <c r="J59" s="204">
        <v>3.9E-2</v>
      </c>
      <c r="K59" s="203">
        <v>117</v>
      </c>
      <c r="L59" s="204">
        <v>1.2E-2</v>
      </c>
      <c r="M59" s="203">
        <v>0</v>
      </c>
      <c r="N59" s="282">
        <v>0</v>
      </c>
      <c r="O59" s="283">
        <v>694</v>
      </c>
      <c r="P59" s="117">
        <v>7.5999999999999998E-2</v>
      </c>
      <c r="Q59" s="49">
        <v>213</v>
      </c>
      <c r="R59" s="51">
        <v>2.3E-2</v>
      </c>
      <c r="S59" s="49">
        <v>226</v>
      </c>
      <c r="T59" s="51">
        <v>2.5000000000000001E-2</v>
      </c>
      <c r="U59" s="49">
        <v>110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0">
        <v>4.0000000000000001E-3</v>
      </c>
      <c r="AC59" s="284">
        <v>1070</v>
      </c>
      <c r="AD59" s="285">
        <v>8288</v>
      </c>
      <c r="AE59" s="286">
        <v>0.90700000000000003</v>
      </c>
    </row>
    <row r="60" spans="1:31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8">
        <v>3</v>
      </c>
      <c r="G60" s="280">
        <v>1763</v>
      </c>
      <c r="H60" s="281">
        <v>0.49399999999999999</v>
      </c>
      <c r="I60" s="145">
        <v>1796</v>
      </c>
      <c r="J60" s="204">
        <v>0.504</v>
      </c>
      <c r="K60" s="203">
        <v>8</v>
      </c>
      <c r="L60" s="204">
        <v>2E-3</v>
      </c>
      <c r="M60" s="203">
        <v>0</v>
      </c>
      <c r="N60" s="282">
        <v>0</v>
      </c>
      <c r="O60" s="283">
        <v>79</v>
      </c>
      <c r="P60" s="364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0">
        <v>1.0999999999999999E-2</v>
      </c>
      <c r="AC60" s="284">
        <v>203</v>
      </c>
      <c r="AD60" s="285">
        <v>1683</v>
      </c>
      <c r="AE60" s="286">
        <v>0.95499999999999996</v>
      </c>
    </row>
    <row r="61" spans="1:31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268">
        <v>3</v>
      </c>
      <c r="G61" s="280">
        <v>52394</v>
      </c>
      <c r="H61" s="281">
        <v>0.99099999999999999</v>
      </c>
      <c r="I61" s="145">
        <v>445</v>
      </c>
      <c r="J61" s="204">
        <v>8.0000000000000002E-3</v>
      </c>
      <c r="K61" s="203">
        <v>32</v>
      </c>
      <c r="L61" s="204">
        <v>1E-3</v>
      </c>
      <c r="M61" s="203">
        <v>0</v>
      </c>
      <c r="N61" s="282">
        <v>0</v>
      </c>
      <c r="O61" s="283">
        <v>141</v>
      </c>
      <c r="P61" s="364">
        <v>3.0000000000000001E-3</v>
      </c>
      <c r="Q61" s="49">
        <v>133</v>
      </c>
      <c r="R61" s="51">
        <v>3.0000000000000001E-3</v>
      </c>
      <c r="S61" s="49">
        <v>383</v>
      </c>
      <c r="T61" s="51">
        <v>7.0000000000000001E-3</v>
      </c>
      <c r="U61" s="49">
        <v>164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0">
        <v>0</v>
      </c>
      <c r="AC61" s="284">
        <v>717</v>
      </c>
      <c r="AD61" s="285">
        <v>51775</v>
      </c>
      <c r="AE61" s="286">
        <v>0.98799999999999999</v>
      </c>
    </row>
    <row r="62" spans="1:31" x14ac:dyDescent="0.25">
      <c r="A62" s="36" t="s">
        <v>82</v>
      </c>
      <c r="B62" s="37">
        <v>13700</v>
      </c>
      <c r="C62" s="38">
        <v>26</v>
      </c>
      <c r="D62" s="38">
        <v>0</v>
      </c>
      <c r="E62" s="38">
        <v>11</v>
      </c>
      <c r="F62" s="268">
        <v>3</v>
      </c>
      <c r="G62" s="280">
        <v>11222</v>
      </c>
      <c r="H62" s="281">
        <v>0.81899999999999995</v>
      </c>
      <c r="I62" s="145">
        <v>2295</v>
      </c>
      <c r="J62" s="204">
        <v>0.16800000000000001</v>
      </c>
      <c r="K62" s="203">
        <v>183</v>
      </c>
      <c r="L62" s="204">
        <v>1.2999999999999999E-2</v>
      </c>
      <c r="M62" s="203">
        <v>0</v>
      </c>
      <c r="N62" s="282">
        <v>0</v>
      </c>
      <c r="O62" s="283">
        <v>778</v>
      </c>
      <c r="P62" s="117">
        <v>6.9000000000000006E-2</v>
      </c>
      <c r="Q62" s="49">
        <v>375</v>
      </c>
      <c r="R62" s="51">
        <v>3.3000000000000002E-2</v>
      </c>
      <c r="S62" s="49">
        <v>129</v>
      </c>
      <c r="T62" s="51">
        <v>1.0999999999999999E-2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0">
        <v>1E-3</v>
      </c>
      <c r="AC62" s="284">
        <v>1031</v>
      </c>
      <c r="AD62" s="285">
        <v>10444</v>
      </c>
      <c r="AE62" s="286">
        <v>0.93100000000000005</v>
      </c>
    </row>
    <row r="64" spans="1:31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5"/>
    </row>
    <row r="65" spans="1:31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23297</v>
      </c>
      <c r="P65" s="67">
        <f xml:space="preserve"> O65 / $G$65</f>
        <v>2.2105282134829221E-2</v>
      </c>
      <c r="Q65" s="66">
        <f>SUM(Q8:Q62)</f>
        <v>11606</v>
      </c>
      <c r="R65" s="67">
        <f xml:space="preserve"> Q65 / $G$65</f>
        <v>1.1012315081634028E-2</v>
      </c>
      <c r="S65" s="66">
        <f>SUM(S8:S62)</f>
        <v>65986</v>
      </c>
      <c r="T65" s="67">
        <f xml:space="preserve"> S65 / $G$65</f>
        <v>6.2610599946295281E-2</v>
      </c>
      <c r="U65" s="66">
        <f>SUM(U8:U62)</f>
        <v>42252</v>
      </c>
      <c r="V65" s="67">
        <f xml:space="preserve"> U65 / $G$65</f>
        <v>4.0090671792969233E-2</v>
      </c>
      <c r="W65" s="66">
        <f>SUM(W8:W62)</f>
        <v>6599</v>
      </c>
      <c r="X65" s="67">
        <f xml:space="preserve"> W65 / $G$65</f>
        <v>6.261439533319227E-3</v>
      </c>
      <c r="Y65" s="66">
        <f>SUM(Y8:Y62)</f>
        <v>5498</v>
      </c>
      <c r="Z65" s="67">
        <f xml:space="preserve"> Y65 / $G$65</f>
        <v>5.2167592899210651E-3</v>
      </c>
      <c r="AA65" s="66">
        <f>SUM(AA8:AA62)</f>
        <v>1457</v>
      </c>
      <c r="AB65" s="67">
        <f xml:space="preserve"> AA65 / $G$65</f>
        <v>1.3824696772308097E-3</v>
      </c>
      <c r="AC65" s="296">
        <f>SUM(AC8:AC62)</f>
        <v>145386</v>
      </c>
      <c r="AD65" s="296">
        <f>SUM(AD8:AD62)</f>
        <v>935189</v>
      </c>
      <c r="AE65" s="297">
        <f xml:space="preserve"> AD65 / $G$65</f>
        <v>0.88735101920370885</v>
      </c>
    </row>
    <row r="66" spans="1:31" s="7" customFormat="1" ht="12.75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8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6">
        <f t="shared" si="1"/>
        <v>18</v>
      </c>
      <c r="AD66" s="296">
        <f t="shared" si="1"/>
        <v>0</v>
      </c>
      <c r="AE66" s="299">
        <f t="shared" si="1"/>
        <v>0</v>
      </c>
    </row>
    <row r="67" spans="1:31" s="7" customFormat="1" ht="12.75" x14ac:dyDescent="0.2">
      <c r="A67" s="69" t="s">
        <v>95</v>
      </c>
      <c r="B67" s="61">
        <f t="shared" ref="B67:AE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4389</v>
      </c>
      <c r="P67" s="72">
        <f t="shared" si="2"/>
        <v>0.30299999999999999</v>
      </c>
      <c r="Q67" s="66">
        <f t="shared" si="2"/>
        <v>4173</v>
      </c>
      <c r="R67" s="72">
        <f t="shared" si="2"/>
        <v>0.06</v>
      </c>
      <c r="S67" s="66">
        <f t="shared" si="2"/>
        <v>41371</v>
      </c>
      <c r="T67" s="72">
        <f t="shared" si="2"/>
        <v>0.8</v>
      </c>
      <c r="U67" s="66">
        <f t="shared" si="2"/>
        <v>11665</v>
      </c>
      <c r="V67" s="72">
        <f t="shared" si="2"/>
        <v>1</v>
      </c>
      <c r="W67" s="66">
        <f t="shared" si="2"/>
        <v>1719</v>
      </c>
      <c r="X67" s="298">
        <f t="shared" si="2"/>
        <v>0.156</v>
      </c>
      <c r="Y67" s="66">
        <f t="shared" si="2"/>
        <v>5136</v>
      </c>
      <c r="Z67" s="72">
        <f t="shared" si="2"/>
        <v>0.56899999999999995</v>
      </c>
      <c r="AA67" s="66">
        <f t="shared" si="2"/>
        <v>125</v>
      </c>
      <c r="AB67" s="72">
        <f t="shared" si="2"/>
        <v>1.0999999999999999E-2</v>
      </c>
      <c r="AC67" s="296">
        <f t="shared" si="2"/>
        <v>44100</v>
      </c>
      <c r="AD67" s="296">
        <f t="shared" si="2"/>
        <v>112486</v>
      </c>
      <c r="AE67" s="299">
        <f t="shared" si="2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W17" activePane="bottomRight" state="frozen"/>
      <selection pane="topRight" activeCell="B1" sqref="B1"/>
      <selection pane="bottomLeft" activeCell="A8" sqref="A8"/>
      <selection pane="bottomRight" activeCell="O1" sqref="O1"/>
    </sheetView>
  </sheetViews>
  <sheetFormatPr defaultRowHeight="12.75" x14ac:dyDescent="0.2"/>
  <cols>
    <col min="1" max="1" width="11.42578125" style="7" bestFit="1" customWidth="1"/>
    <col min="2" max="2" width="15.7109375" style="7" customWidth="1"/>
    <col min="3" max="3" width="10.42578125" style="7" bestFit="1" customWidth="1"/>
    <col min="4" max="4" width="8.28515625" style="7" customWidth="1"/>
    <col min="5" max="5" width="7.85546875" style="7" bestFit="1" customWidth="1"/>
    <col min="6" max="6" width="10.140625" style="7" customWidth="1"/>
    <col min="7" max="7" width="14.140625" style="7" customWidth="1"/>
    <col min="8" max="8" width="11.28515625" style="8" customWidth="1"/>
    <col min="9" max="9" width="11.140625" style="7" customWidth="1"/>
    <col min="10" max="10" width="12.28515625" style="8" customWidth="1"/>
    <col min="11" max="11" width="11.28515625" style="7" customWidth="1"/>
    <col min="12" max="12" width="11.5703125" style="8" customWidth="1"/>
    <col min="13" max="13" width="11.28515625" style="7" hidden="1" customWidth="1"/>
    <col min="14" max="14" width="11.28515625" style="8" hidden="1" customWidth="1"/>
    <col min="15" max="15" width="13.7109375" style="7" customWidth="1"/>
    <col min="16" max="16" width="13.7109375" style="8" customWidth="1"/>
    <col min="17" max="17" width="15.85546875" style="7" hidden="1" customWidth="1"/>
    <col min="18" max="18" width="14.7109375" style="8" hidden="1" customWidth="1"/>
    <col min="19" max="19" width="12.85546875" style="7" customWidth="1"/>
    <col min="20" max="20" width="15" style="8" customWidth="1"/>
    <col min="21" max="21" width="13.28515625" style="7" customWidth="1"/>
    <col min="22" max="22" width="13" style="8" customWidth="1"/>
    <col min="23" max="23" width="12.140625" style="7" customWidth="1"/>
    <col min="24" max="24" width="13.85546875" style="8" customWidth="1"/>
    <col min="25" max="25" width="13.5703125" style="7" customWidth="1"/>
    <col min="26" max="26" width="13.7109375" style="8" customWidth="1"/>
    <col min="27" max="27" width="10.42578125" style="7" customWidth="1"/>
    <col min="28" max="28" width="13.5703125" style="8" customWidth="1"/>
    <col min="29" max="29" width="12.85546875" style="7" customWidth="1"/>
    <col min="30" max="30" width="15.85546875" style="7" customWidth="1"/>
    <col min="31" max="31" width="11.7109375" style="8" customWidth="1"/>
    <col min="32" max="16384" width="9.140625" style="7"/>
  </cols>
  <sheetData>
    <row r="1" spans="1:31" x14ac:dyDescent="0.2">
      <c r="A1" s="258" t="s">
        <v>249</v>
      </c>
      <c r="M1" s="19"/>
      <c r="N1" s="59"/>
      <c r="P1" s="259" t="s">
        <v>187</v>
      </c>
      <c r="AA1" s="68"/>
      <c r="AB1" s="7"/>
      <c r="AD1" s="68"/>
      <c r="AE1" s="59"/>
    </row>
    <row r="2" spans="1:31" x14ac:dyDescent="0.2">
      <c r="A2" s="4" t="s">
        <v>248</v>
      </c>
      <c r="M2" s="19"/>
      <c r="N2" s="59"/>
      <c r="AA2" s="68"/>
      <c r="AB2" s="7"/>
      <c r="AD2" s="68"/>
      <c r="AE2" s="59"/>
    </row>
    <row r="3" spans="1:31" x14ac:dyDescent="0.2">
      <c r="A3" s="4" t="s">
        <v>247</v>
      </c>
      <c r="M3" s="19"/>
      <c r="N3" s="59"/>
      <c r="AA3" s="68"/>
      <c r="AB3" s="7"/>
      <c r="AD3" s="68"/>
      <c r="AE3" s="59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246</v>
      </c>
      <c r="AC4" s="68"/>
      <c r="AD4" s="68"/>
      <c r="AE4" s="59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ht="15.75" customHeight="1" thickBot="1" x14ac:dyDescent="0.25">
      <c r="A6" s="9"/>
      <c r="B6" s="10"/>
      <c r="C6" s="19"/>
      <c r="D6" s="19"/>
      <c r="E6" s="19"/>
      <c r="F6" s="19"/>
      <c r="G6" s="715" t="s">
        <v>89</v>
      </c>
      <c r="H6" s="716"/>
      <c r="I6" s="716"/>
      <c r="J6" s="716"/>
      <c r="K6" s="716"/>
      <c r="L6" s="716"/>
      <c r="M6" s="716"/>
      <c r="N6" s="717"/>
      <c r="O6" s="260" t="s">
        <v>90</v>
      </c>
      <c r="P6" s="260"/>
      <c r="Q6" s="261"/>
      <c r="R6" s="261"/>
      <c r="S6" s="261"/>
      <c r="T6" s="261"/>
      <c r="U6" s="261"/>
      <c r="V6" s="261"/>
      <c r="W6" s="261"/>
      <c r="X6" s="262"/>
      <c r="Y6" s="261"/>
      <c r="Z6" s="261"/>
      <c r="AA6" s="261"/>
      <c r="AB6" s="261"/>
      <c r="AC6" s="261"/>
      <c r="AD6" s="721"/>
      <c r="AE6" s="722"/>
    </row>
    <row r="7" spans="1:3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263" t="s">
        <v>4</v>
      </c>
      <c r="G7" s="242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265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8" t="s">
        <v>24</v>
      </c>
      <c r="AA7" s="247" t="s">
        <v>25</v>
      </c>
      <c r="AB7" s="266" t="s">
        <v>26</v>
      </c>
      <c r="AC7" s="250" t="s">
        <v>27</v>
      </c>
      <c r="AD7" s="267" t="s">
        <v>199</v>
      </c>
      <c r="AE7" s="249" t="s">
        <v>200</v>
      </c>
    </row>
    <row r="8" spans="1:31" x14ac:dyDescent="0.2">
      <c r="A8" s="36" t="s">
        <v>28</v>
      </c>
      <c r="B8" s="37">
        <v>9441</v>
      </c>
      <c r="C8" s="38">
        <v>13</v>
      </c>
      <c r="D8" s="38">
        <v>0</v>
      </c>
      <c r="E8" s="38">
        <v>3</v>
      </c>
      <c r="F8" s="268">
        <v>3</v>
      </c>
      <c r="G8" s="280">
        <v>8843</v>
      </c>
      <c r="H8" s="281">
        <v>0.93700000000000006</v>
      </c>
      <c r="I8" s="145">
        <v>559</v>
      </c>
      <c r="J8" s="204">
        <v>5.8999999999999997E-2</v>
      </c>
      <c r="K8" s="203">
        <v>39</v>
      </c>
      <c r="L8" s="204">
        <v>4.0000000000000001E-3</v>
      </c>
      <c r="M8" s="203">
        <v>0</v>
      </c>
      <c r="N8" s="282">
        <v>0</v>
      </c>
      <c r="O8" s="283">
        <v>337</v>
      </c>
      <c r="P8" s="364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0">
        <v>1E-3</v>
      </c>
      <c r="AC8" s="284">
        <v>848</v>
      </c>
      <c r="AD8" s="285">
        <v>8106</v>
      </c>
      <c r="AE8" s="286">
        <v>0.91700000000000004</v>
      </c>
    </row>
    <row r="9" spans="1:31" x14ac:dyDescent="0.2">
      <c r="A9" s="36" t="s">
        <v>29</v>
      </c>
      <c r="B9" s="37">
        <v>81402</v>
      </c>
      <c r="C9" s="38">
        <v>80</v>
      </c>
      <c r="D9" s="38">
        <v>0</v>
      </c>
      <c r="E9" s="38">
        <v>74</v>
      </c>
      <c r="F9" s="268">
        <v>6</v>
      </c>
      <c r="G9" s="280">
        <v>80320</v>
      </c>
      <c r="H9" s="281">
        <v>0.98699999999999999</v>
      </c>
      <c r="I9" s="145">
        <v>865</v>
      </c>
      <c r="J9" s="204">
        <v>1.0999999999999999E-2</v>
      </c>
      <c r="K9" s="203">
        <v>217</v>
      </c>
      <c r="L9" s="204">
        <v>3.0000000000000001E-3</v>
      </c>
      <c r="M9" s="203">
        <v>0</v>
      </c>
      <c r="N9" s="282">
        <v>0</v>
      </c>
      <c r="O9" s="283">
        <v>4765</v>
      </c>
      <c r="P9" s="117">
        <v>5.8999999999999997E-2</v>
      </c>
      <c r="Q9" s="49">
        <v>4490</v>
      </c>
      <c r="R9" s="51">
        <v>5.6000000000000001E-2</v>
      </c>
      <c r="S9" s="49">
        <v>1711</v>
      </c>
      <c r="T9" s="51">
        <v>2.1000000000000001E-2</v>
      </c>
      <c r="U9" s="49">
        <v>4495</v>
      </c>
      <c r="V9" s="51">
        <v>5.6000000000000001E-2</v>
      </c>
      <c r="W9" s="49">
        <v>1390</v>
      </c>
      <c r="X9" s="53">
        <v>1.7000000000000001E-2</v>
      </c>
      <c r="Y9" s="52">
        <v>49</v>
      </c>
      <c r="Z9" s="53">
        <v>1E-3</v>
      </c>
      <c r="AA9" s="52">
        <v>15</v>
      </c>
      <c r="AB9" s="200">
        <v>0</v>
      </c>
      <c r="AC9" s="284">
        <v>12425</v>
      </c>
      <c r="AD9" s="285">
        <v>74381</v>
      </c>
      <c r="AE9" s="286">
        <v>0.92600000000000005</v>
      </c>
    </row>
    <row r="10" spans="1:31" x14ac:dyDescent="0.2">
      <c r="A10" s="36" t="s">
        <v>30</v>
      </c>
      <c r="B10" s="37">
        <v>14157</v>
      </c>
      <c r="C10" s="38">
        <v>26</v>
      </c>
      <c r="D10" s="38">
        <v>0</v>
      </c>
      <c r="E10" s="38">
        <v>5</v>
      </c>
      <c r="F10" s="268">
        <v>3</v>
      </c>
      <c r="G10" s="280">
        <v>13423</v>
      </c>
      <c r="H10" s="281">
        <v>0.94799999999999995</v>
      </c>
      <c r="I10" s="145">
        <v>558</v>
      </c>
      <c r="J10" s="204">
        <v>3.9E-2</v>
      </c>
      <c r="K10" s="203">
        <v>165</v>
      </c>
      <c r="L10" s="204">
        <v>1.2E-2</v>
      </c>
      <c r="M10" s="203">
        <v>11</v>
      </c>
      <c r="N10" s="282">
        <v>1E-3</v>
      </c>
      <c r="O10" s="283">
        <v>122</v>
      </c>
      <c r="P10" s="364">
        <v>8.9999999999999993E-3</v>
      </c>
      <c r="Q10" s="49">
        <v>54</v>
      </c>
      <c r="R10" s="51">
        <v>4.0000000000000001E-3</v>
      </c>
      <c r="S10" s="49">
        <v>143</v>
      </c>
      <c r="T10" s="51">
        <v>1.0999999999999999E-2</v>
      </c>
      <c r="U10" s="49">
        <v>11655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0">
        <v>8.0000000000000002E-3</v>
      </c>
      <c r="AC10" s="284">
        <v>12033</v>
      </c>
      <c r="AD10" s="285">
        <v>1768</v>
      </c>
      <c r="AE10" s="286">
        <v>0.13200000000000001</v>
      </c>
    </row>
    <row r="11" spans="1:31" x14ac:dyDescent="0.2">
      <c r="A11" s="36" t="s">
        <v>31</v>
      </c>
      <c r="B11" s="37">
        <v>7988</v>
      </c>
      <c r="C11" s="38">
        <v>18</v>
      </c>
      <c r="D11" s="38">
        <v>0</v>
      </c>
      <c r="E11" s="38">
        <v>0</v>
      </c>
      <c r="F11" s="268">
        <v>4</v>
      </c>
      <c r="G11" s="280">
        <v>6540</v>
      </c>
      <c r="H11" s="281">
        <v>0.81899999999999995</v>
      </c>
      <c r="I11" s="145">
        <v>1237</v>
      </c>
      <c r="J11" s="204">
        <v>0.155</v>
      </c>
      <c r="K11" s="203">
        <v>211</v>
      </c>
      <c r="L11" s="204">
        <v>2.5999999999999999E-2</v>
      </c>
      <c r="M11" s="203">
        <v>0</v>
      </c>
      <c r="N11" s="282">
        <v>0</v>
      </c>
      <c r="O11" s="283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0">
        <v>3.0000000000000001E-3</v>
      </c>
      <c r="AC11" s="284">
        <v>2483</v>
      </c>
      <c r="AD11" s="285">
        <v>4559</v>
      </c>
      <c r="AE11" s="286">
        <v>0.69699999999999995</v>
      </c>
    </row>
    <row r="12" spans="1:31" x14ac:dyDescent="0.2">
      <c r="A12" s="36" t="s">
        <v>32</v>
      </c>
      <c r="B12" s="37">
        <v>14446</v>
      </c>
      <c r="C12" s="38">
        <v>19</v>
      </c>
      <c r="D12" s="38">
        <v>0</v>
      </c>
      <c r="E12" s="38">
        <v>11</v>
      </c>
      <c r="F12" s="268">
        <v>3</v>
      </c>
      <c r="G12" s="280">
        <v>14156</v>
      </c>
      <c r="H12" s="281">
        <v>0.98</v>
      </c>
      <c r="I12" s="145">
        <v>256</v>
      </c>
      <c r="J12" s="204">
        <v>1.7999999999999999E-2</v>
      </c>
      <c r="K12" s="203">
        <v>34</v>
      </c>
      <c r="L12" s="204">
        <v>2E-3</v>
      </c>
      <c r="M12" s="203">
        <v>0</v>
      </c>
      <c r="N12" s="282">
        <v>0</v>
      </c>
      <c r="O12" s="283">
        <v>183</v>
      </c>
      <c r="P12" s="364">
        <v>1.2999999999999999E-2</v>
      </c>
      <c r="Q12" s="49">
        <v>107</v>
      </c>
      <c r="R12" s="51">
        <v>8.0000000000000002E-3</v>
      </c>
      <c r="S12" s="49">
        <v>113</v>
      </c>
      <c r="T12" s="51">
        <v>8.0000000000000002E-3</v>
      </c>
      <c r="U12" s="49">
        <v>87</v>
      </c>
      <c r="V12" s="51">
        <v>6.0000000000000001E-3</v>
      </c>
      <c r="W12" s="49">
        <v>7</v>
      </c>
      <c r="X12" s="53">
        <v>0</v>
      </c>
      <c r="Y12" s="52">
        <v>7</v>
      </c>
      <c r="Z12" s="53">
        <v>0</v>
      </c>
      <c r="AA12" s="52">
        <v>12</v>
      </c>
      <c r="AB12" s="200">
        <v>1E-3</v>
      </c>
      <c r="AC12" s="284">
        <v>409</v>
      </c>
      <c r="AD12" s="285">
        <v>13973</v>
      </c>
      <c r="AE12" s="286">
        <v>0.98699999999999999</v>
      </c>
    </row>
    <row r="13" spans="1:31" x14ac:dyDescent="0.2">
      <c r="A13" s="36" t="s">
        <v>33</v>
      </c>
      <c r="B13" s="37">
        <v>54399</v>
      </c>
      <c r="C13" s="38">
        <v>69</v>
      </c>
      <c r="D13" s="38">
        <v>5</v>
      </c>
      <c r="E13" s="38">
        <v>54</v>
      </c>
      <c r="F13" s="268">
        <v>3</v>
      </c>
      <c r="G13" s="280">
        <v>51705</v>
      </c>
      <c r="H13" s="281">
        <v>0.95</v>
      </c>
      <c r="I13" s="145">
        <v>2575</v>
      </c>
      <c r="J13" s="204">
        <v>4.7E-2</v>
      </c>
      <c r="K13" s="203">
        <v>119</v>
      </c>
      <c r="L13" s="204">
        <v>2E-3</v>
      </c>
      <c r="M13" s="203">
        <v>0</v>
      </c>
      <c r="N13" s="282">
        <v>0</v>
      </c>
      <c r="O13" s="283">
        <v>827</v>
      </c>
      <c r="P13" s="364">
        <v>1.6E-2</v>
      </c>
      <c r="Q13" s="49">
        <v>480</v>
      </c>
      <c r="R13" s="51">
        <v>8.9999999999999993E-3</v>
      </c>
      <c r="S13" s="49">
        <v>41376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0">
        <v>0</v>
      </c>
      <c r="AC13" s="284">
        <v>44105</v>
      </c>
      <c r="AD13" s="285">
        <v>8607</v>
      </c>
      <c r="AE13" s="286">
        <v>0.16600000000000001</v>
      </c>
    </row>
    <row r="14" spans="1:31" x14ac:dyDescent="0.2">
      <c r="A14" s="36" t="s">
        <v>34</v>
      </c>
      <c r="B14" s="37">
        <v>4183</v>
      </c>
      <c r="C14" s="38">
        <v>10</v>
      </c>
      <c r="D14" s="38">
        <v>0</v>
      </c>
      <c r="E14" s="38">
        <v>0</v>
      </c>
      <c r="F14" s="268">
        <v>5</v>
      </c>
      <c r="G14" s="280">
        <v>3627</v>
      </c>
      <c r="H14" s="281">
        <v>0.86699999999999999</v>
      </c>
      <c r="I14" s="145">
        <v>540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283">
        <v>145</v>
      </c>
      <c r="P14" s="364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0">
        <v>3.0000000000000001E-3</v>
      </c>
      <c r="AC14" s="284">
        <v>274</v>
      </c>
      <c r="AD14" s="285">
        <v>3479</v>
      </c>
      <c r="AE14" s="286">
        <v>0.95899999999999996</v>
      </c>
    </row>
    <row r="15" spans="1:31" x14ac:dyDescent="0.2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8">
        <v>3</v>
      </c>
      <c r="G15" s="280">
        <v>4715</v>
      </c>
      <c r="H15" s="281">
        <v>0.93</v>
      </c>
      <c r="I15" s="145">
        <v>336</v>
      </c>
      <c r="J15" s="204">
        <v>6.6000000000000003E-2</v>
      </c>
      <c r="K15" s="203">
        <v>21</v>
      </c>
      <c r="L15" s="204">
        <v>4.0000000000000001E-3</v>
      </c>
      <c r="M15" s="203">
        <v>0</v>
      </c>
      <c r="N15" s="282">
        <v>0</v>
      </c>
      <c r="O15" s="283">
        <v>30</v>
      </c>
      <c r="P15" s="364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0">
        <v>5.0000000000000001E-3</v>
      </c>
      <c r="AC15" s="284">
        <v>112</v>
      </c>
      <c r="AD15" s="285">
        <v>4685</v>
      </c>
      <c r="AE15" s="286">
        <v>0.99399999999999999</v>
      </c>
    </row>
    <row r="16" spans="1:31" x14ac:dyDescent="0.2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8">
        <v>4</v>
      </c>
      <c r="G16" s="280">
        <v>3935</v>
      </c>
      <c r="H16" s="281">
        <v>0.91100000000000003</v>
      </c>
      <c r="I16" s="145">
        <v>317</v>
      </c>
      <c r="J16" s="204">
        <v>7.2999999999999995E-2</v>
      </c>
      <c r="K16" s="203">
        <v>67</v>
      </c>
      <c r="L16" s="204">
        <v>1.6E-2</v>
      </c>
      <c r="M16" s="203">
        <v>0</v>
      </c>
      <c r="N16" s="282">
        <v>0</v>
      </c>
      <c r="O16" s="283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0">
        <v>3.0000000000000001E-3</v>
      </c>
      <c r="AC16" s="284">
        <v>4826</v>
      </c>
      <c r="AD16" s="285">
        <v>0</v>
      </c>
      <c r="AE16" s="286">
        <v>0</v>
      </c>
    </row>
    <row r="17" spans="1:31" x14ac:dyDescent="0.2">
      <c r="A17" s="36" t="s">
        <v>37</v>
      </c>
      <c r="B17" s="37">
        <v>24986</v>
      </c>
      <c r="C17" s="38">
        <v>39</v>
      </c>
      <c r="D17" s="38">
        <v>0</v>
      </c>
      <c r="E17" s="38">
        <v>29</v>
      </c>
      <c r="F17" s="268">
        <v>3</v>
      </c>
      <c r="G17" s="280">
        <v>22073</v>
      </c>
      <c r="H17" s="281">
        <v>0.88300000000000001</v>
      </c>
      <c r="I17" s="145">
        <v>2453</v>
      </c>
      <c r="J17" s="204">
        <v>9.8000000000000004E-2</v>
      </c>
      <c r="K17" s="203">
        <v>449</v>
      </c>
      <c r="L17" s="204">
        <v>1.7999999999999999E-2</v>
      </c>
      <c r="M17" s="203">
        <v>11</v>
      </c>
      <c r="N17" s="282">
        <v>0</v>
      </c>
      <c r="O17" s="283">
        <v>329</v>
      </c>
      <c r="P17" s="364">
        <v>1.4999999999999999E-2</v>
      </c>
      <c r="Q17" s="49">
        <v>201</v>
      </c>
      <c r="R17" s="51">
        <v>8.9999999999999993E-3</v>
      </c>
      <c r="S17" s="49">
        <v>2646</v>
      </c>
      <c r="T17" s="51">
        <v>0.12</v>
      </c>
      <c r="U17" s="49">
        <v>5698</v>
      </c>
      <c r="V17" s="51">
        <v>0.25800000000000001</v>
      </c>
      <c r="W17" s="49">
        <v>1210</v>
      </c>
      <c r="X17" s="53">
        <v>5.5E-2</v>
      </c>
      <c r="Y17" s="52">
        <v>6</v>
      </c>
      <c r="Z17" s="53">
        <v>0</v>
      </c>
      <c r="AA17" s="52">
        <v>21</v>
      </c>
      <c r="AB17" s="200">
        <v>1E-3</v>
      </c>
      <c r="AC17" s="284">
        <v>9916</v>
      </c>
      <c r="AD17" s="285">
        <v>16228</v>
      </c>
      <c r="AE17" s="286">
        <v>0.73499999999999999</v>
      </c>
    </row>
    <row r="18" spans="1:31" x14ac:dyDescent="0.2">
      <c r="A18" s="36" t="s">
        <v>38</v>
      </c>
      <c r="B18" s="37">
        <v>3644</v>
      </c>
      <c r="C18" s="38">
        <v>10</v>
      </c>
      <c r="D18" s="38">
        <v>0</v>
      </c>
      <c r="E18" s="38">
        <v>7</v>
      </c>
      <c r="F18" s="268">
        <v>4</v>
      </c>
      <c r="G18" s="280">
        <v>2768</v>
      </c>
      <c r="H18" s="281">
        <v>0.76</v>
      </c>
      <c r="I18" s="145">
        <v>574</v>
      </c>
      <c r="J18" s="204">
        <v>0.158</v>
      </c>
      <c r="K18" s="203">
        <v>302</v>
      </c>
      <c r="L18" s="204">
        <v>8.3000000000000004E-2</v>
      </c>
      <c r="M18" s="203">
        <v>0</v>
      </c>
      <c r="N18" s="282">
        <v>0</v>
      </c>
      <c r="O18" s="283">
        <v>99</v>
      </c>
      <c r="P18" s="364">
        <v>3.5999999999999997E-2</v>
      </c>
      <c r="Q18" s="49">
        <v>62</v>
      </c>
      <c r="R18" s="51">
        <v>2.1999999999999999E-2</v>
      </c>
      <c r="S18" s="49">
        <v>50</v>
      </c>
      <c r="T18" s="51">
        <v>1.7999999999999999E-2</v>
      </c>
      <c r="U18" s="49">
        <v>45</v>
      </c>
      <c r="V18" s="51">
        <v>1.6E-2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0">
        <v>5.0000000000000001E-3</v>
      </c>
      <c r="AC18" s="284">
        <v>216</v>
      </c>
      <c r="AD18" s="285">
        <v>2666</v>
      </c>
      <c r="AE18" s="286">
        <v>0.96299999999999997</v>
      </c>
    </row>
    <row r="19" spans="1:31" x14ac:dyDescent="0.2">
      <c r="A19" s="36" t="s">
        <v>39</v>
      </c>
      <c r="B19" s="37">
        <v>7293</v>
      </c>
      <c r="C19" s="38">
        <v>14</v>
      </c>
      <c r="D19" s="38">
        <v>0</v>
      </c>
      <c r="E19" s="38">
        <v>0</v>
      </c>
      <c r="F19" s="268">
        <v>3</v>
      </c>
      <c r="G19" s="280">
        <v>7235</v>
      </c>
      <c r="H19" s="281">
        <v>0.99199999999999999</v>
      </c>
      <c r="I19" s="145">
        <v>45</v>
      </c>
      <c r="J19" s="204">
        <v>6.0000000000000001E-3</v>
      </c>
      <c r="K19" s="203">
        <v>13</v>
      </c>
      <c r="L19" s="204">
        <v>2E-3</v>
      </c>
      <c r="M19" s="203">
        <v>0</v>
      </c>
      <c r="N19" s="282">
        <v>0</v>
      </c>
      <c r="O19" s="283">
        <v>24</v>
      </c>
      <c r="P19" s="364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0">
        <v>0</v>
      </c>
      <c r="AC19" s="284">
        <v>43</v>
      </c>
      <c r="AD19" s="285">
        <v>7211</v>
      </c>
      <c r="AE19" s="286">
        <v>0.997</v>
      </c>
    </row>
    <row r="20" spans="1:31" x14ac:dyDescent="0.2">
      <c r="A20" s="36" t="s">
        <v>40</v>
      </c>
      <c r="B20" s="37">
        <v>21771</v>
      </c>
      <c r="C20" s="38">
        <v>28</v>
      </c>
      <c r="D20" s="38">
        <v>0</v>
      </c>
      <c r="E20" s="38">
        <v>18</v>
      </c>
      <c r="F20" s="268">
        <v>3</v>
      </c>
      <c r="G20" s="280">
        <v>18610</v>
      </c>
      <c r="H20" s="281">
        <v>0.85499999999999998</v>
      </c>
      <c r="I20" s="145">
        <v>2203</v>
      </c>
      <c r="J20" s="204">
        <v>0.10100000000000001</v>
      </c>
      <c r="K20" s="203">
        <v>958</v>
      </c>
      <c r="L20" s="204">
        <v>4.3999999999999997E-2</v>
      </c>
      <c r="M20" s="203">
        <v>0</v>
      </c>
      <c r="N20" s="282">
        <v>0</v>
      </c>
      <c r="O20" s="283">
        <v>682</v>
      </c>
      <c r="P20" s="364">
        <v>3.6999999999999998E-2</v>
      </c>
      <c r="Q20" s="49">
        <v>556</v>
      </c>
      <c r="R20" s="51">
        <v>0.03</v>
      </c>
      <c r="S20" s="49">
        <v>257</v>
      </c>
      <c r="T20" s="51">
        <v>1.4E-2</v>
      </c>
      <c r="U20" s="49">
        <v>288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0">
        <v>4.0000000000000001E-3</v>
      </c>
      <c r="AC20" s="284">
        <v>1305</v>
      </c>
      <c r="AD20" s="285">
        <v>17922</v>
      </c>
      <c r="AE20" s="286">
        <v>0.96299999999999997</v>
      </c>
    </row>
    <row r="21" spans="1:31" x14ac:dyDescent="0.2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8">
        <v>8</v>
      </c>
      <c r="G21" s="280">
        <v>13187</v>
      </c>
      <c r="H21" s="281">
        <v>0.95399999999999996</v>
      </c>
      <c r="I21" s="145">
        <v>467</v>
      </c>
      <c r="J21" s="204">
        <v>3.4000000000000002E-2</v>
      </c>
      <c r="K21" s="203">
        <v>161</v>
      </c>
      <c r="L21" s="204">
        <v>1.2E-2</v>
      </c>
      <c r="M21" s="203">
        <v>8</v>
      </c>
      <c r="N21" s="282">
        <v>1E-3</v>
      </c>
      <c r="O21" s="283">
        <v>257</v>
      </c>
      <c r="P21" s="364">
        <v>1.9E-2</v>
      </c>
      <c r="Q21" s="49">
        <v>11</v>
      </c>
      <c r="R21" s="51">
        <v>1E-3</v>
      </c>
      <c r="S21" s="49">
        <v>135</v>
      </c>
      <c r="T21" s="51">
        <v>0.01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0">
        <v>2E-3</v>
      </c>
      <c r="AC21" s="284">
        <v>488</v>
      </c>
      <c r="AD21" s="285">
        <v>12927</v>
      </c>
      <c r="AE21" s="286">
        <v>0.98</v>
      </c>
    </row>
    <row r="22" spans="1:31" x14ac:dyDescent="0.2">
      <c r="A22" s="36" t="s">
        <v>42</v>
      </c>
      <c r="B22" s="37">
        <v>18472</v>
      </c>
      <c r="C22" s="38">
        <v>24</v>
      </c>
      <c r="D22" s="38">
        <v>0</v>
      </c>
      <c r="E22" s="38">
        <v>9</v>
      </c>
      <c r="F22" s="268">
        <v>3</v>
      </c>
      <c r="G22" s="280">
        <v>18204</v>
      </c>
      <c r="H22" s="281">
        <v>0.98499999999999999</v>
      </c>
      <c r="I22" s="145">
        <v>254</v>
      </c>
      <c r="J22" s="204">
        <v>1.4E-2</v>
      </c>
      <c r="K22" s="203">
        <v>14</v>
      </c>
      <c r="L22" s="204">
        <v>1E-3</v>
      </c>
      <c r="M22" s="203">
        <v>0</v>
      </c>
      <c r="N22" s="282">
        <v>0</v>
      </c>
      <c r="O22" s="283">
        <v>85</v>
      </c>
      <c r="P22" s="364">
        <v>5.0000000000000001E-3</v>
      </c>
      <c r="Q22" s="49">
        <v>41</v>
      </c>
      <c r="R22" s="51">
        <v>2E-3</v>
      </c>
      <c r="S22" s="49">
        <v>283</v>
      </c>
      <c r="T22" s="51">
        <v>1.6E-2</v>
      </c>
      <c r="U22" s="49">
        <v>6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0">
        <v>1E-3</v>
      </c>
      <c r="AC22" s="284">
        <v>397</v>
      </c>
      <c r="AD22" s="285">
        <v>17866</v>
      </c>
      <c r="AE22" s="286">
        <v>0.98099999999999998</v>
      </c>
    </row>
    <row r="23" spans="1:31" x14ac:dyDescent="0.2">
      <c r="A23" s="36" t="s">
        <v>43</v>
      </c>
      <c r="B23" s="37">
        <v>8611</v>
      </c>
      <c r="C23" s="38">
        <v>14</v>
      </c>
      <c r="D23" s="38">
        <v>5</v>
      </c>
      <c r="E23" s="38">
        <v>0</v>
      </c>
      <c r="F23" s="268">
        <v>5</v>
      </c>
      <c r="G23" s="280">
        <v>8159</v>
      </c>
      <c r="H23" s="281">
        <v>0.94799999999999995</v>
      </c>
      <c r="I23" s="145">
        <v>410</v>
      </c>
      <c r="J23" s="204">
        <v>4.8000000000000001E-2</v>
      </c>
      <c r="K23" s="203">
        <v>42</v>
      </c>
      <c r="L23" s="204">
        <v>5.0000000000000001E-3</v>
      </c>
      <c r="M23" s="203">
        <v>0</v>
      </c>
      <c r="N23" s="282">
        <v>0</v>
      </c>
      <c r="O23" s="283">
        <v>36</v>
      </c>
      <c r="P23" s="364">
        <v>4.0000000000000001E-3</v>
      </c>
      <c r="Q23" s="49">
        <v>0</v>
      </c>
      <c r="R23" s="51">
        <v>0</v>
      </c>
      <c r="S23" s="49">
        <v>69</v>
      </c>
      <c r="T23" s="51">
        <v>8.0000000000000002E-3</v>
      </c>
      <c r="U23" s="49">
        <v>8159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0">
        <v>3.0000000000000001E-3</v>
      </c>
      <c r="AC23" s="284">
        <v>8311</v>
      </c>
      <c r="AD23" s="285">
        <v>0</v>
      </c>
      <c r="AE23" s="286">
        <v>0</v>
      </c>
    </row>
    <row r="24" spans="1:31" x14ac:dyDescent="0.2">
      <c r="A24" s="36" t="s">
        <v>44</v>
      </c>
      <c r="B24" s="37">
        <v>43414</v>
      </c>
      <c r="C24" s="38">
        <v>64</v>
      </c>
      <c r="D24" s="38">
        <v>0</v>
      </c>
      <c r="E24" s="38">
        <v>32</v>
      </c>
      <c r="F24" s="268">
        <v>6</v>
      </c>
      <c r="G24" s="280">
        <v>40459</v>
      </c>
      <c r="H24" s="281">
        <v>0.93200000000000005</v>
      </c>
      <c r="I24" s="145">
        <v>2594</v>
      </c>
      <c r="J24" s="204">
        <v>0.06</v>
      </c>
      <c r="K24" s="203">
        <v>360</v>
      </c>
      <c r="L24" s="204">
        <v>8.0000000000000002E-3</v>
      </c>
      <c r="M24" s="203">
        <v>1</v>
      </c>
      <c r="N24" s="282">
        <v>0</v>
      </c>
      <c r="O24" s="283">
        <v>614</v>
      </c>
      <c r="P24" s="364">
        <v>1.4999999999999999E-2</v>
      </c>
      <c r="Q24" s="49">
        <v>275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0">
        <v>3.0000000000000001E-3</v>
      </c>
      <c r="AC24" s="284">
        <v>1228</v>
      </c>
      <c r="AD24" s="285">
        <v>39827</v>
      </c>
      <c r="AE24" s="286">
        <v>0.98399999999999999</v>
      </c>
    </row>
    <row r="25" spans="1:31" x14ac:dyDescent="0.2">
      <c r="A25" s="36" t="s">
        <v>45</v>
      </c>
      <c r="B25" s="37">
        <v>18568</v>
      </c>
      <c r="C25" s="38">
        <v>30</v>
      </c>
      <c r="D25" s="38">
        <v>0</v>
      </c>
      <c r="E25" s="38">
        <v>13</v>
      </c>
      <c r="F25" s="268">
        <v>3</v>
      </c>
      <c r="G25" s="280">
        <v>18035</v>
      </c>
      <c r="H25" s="281">
        <v>0.97099999999999997</v>
      </c>
      <c r="I25" s="145">
        <v>392</v>
      </c>
      <c r="J25" s="204">
        <v>2.1000000000000001E-2</v>
      </c>
      <c r="K25" s="203">
        <v>107</v>
      </c>
      <c r="L25" s="204">
        <v>6.0000000000000001E-3</v>
      </c>
      <c r="M25" s="203">
        <v>34</v>
      </c>
      <c r="N25" s="282">
        <v>2E-3</v>
      </c>
      <c r="O25" s="283">
        <v>78</v>
      </c>
      <c r="P25" s="364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0">
        <v>2E-3</v>
      </c>
      <c r="AC25" s="284">
        <v>196</v>
      </c>
      <c r="AD25" s="285">
        <v>17985</v>
      </c>
      <c r="AE25" s="286">
        <v>0.997</v>
      </c>
    </row>
    <row r="26" spans="1:31" x14ac:dyDescent="0.2">
      <c r="A26" s="36" t="s">
        <v>46</v>
      </c>
      <c r="B26" s="37">
        <v>40296</v>
      </c>
      <c r="C26" s="38">
        <v>28</v>
      </c>
      <c r="D26" s="38">
        <v>4</v>
      </c>
      <c r="E26" s="38">
        <v>23</v>
      </c>
      <c r="F26" s="268">
        <v>5</v>
      </c>
      <c r="G26" s="280">
        <v>40079</v>
      </c>
      <c r="H26" s="281">
        <v>0.995</v>
      </c>
      <c r="I26" s="145">
        <v>211</v>
      </c>
      <c r="J26" s="204">
        <v>5.0000000000000001E-3</v>
      </c>
      <c r="K26" s="203">
        <v>6</v>
      </c>
      <c r="L26" s="204">
        <v>0</v>
      </c>
      <c r="M26" s="203">
        <v>0</v>
      </c>
      <c r="N26" s="282">
        <v>0</v>
      </c>
      <c r="O26" s="283">
        <v>173</v>
      </c>
      <c r="P26" s="364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0">
        <v>1E-3</v>
      </c>
      <c r="AC26" s="284">
        <v>362</v>
      </c>
      <c r="AD26" s="285">
        <v>39876</v>
      </c>
      <c r="AE26" s="286">
        <v>0.995</v>
      </c>
    </row>
    <row r="27" spans="1:31" x14ac:dyDescent="0.2">
      <c r="A27" s="36" t="s">
        <v>47</v>
      </c>
      <c r="B27" s="37">
        <v>116829</v>
      </c>
      <c r="C27" s="38">
        <v>189</v>
      </c>
      <c r="D27" s="38">
        <v>0</v>
      </c>
      <c r="E27" s="38">
        <v>165</v>
      </c>
      <c r="F27" s="268">
        <v>4</v>
      </c>
      <c r="G27" s="280">
        <v>113518</v>
      </c>
      <c r="H27" s="281">
        <v>0.97199999999999998</v>
      </c>
      <c r="I27" s="145">
        <v>2945</v>
      </c>
      <c r="J27" s="204">
        <v>2.5000000000000001E-2</v>
      </c>
      <c r="K27" s="203">
        <v>365</v>
      </c>
      <c r="L27" s="204">
        <v>3.0000000000000001E-3</v>
      </c>
      <c r="M27" s="203">
        <v>1</v>
      </c>
      <c r="N27" s="282">
        <v>0</v>
      </c>
      <c r="O27" s="283">
        <v>998</v>
      </c>
      <c r="P27" s="364">
        <v>8.9999999999999993E-3</v>
      </c>
      <c r="Q27" s="49">
        <v>801</v>
      </c>
      <c r="R27" s="51">
        <v>7.0000000000000001E-3</v>
      </c>
      <c r="S27" s="49">
        <v>419</v>
      </c>
      <c r="T27" s="51">
        <v>4.0000000000000001E-3</v>
      </c>
      <c r="U27" s="49">
        <v>634</v>
      </c>
      <c r="V27" s="51">
        <v>6.0000000000000001E-3</v>
      </c>
      <c r="W27" s="49">
        <v>199</v>
      </c>
      <c r="X27" s="53">
        <v>2E-3</v>
      </c>
      <c r="Y27" s="52">
        <v>12</v>
      </c>
      <c r="Z27" s="53">
        <v>0</v>
      </c>
      <c r="AA27" s="52">
        <v>125</v>
      </c>
      <c r="AB27" s="200">
        <v>1E-3</v>
      </c>
      <c r="AC27" s="284">
        <v>2387</v>
      </c>
      <c r="AD27" s="285">
        <v>112378</v>
      </c>
      <c r="AE27" s="286">
        <v>0.99</v>
      </c>
    </row>
    <row r="28" spans="1:31" x14ac:dyDescent="0.2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8">
        <v>3</v>
      </c>
      <c r="G28" s="280">
        <v>9633</v>
      </c>
      <c r="H28" s="281">
        <v>0.95399999999999996</v>
      </c>
      <c r="I28" s="145">
        <v>439</v>
      </c>
      <c r="J28" s="204">
        <v>4.2999999999999997E-2</v>
      </c>
      <c r="K28" s="203">
        <v>22</v>
      </c>
      <c r="L28" s="204">
        <v>2E-3</v>
      </c>
      <c r="M28" s="203">
        <v>6</v>
      </c>
      <c r="N28" s="282">
        <v>1E-3</v>
      </c>
      <c r="O28" s="283">
        <v>25</v>
      </c>
      <c r="P28" s="364">
        <v>3.0000000000000001E-3</v>
      </c>
      <c r="Q28" s="49">
        <v>10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16</v>
      </c>
      <c r="AB28" s="200">
        <v>2E-3</v>
      </c>
      <c r="AC28" s="284">
        <v>111</v>
      </c>
      <c r="AD28" s="285">
        <v>9609</v>
      </c>
      <c r="AE28" s="286">
        <v>0.998</v>
      </c>
    </row>
    <row r="29" spans="1:31" x14ac:dyDescent="0.2">
      <c r="A29" s="36" t="s">
        <v>49</v>
      </c>
      <c r="B29" s="37">
        <v>11764</v>
      </c>
      <c r="C29" s="38">
        <v>14</v>
      </c>
      <c r="D29" s="38">
        <v>0</v>
      </c>
      <c r="E29" s="38">
        <v>0</v>
      </c>
      <c r="F29" s="268">
        <v>3</v>
      </c>
      <c r="G29" s="280">
        <v>10444</v>
      </c>
      <c r="H29" s="281">
        <v>0.88800000000000001</v>
      </c>
      <c r="I29" s="145">
        <v>1270</v>
      </c>
      <c r="J29" s="204">
        <v>0.108</v>
      </c>
      <c r="K29" s="203">
        <v>50</v>
      </c>
      <c r="L29" s="204">
        <v>4.0000000000000001E-3</v>
      </c>
      <c r="M29" s="203">
        <v>0</v>
      </c>
      <c r="N29" s="282">
        <v>0</v>
      </c>
      <c r="O29" s="283">
        <v>246</v>
      </c>
      <c r="P29" s="364">
        <v>2.4E-2</v>
      </c>
      <c r="Q29" s="49">
        <v>16</v>
      </c>
      <c r="R29" s="51">
        <v>2E-3</v>
      </c>
      <c r="S29" s="49">
        <v>597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0">
        <v>4.0000000000000001E-3</v>
      </c>
      <c r="AC29" s="284">
        <v>952</v>
      </c>
      <c r="AD29" s="285">
        <v>9790</v>
      </c>
      <c r="AE29" s="286">
        <v>0.93700000000000006</v>
      </c>
    </row>
    <row r="30" spans="1:31" x14ac:dyDescent="0.2">
      <c r="A30" s="36" t="s">
        <v>50</v>
      </c>
      <c r="B30" s="37">
        <v>22027</v>
      </c>
      <c r="C30" s="38">
        <v>35</v>
      </c>
      <c r="D30" s="38">
        <v>0</v>
      </c>
      <c r="E30" s="38">
        <v>21</v>
      </c>
      <c r="F30" s="268">
        <v>4</v>
      </c>
      <c r="G30" s="280">
        <v>17931</v>
      </c>
      <c r="H30" s="281">
        <v>0.81399999999999995</v>
      </c>
      <c r="I30" s="145">
        <v>3148</v>
      </c>
      <c r="J30" s="204">
        <v>0.14299999999999999</v>
      </c>
      <c r="K30" s="203">
        <v>948</v>
      </c>
      <c r="L30" s="204">
        <v>4.2999999999999997E-2</v>
      </c>
      <c r="M30" s="203">
        <v>0</v>
      </c>
      <c r="N30" s="282">
        <v>0</v>
      </c>
      <c r="O30" s="283">
        <v>948</v>
      </c>
      <c r="P30" s="117">
        <v>5.2999999999999999E-2</v>
      </c>
      <c r="Q30" s="49">
        <v>614</v>
      </c>
      <c r="R30" s="51">
        <v>3.4000000000000002E-2</v>
      </c>
      <c r="S30" s="49">
        <v>407</v>
      </c>
      <c r="T30" s="51">
        <v>2.3E-2</v>
      </c>
      <c r="U30" s="49">
        <v>423</v>
      </c>
      <c r="V30" s="51">
        <v>2.4E-2</v>
      </c>
      <c r="W30" s="49">
        <v>4</v>
      </c>
      <c r="X30" s="53">
        <v>0</v>
      </c>
      <c r="Y30" s="52">
        <v>2</v>
      </c>
      <c r="Z30" s="53">
        <v>0</v>
      </c>
      <c r="AA30" s="52">
        <v>30</v>
      </c>
      <c r="AB30" s="200">
        <v>2E-3</v>
      </c>
      <c r="AC30" s="284">
        <v>1814</v>
      </c>
      <c r="AD30" s="285">
        <v>16939</v>
      </c>
      <c r="AE30" s="286">
        <v>0.94499999999999995</v>
      </c>
    </row>
    <row r="31" spans="1:31" x14ac:dyDescent="0.2">
      <c r="A31" s="36" t="s">
        <v>51</v>
      </c>
      <c r="B31" s="37">
        <v>36007</v>
      </c>
      <c r="C31" s="38">
        <v>77</v>
      </c>
      <c r="D31" s="38">
        <v>0</v>
      </c>
      <c r="E31" s="38">
        <v>59</v>
      </c>
      <c r="F31" s="268">
        <v>3</v>
      </c>
      <c r="G31" s="280">
        <v>31813</v>
      </c>
      <c r="H31" s="281">
        <v>0.88400000000000001</v>
      </c>
      <c r="I31" s="145">
        <v>3373</v>
      </c>
      <c r="J31" s="204">
        <v>9.4E-2</v>
      </c>
      <c r="K31" s="203">
        <v>821</v>
      </c>
      <c r="L31" s="204">
        <v>2.3E-2</v>
      </c>
      <c r="M31" s="203">
        <v>0</v>
      </c>
      <c r="N31" s="282">
        <v>0</v>
      </c>
      <c r="O31" s="283">
        <v>150</v>
      </c>
      <c r="P31" s="364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0">
        <v>0</v>
      </c>
      <c r="AC31" s="284">
        <v>587</v>
      </c>
      <c r="AD31" s="285">
        <v>31587</v>
      </c>
      <c r="AE31" s="286">
        <v>0.99299999999999999</v>
      </c>
    </row>
    <row r="32" spans="1:31" x14ac:dyDescent="0.2">
      <c r="A32" s="36" t="s">
        <v>52</v>
      </c>
      <c r="B32" s="37">
        <v>19559</v>
      </c>
      <c r="C32" s="38">
        <v>35</v>
      </c>
      <c r="D32" s="38">
        <v>0</v>
      </c>
      <c r="E32" s="38">
        <v>23</v>
      </c>
      <c r="F32" s="268">
        <v>3</v>
      </c>
      <c r="G32" s="280">
        <v>19135</v>
      </c>
      <c r="H32" s="281">
        <v>0.97799999999999998</v>
      </c>
      <c r="I32" s="145">
        <v>401</v>
      </c>
      <c r="J32" s="204">
        <v>2.1000000000000001E-2</v>
      </c>
      <c r="K32" s="203">
        <v>22</v>
      </c>
      <c r="L32" s="204">
        <v>1E-3</v>
      </c>
      <c r="M32" s="203">
        <v>1</v>
      </c>
      <c r="N32" s="282">
        <v>0</v>
      </c>
      <c r="O32" s="283">
        <v>64</v>
      </c>
      <c r="P32" s="364">
        <v>3.0000000000000001E-3</v>
      </c>
      <c r="Q32" s="49">
        <v>42</v>
      </c>
      <c r="R32" s="51">
        <v>2E-3</v>
      </c>
      <c r="S32" s="49">
        <v>121</v>
      </c>
      <c r="T32" s="51">
        <v>6.0000000000000001E-3</v>
      </c>
      <c r="U32" s="49">
        <v>22</v>
      </c>
      <c r="V32" s="51">
        <v>1E-3</v>
      </c>
      <c r="W32" s="49">
        <v>122</v>
      </c>
      <c r="X32" s="53">
        <v>6.0000000000000001E-3</v>
      </c>
      <c r="Y32" s="52">
        <v>4</v>
      </c>
      <c r="Z32" s="53">
        <v>0</v>
      </c>
      <c r="AA32" s="52">
        <v>17</v>
      </c>
      <c r="AB32" s="200">
        <v>1E-3</v>
      </c>
      <c r="AC32" s="284">
        <v>351</v>
      </c>
      <c r="AD32" s="285">
        <v>18957</v>
      </c>
      <c r="AE32" s="286">
        <v>0.99099999999999999</v>
      </c>
    </row>
    <row r="33" spans="1:31" x14ac:dyDescent="0.2">
      <c r="A33" s="36" t="s">
        <v>53</v>
      </c>
      <c r="B33" s="37">
        <v>15819</v>
      </c>
      <c r="C33" s="38">
        <v>31</v>
      </c>
      <c r="D33" s="38">
        <v>0</v>
      </c>
      <c r="E33" s="38">
        <v>10</v>
      </c>
      <c r="F33" s="268">
        <v>4</v>
      </c>
      <c r="G33" s="280">
        <v>15377</v>
      </c>
      <c r="H33" s="281">
        <v>0.97199999999999998</v>
      </c>
      <c r="I33" s="145">
        <v>420</v>
      </c>
      <c r="J33" s="204">
        <v>2.7E-2</v>
      </c>
      <c r="K33" s="203">
        <v>22</v>
      </c>
      <c r="L33" s="204">
        <v>1E-3</v>
      </c>
      <c r="M33" s="203">
        <v>0</v>
      </c>
      <c r="N33" s="282">
        <v>0</v>
      </c>
      <c r="O33" s="283">
        <v>41</v>
      </c>
      <c r="P33" s="364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0">
        <v>0</v>
      </c>
      <c r="AC33" s="284">
        <v>71</v>
      </c>
      <c r="AD33" s="285">
        <v>15334</v>
      </c>
      <c r="AE33" s="286">
        <v>0.997</v>
      </c>
    </row>
    <row r="34" spans="1:31" x14ac:dyDescent="0.2">
      <c r="A34" s="36" t="s">
        <v>54</v>
      </c>
      <c r="B34" s="37">
        <v>11541</v>
      </c>
      <c r="C34" s="38">
        <v>38</v>
      </c>
      <c r="D34" s="38">
        <v>0</v>
      </c>
      <c r="E34" s="38">
        <v>3</v>
      </c>
      <c r="F34" s="268">
        <v>4</v>
      </c>
      <c r="G34" s="280">
        <v>8921</v>
      </c>
      <c r="H34" s="281">
        <v>0.77300000000000002</v>
      </c>
      <c r="I34" s="145">
        <v>1991</v>
      </c>
      <c r="J34" s="204">
        <v>0.17299999999999999</v>
      </c>
      <c r="K34" s="203">
        <v>629</v>
      </c>
      <c r="L34" s="204">
        <v>5.5E-2</v>
      </c>
      <c r="M34" s="203">
        <v>0</v>
      </c>
      <c r="N34" s="282">
        <v>0</v>
      </c>
      <c r="O34" s="283">
        <v>2344</v>
      </c>
      <c r="P34" s="117">
        <v>0.26300000000000001</v>
      </c>
      <c r="Q34" s="49">
        <v>184</v>
      </c>
      <c r="R34" s="51">
        <v>2.1000000000000001E-2</v>
      </c>
      <c r="S34" s="49">
        <v>3581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0">
        <v>4.0000000000000001E-3</v>
      </c>
      <c r="AC34" s="284">
        <v>6174</v>
      </c>
      <c r="AD34" s="285">
        <v>4113</v>
      </c>
      <c r="AE34" s="286">
        <v>0.46100000000000002</v>
      </c>
    </row>
    <row r="35" spans="1:31" x14ac:dyDescent="0.2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8">
        <v>3</v>
      </c>
      <c r="G35" s="280">
        <v>33448</v>
      </c>
      <c r="H35" s="281">
        <v>0.93500000000000005</v>
      </c>
      <c r="I35" s="145">
        <v>2021</v>
      </c>
      <c r="J35" s="204">
        <v>5.6000000000000001E-2</v>
      </c>
      <c r="K35" s="203">
        <v>303</v>
      </c>
      <c r="L35" s="204">
        <v>8.0000000000000002E-3</v>
      </c>
      <c r="M35" s="203">
        <v>0</v>
      </c>
      <c r="N35" s="282">
        <v>0</v>
      </c>
      <c r="O35" s="283">
        <v>125</v>
      </c>
      <c r="P35" s="364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0">
        <v>2E-3</v>
      </c>
      <c r="AC35" s="284">
        <v>395</v>
      </c>
      <c r="AD35" s="285">
        <v>33299</v>
      </c>
      <c r="AE35" s="286">
        <v>0.996</v>
      </c>
    </row>
    <row r="36" spans="1:31" x14ac:dyDescent="0.2">
      <c r="A36" s="36" t="s">
        <v>56</v>
      </c>
      <c r="B36" s="37">
        <v>17527</v>
      </c>
      <c r="C36" s="38">
        <v>24</v>
      </c>
      <c r="D36" s="38">
        <v>0</v>
      </c>
      <c r="E36" s="38">
        <v>19</v>
      </c>
      <c r="F36" s="268">
        <v>3</v>
      </c>
      <c r="G36" s="280">
        <v>16445</v>
      </c>
      <c r="H36" s="281">
        <v>0.93799999999999994</v>
      </c>
      <c r="I36" s="145">
        <v>883</v>
      </c>
      <c r="J36" s="204">
        <v>0.05</v>
      </c>
      <c r="K36" s="203">
        <v>199</v>
      </c>
      <c r="L36" s="204">
        <v>1.0999999999999999E-2</v>
      </c>
      <c r="M36" s="203">
        <v>0</v>
      </c>
      <c r="N36" s="282">
        <v>0</v>
      </c>
      <c r="O36" s="283">
        <v>39</v>
      </c>
      <c r="P36" s="364">
        <v>2E-3</v>
      </c>
      <c r="Q36" s="49">
        <v>24</v>
      </c>
      <c r="R36" s="51">
        <v>1E-3</v>
      </c>
      <c r="S36" s="49">
        <v>24</v>
      </c>
      <c r="T36" s="51">
        <v>1E-3</v>
      </c>
      <c r="U36" s="49">
        <v>18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0">
        <v>1E-3</v>
      </c>
      <c r="AC36" s="284">
        <v>115</v>
      </c>
      <c r="AD36" s="285">
        <v>16406</v>
      </c>
      <c r="AE36" s="286">
        <v>0.998</v>
      </c>
    </row>
    <row r="37" spans="1:31" x14ac:dyDescent="0.2">
      <c r="A37" s="36" t="s">
        <v>57</v>
      </c>
      <c r="B37" s="37">
        <v>16427</v>
      </c>
      <c r="C37" s="38">
        <v>28</v>
      </c>
      <c r="D37" s="38">
        <v>7</v>
      </c>
      <c r="E37" s="38">
        <v>4</v>
      </c>
      <c r="F37" s="268">
        <v>5</v>
      </c>
      <c r="G37" s="280">
        <v>8701</v>
      </c>
      <c r="H37" s="281">
        <v>0.53</v>
      </c>
      <c r="I37" s="145">
        <v>5697</v>
      </c>
      <c r="J37" s="204">
        <v>0.34699999999999998</v>
      </c>
      <c r="K37" s="203">
        <v>2029</v>
      </c>
      <c r="L37" s="204">
        <v>0.124</v>
      </c>
      <c r="M37" s="203">
        <v>0</v>
      </c>
      <c r="N37" s="282">
        <v>0</v>
      </c>
      <c r="O37" s="283">
        <v>272</v>
      </c>
      <c r="P37" s="364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0">
        <v>7.0000000000000001E-3</v>
      </c>
      <c r="AC37" s="284">
        <v>492</v>
      </c>
      <c r="AD37" s="285">
        <v>8429</v>
      </c>
      <c r="AE37" s="286">
        <v>0.96899999999999997</v>
      </c>
    </row>
    <row r="38" spans="1:31" x14ac:dyDescent="0.2">
      <c r="A38" s="36" t="s">
        <v>58</v>
      </c>
      <c r="B38" s="37">
        <v>60388</v>
      </c>
      <c r="C38" s="38">
        <v>45</v>
      </c>
      <c r="D38" s="38">
        <v>1</v>
      </c>
      <c r="E38" s="38">
        <v>33</v>
      </c>
      <c r="F38" s="268">
        <v>3</v>
      </c>
      <c r="G38" s="280">
        <v>57524</v>
      </c>
      <c r="H38" s="281">
        <v>0.95299999999999996</v>
      </c>
      <c r="I38" s="145">
        <v>2673</v>
      </c>
      <c r="J38" s="204">
        <v>4.3999999999999997E-2</v>
      </c>
      <c r="K38" s="203">
        <v>191</v>
      </c>
      <c r="L38" s="204">
        <v>3.0000000000000001E-3</v>
      </c>
      <c r="M38" s="203">
        <v>0</v>
      </c>
      <c r="N38" s="282">
        <v>0</v>
      </c>
      <c r="O38" s="283">
        <v>146</v>
      </c>
      <c r="P38" s="364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0">
        <v>0</v>
      </c>
      <c r="AC38" s="284">
        <v>423</v>
      </c>
      <c r="AD38" s="285">
        <v>57315</v>
      </c>
      <c r="AE38" s="286">
        <v>0.996</v>
      </c>
    </row>
    <row r="39" spans="1:31" x14ac:dyDescent="0.2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8">
        <v>3</v>
      </c>
      <c r="G39" s="280">
        <v>8059</v>
      </c>
      <c r="H39" s="281">
        <v>0.90200000000000002</v>
      </c>
      <c r="I39" s="145">
        <v>763</v>
      </c>
      <c r="J39" s="204">
        <v>8.5000000000000006E-2</v>
      </c>
      <c r="K39" s="203">
        <v>110</v>
      </c>
      <c r="L39" s="204">
        <v>1.2E-2</v>
      </c>
      <c r="M39" s="203">
        <v>0</v>
      </c>
      <c r="N39" s="282">
        <v>0</v>
      </c>
      <c r="O39" s="283">
        <v>35</v>
      </c>
      <c r="P39" s="364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0">
        <v>2E-3</v>
      </c>
      <c r="AC39" s="284">
        <v>109</v>
      </c>
      <c r="AD39" s="285">
        <v>8021</v>
      </c>
      <c r="AE39" s="286">
        <v>0.995</v>
      </c>
    </row>
    <row r="40" spans="1:31" x14ac:dyDescent="0.2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8">
        <v>5</v>
      </c>
      <c r="G40" s="280">
        <v>11944</v>
      </c>
      <c r="H40" s="281">
        <v>0.95499999999999996</v>
      </c>
      <c r="I40" s="145">
        <v>531</v>
      </c>
      <c r="J40" s="204">
        <v>4.2000000000000003E-2</v>
      </c>
      <c r="K40" s="203">
        <v>32</v>
      </c>
      <c r="L40" s="204">
        <v>3.0000000000000001E-3</v>
      </c>
      <c r="M40" s="203">
        <v>6</v>
      </c>
      <c r="N40" s="282">
        <v>0</v>
      </c>
      <c r="O40" s="283">
        <v>685</v>
      </c>
      <c r="P40" s="364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0">
        <v>2E-3</v>
      </c>
      <c r="AC40" s="284">
        <v>3437</v>
      </c>
      <c r="AD40" s="285">
        <v>9185</v>
      </c>
      <c r="AE40" s="286">
        <v>0.76900000000000002</v>
      </c>
    </row>
    <row r="41" spans="1:31" x14ac:dyDescent="0.2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8">
        <v>3</v>
      </c>
      <c r="G41" s="280">
        <v>9702</v>
      </c>
      <c r="H41" s="281">
        <v>0.627</v>
      </c>
      <c r="I41" s="145">
        <v>5657</v>
      </c>
      <c r="J41" s="204">
        <v>0.36599999999999999</v>
      </c>
      <c r="K41" s="203">
        <v>116</v>
      </c>
      <c r="L41" s="204">
        <v>7.0000000000000001E-3</v>
      </c>
      <c r="M41" s="203">
        <v>0</v>
      </c>
      <c r="N41" s="282">
        <v>0</v>
      </c>
      <c r="O41" s="283">
        <v>6</v>
      </c>
      <c r="P41" s="364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0">
        <v>0</v>
      </c>
      <c r="AC41" s="284">
        <v>18</v>
      </c>
      <c r="AD41" s="285">
        <v>9695</v>
      </c>
      <c r="AE41" s="286">
        <v>0.999</v>
      </c>
    </row>
    <row r="42" spans="1:31" x14ac:dyDescent="0.2">
      <c r="A42" s="36" t="s">
        <v>62</v>
      </c>
      <c r="B42" s="37">
        <v>26699</v>
      </c>
      <c r="C42" s="38">
        <v>36</v>
      </c>
      <c r="D42" s="38">
        <v>6</v>
      </c>
      <c r="E42" s="38">
        <v>24</v>
      </c>
      <c r="F42" s="268">
        <v>3</v>
      </c>
      <c r="G42" s="280">
        <v>25998</v>
      </c>
      <c r="H42" s="281">
        <v>0.97399999999999998</v>
      </c>
      <c r="I42" s="145">
        <v>668</v>
      </c>
      <c r="J42" s="204">
        <v>2.5000000000000001E-2</v>
      </c>
      <c r="K42" s="203">
        <v>21</v>
      </c>
      <c r="L42" s="204">
        <v>1E-3</v>
      </c>
      <c r="M42" s="203">
        <v>12</v>
      </c>
      <c r="N42" s="282">
        <v>0</v>
      </c>
      <c r="O42" s="283">
        <v>2139</v>
      </c>
      <c r="P42" s="117">
        <v>8.2000000000000003E-2</v>
      </c>
      <c r="Q42" s="49">
        <v>1569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0">
        <v>1E-3</v>
      </c>
      <c r="AC42" s="284">
        <v>2607</v>
      </c>
      <c r="AD42" s="285">
        <v>23649</v>
      </c>
      <c r="AE42" s="286">
        <v>0.91</v>
      </c>
    </row>
    <row r="43" spans="1:31" x14ac:dyDescent="0.2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8">
        <v>3</v>
      </c>
      <c r="G43" s="280">
        <v>4612</v>
      </c>
      <c r="H43" s="281">
        <v>0.94899999999999995</v>
      </c>
      <c r="I43" s="145">
        <v>225</v>
      </c>
      <c r="J43" s="204">
        <v>4.5999999999999999E-2</v>
      </c>
      <c r="K43" s="203">
        <v>25</v>
      </c>
      <c r="L43" s="204">
        <v>5.0000000000000001E-3</v>
      </c>
      <c r="M43" s="203">
        <v>0</v>
      </c>
      <c r="N43" s="282">
        <v>0</v>
      </c>
      <c r="O43" s="283">
        <v>157</v>
      </c>
      <c r="P43" s="364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0">
        <v>0</v>
      </c>
      <c r="AC43" s="284">
        <v>190</v>
      </c>
      <c r="AD43" s="285">
        <v>4450</v>
      </c>
      <c r="AE43" s="286">
        <v>0.96499999999999997</v>
      </c>
    </row>
    <row r="44" spans="1:31" x14ac:dyDescent="0.2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268">
        <v>3</v>
      </c>
      <c r="G44" s="280">
        <v>4559</v>
      </c>
      <c r="H44" s="281">
        <v>0.96299999999999997</v>
      </c>
      <c r="I44" s="145">
        <v>163</v>
      </c>
      <c r="J44" s="204">
        <v>3.4000000000000002E-2</v>
      </c>
      <c r="K44" s="203">
        <v>11</v>
      </c>
      <c r="L44" s="204">
        <v>2E-3</v>
      </c>
      <c r="M44" s="203">
        <v>0</v>
      </c>
      <c r="N44" s="282">
        <v>0</v>
      </c>
      <c r="O44" s="283">
        <v>26</v>
      </c>
      <c r="P44" s="364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0">
        <v>3.0000000000000001E-3</v>
      </c>
      <c r="AC44" s="284">
        <v>107</v>
      </c>
      <c r="AD44" s="285">
        <v>4491</v>
      </c>
      <c r="AE44" s="286">
        <v>0.98499999999999999</v>
      </c>
    </row>
    <row r="45" spans="1:31" x14ac:dyDescent="0.2">
      <c r="A45" s="36" t="s">
        <v>65</v>
      </c>
      <c r="B45" s="37">
        <v>5405</v>
      </c>
      <c r="C45" s="38">
        <v>16</v>
      </c>
      <c r="D45" s="38">
        <v>0</v>
      </c>
      <c r="E45" s="38">
        <v>7</v>
      </c>
      <c r="F45" s="268">
        <v>3</v>
      </c>
      <c r="G45" s="280">
        <v>4994</v>
      </c>
      <c r="H45" s="281">
        <v>0.92400000000000004</v>
      </c>
      <c r="I45" s="145">
        <v>361</v>
      </c>
      <c r="J45" s="204">
        <v>6.7000000000000004E-2</v>
      </c>
      <c r="K45" s="203">
        <v>44</v>
      </c>
      <c r="L45" s="204">
        <v>8.0000000000000002E-3</v>
      </c>
      <c r="M45" s="203">
        <v>6</v>
      </c>
      <c r="N45" s="282">
        <v>1E-3</v>
      </c>
      <c r="O45" s="283">
        <v>12</v>
      </c>
      <c r="P45" s="364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0">
        <v>1E-3</v>
      </c>
      <c r="AC45" s="284">
        <v>230</v>
      </c>
      <c r="AD45" s="285">
        <v>4793</v>
      </c>
      <c r="AE45" s="286">
        <v>0.96</v>
      </c>
    </row>
    <row r="46" spans="1:31" x14ac:dyDescent="0.2">
      <c r="A46" s="36" t="s">
        <v>66</v>
      </c>
      <c r="B46" s="37">
        <v>19064</v>
      </c>
      <c r="C46" s="38">
        <v>28</v>
      </c>
      <c r="D46" s="38">
        <v>9</v>
      </c>
      <c r="E46" s="38">
        <v>11</v>
      </c>
      <c r="F46" s="268">
        <v>3</v>
      </c>
      <c r="G46" s="280">
        <v>18852</v>
      </c>
      <c r="H46" s="281">
        <v>0.98899999999999999</v>
      </c>
      <c r="I46" s="145">
        <v>147</v>
      </c>
      <c r="J46" s="204">
        <v>8.0000000000000002E-3</v>
      </c>
      <c r="K46" s="203">
        <v>37</v>
      </c>
      <c r="L46" s="204">
        <v>2E-3</v>
      </c>
      <c r="M46" s="203">
        <v>28</v>
      </c>
      <c r="N46" s="282">
        <v>1E-3</v>
      </c>
      <c r="O46" s="283">
        <v>57</v>
      </c>
      <c r="P46" s="364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570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0">
        <v>0</v>
      </c>
      <c r="AC46" s="284">
        <v>1149</v>
      </c>
      <c r="AD46" s="285">
        <v>17762</v>
      </c>
      <c r="AE46" s="286">
        <v>0.94199999999999995</v>
      </c>
    </row>
    <row r="47" spans="1:31" x14ac:dyDescent="0.2">
      <c r="A47" s="36" t="s">
        <v>67</v>
      </c>
      <c r="B47" s="37">
        <v>38347</v>
      </c>
      <c r="C47" s="38">
        <v>39</v>
      </c>
      <c r="D47" s="38">
        <v>7</v>
      </c>
      <c r="E47" s="38">
        <v>27</v>
      </c>
      <c r="F47" s="268">
        <v>3</v>
      </c>
      <c r="G47" s="280">
        <v>35798</v>
      </c>
      <c r="H47" s="281">
        <v>0.93400000000000005</v>
      </c>
      <c r="I47" s="145">
        <v>2358</v>
      </c>
      <c r="J47" s="204">
        <v>6.0999999999999999E-2</v>
      </c>
      <c r="K47" s="203">
        <v>78</v>
      </c>
      <c r="L47" s="204">
        <v>2E-3</v>
      </c>
      <c r="M47" s="203">
        <v>113</v>
      </c>
      <c r="N47" s="282">
        <v>3.0000000000000001E-3</v>
      </c>
      <c r="O47" s="283">
        <v>51</v>
      </c>
      <c r="P47" s="364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0">
        <v>1E-3</v>
      </c>
      <c r="AC47" s="284">
        <v>329</v>
      </c>
      <c r="AD47" s="285">
        <v>35776</v>
      </c>
      <c r="AE47" s="286">
        <v>0.999</v>
      </c>
    </row>
    <row r="48" spans="1:31" x14ac:dyDescent="0.2">
      <c r="A48" s="36" t="s">
        <v>68</v>
      </c>
      <c r="B48" s="37">
        <v>46674</v>
      </c>
      <c r="C48" s="38">
        <v>60</v>
      </c>
      <c r="D48" s="38">
        <v>0</v>
      </c>
      <c r="E48" s="38">
        <v>44</v>
      </c>
      <c r="F48" s="268">
        <v>3</v>
      </c>
      <c r="G48" s="280">
        <v>45151</v>
      </c>
      <c r="H48" s="281">
        <v>0.96699999999999997</v>
      </c>
      <c r="I48" s="145">
        <v>1220</v>
      </c>
      <c r="J48" s="204">
        <v>2.5999999999999999E-2</v>
      </c>
      <c r="K48" s="203">
        <v>201</v>
      </c>
      <c r="L48" s="204">
        <v>4.0000000000000001E-3</v>
      </c>
      <c r="M48" s="203">
        <v>102</v>
      </c>
      <c r="N48" s="282">
        <v>2E-3</v>
      </c>
      <c r="O48" s="283">
        <v>875</v>
      </c>
      <c r="P48" s="364">
        <v>1.9E-2</v>
      </c>
      <c r="Q48" s="49">
        <v>741</v>
      </c>
      <c r="R48" s="51">
        <v>1.6E-2</v>
      </c>
      <c r="S48" s="49">
        <v>665</v>
      </c>
      <c r="T48" s="51">
        <v>1.4999999999999999E-2</v>
      </c>
      <c r="U48" s="49">
        <v>585</v>
      </c>
      <c r="V48" s="51">
        <v>1.2999999999999999E-2</v>
      </c>
      <c r="W48" s="49">
        <v>106</v>
      </c>
      <c r="X48" s="53">
        <v>2E-3</v>
      </c>
      <c r="Y48" s="52">
        <v>46</v>
      </c>
      <c r="Z48" s="53">
        <v>1E-3</v>
      </c>
      <c r="AA48" s="52">
        <v>58</v>
      </c>
      <c r="AB48" s="200">
        <v>1E-3</v>
      </c>
      <c r="AC48" s="284">
        <v>2440</v>
      </c>
      <c r="AD48" s="285">
        <v>43896</v>
      </c>
      <c r="AE48" s="286">
        <v>0.97199999999999998</v>
      </c>
    </row>
    <row r="49" spans="1:31" x14ac:dyDescent="0.2">
      <c r="A49" s="36" t="s">
        <v>69</v>
      </c>
      <c r="B49" s="37">
        <v>17239</v>
      </c>
      <c r="C49" s="38">
        <v>27</v>
      </c>
      <c r="D49" s="38">
        <v>0</v>
      </c>
      <c r="E49" s="38">
        <v>16</v>
      </c>
      <c r="F49" s="268">
        <v>3</v>
      </c>
      <c r="G49" s="280">
        <v>14174</v>
      </c>
      <c r="H49" s="281">
        <v>0.82199999999999995</v>
      </c>
      <c r="I49" s="145">
        <v>2455</v>
      </c>
      <c r="J49" s="204">
        <v>0.14199999999999999</v>
      </c>
      <c r="K49" s="203">
        <v>610</v>
      </c>
      <c r="L49" s="204">
        <v>3.5000000000000003E-2</v>
      </c>
      <c r="M49" s="203">
        <v>0</v>
      </c>
      <c r="N49" s="282">
        <v>0</v>
      </c>
      <c r="O49" s="283">
        <v>108</v>
      </c>
      <c r="P49" s="364">
        <v>8.0000000000000002E-3</v>
      </c>
      <c r="Q49" s="49">
        <v>76</v>
      </c>
      <c r="R49" s="51">
        <v>5.0000000000000001E-3</v>
      </c>
      <c r="S49" s="49">
        <v>134</v>
      </c>
      <c r="T49" s="51">
        <v>8.9999999999999993E-3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0">
        <v>1E-3</v>
      </c>
      <c r="AC49" s="284">
        <v>305</v>
      </c>
      <c r="AD49" s="285">
        <v>13976</v>
      </c>
      <c r="AE49" s="286">
        <v>0.98599999999999999</v>
      </c>
    </row>
    <row r="50" spans="1:31" x14ac:dyDescent="0.2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8">
        <v>3</v>
      </c>
      <c r="G50" s="280">
        <v>4980</v>
      </c>
      <c r="H50" s="281">
        <v>0.86499999999999999</v>
      </c>
      <c r="I50" s="145">
        <v>723</v>
      </c>
      <c r="J50" s="204">
        <v>0.126</v>
      </c>
      <c r="K50" s="203">
        <v>54</v>
      </c>
      <c r="L50" s="204">
        <v>8.9999999999999993E-3</v>
      </c>
      <c r="M50" s="203">
        <v>0</v>
      </c>
      <c r="N50" s="282">
        <v>0</v>
      </c>
      <c r="O50" s="283">
        <v>261</v>
      </c>
      <c r="P50" s="364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0">
        <v>5.0000000000000001E-3</v>
      </c>
      <c r="AC50" s="284">
        <v>440</v>
      </c>
      <c r="AD50" s="285">
        <v>4687</v>
      </c>
      <c r="AE50" s="286">
        <v>0.94099999999999995</v>
      </c>
    </row>
    <row r="51" spans="1:31" x14ac:dyDescent="0.2">
      <c r="A51" s="36" t="s">
        <v>71</v>
      </c>
      <c r="B51" s="37">
        <v>8382</v>
      </c>
      <c r="C51" s="38">
        <v>18</v>
      </c>
      <c r="D51" s="38">
        <v>0</v>
      </c>
      <c r="E51" s="38">
        <v>0</v>
      </c>
      <c r="F51" s="268">
        <v>3</v>
      </c>
      <c r="G51" s="280">
        <v>5930</v>
      </c>
      <c r="H51" s="281">
        <v>0.70699999999999996</v>
      </c>
      <c r="I51" s="145">
        <v>2445</v>
      </c>
      <c r="J51" s="204">
        <v>0.29199999999999998</v>
      </c>
      <c r="K51" s="203">
        <v>7</v>
      </c>
      <c r="L51" s="204">
        <v>1E-3</v>
      </c>
      <c r="M51" s="203">
        <v>0</v>
      </c>
      <c r="N51" s="282">
        <v>0</v>
      </c>
      <c r="O51" s="283">
        <v>252</v>
      </c>
      <c r="P51" s="364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0">
        <v>2E-3</v>
      </c>
      <c r="AC51" s="284">
        <v>381</v>
      </c>
      <c r="AD51" s="285">
        <v>5675</v>
      </c>
      <c r="AE51" s="286">
        <v>0.95699999999999996</v>
      </c>
    </row>
    <row r="52" spans="1:31" x14ac:dyDescent="0.2">
      <c r="A52" s="36" t="s">
        <v>72</v>
      </c>
      <c r="B52" s="37">
        <v>7992</v>
      </c>
      <c r="C52" s="38">
        <v>15</v>
      </c>
      <c r="D52" s="38">
        <v>0</v>
      </c>
      <c r="E52" s="38">
        <v>13</v>
      </c>
      <c r="F52" s="268">
        <v>3</v>
      </c>
      <c r="G52" s="280">
        <v>7404</v>
      </c>
      <c r="H52" s="281">
        <v>0.92600000000000005</v>
      </c>
      <c r="I52" s="145">
        <v>448</v>
      </c>
      <c r="J52" s="204">
        <v>5.6000000000000001E-2</v>
      </c>
      <c r="K52" s="203">
        <v>140</v>
      </c>
      <c r="L52" s="204">
        <v>1.7999999999999999E-2</v>
      </c>
      <c r="M52" s="203">
        <v>0</v>
      </c>
      <c r="N52" s="282">
        <v>0</v>
      </c>
      <c r="O52" s="283">
        <v>34</v>
      </c>
      <c r="P52" s="364">
        <v>5.0000000000000001E-3</v>
      </c>
      <c r="Q52" s="49">
        <v>26</v>
      </c>
      <c r="R52" s="51">
        <v>4.0000000000000001E-3</v>
      </c>
      <c r="S52" s="49">
        <v>30</v>
      </c>
      <c r="T52" s="51">
        <v>4.0000000000000001E-3</v>
      </c>
      <c r="U52" s="49">
        <v>19</v>
      </c>
      <c r="V52" s="51">
        <v>3.0000000000000001E-3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0">
        <v>4.0000000000000001E-3</v>
      </c>
      <c r="AC52" s="284">
        <v>120</v>
      </c>
      <c r="AD52" s="285">
        <v>7370</v>
      </c>
      <c r="AE52" s="286">
        <v>0.995</v>
      </c>
    </row>
    <row r="53" spans="1:31" x14ac:dyDescent="0.2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8">
        <v>3</v>
      </c>
      <c r="G53" s="280">
        <v>9032</v>
      </c>
      <c r="H53" s="281">
        <v>0.92900000000000005</v>
      </c>
      <c r="I53" s="145">
        <v>521</v>
      </c>
      <c r="J53" s="204">
        <v>5.3999999999999999E-2</v>
      </c>
      <c r="K53" s="203">
        <v>165</v>
      </c>
      <c r="L53" s="204">
        <v>1.7000000000000001E-2</v>
      </c>
      <c r="M53" s="203">
        <v>9</v>
      </c>
      <c r="N53" s="282">
        <v>1E-3</v>
      </c>
      <c r="O53" s="283">
        <v>60</v>
      </c>
      <c r="P53" s="364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0">
        <v>2E-3</v>
      </c>
      <c r="AC53" s="284">
        <v>6787</v>
      </c>
      <c r="AD53" s="285">
        <v>3825</v>
      </c>
      <c r="AE53" s="286">
        <v>0.42299999999999999</v>
      </c>
    </row>
    <row r="54" spans="1:31" x14ac:dyDescent="0.2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8">
        <v>3</v>
      </c>
      <c r="G54" s="280">
        <v>4679</v>
      </c>
      <c r="H54" s="281">
        <v>0.93600000000000005</v>
      </c>
      <c r="I54" s="145">
        <v>285</v>
      </c>
      <c r="J54" s="204">
        <v>5.7000000000000002E-2</v>
      </c>
      <c r="K54" s="203">
        <v>14</v>
      </c>
      <c r="L54" s="204">
        <v>3.0000000000000001E-3</v>
      </c>
      <c r="M54" s="203">
        <v>21</v>
      </c>
      <c r="N54" s="282">
        <v>4.0000000000000001E-3</v>
      </c>
      <c r="O54" s="283">
        <v>0</v>
      </c>
      <c r="P54" s="364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0">
        <v>0</v>
      </c>
      <c r="AC54" s="284">
        <v>118</v>
      </c>
      <c r="AD54" s="285">
        <v>4598</v>
      </c>
      <c r="AE54" s="286">
        <v>0.98299999999999998</v>
      </c>
    </row>
    <row r="55" spans="1:31" x14ac:dyDescent="0.2">
      <c r="A55" s="36" t="s">
        <v>75</v>
      </c>
      <c r="B55" s="37">
        <v>5488</v>
      </c>
      <c r="C55" s="38">
        <v>10</v>
      </c>
      <c r="D55" s="38">
        <v>0</v>
      </c>
      <c r="E55" s="38">
        <v>7</v>
      </c>
      <c r="F55" s="268">
        <v>4</v>
      </c>
      <c r="G55" s="280">
        <v>4801</v>
      </c>
      <c r="H55" s="281">
        <v>0.875</v>
      </c>
      <c r="I55" s="145">
        <v>614</v>
      </c>
      <c r="J55" s="204">
        <v>0.112</v>
      </c>
      <c r="K55" s="203">
        <v>73</v>
      </c>
      <c r="L55" s="204">
        <v>1.2999999999999999E-2</v>
      </c>
      <c r="M55" s="203">
        <v>0</v>
      </c>
      <c r="N55" s="282">
        <v>0</v>
      </c>
      <c r="O55" s="283">
        <v>676</v>
      </c>
      <c r="P55" s="117">
        <v>0.14099999999999999</v>
      </c>
      <c r="Q55" s="49">
        <v>570</v>
      </c>
      <c r="R55" s="51">
        <v>0.11899999999999999</v>
      </c>
      <c r="S55" s="49">
        <v>250</v>
      </c>
      <c r="T55" s="51">
        <v>5.1999999999999998E-2</v>
      </c>
      <c r="U55" s="49">
        <v>441</v>
      </c>
      <c r="V55" s="51">
        <v>9.1999999999999998E-2</v>
      </c>
      <c r="W55" s="49">
        <v>7</v>
      </c>
      <c r="X55" s="53">
        <v>1E-3</v>
      </c>
      <c r="Y55" s="52">
        <v>1</v>
      </c>
      <c r="Z55" s="53">
        <v>0</v>
      </c>
      <c r="AA55" s="52">
        <v>27</v>
      </c>
      <c r="AB55" s="200">
        <v>6.0000000000000001E-3</v>
      </c>
      <c r="AC55" s="284">
        <v>1402</v>
      </c>
      <c r="AD55" s="285">
        <v>4125</v>
      </c>
      <c r="AE55" s="286">
        <v>0.85899999999999999</v>
      </c>
    </row>
    <row r="56" spans="1:31" x14ac:dyDescent="0.2">
      <c r="A56" s="36" t="s">
        <v>76</v>
      </c>
      <c r="B56" s="37">
        <v>13944</v>
      </c>
      <c r="C56" s="38">
        <v>20</v>
      </c>
      <c r="D56" s="38">
        <v>0</v>
      </c>
      <c r="E56" s="38">
        <v>14</v>
      </c>
      <c r="F56" s="268">
        <v>3</v>
      </c>
      <c r="G56" s="280">
        <v>13499</v>
      </c>
      <c r="H56" s="281">
        <v>0.96799999999999997</v>
      </c>
      <c r="I56" s="145">
        <v>438</v>
      </c>
      <c r="J56" s="204">
        <v>3.1E-2</v>
      </c>
      <c r="K56" s="203">
        <v>7</v>
      </c>
      <c r="L56" s="204">
        <v>1E-3</v>
      </c>
      <c r="M56" s="203">
        <v>0</v>
      </c>
      <c r="N56" s="282">
        <v>0</v>
      </c>
      <c r="O56" s="283">
        <v>25</v>
      </c>
      <c r="P56" s="364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0">
        <v>0</v>
      </c>
      <c r="AC56" s="284">
        <v>36</v>
      </c>
      <c r="AD56" s="285">
        <v>13474</v>
      </c>
      <c r="AE56" s="286">
        <v>0.998</v>
      </c>
    </row>
    <row r="57" spans="1:31" x14ac:dyDescent="0.2">
      <c r="A57" s="36" t="s">
        <v>77</v>
      </c>
      <c r="B57" s="37">
        <v>24540</v>
      </c>
      <c r="C57" s="38">
        <v>38</v>
      </c>
      <c r="D57" s="38">
        <v>0</v>
      </c>
      <c r="E57" s="38">
        <v>22</v>
      </c>
      <c r="F57" s="268">
        <v>4</v>
      </c>
      <c r="G57" s="280">
        <v>22126</v>
      </c>
      <c r="H57" s="281">
        <v>0.90200000000000002</v>
      </c>
      <c r="I57" s="145">
        <v>2157</v>
      </c>
      <c r="J57" s="204">
        <v>8.7999999999999995E-2</v>
      </c>
      <c r="K57" s="203">
        <v>257</v>
      </c>
      <c r="L57" s="204">
        <v>0.01</v>
      </c>
      <c r="M57" s="203">
        <v>0</v>
      </c>
      <c r="N57" s="282">
        <v>0</v>
      </c>
      <c r="O57" s="283">
        <v>1594</v>
      </c>
      <c r="P57" s="117">
        <v>7.1999999999999995E-2</v>
      </c>
      <c r="Q57" s="49">
        <v>784</v>
      </c>
      <c r="R57" s="51">
        <v>3.5000000000000003E-2</v>
      </c>
      <c r="S57" s="49">
        <v>5927</v>
      </c>
      <c r="T57" s="51">
        <v>0.26800000000000002</v>
      </c>
      <c r="U57" s="49">
        <v>174</v>
      </c>
      <c r="V57" s="51">
        <v>8.0000000000000002E-3</v>
      </c>
      <c r="W57" s="49">
        <v>84</v>
      </c>
      <c r="X57" s="53">
        <v>4.0000000000000001E-3</v>
      </c>
      <c r="Y57" s="52">
        <v>0</v>
      </c>
      <c r="Z57" s="53">
        <v>0</v>
      </c>
      <c r="AA57" s="52">
        <v>43</v>
      </c>
      <c r="AB57" s="200">
        <v>2E-3</v>
      </c>
      <c r="AC57" s="284">
        <v>7822</v>
      </c>
      <c r="AD57" s="285">
        <v>15138</v>
      </c>
      <c r="AE57" s="286">
        <v>0.68400000000000005</v>
      </c>
    </row>
    <row r="58" spans="1:31" x14ac:dyDescent="0.2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8">
        <v>3</v>
      </c>
      <c r="G58" s="280">
        <v>4174</v>
      </c>
      <c r="H58" s="281">
        <v>0.85199999999999998</v>
      </c>
      <c r="I58" s="145">
        <v>693</v>
      </c>
      <c r="J58" s="204">
        <v>0.14099999999999999</v>
      </c>
      <c r="K58" s="203">
        <v>33</v>
      </c>
      <c r="L58" s="204">
        <v>7.0000000000000001E-3</v>
      </c>
      <c r="M58" s="203">
        <v>0</v>
      </c>
      <c r="N58" s="282">
        <v>0</v>
      </c>
      <c r="O58" s="283">
        <v>187</v>
      </c>
      <c r="P58" s="364">
        <v>4.4999999999999998E-2</v>
      </c>
      <c r="Q58" s="49">
        <v>1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10</v>
      </c>
      <c r="AB58" s="200">
        <v>2E-3</v>
      </c>
      <c r="AC58" s="284">
        <v>5049</v>
      </c>
      <c r="AD58" s="285">
        <v>0</v>
      </c>
      <c r="AE58" s="286">
        <v>0</v>
      </c>
    </row>
    <row r="59" spans="1:31" x14ac:dyDescent="0.2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8">
        <v>3</v>
      </c>
      <c r="G59" s="280">
        <v>9137</v>
      </c>
      <c r="H59" s="281">
        <v>0.94899999999999995</v>
      </c>
      <c r="I59" s="145">
        <v>373</v>
      </c>
      <c r="J59" s="204">
        <v>3.9E-2</v>
      </c>
      <c r="K59" s="203">
        <v>122</v>
      </c>
      <c r="L59" s="204">
        <v>1.2999999999999999E-2</v>
      </c>
      <c r="M59" s="203">
        <v>0</v>
      </c>
      <c r="N59" s="282">
        <v>0</v>
      </c>
      <c r="O59" s="283">
        <v>696</v>
      </c>
      <c r="P59" s="117">
        <v>7.5999999999999998E-2</v>
      </c>
      <c r="Q59" s="49">
        <v>214</v>
      </c>
      <c r="R59" s="51">
        <v>2.3E-2</v>
      </c>
      <c r="S59" s="49">
        <v>227</v>
      </c>
      <c r="T59" s="51">
        <v>2.5000000000000001E-2</v>
      </c>
      <c r="U59" s="49">
        <v>112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0">
        <v>4.0000000000000001E-3</v>
      </c>
      <c r="AC59" s="284">
        <v>1075</v>
      </c>
      <c r="AD59" s="285">
        <v>8283</v>
      </c>
      <c r="AE59" s="286">
        <v>0.90700000000000003</v>
      </c>
    </row>
    <row r="60" spans="1:31" x14ac:dyDescent="0.2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8">
        <v>3</v>
      </c>
      <c r="G60" s="280">
        <v>1762</v>
      </c>
      <c r="H60" s="281">
        <v>0.49399999999999999</v>
      </c>
      <c r="I60" s="145">
        <v>1797</v>
      </c>
      <c r="J60" s="204">
        <v>0.504</v>
      </c>
      <c r="K60" s="203">
        <v>8</v>
      </c>
      <c r="L60" s="204">
        <v>2E-3</v>
      </c>
      <c r="M60" s="203">
        <v>0</v>
      </c>
      <c r="N60" s="282">
        <v>0</v>
      </c>
      <c r="O60" s="283">
        <v>79</v>
      </c>
      <c r="P60" s="364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0">
        <v>1.0999999999999999E-2</v>
      </c>
      <c r="AC60" s="284">
        <v>203</v>
      </c>
      <c r="AD60" s="285">
        <v>1682</v>
      </c>
      <c r="AE60" s="286">
        <v>0.95499999999999996</v>
      </c>
    </row>
    <row r="61" spans="1:31" x14ac:dyDescent="0.2">
      <c r="A61" s="36" t="s">
        <v>81</v>
      </c>
      <c r="B61" s="37">
        <v>52843</v>
      </c>
      <c r="C61" s="38">
        <v>70</v>
      </c>
      <c r="D61" s="38">
        <v>0</v>
      </c>
      <c r="E61" s="38">
        <v>46</v>
      </c>
      <c r="F61" s="268">
        <v>3</v>
      </c>
      <c r="G61" s="280">
        <v>52369</v>
      </c>
      <c r="H61" s="281">
        <v>0.99099999999999999</v>
      </c>
      <c r="I61" s="145">
        <v>442</v>
      </c>
      <c r="J61" s="204">
        <v>8.0000000000000002E-3</v>
      </c>
      <c r="K61" s="203">
        <v>32</v>
      </c>
      <c r="L61" s="204">
        <v>1E-3</v>
      </c>
      <c r="M61" s="203">
        <v>0</v>
      </c>
      <c r="N61" s="282">
        <v>0</v>
      </c>
      <c r="O61" s="283">
        <v>139</v>
      </c>
      <c r="P61" s="364">
        <v>3.0000000000000001E-3</v>
      </c>
      <c r="Q61" s="49">
        <v>132</v>
      </c>
      <c r="R61" s="51">
        <v>3.0000000000000001E-3</v>
      </c>
      <c r="S61" s="49">
        <v>383</v>
      </c>
      <c r="T61" s="51">
        <v>7.0000000000000001E-3</v>
      </c>
      <c r="U61" s="49">
        <v>162</v>
      </c>
      <c r="V61" s="51">
        <v>3.0000000000000001E-3</v>
      </c>
      <c r="W61" s="49">
        <v>11</v>
      </c>
      <c r="X61" s="53">
        <v>0</v>
      </c>
      <c r="Y61" s="52">
        <v>12</v>
      </c>
      <c r="Z61" s="53">
        <v>0</v>
      </c>
      <c r="AA61" s="52">
        <v>8</v>
      </c>
      <c r="AB61" s="200">
        <v>0</v>
      </c>
      <c r="AC61" s="284">
        <v>715</v>
      </c>
      <c r="AD61" s="285">
        <v>51752</v>
      </c>
      <c r="AE61" s="286">
        <v>0.98799999999999999</v>
      </c>
    </row>
    <row r="62" spans="1:31" x14ac:dyDescent="0.2">
      <c r="A62" s="36" t="s">
        <v>82</v>
      </c>
      <c r="B62" s="37">
        <v>13692</v>
      </c>
      <c r="C62" s="38">
        <v>26</v>
      </c>
      <c r="D62" s="38">
        <v>0</v>
      </c>
      <c r="E62" s="38">
        <v>11</v>
      </c>
      <c r="F62" s="268">
        <v>3</v>
      </c>
      <c r="G62" s="280">
        <v>11214</v>
      </c>
      <c r="H62" s="281">
        <v>0.81899999999999995</v>
      </c>
      <c r="I62" s="145">
        <v>2294</v>
      </c>
      <c r="J62" s="204">
        <v>0.16800000000000001</v>
      </c>
      <c r="K62" s="203">
        <v>184</v>
      </c>
      <c r="L62" s="204">
        <v>1.2999999999999999E-2</v>
      </c>
      <c r="M62" s="203">
        <v>0</v>
      </c>
      <c r="N62" s="282">
        <v>0</v>
      </c>
      <c r="O62" s="283">
        <v>779</v>
      </c>
      <c r="P62" s="117">
        <v>6.9000000000000006E-2</v>
      </c>
      <c r="Q62" s="49">
        <v>376</v>
      </c>
      <c r="R62" s="51">
        <v>3.4000000000000002E-2</v>
      </c>
      <c r="S62" s="49">
        <v>129</v>
      </c>
      <c r="T62" s="51">
        <v>1.2E-2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0">
        <v>1E-3</v>
      </c>
      <c r="AC62" s="284">
        <v>1032</v>
      </c>
      <c r="AD62" s="285">
        <v>10435</v>
      </c>
      <c r="AE62" s="286">
        <v>0.93100000000000005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E64" s="295"/>
    </row>
    <row r="65" spans="1:31" s="68" customFormat="1" x14ac:dyDescent="0.2">
      <c r="A65" s="60" t="s">
        <v>93</v>
      </c>
      <c r="B65" s="61">
        <f t="shared" ref="B65:G65" si="0">SUM(B8:B62)</f>
        <v>1135451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1053913</v>
      </c>
      <c r="H65" s="64">
        <f xml:space="preserve"> G65 / B65</f>
        <v>0.92818888705897484</v>
      </c>
      <c r="I65" s="63">
        <f>SUM(I8:I62)</f>
        <v>69885</v>
      </c>
      <c r="J65" s="65">
        <f xml:space="preserve"> I65 / B65</f>
        <v>6.1548230614971493E-2</v>
      </c>
      <c r="K65" s="63">
        <f>SUM(K8:K62)</f>
        <v>11283</v>
      </c>
      <c r="L65" s="65">
        <f xml:space="preserve"> K65 / B65</f>
        <v>9.9370206200003353E-3</v>
      </c>
      <c r="M65" s="63">
        <f>SUM(M8:M62)</f>
        <v>370</v>
      </c>
      <c r="N65" s="64">
        <f xml:space="preserve"> M65 / B65</f>
        <v>3.2586170605336556E-4</v>
      </c>
      <c r="O65" s="66">
        <f>SUM(O8:O62)</f>
        <v>25673</v>
      </c>
      <c r="P65" s="67">
        <f xml:space="preserve"> O65 / $G$65</f>
        <v>2.435969572440989E-2</v>
      </c>
      <c r="Q65" s="66">
        <f>SUM(Q8:Q62)</f>
        <v>13309</v>
      </c>
      <c r="R65" s="67">
        <f xml:space="preserve"> Q65 / $G$65</f>
        <v>1.2628177088621167E-2</v>
      </c>
      <c r="S65" s="66">
        <f>SUM(S8:S62)</f>
        <v>66558</v>
      </c>
      <c r="T65" s="67">
        <f xml:space="preserve"> S65 / $G$65</f>
        <v>6.3153220427113049E-2</v>
      </c>
      <c r="U65" s="66">
        <f>SUM(U8:U62)</f>
        <v>43568</v>
      </c>
      <c r="V65" s="67">
        <f xml:space="preserve"> U65 / $G$65</f>
        <v>4.1339275632808398E-2</v>
      </c>
      <c r="W65" s="66">
        <f>SUM(W8:W62)</f>
        <v>6904</v>
      </c>
      <c r="X65" s="67">
        <f xml:space="preserve"> W65 / $G$65</f>
        <v>6.5508253527568217E-3</v>
      </c>
      <c r="Y65" s="66">
        <f>SUM(Y8:Y62)</f>
        <v>5508</v>
      </c>
      <c r="Z65" s="67">
        <f xml:space="preserve"> Y65 / $G$65</f>
        <v>5.2262378393662474E-3</v>
      </c>
      <c r="AA65" s="66">
        <f>SUM(AA8:AA62)</f>
        <v>1460</v>
      </c>
      <c r="AB65" s="67">
        <f xml:space="preserve"> AA65 / $G$65</f>
        <v>1.3853135885030358E-3</v>
      </c>
      <c r="AC65" s="296">
        <f>SUM(AC8:AC62)</f>
        <v>149950</v>
      </c>
      <c r="AD65" s="296">
        <f>SUM(AD8:AD62)</f>
        <v>932960</v>
      </c>
      <c r="AE65" s="297">
        <f xml:space="preserve"> AD65 / $G$65</f>
        <v>0.88523435995191257</v>
      </c>
    </row>
    <row r="66" spans="1:31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1762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8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6">
        <f t="shared" si="1"/>
        <v>18</v>
      </c>
      <c r="AD66" s="296">
        <f t="shared" si="1"/>
        <v>0</v>
      </c>
      <c r="AE66" s="299">
        <f t="shared" si="1"/>
        <v>0</v>
      </c>
    </row>
    <row r="67" spans="1:31" x14ac:dyDescent="0.2">
      <c r="A67" s="69" t="s">
        <v>95</v>
      </c>
      <c r="B67" s="61">
        <f t="shared" ref="B67:N67" si="2">MAX(B8:B62)</f>
        <v>116829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113518</v>
      </c>
      <c r="H67" s="70">
        <f t="shared" si="2"/>
        <v>0.995</v>
      </c>
      <c r="I67" s="63">
        <f t="shared" si="2"/>
        <v>5697</v>
      </c>
      <c r="J67" s="71">
        <f t="shared" si="2"/>
        <v>0.504</v>
      </c>
      <c r="K67" s="63">
        <f t="shared" si="2"/>
        <v>2029</v>
      </c>
      <c r="L67" s="71">
        <f t="shared" si="2"/>
        <v>0.124</v>
      </c>
      <c r="M67" s="63">
        <f t="shared" si="2"/>
        <v>113</v>
      </c>
      <c r="N67" s="71">
        <f t="shared" si="2"/>
        <v>4.0000000000000001E-3</v>
      </c>
      <c r="O67" s="66">
        <f t="shared" ref="O67:AE67" si="3">MAX(O8:O62)</f>
        <v>4765</v>
      </c>
      <c r="P67" s="72">
        <f t="shared" si="3"/>
        <v>0.30299999999999999</v>
      </c>
      <c r="Q67" s="66">
        <f t="shared" si="3"/>
        <v>4490</v>
      </c>
      <c r="R67" s="72">
        <f t="shared" si="3"/>
        <v>0.11899999999999999</v>
      </c>
      <c r="S67" s="66">
        <f t="shared" si="3"/>
        <v>41376</v>
      </c>
      <c r="T67" s="72">
        <f t="shared" si="3"/>
        <v>0.8</v>
      </c>
      <c r="U67" s="66">
        <f t="shared" si="3"/>
        <v>11655</v>
      </c>
      <c r="V67" s="72">
        <f t="shared" si="3"/>
        <v>1</v>
      </c>
      <c r="W67" s="66">
        <f t="shared" si="3"/>
        <v>1719</v>
      </c>
      <c r="X67" s="298">
        <f t="shared" si="3"/>
        <v>0.156</v>
      </c>
      <c r="Y67" s="66">
        <f t="shared" si="3"/>
        <v>5136</v>
      </c>
      <c r="Z67" s="72">
        <f t="shared" si="3"/>
        <v>0.56899999999999995</v>
      </c>
      <c r="AA67" s="66">
        <f t="shared" si="3"/>
        <v>125</v>
      </c>
      <c r="AB67" s="72">
        <f t="shared" si="3"/>
        <v>1.0999999999999999E-2</v>
      </c>
      <c r="AC67" s="296">
        <f t="shared" si="3"/>
        <v>44105</v>
      </c>
      <c r="AD67" s="296">
        <f t="shared" si="3"/>
        <v>112378</v>
      </c>
      <c r="AE67" s="299">
        <f t="shared" si="3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topLeftCell="A10" workbookViewId="0">
      <selection activeCell="B2" sqref="B2"/>
    </sheetView>
  </sheetViews>
  <sheetFormatPr defaultRowHeight="12.75" x14ac:dyDescent="0.2"/>
  <cols>
    <col min="1" max="1" width="3.140625" style="7" customWidth="1"/>
    <col min="2" max="2" width="24.7109375" style="7" customWidth="1"/>
    <col min="3" max="3" width="10" style="68" customWidth="1"/>
    <col min="4" max="4" width="11.140625" style="59" customWidth="1"/>
    <col min="5" max="5" width="57.7109375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44676</v>
      </c>
    </row>
    <row r="3" spans="2:5" ht="13.5" thickBot="1" x14ac:dyDescent="0.25"/>
    <row r="4" spans="2:5" x14ac:dyDescent="0.2">
      <c r="B4" s="129" t="s">
        <v>244</v>
      </c>
      <c r="C4" s="118" t="s">
        <v>97</v>
      </c>
      <c r="D4" s="119" t="s">
        <v>98</v>
      </c>
      <c r="E4" s="120" t="s">
        <v>99</v>
      </c>
    </row>
    <row r="5" spans="2:5" x14ac:dyDescent="0.2">
      <c r="B5" s="130" t="s">
        <v>100</v>
      </c>
      <c r="C5" s="127">
        <v>1053913</v>
      </c>
      <c r="D5" s="128"/>
      <c r="E5" s="131"/>
    </row>
    <row r="6" spans="2:5" x14ac:dyDescent="0.2">
      <c r="B6" s="121" t="s">
        <v>101</v>
      </c>
      <c r="C6" s="122">
        <v>25781</v>
      </c>
      <c r="D6" s="123">
        <f t="shared" ref="D6:D12" si="0" xml:space="preserve"> C6 / $C$5</f>
        <v>2.446217097616217E-2</v>
      </c>
      <c r="E6" s="124" t="s">
        <v>241</v>
      </c>
    </row>
    <row r="7" spans="2:5" x14ac:dyDescent="0.2">
      <c r="B7" s="121" t="s">
        <v>102</v>
      </c>
      <c r="C7" s="122">
        <v>66558</v>
      </c>
      <c r="D7" s="123">
        <f t="shared" si="0"/>
        <v>6.3153220427113049E-2</v>
      </c>
      <c r="E7" s="124" t="s">
        <v>242</v>
      </c>
    </row>
    <row r="8" spans="2:5" x14ac:dyDescent="0.2">
      <c r="B8" s="121" t="s">
        <v>103</v>
      </c>
      <c r="C8" s="122">
        <v>43568</v>
      </c>
      <c r="D8" s="123">
        <f t="shared" si="0"/>
        <v>4.1339275632808398E-2</v>
      </c>
      <c r="E8" s="124" t="s">
        <v>222</v>
      </c>
    </row>
    <row r="9" spans="2:5" x14ac:dyDescent="0.2">
      <c r="B9" s="121" t="s">
        <v>104</v>
      </c>
      <c r="C9" s="122">
        <v>6904</v>
      </c>
      <c r="D9" s="363">
        <f t="shared" si="0"/>
        <v>6.5508253527568217E-3</v>
      </c>
      <c r="E9" s="124" t="s">
        <v>105</v>
      </c>
    </row>
    <row r="10" spans="2:5" x14ac:dyDescent="0.2">
      <c r="B10" s="121" t="s">
        <v>106</v>
      </c>
      <c r="C10" s="122">
        <v>5508</v>
      </c>
      <c r="D10" s="363">
        <f t="shared" si="0"/>
        <v>5.2262378393662474E-3</v>
      </c>
      <c r="E10" s="124" t="s">
        <v>107</v>
      </c>
    </row>
    <row r="11" spans="2:5" ht="25.5" x14ac:dyDescent="0.2">
      <c r="B11" s="132" t="s">
        <v>108</v>
      </c>
      <c r="C11" s="125">
        <v>1460</v>
      </c>
      <c r="D11" s="126">
        <f t="shared" si="0"/>
        <v>1.3853135885030358E-3</v>
      </c>
      <c r="E11" s="133" t="s">
        <v>236</v>
      </c>
    </row>
    <row r="12" spans="2:5" ht="26.25" thickBot="1" x14ac:dyDescent="0.25">
      <c r="B12" s="336" t="s">
        <v>223</v>
      </c>
      <c r="C12" s="337">
        <v>932852</v>
      </c>
      <c r="D12" s="338">
        <f t="shared" si="0"/>
        <v>0.88513188470016024</v>
      </c>
      <c r="E12" s="339" t="s">
        <v>243</v>
      </c>
    </row>
    <row r="13" spans="2:5" customFormat="1" ht="15" x14ac:dyDescent="0.25">
      <c r="D13" s="83"/>
    </row>
    <row r="14" spans="2:5" ht="13.5" thickBot="1" x14ac:dyDescent="0.25"/>
    <row r="15" spans="2:5" x14ac:dyDescent="0.2">
      <c r="B15" s="84" t="s">
        <v>240</v>
      </c>
      <c r="C15" s="79" t="s">
        <v>97</v>
      </c>
      <c r="D15" s="80" t="s">
        <v>98</v>
      </c>
      <c r="E15" s="81" t="s">
        <v>99</v>
      </c>
    </row>
    <row r="16" spans="2:5" x14ac:dyDescent="0.2">
      <c r="B16" s="85" t="s">
        <v>109</v>
      </c>
      <c r="C16" s="86">
        <v>1135451</v>
      </c>
      <c r="D16" s="87"/>
      <c r="E16" s="88" t="s">
        <v>110</v>
      </c>
    </row>
    <row r="17" spans="2:5" ht="25.5" x14ac:dyDescent="0.2">
      <c r="B17" s="89" t="s">
        <v>111</v>
      </c>
      <c r="C17" s="90">
        <v>1053913</v>
      </c>
      <c r="D17" s="91">
        <f xml:space="preserve"> C17 / $C$16</f>
        <v>0.92818888705897484</v>
      </c>
      <c r="E17" s="92" t="s">
        <v>112</v>
      </c>
    </row>
    <row r="18" spans="2:5" x14ac:dyDescent="0.2">
      <c r="B18" s="93" t="s">
        <v>113</v>
      </c>
      <c r="C18" s="94">
        <v>69885</v>
      </c>
      <c r="D18" s="95">
        <f xml:space="preserve"> C18 / $C$16</f>
        <v>6.1548230614971493E-2</v>
      </c>
      <c r="E18" s="96" t="s">
        <v>114</v>
      </c>
    </row>
    <row r="19" spans="2:5" x14ac:dyDescent="0.2">
      <c r="B19" s="93" t="s">
        <v>115</v>
      </c>
      <c r="C19" s="94">
        <v>11283</v>
      </c>
      <c r="D19" s="95">
        <f xml:space="preserve"> C19 / $C$16</f>
        <v>9.9370206200003353E-3</v>
      </c>
      <c r="E19" s="96" t="s">
        <v>114</v>
      </c>
    </row>
    <row r="20" spans="2:5" x14ac:dyDescent="0.2">
      <c r="B20" s="85" t="s">
        <v>116</v>
      </c>
      <c r="C20" s="86"/>
      <c r="D20" s="87"/>
      <c r="E20" s="88" t="s">
        <v>117</v>
      </c>
    </row>
    <row r="21" spans="2:5" x14ac:dyDescent="0.2">
      <c r="B21" s="97" t="s">
        <v>118</v>
      </c>
      <c r="C21" s="98"/>
      <c r="D21" s="99">
        <v>0.995</v>
      </c>
      <c r="E21" s="100" t="s">
        <v>119</v>
      </c>
    </row>
    <row r="22" spans="2:5" ht="13.5" thickBot="1" x14ac:dyDescent="0.25">
      <c r="B22" s="101" t="s">
        <v>120</v>
      </c>
      <c r="C22" s="102"/>
      <c r="D22" s="103">
        <v>0.49399999999999999</v>
      </c>
      <c r="E22" s="104" t="s">
        <v>121</v>
      </c>
    </row>
    <row r="23" spans="2:5" ht="13.5" thickBot="1" x14ac:dyDescent="0.25"/>
    <row r="24" spans="2:5" ht="25.5" x14ac:dyDescent="0.2">
      <c r="B24" s="105" t="s">
        <v>122</v>
      </c>
      <c r="C24" s="106" t="s">
        <v>97</v>
      </c>
      <c r="D24" s="107" t="s">
        <v>98</v>
      </c>
      <c r="E24" s="108" t="s">
        <v>99</v>
      </c>
    </row>
    <row r="25" spans="2:5" x14ac:dyDescent="0.2">
      <c r="B25" s="85" t="s">
        <v>123</v>
      </c>
      <c r="C25" s="86">
        <v>1671</v>
      </c>
      <c r="D25" s="87"/>
      <c r="E25" s="88"/>
    </row>
    <row r="26" spans="2:5" x14ac:dyDescent="0.2">
      <c r="B26" s="109" t="s">
        <v>124</v>
      </c>
      <c r="C26" s="110">
        <v>46</v>
      </c>
      <c r="D26" s="82">
        <f xml:space="preserve"> C26 / $C$25</f>
        <v>2.7528426092160382E-2</v>
      </c>
      <c r="E26" s="111" t="s">
        <v>125</v>
      </c>
    </row>
    <row r="27" spans="2:5" x14ac:dyDescent="0.2">
      <c r="B27" s="109" t="s">
        <v>126</v>
      </c>
      <c r="C27" s="110">
        <v>955</v>
      </c>
      <c r="D27" s="82">
        <f xml:space="preserve"> C27 / $C$25</f>
        <v>0.57151406343506883</v>
      </c>
      <c r="E27" s="111" t="s">
        <v>245</v>
      </c>
    </row>
    <row r="28" spans="2:5" x14ac:dyDescent="0.2">
      <c r="B28" s="109" t="s">
        <v>94</v>
      </c>
      <c r="C28" s="110">
        <v>9</v>
      </c>
      <c r="D28" s="112"/>
      <c r="E28" s="111" t="s">
        <v>127</v>
      </c>
    </row>
    <row r="29" spans="2:5" x14ac:dyDescent="0.2">
      <c r="B29" s="109" t="s">
        <v>95</v>
      </c>
      <c r="C29" s="110">
        <v>189</v>
      </c>
      <c r="D29" s="112"/>
      <c r="E29" s="111" t="s">
        <v>128</v>
      </c>
    </row>
    <row r="30" spans="2:5" x14ac:dyDescent="0.2">
      <c r="B30" s="85" t="s">
        <v>129</v>
      </c>
      <c r="C30" s="86">
        <v>195</v>
      </c>
      <c r="D30" s="87"/>
      <c r="E30" s="88"/>
    </row>
    <row r="31" spans="2:5" ht="13.5" thickBot="1" x14ac:dyDescent="0.25">
      <c r="B31" s="113" t="s">
        <v>95</v>
      </c>
      <c r="C31" s="114">
        <v>8</v>
      </c>
      <c r="D31" s="115"/>
      <c r="E31" s="116" t="s">
        <v>130</v>
      </c>
    </row>
    <row r="34" spans="2:5" x14ac:dyDescent="0.2">
      <c r="B34" s="7" t="s">
        <v>224</v>
      </c>
      <c r="C34" s="169">
        <v>44676</v>
      </c>
      <c r="D34" s="169">
        <v>44666</v>
      </c>
      <c r="E34" s="362">
        <v>44659</v>
      </c>
    </row>
    <row r="35" spans="2:5" x14ac:dyDescent="0.2">
      <c r="B35" s="7" t="s">
        <v>225</v>
      </c>
      <c r="C35" s="68">
        <v>44</v>
      </c>
      <c r="D35" s="68">
        <v>41</v>
      </c>
      <c r="E35" s="308">
        <v>36</v>
      </c>
    </row>
    <row r="36" spans="2:5" x14ac:dyDescent="0.2">
      <c r="B36" s="7" t="s">
        <v>226</v>
      </c>
      <c r="C36" s="68">
        <v>5</v>
      </c>
      <c r="D36" s="68">
        <v>7</v>
      </c>
      <c r="E36" s="308">
        <v>7</v>
      </c>
    </row>
    <row r="37" spans="2:5" x14ac:dyDescent="0.2">
      <c r="B37" s="7" t="s">
        <v>227</v>
      </c>
      <c r="C37" s="68">
        <v>2</v>
      </c>
      <c r="D37" s="68">
        <v>2</v>
      </c>
      <c r="E37" s="308">
        <v>4</v>
      </c>
    </row>
    <row r="38" spans="2:5" x14ac:dyDescent="0.2">
      <c r="B38" s="7" t="s">
        <v>228</v>
      </c>
      <c r="C38" s="68">
        <v>2</v>
      </c>
      <c r="D38" s="68">
        <v>2</v>
      </c>
      <c r="E38" s="308">
        <v>5</v>
      </c>
    </row>
    <row r="39" spans="2:5" x14ac:dyDescent="0.2">
      <c r="B39" s="7" t="s">
        <v>229</v>
      </c>
      <c r="C39" s="68">
        <v>0</v>
      </c>
      <c r="D39" s="68">
        <v>1</v>
      </c>
      <c r="E39" s="308">
        <v>1</v>
      </c>
    </row>
    <row r="40" spans="2:5" x14ac:dyDescent="0.2">
      <c r="B40" s="7" t="s">
        <v>230</v>
      </c>
      <c r="C40" s="68">
        <v>2</v>
      </c>
      <c r="D40" s="68">
        <v>2</v>
      </c>
      <c r="E40" s="308">
        <v>2</v>
      </c>
    </row>
    <row r="41" spans="2:5" x14ac:dyDescent="0.2">
      <c r="C41" s="68">
        <f>SUM(C35:C40)</f>
        <v>55</v>
      </c>
      <c r="D41" s="68">
        <f>SUM(D35:D40)</f>
        <v>55</v>
      </c>
      <c r="E41" s="10">
        <f>SUM(E35:E40)</f>
        <v>55</v>
      </c>
    </row>
    <row r="42" spans="2:5" x14ac:dyDescent="0.2">
      <c r="D42" s="309"/>
    </row>
    <row r="43" spans="2:5" x14ac:dyDescent="0.2">
      <c r="D43" s="309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/>
  </sheetViews>
  <sheetFormatPr defaultRowHeight="12.75" x14ac:dyDescent="0.2"/>
  <cols>
    <col min="1" max="1" width="16.42578125" style="7" customWidth="1"/>
    <col min="2" max="2" width="13.7109375" style="7" customWidth="1"/>
    <col min="3" max="3" width="16.5703125" style="7" customWidth="1"/>
    <col min="4" max="5" width="16.42578125" style="7" customWidth="1"/>
    <col min="6" max="7" width="12.7109375" style="7" customWidth="1"/>
    <col min="8" max="8" width="14.5703125" style="19" customWidth="1"/>
    <col min="9" max="9" width="10.5703125" style="7" customWidth="1"/>
    <col min="10" max="16384" width="9.140625" style="7"/>
  </cols>
  <sheetData>
    <row r="1" spans="1:9" ht="13.5" thickBot="1" x14ac:dyDescent="0.25">
      <c r="A1" s="7" t="s">
        <v>201</v>
      </c>
      <c r="C1" s="723" t="s">
        <v>133</v>
      </c>
      <c r="D1" s="723"/>
      <c r="E1" s="340"/>
    </row>
    <row r="2" spans="1:9" ht="24.75" customHeight="1" thickBot="1" x14ac:dyDescent="0.25">
      <c r="B2" s="147"/>
      <c r="C2" s="147"/>
      <c r="D2" s="147"/>
      <c r="E2" s="147"/>
      <c r="F2" s="147"/>
      <c r="G2" s="147"/>
    </row>
    <row r="3" spans="1:9" ht="63.75" customHeight="1" thickBot="1" x14ac:dyDescent="0.25">
      <c r="A3" s="240" t="s">
        <v>0</v>
      </c>
      <c r="B3" s="244" t="s">
        <v>5</v>
      </c>
      <c r="C3" s="235" t="s">
        <v>135</v>
      </c>
      <c r="D3" s="234" t="s">
        <v>134</v>
      </c>
      <c r="E3" s="342" t="s">
        <v>237</v>
      </c>
      <c r="F3" s="343" t="s">
        <v>193</v>
      </c>
      <c r="G3" s="344" t="s">
        <v>194</v>
      </c>
      <c r="H3" s="345" t="s">
        <v>238</v>
      </c>
      <c r="I3" s="346" t="s">
        <v>239</v>
      </c>
    </row>
    <row r="4" spans="1:9" x14ac:dyDescent="0.2">
      <c r="A4" s="347" t="s">
        <v>29</v>
      </c>
      <c r="B4" s="348">
        <v>80158</v>
      </c>
      <c r="C4" s="349">
        <v>79009</v>
      </c>
      <c r="D4" s="349">
        <v>75063</v>
      </c>
      <c r="E4" s="350">
        <v>11956</v>
      </c>
      <c r="F4" s="270">
        <v>5710</v>
      </c>
      <c r="G4" s="300">
        <v>7.0999999999999994E-2</v>
      </c>
      <c r="H4" s="118">
        <f t="shared" ref="H4:H35" si="0" xml:space="preserve"> C4 - F4</f>
        <v>73299</v>
      </c>
      <c r="I4" s="351">
        <f t="shared" ref="I4:I35" si="1" xml:space="preserve"> E4 - F4</f>
        <v>6246</v>
      </c>
    </row>
    <row r="5" spans="1:9" x14ac:dyDescent="0.2">
      <c r="A5" s="352" t="s">
        <v>68</v>
      </c>
      <c r="B5" s="145">
        <v>45170</v>
      </c>
      <c r="C5" s="209">
        <v>42415</v>
      </c>
      <c r="D5" s="209">
        <v>42930</v>
      </c>
      <c r="E5" s="341">
        <v>2409</v>
      </c>
      <c r="F5" s="283">
        <v>1764</v>
      </c>
      <c r="G5" s="50">
        <v>3.9E-2</v>
      </c>
      <c r="H5" s="148">
        <f t="shared" si="0"/>
        <v>40651</v>
      </c>
      <c r="I5" s="353">
        <f t="shared" si="1"/>
        <v>645</v>
      </c>
    </row>
    <row r="6" spans="1:9" x14ac:dyDescent="0.2">
      <c r="A6" s="352" t="s">
        <v>47</v>
      </c>
      <c r="B6" s="145">
        <v>113386</v>
      </c>
      <c r="C6" s="209">
        <v>28486</v>
      </c>
      <c r="D6" s="209">
        <v>16231</v>
      </c>
      <c r="E6" s="341">
        <v>2547</v>
      </c>
      <c r="F6" s="283">
        <v>911</v>
      </c>
      <c r="G6" s="50">
        <v>8.0000000000000002E-3</v>
      </c>
      <c r="H6" s="148">
        <f t="shared" si="0"/>
        <v>27575</v>
      </c>
      <c r="I6" s="353">
        <f t="shared" si="1"/>
        <v>1636</v>
      </c>
    </row>
    <row r="7" spans="1:9" x14ac:dyDescent="0.2">
      <c r="A7" s="352" t="s">
        <v>46</v>
      </c>
      <c r="B7" s="145">
        <v>39784</v>
      </c>
      <c r="C7" s="209">
        <v>22495</v>
      </c>
      <c r="D7" s="209">
        <v>22237</v>
      </c>
      <c r="E7" s="341">
        <v>2410</v>
      </c>
      <c r="F7" s="283">
        <v>181</v>
      </c>
      <c r="G7" s="50">
        <v>5.0000000000000001E-3</v>
      </c>
      <c r="H7" s="148">
        <f t="shared" si="0"/>
        <v>22314</v>
      </c>
      <c r="I7" s="353">
        <f t="shared" si="1"/>
        <v>2229</v>
      </c>
    </row>
    <row r="8" spans="1:9" x14ac:dyDescent="0.2">
      <c r="A8" s="352" t="s">
        <v>67</v>
      </c>
      <c r="B8" s="145">
        <v>35731</v>
      </c>
      <c r="C8" s="209">
        <v>20690</v>
      </c>
      <c r="D8" s="209">
        <v>5403</v>
      </c>
      <c r="E8" s="341">
        <v>258</v>
      </c>
      <c r="F8" s="283">
        <v>62</v>
      </c>
      <c r="G8" s="50">
        <v>2E-3</v>
      </c>
      <c r="H8" s="148">
        <f t="shared" si="0"/>
        <v>20628</v>
      </c>
      <c r="I8" s="353">
        <f t="shared" si="1"/>
        <v>196</v>
      </c>
    </row>
    <row r="9" spans="1:9" x14ac:dyDescent="0.2">
      <c r="A9" s="352" t="s">
        <v>58</v>
      </c>
      <c r="B9" s="145">
        <v>57493</v>
      </c>
      <c r="C9" s="209">
        <v>11011</v>
      </c>
      <c r="D9" s="209">
        <v>9811</v>
      </c>
      <c r="E9" s="341">
        <v>212</v>
      </c>
      <c r="F9" s="283">
        <v>181</v>
      </c>
      <c r="G9" s="50">
        <v>3.0000000000000001E-3</v>
      </c>
      <c r="H9" s="148">
        <f t="shared" si="0"/>
        <v>10830</v>
      </c>
      <c r="I9" s="353">
        <f t="shared" si="1"/>
        <v>31</v>
      </c>
    </row>
    <row r="10" spans="1:9" x14ac:dyDescent="0.2">
      <c r="A10" s="352" t="s">
        <v>51</v>
      </c>
      <c r="B10" s="145">
        <v>31805</v>
      </c>
      <c r="C10" s="209">
        <v>10223</v>
      </c>
      <c r="D10" s="209">
        <v>7986</v>
      </c>
      <c r="E10" s="341">
        <v>310</v>
      </c>
      <c r="F10" s="283">
        <v>149</v>
      </c>
      <c r="G10" s="50">
        <v>5.0000000000000001E-3</v>
      </c>
      <c r="H10" s="148">
        <f t="shared" si="0"/>
        <v>10074</v>
      </c>
      <c r="I10" s="353">
        <f t="shared" si="1"/>
        <v>161</v>
      </c>
    </row>
    <row r="11" spans="1:9" x14ac:dyDescent="0.2">
      <c r="A11" s="352" t="s">
        <v>33</v>
      </c>
      <c r="B11" s="145">
        <v>51680</v>
      </c>
      <c r="C11" s="216">
        <v>12831</v>
      </c>
      <c r="D11" s="209">
        <v>12831</v>
      </c>
      <c r="E11" s="341">
        <v>4530</v>
      </c>
      <c r="F11" s="283">
        <v>2937</v>
      </c>
      <c r="G11" s="50">
        <v>5.7000000000000002E-2</v>
      </c>
      <c r="H11" s="148">
        <f t="shared" si="0"/>
        <v>9894</v>
      </c>
      <c r="I11" s="353">
        <f t="shared" si="1"/>
        <v>1593</v>
      </c>
    </row>
    <row r="12" spans="1:9" x14ac:dyDescent="0.2">
      <c r="A12" s="352" t="s">
        <v>62</v>
      </c>
      <c r="B12" s="145">
        <v>25941</v>
      </c>
      <c r="C12" s="216">
        <v>11954</v>
      </c>
      <c r="D12" s="209">
        <v>11954</v>
      </c>
      <c r="E12" s="341">
        <v>2589</v>
      </c>
      <c r="F12" s="283">
        <v>2111</v>
      </c>
      <c r="G12" s="117">
        <v>8.2000000000000003E-2</v>
      </c>
      <c r="H12" s="148">
        <f t="shared" si="0"/>
        <v>9843</v>
      </c>
      <c r="I12" s="353">
        <f t="shared" si="1"/>
        <v>478</v>
      </c>
    </row>
    <row r="13" spans="1:9" x14ac:dyDescent="0.2">
      <c r="A13" s="352" t="s">
        <v>81</v>
      </c>
      <c r="B13" s="145">
        <v>52245</v>
      </c>
      <c r="C13" s="209">
        <v>8402</v>
      </c>
      <c r="D13" s="209">
        <v>9261</v>
      </c>
      <c r="E13" s="341">
        <v>489</v>
      </c>
      <c r="F13" s="283">
        <v>131</v>
      </c>
      <c r="G13" s="50">
        <v>3.0000000000000001E-3</v>
      </c>
      <c r="H13" s="148">
        <f t="shared" si="0"/>
        <v>8271</v>
      </c>
      <c r="I13" s="353">
        <f t="shared" si="1"/>
        <v>358</v>
      </c>
    </row>
    <row r="14" spans="1:9" x14ac:dyDescent="0.2">
      <c r="A14" s="352" t="s">
        <v>45</v>
      </c>
      <c r="B14" s="145">
        <v>18064</v>
      </c>
      <c r="C14" s="209">
        <v>8162</v>
      </c>
      <c r="D14" s="209">
        <v>4897</v>
      </c>
      <c r="E14" s="341">
        <v>190</v>
      </c>
      <c r="F14" s="283">
        <v>77</v>
      </c>
      <c r="G14" s="50">
        <v>4.0000000000000001E-3</v>
      </c>
      <c r="H14" s="148">
        <f t="shared" si="0"/>
        <v>8085</v>
      </c>
      <c r="I14" s="353">
        <f t="shared" si="1"/>
        <v>113</v>
      </c>
    </row>
    <row r="15" spans="1:9" x14ac:dyDescent="0.2">
      <c r="A15" s="352" t="s">
        <v>56</v>
      </c>
      <c r="B15" s="145">
        <v>16391</v>
      </c>
      <c r="C15" s="209">
        <v>7081</v>
      </c>
      <c r="D15" s="209">
        <v>660</v>
      </c>
      <c r="E15" s="341">
        <v>426</v>
      </c>
      <c r="F15" s="283">
        <v>37</v>
      </c>
      <c r="G15" s="50">
        <v>2E-3</v>
      </c>
      <c r="H15" s="148">
        <f t="shared" si="0"/>
        <v>7044</v>
      </c>
      <c r="I15" s="353">
        <f t="shared" si="1"/>
        <v>389</v>
      </c>
    </row>
    <row r="16" spans="1:9" x14ac:dyDescent="0.2">
      <c r="A16" s="352" t="s">
        <v>55</v>
      </c>
      <c r="B16" s="145">
        <v>33374</v>
      </c>
      <c r="C16" s="209">
        <v>6697</v>
      </c>
      <c r="D16" s="209">
        <v>700</v>
      </c>
      <c r="E16" s="341">
        <v>164</v>
      </c>
      <c r="F16" s="283">
        <v>122</v>
      </c>
      <c r="G16" s="50">
        <v>4.0000000000000001E-3</v>
      </c>
      <c r="H16" s="148">
        <f t="shared" si="0"/>
        <v>6575</v>
      </c>
      <c r="I16" s="353">
        <f t="shared" si="1"/>
        <v>42</v>
      </c>
    </row>
    <row r="17" spans="1:9" x14ac:dyDescent="0.2">
      <c r="A17" s="352" t="s">
        <v>66</v>
      </c>
      <c r="B17" s="145">
        <v>18863</v>
      </c>
      <c r="C17" s="209">
        <v>5444</v>
      </c>
      <c r="D17" s="209">
        <v>4768</v>
      </c>
      <c r="E17" s="341">
        <v>153</v>
      </c>
      <c r="F17" s="283">
        <v>84</v>
      </c>
      <c r="G17" s="50">
        <v>4.0000000000000001E-3</v>
      </c>
      <c r="H17" s="148">
        <f t="shared" si="0"/>
        <v>5360</v>
      </c>
      <c r="I17" s="353">
        <f t="shared" si="1"/>
        <v>69</v>
      </c>
    </row>
    <row r="18" spans="1:9" x14ac:dyDescent="0.2">
      <c r="A18" s="354" t="s">
        <v>59</v>
      </c>
      <c r="B18" s="145">
        <v>8025</v>
      </c>
      <c r="C18" s="209">
        <v>5265</v>
      </c>
      <c r="D18" s="209">
        <v>1020</v>
      </c>
      <c r="E18" s="341">
        <v>54</v>
      </c>
      <c r="F18" s="283">
        <v>35</v>
      </c>
      <c r="G18" s="50">
        <v>4.0000000000000001E-3</v>
      </c>
      <c r="H18" s="148">
        <f t="shared" si="0"/>
        <v>5230</v>
      </c>
      <c r="I18" s="353">
        <f t="shared" si="1"/>
        <v>19</v>
      </c>
    </row>
    <row r="19" spans="1:9" x14ac:dyDescent="0.2">
      <c r="A19" s="354" t="s">
        <v>71</v>
      </c>
      <c r="B19" s="145">
        <v>5931</v>
      </c>
      <c r="C19" s="209">
        <v>5294</v>
      </c>
      <c r="D19" s="209">
        <v>5882</v>
      </c>
      <c r="E19" s="341">
        <v>342</v>
      </c>
      <c r="F19" s="283">
        <v>338</v>
      </c>
      <c r="G19" s="50">
        <v>5.7000000000000002E-2</v>
      </c>
      <c r="H19" s="148">
        <f t="shared" si="0"/>
        <v>4956</v>
      </c>
      <c r="I19" s="353">
        <f t="shared" si="1"/>
        <v>4</v>
      </c>
    </row>
    <row r="20" spans="1:9" x14ac:dyDescent="0.2">
      <c r="A20" s="352" t="s">
        <v>37</v>
      </c>
      <c r="B20" s="145">
        <v>22052</v>
      </c>
      <c r="C20" s="209">
        <v>4919</v>
      </c>
      <c r="D20" s="209">
        <v>3815</v>
      </c>
      <c r="E20" s="341">
        <v>1040</v>
      </c>
      <c r="F20" s="283">
        <v>433</v>
      </c>
      <c r="G20" s="50">
        <v>0.02</v>
      </c>
      <c r="H20" s="148">
        <f t="shared" si="0"/>
        <v>4486</v>
      </c>
      <c r="I20" s="353">
        <f t="shared" si="1"/>
        <v>607</v>
      </c>
    </row>
    <row r="21" spans="1:9" x14ac:dyDescent="0.2">
      <c r="A21" s="352" t="s">
        <v>40</v>
      </c>
      <c r="B21" s="145">
        <v>18599</v>
      </c>
      <c r="C21" s="209">
        <v>5111</v>
      </c>
      <c r="D21" s="209">
        <v>3111</v>
      </c>
      <c r="E21" s="341">
        <v>931</v>
      </c>
      <c r="F21" s="283">
        <v>669</v>
      </c>
      <c r="G21" s="50">
        <v>3.5999999999999997E-2</v>
      </c>
      <c r="H21" s="148">
        <f t="shared" si="0"/>
        <v>4442</v>
      </c>
      <c r="I21" s="353">
        <f t="shared" si="1"/>
        <v>262</v>
      </c>
    </row>
    <row r="22" spans="1:9" x14ac:dyDescent="0.2">
      <c r="A22" s="352" t="s">
        <v>32</v>
      </c>
      <c r="B22" s="145">
        <v>14146</v>
      </c>
      <c r="C22" s="209">
        <v>4573</v>
      </c>
      <c r="D22" s="209">
        <v>2718</v>
      </c>
      <c r="E22" s="341">
        <v>251</v>
      </c>
      <c r="F22" s="283">
        <v>240</v>
      </c>
      <c r="G22" s="50">
        <v>1.7000000000000001E-2</v>
      </c>
      <c r="H22" s="148">
        <f t="shared" si="0"/>
        <v>4333</v>
      </c>
      <c r="I22" s="353">
        <f t="shared" si="1"/>
        <v>11</v>
      </c>
    </row>
    <row r="23" spans="1:9" x14ac:dyDescent="0.2">
      <c r="A23" s="352" t="s">
        <v>44</v>
      </c>
      <c r="B23" s="145">
        <v>40419</v>
      </c>
      <c r="C23" s="209">
        <v>5186</v>
      </c>
      <c r="D23" s="209">
        <v>5501</v>
      </c>
      <c r="E23" s="341">
        <v>1641</v>
      </c>
      <c r="F23" s="283">
        <v>885</v>
      </c>
      <c r="G23" s="50">
        <v>2.1999999999999999E-2</v>
      </c>
      <c r="H23" s="148">
        <f t="shared" si="0"/>
        <v>4301</v>
      </c>
      <c r="I23" s="353">
        <f t="shared" si="1"/>
        <v>756</v>
      </c>
    </row>
    <row r="24" spans="1:9" x14ac:dyDescent="0.2">
      <c r="A24" s="352" t="s">
        <v>77</v>
      </c>
      <c r="B24" s="145">
        <v>22132</v>
      </c>
      <c r="C24" s="209">
        <v>5592</v>
      </c>
      <c r="D24" s="209">
        <v>6111</v>
      </c>
      <c r="E24" s="341">
        <v>2665</v>
      </c>
      <c r="F24" s="283">
        <v>1589</v>
      </c>
      <c r="G24" s="117">
        <v>7.2999999999999995E-2</v>
      </c>
      <c r="H24" s="148">
        <f t="shared" si="0"/>
        <v>4003</v>
      </c>
      <c r="I24" s="353">
        <f t="shared" si="1"/>
        <v>1076</v>
      </c>
    </row>
    <row r="25" spans="1:9" x14ac:dyDescent="0.2">
      <c r="A25" s="355" t="s">
        <v>70</v>
      </c>
      <c r="B25" s="145">
        <v>4973</v>
      </c>
      <c r="C25" s="209">
        <v>4190</v>
      </c>
      <c r="D25" s="209">
        <v>4216</v>
      </c>
      <c r="E25" s="341">
        <v>262</v>
      </c>
      <c r="F25" s="283">
        <v>259</v>
      </c>
      <c r="G25" s="50">
        <v>5.1999999999999998E-2</v>
      </c>
      <c r="H25" s="148">
        <f t="shared" si="0"/>
        <v>3931</v>
      </c>
      <c r="I25" s="353">
        <f t="shared" si="1"/>
        <v>3</v>
      </c>
    </row>
    <row r="26" spans="1:9" x14ac:dyDescent="0.2">
      <c r="A26" s="352" t="s">
        <v>41</v>
      </c>
      <c r="B26" s="145">
        <v>13119</v>
      </c>
      <c r="C26" s="209">
        <v>3355</v>
      </c>
      <c r="D26" s="209">
        <v>3094</v>
      </c>
      <c r="E26" s="341">
        <v>1952</v>
      </c>
      <c r="F26" s="283">
        <v>572</v>
      </c>
      <c r="G26" s="50">
        <v>4.2999999999999997E-2</v>
      </c>
      <c r="H26" s="148">
        <f t="shared" si="0"/>
        <v>2783</v>
      </c>
      <c r="I26" s="353">
        <f t="shared" si="1"/>
        <v>1380</v>
      </c>
    </row>
    <row r="27" spans="1:9" x14ac:dyDescent="0.2">
      <c r="A27" s="352" t="s">
        <v>52</v>
      </c>
      <c r="B27" s="145">
        <v>19108</v>
      </c>
      <c r="C27" s="209">
        <v>2840</v>
      </c>
      <c r="D27" s="209">
        <v>2031</v>
      </c>
      <c r="E27" s="341">
        <v>461</v>
      </c>
      <c r="F27" s="283">
        <v>103</v>
      </c>
      <c r="G27" s="50">
        <v>5.0000000000000001E-3</v>
      </c>
      <c r="H27" s="148">
        <f t="shared" si="0"/>
        <v>2737</v>
      </c>
      <c r="I27" s="353">
        <f t="shared" si="1"/>
        <v>358</v>
      </c>
    </row>
    <row r="28" spans="1:9" x14ac:dyDescent="0.2">
      <c r="A28" s="352" t="s">
        <v>69</v>
      </c>
      <c r="B28" s="145">
        <v>14138</v>
      </c>
      <c r="C28" s="209">
        <v>2364</v>
      </c>
      <c r="D28" s="209">
        <v>1626</v>
      </c>
      <c r="E28" s="341">
        <v>239</v>
      </c>
      <c r="F28" s="283">
        <v>95</v>
      </c>
      <c r="G28" s="50">
        <v>7.0000000000000001E-3</v>
      </c>
      <c r="H28" s="148">
        <f t="shared" si="0"/>
        <v>2269</v>
      </c>
      <c r="I28" s="353">
        <f t="shared" si="1"/>
        <v>144</v>
      </c>
    </row>
    <row r="29" spans="1:9" x14ac:dyDescent="0.2">
      <c r="A29" s="352" t="s">
        <v>50</v>
      </c>
      <c r="B29" s="145">
        <v>17899</v>
      </c>
      <c r="C29" s="209">
        <v>4142</v>
      </c>
      <c r="D29" s="209">
        <v>5747</v>
      </c>
      <c r="E29" s="341">
        <v>2246</v>
      </c>
      <c r="F29" s="283">
        <v>1914</v>
      </c>
      <c r="G29" s="117">
        <v>0.108</v>
      </c>
      <c r="H29" s="148">
        <f t="shared" si="0"/>
        <v>2228</v>
      </c>
      <c r="I29" s="353">
        <f t="shared" si="1"/>
        <v>332</v>
      </c>
    </row>
    <row r="30" spans="1:9" x14ac:dyDescent="0.2">
      <c r="A30" s="352" t="s">
        <v>76</v>
      </c>
      <c r="B30" s="145">
        <v>13475</v>
      </c>
      <c r="C30" s="209">
        <v>2235</v>
      </c>
      <c r="D30" s="209">
        <v>2479</v>
      </c>
      <c r="E30" s="341">
        <v>26</v>
      </c>
      <c r="F30" s="283">
        <v>12</v>
      </c>
      <c r="G30" s="50">
        <v>1E-3</v>
      </c>
      <c r="H30" s="148">
        <f t="shared" si="0"/>
        <v>2223</v>
      </c>
      <c r="I30" s="353">
        <f t="shared" si="1"/>
        <v>14</v>
      </c>
    </row>
    <row r="31" spans="1:9" x14ac:dyDescent="0.2">
      <c r="A31" s="352" t="s">
        <v>53</v>
      </c>
      <c r="B31" s="145">
        <v>15365</v>
      </c>
      <c r="C31" s="209">
        <v>1819</v>
      </c>
      <c r="D31" s="209">
        <v>1248</v>
      </c>
      <c r="E31" s="341">
        <v>70</v>
      </c>
      <c r="F31" s="283">
        <v>48</v>
      </c>
      <c r="G31" s="50">
        <v>3.0000000000000001E-3</v>
      </c>
      <c r="H31" s="148">
        <f t="shared" si="0"/>
        <v>1771</v>
      </c>
      <c r="I31" s="353">
        <f t="shared" si="1"/>
        <v>22</v>
      </c>
    </row>
    <row r="32" spans="1:9" x14ac:dyDescent="0.2">
      <c r="A32" s="352" t="s">
        <v>61</v>
      </c>
      <c r="B32" s="145">
        <v>9653</v>
      </c>
      <c r="C32" s="209">
        <v>1636</v>
      </c>
      <c r="D32" s="209">
        <v>1259</v>
      </c>
      <c r="E32" s="341">
        <v>77</v>
      </c>
      <c r="F32" s="283">
        <v>9</v>
      </c>
      <c r="G32" s="50">
        <v>1E-3</v>
      </c>
      <c r="H32" s="148">
        <f t="shared" si="0"/>
        <v>1627</v>
      </c>
      <c r="I32" s="353">
        <f t="shared" si="1"/>
        <v>68</v>
      </c>
    </row>
    <row r="33" spans="1:9" x14ac:dyDescent="0.2">
      <c r="A33" s="352" t="s">
        <v>72</v>
      </c>
      <c r="B33" s="145">
        <v>7376</v>
      </c>
      <c r="C33" s="209">
        <v>1536</v>
      </c>
      <c r="D33" s="209">
        <v>755</v>
      </c>
      <c r="E33" s="341">
        <v>231</v>
      </c>
      <c r="F33" s="283">
        <v>32</v>
      </c>
      <c r="G33" s="50">
        <v>4.0000000000000001E-3</v>
      </c>
      <c r="H33" s="148">
        <f t="shared" si="0"/>
        <v>1504</v>
      </c>
      <c r="I33" s="353">
        <f t="shared" si="1"/>
        <v>199</v>
      </c>
    </row>
    <row r="34" spans="1:9" x14ac:dyDescent="0.2">
      <c r="A34" s="352" t="s">
        <v>57</v>
      </c>
      <c r="B34" s="145">
        <v>8603</v>
      </c>
      <c r="C34" s="209">
        <v>1704</v>
      </c>
      <c r="D34" s="209">
        <v>1910</v>
      </c>
      <c r="E34" s="341">
        <v>814</v>
      </c>
      <c r="F34" s="283">
        <v>385</v>
      </c>
      <c r="G34" s="50">
        <v>4.4999999999999998E-2</v>
      </c>
      <c r="H34" s="148">
        <f t="shared" si="0"/>
        <v>1319</v>
      </c>
      <c r="I34" s="353">
        <f t="shared" si="1"/>
        <v>429</v>
      </c>
    </row>
    <row r="35" spans="1:9" x14ac:dyDescent="0.2">
      <c r="A35" s="352" t="s">
        <v>60</v>
      </c>
      <c r="B35" s="145">
        <v>11914</v>
      </c>
      <c r="C35" s="209">
        <v>2005</v>
      </c>
      <c r="D35" s="209">
        <v>2015</v>
      </c>
      <c r="E35" s="341">
        <v>729</v>
      </c>
      <c r="F35" s="283">
        <v>691</v>
      </c>
      <c r="G35" s="50">
        <v>5.8000000000000003E-2</v>
      </c>
      <c r="H35" s="148">
        <f t="shared" si="0"/>
        <v>1314</v>
      </c>
      <c r="I35" s="353">
        <f t="shared" si="1"/>
        <v>38</v>
      </c>
    </row>
    <row r="36" spans="1:9" x14ac:dyDescent="0.2">
      <c r="A36" s="352" t="s">
        <v>63</v>
      </c>
      <c r="B36" s="145">
        <v>4614</v>
      </c>
      <c r="C36" s="209">
        <v>1456</v>
      </c>
      <c r="D36" s="209">
        <v>1282</v>
      </c>
      <c r="E36" s="341">
        <v>158</v>
      </c>
      <c r="F36" s="283">
        <v>157</v>
      </c>
      <c r="G36" s="50">
        <v>3.4000000000000002E-2</v>
      </c>
      <c r="H36" s="148">
        <f t="shared" ref="H36:H58" si="2" xml:space="preserve"> C36 - F36</f>
        <v>1299</v>
      </c>
      <c r="I36" s="353">
        <f t="shared" ref="I36:I58" si="3" xml:space="preserve"> E36 - F36</f>
        <v>1</v>
      </c>
    </row>
    <row r="37" spans="1:9" x14ac:dyDescent="0.2">
      <c r="A37" s="355" t="s">
        <v>73</v>
      </c>
      <c r="B37" s="145">
        <v>9046</v>
      </c>
      <c r="C37" s="209">
        <v>1285</v>
      </c>
      <c r="D37" s="209">
        <v>291</v>
      </c>
      <c r="E37" s="341">
        <v>66</v>
      </c>
      <c r="F37" s="283">
        <v>66</v>
      </c>
      <c r="G37" s="50">
        <v>7.0000000000000001E-3</v>
      </c>
      <c r="H37" s="148">
        <f t="shared" si="2"/>
        <v>1219</v>
      </c>
      <c r="I37" s="353">
        <f t="shared" si="3"/>
        <v>0</v>
      </c>
    </row>
    <row r="38" spans="1:9" x14ac:dyDescent="0.2">
      <c r="A38" s="352" t="s">
        <v>79</v>
      </c>
      <c r="B38" s="145">
        <v>9124</v>
      </c>
      <c r="C38" s="209">
        <v>1925</v>
      </c>
      <c r="D38" s="209">
        <v>1969</v>
      </c>
      <c r="E38" s="341">
        <v>888</v>
      </c>
      <c r="F38" s="283">
        <v>708</v>
      </c>
      <c r="G38" s="117">
        <v>7.8E-2</v>
      </c>
      <c r="H38" s="148">
        <f t="shared" si="2"/>
        <v>1217</v>
      </c>
      <c r="I38" s="353">
        <f t="shared" si="3"/>
        <v>180</v>
      </c>
    </row>
    <row r="39" spans="1:9" x14ac:dyDescent="0.2">
      <c r="A39" s="352" t="s">
        <v>49</v>
      </c>
      <c r="B39" s="145">
        <v>10422</v>
      </c>
      <c r="C39" s="209">
        <v>1359</v>
      </c>
      <c r="D39" s="209">
        <v>671</v>
      </c>
      <c r="E39" s="341">
        <v>284</v>
      </c>
      <c r="F39" s="283">
        <v>250</v>
      </c>
      <c r="G39" s="50">
        <v>2.4E-2</v>
      </c>
      <c r="H39" s="148">
        <f t="shared" si="2"/>
        <v>1109</v>
      </c>
      <c r="I39" s="353">
        <f t="shared" si="3"/>
        <v>34</v>
      </c>
    </row>
    <row r="40" spans="1:9" x14ac:dyDescent="0.2">
      <c r="A40" s="352" t="s">
        <v>42</v>
      </c>
      <c r="B40" s="145">
        <v>18219</v>
      </c>
      <c r="C40" s="209">
        <v>1165</v>
      </c>
      <c r="D40" s="209">
        <v>400</v>
      </c>
      <c r="E40" s="341">
        <v>198</v>
      </c>
      <c r="F40" s="283">
        <v>187</v>
      </c>
      <c r="G40" s="50">
        <v>0.01</v>
      </c>
      <c r="H40" s="148">
        <f t="shared" si="2"/>
        <v>978</v>
      </c>
      <c r="I40" s="353">
        <f t="shared" si="3"/>
        <v>11</v>
      </c>
    </row>
    <row r="41" spans="1:9" x14ac:dyDescent="0.2">
      <c r="A41" s="352" t="s">
        <v>82</v>
      </c>
      <c r="B41" s="145">
        <v>11124</v>
      </c>
      <c r="C41" s="209">
        <v>1324</v>
      </c>
      <c r="D41" s="209">
        <v>891</v>
      </c>
      <c r="E41" s="341">
        <v>823</v>
      </c>
      <c r="F41" s="283">
        <v>801</v>
      </c>
      <c r="G41" s="117">
        <v>7.1999999999999995E-2</v>
      </c>
      <c r="H41" s="148">
        <f t="shared" si="2"/>
        <v>523</v>
      </c>
      <c r="I41" s="353">
        <f t="shared" si="3"/>
        <v>22</v>
      </c>
    </row>
    <row r="42" spans="1:9" x14ac:dyDescent="0.2">
      <c r="A42" s="355" t="s">
        <v>39</v>
      </c>
      <c r="B42" s="145">
        <v>7231</v>
      </c>
      <c r="C42" s="209">
        <v>519</v>
      </c>
      <c r="D42" s="209">
        <v>480</v>
      </c>
      <c r="E42" s="341">
        <v>58</v>
      </c>
      <c r="F42" s="283">
        <v>24</v>
      </c>
      <c r="G42" s="50">
        <v>3.0000000000000001E-3</v>
      </c>
      <c r="H42" s="148">
        <f t="shared" si="2"/>
        <v>495</v>
      </c>
      <c r="I42" s="353">
        <f t="shared" si="3"/>
        <v>34</v>
      </c>
    </row>
    <row r="43" spans="1:9" x14ac:dyDescent="0.2">
      <c r="A43" s="352" t="s">
        <v>48</v>
      </c>
      <c r="B43" s="145">
        <v>9624</v>
      </c>
      <c r="C43" s="209">
        <v>516</v>
      </c>
      <c r="D43" s="209">
        <v>80</v>
      </c>
      <c r="E43" s="341">
        <v>48</v>
      </c>
      <c r="F43" s="283">
        <v>31</v>
      </c>
      <c r="G43" s="50">
        <v>3.0000000000000001E-3</v>
      </c>
      <c r="H43" s="148">
        <f t="shared" si="2"/>
        <v>485</v>
      </c>
      <c r="I43" s="353">
        <f t="shared" si="3"/>
        <v>17</v>
      </c>
    </row>
    <row r="44" spans="1:9" x14ac:dyDescent="0.2">
      <c r="A44" s="352" t="s">
        <v>65</v>
      </c>
      <c r="B44" s="145">
        <v>5001</v>
      </c>
      <c r="C44" s="216">
        <v>493</v>
      </c>
      <c r="D44" s="209">
        <v>493</v>
      </c>
      <c r="E44" s="341">
        <v>240</v>
      </c>
      <c r="F44" s="283">
        <v>18</v>
      </c>
      <c r="G44" s="50">
        <v>4.0000000000000001E-3</v>
      </c>
      <c r="H44" s="148">
        <f t="shared" si="2"/>
        <v>475</v>
      </c>
      <c r="I44" s="353">
        <f t="shared" si="3"/>
        <v>222</v>
      </c>
    </row>
    <row r="45" spans="1:9" x14ac:dyDescent="0.2">
      <c r="A45" s="352" t="s">
        <v>30</v>
      </c>
      <c r="B45" s="145">
        <v>13410</v>
      </c>
      <c r="C45" s="209">
        <v>639</v>
      </c>
      <c r="D45" s="209">
        <v>351</v>
      </c>
      <c r="E45" s="341">
        <v>231</v>
      </c>
      <c r="F45" s="283">
        <v>226</v>
      </c>
      <c r="G45" s="50">
        <v>1.7000000000000001E-2</v>
      </c>
      <c r="H45" s="148">
        <f t="shared" si="2"/>
        <v>413</v>
      </c>
      <c r="I45" s="353">
        <f t="shared" si="3"/>
        <v>5</v>
      </c>
    </row>
    <row r="46" spans="1:9" x14ac:dyDescent="0.2">
      <c r="A46" s="355" t="s">
        <v>64</v>
      </c>
      <c r="B46" s="145">
        <v>4557</v>
      </c>
      <c r="C46" s="209">
        <v>443</v>
      </c>
      <c r="D46" s="209">
        <v>96</v>
      </c>
      <c r="E46" s="341">
        <v>88</v>
      </c>
      <c r="F46" s="283">
        <v>43</v>
      </c>
      <c r="G46" s="50">
        <v>0.01</v>
      </c>
      <c r="H46" s="148">
        <f t="shared" si="2"/>
        <v>400</v>
      </c>
      <c r="I46" s="353">
        <f t="shared" si="3"/>
        <v>45</v>
      </c>
    </row>
    <row r="47" spans="1:9" x14ac:dyDescent="0.2">
      <c r="A47" s="355" t="s">
        <v>78</v>
      </c>
      <c r="B47" s="145">
        <v>4160</v>
      </c>
      <c r="C47" s="209">
        <v>457</v>
      </c>
      <c r="D47" s="209">
        <v>375</v>
      </c>
      <c r="E47" s="341">
        <v>191</v>
      </c>
      <c r="F47" s="283">
        <v>188</v>
      </c>
      <c r="G47" s="50">
        <v>4.4999999999999998E-2</v>
      </c>
      <c r="H47" s="148">
        <f t="shared" si="2"/>
        <v>269</v>
      </c>
      <c r="I47" s="353">
        <f t="shared" si="3"/>
        <v>3</v>
      </c>
    </row>
    <row r="48" spans="1:9" x14ac:dyDescent="0.2">
      <c r="A48" s="352" t="s">
        <v>38</v>
      </c>
      <c r="B48" s="145">
        <v>2772</v>
      </c>
      <c r="C48" s="209">
        <v>334</v>
      </c>
      <c r="D48" s="209">
        <v>87</v>
      </c>
      <c r="E48" s="341">
        <v>100</v>
      </c>
      <c r="F48" s="283">
        <v>96</v>
      </c>
      <c r="G48" s="50">
        <v>3.5000000000000003E-2</v>
      </c>
      <c r="H48" s="148">
        <f t="shared" si="2"/>
        <v>238</v>
      </c>
      <c r="I48" s="353">
        <f t="shared" si="3"/>
        <v>4</v>
      </c>
    </row>
    <row r="49" spans="1:9" x14ac:dyDescent="0.2">
      <c r="A49" s="355" t="s">
        <v>80</v>
      </c>
      <c r="B49" s="145">
        <v>1762</v>
      </c>
      <c r="C49" s="209">
        <v>286</v>
      </c>
      <c r="D49" s="209">
        <v>81</v>
      </c>
      <c r="E49" s="341">
        <v>79</v>
      </c>
      <c r="F49" s="283">
        <v>79</v>
      </c>
      <c r="G49" s="50">
        <v>4.4999999999999998E-2</v>
      </c>
      <c r="H49" s="148">
        <f t="shared" si="2"/>
        <v>207</v>
      </c>
      <c r="I49" s="353">
        <f t="shared" si="3"/>
        <v>0</v>
      </c>
    </row>
    <row r="50" spans="1:9" x14ac:dyDescent="0.2">
      <c r="A50" s="355" t="s">
        <v>43</v>
      </c>
      <c r="B50" s="145">
        <v>8135</v>
      </c>
      <c r="C50" s="209">
        <v>244</v>
      </c>
      <c r="D50" s="209">
        <v>72</v>
      </c>
      <c r="E50" s="341">
        <v>70</v>
      </c>
      <c r="F50" s="283">
        <v>69</v>
      </c>
      <c r="G50" s="50">
        <v>8.0000000000000002E-3</v>
      </c>
      <c r="H50" s="148">
        <f t="shared" si="2"/>
        <v>175</v>
      </c>
      <c r="I50" s="353">
        <f t="shared" si="3"/>
        <v>1</v>
      </c>
    </row>
    <row r="51" spans="1:9" x14ac:dyDescent="0.2">
      <c r="A51" s="356" t="s">
        <v>75</v>
      </c>
      <c r="B51" s="145">
        <v>4789</v>
      </c>
      <c r="C51" s="216">
        <v>893</v>
      </c>
      <c r="D51" s="209">
        <v>893</v>
      </c>
      <c r="E51" s="341">
        <v>747</v>
      </c>
      <c r="F51" s="283">
        <v>749</v>
      </c>
      <c r="G51" s="117">
        <v>0.156</v>
      </c>
      <c r="H51" s="148">
        <f t="shared" si="2"/>
        <v>144</v>
      </c>
      <c r="I51" s="353">
        <f t="shared" si="3"/>
        <v>-2</v>
      </c>
    </row>
    <row r="52" spans="1:9" x14ac:dyDescent="0.2">
      <c r="A52" s="355" t="s">
        <v>35</v>
      </c>
      <c r="B52" s="145">
        <v>4724</v>
      </c>
      <c r="C52" s="216">
        <v>154</v>
      </c>
      <c r="D52" s="209">
        <v>154</v>
      </c>
      <c r="E52" s="341">
        <v>60</v>
      </c>
      <c r="F52" s="283">
        <v>30</v>
      </c>
      <c r="G52" s="50">
        <v>6.0000000000000001E-3</v>
      </c>
      <c r="H52" s="148">
        <f t="shared" si="2"/>
        <v>124</v>
      </c>
      <c r="I52" s="353">
        <f t="shared" si="3"/>
        <v>30</v>
      </c>
    </row>
    <row r="53" spans="1:9" x14ac:dyDescent="0.2">
      <c r="A53" s="356" t="s">
        <v>54</v>
      </c>
      <c r="B53" s="145">
        <v>8885</v>
      </c>
      <c r="C53" s="216">
        <v>3212</v>
      </c>
      <c r="D53" s="209">
        <v>3212</v>
      </c>
      <c r="E53" s="341">
        <v>3141</v>
      </c>
      <c r="F53" s="283">
        <v>3134</v>
      </c>
      <c r="G53" s="117">
        <v>0.35399999999999998</v>
      </c>
      <c r="H53" s="148">
        <f t="shared" si="2"/>
        <v>78</v>
      </c>
      <c r="I53" s="353">
        <f t="shared" si="3"/>
        <v>7</v>
      </c>
    </row>
    <row r="54" spans="1:9" x14ac:dyDescent="0.2">
      <c r="A54" s="355" t="s">
        <v>74</v>
      </c>
      <c r="B54" s="145">
        <v>4669</v>
      </c>
      <c r="C54" s="209">
        <v>25</v>
      </c>
      <c r="D54" s="209">
        <v>70</v>
      </c>
      <c r="E54" s="341">
        <v>21</v>
      </c>
      <c r="F54" s="283">
        <v>0</v>
      </c>
      <c r="G54" s="50">
        <v>0</v>
      </c>
      <c r="H54" s="148">
        <f t="shared" si="2"/>
        <v>25</v>
      </c>
      <c r="I54" s="353">
        <f t="shared" si="3"/>
        <v>21</v>
      </c>
    </row>
    <row r="55" spans="1:9" x14ac:dyDescent="0.2">
      <c r="A55" s="355" t="s">
        <v>28</v>
      </c>
      <c r="B55" s="145">
        <v>8845</v>
      </c>
      <c r="C55" s="216">
        <v>363</v>
      </c>
      <c r="D55" s="209">
        <v>363</v>
      </c>
      <c r="E55" s="341">
        <v>341</v>
      </c>
      <c r="F55" s="283">
        <v>338</v>
      </c>
      <c r="G55" s="50">
        <v>3.7999999999999999E-2</v>
      </c>
      <c r="H55" s="148">
        <f t="shared" si="2"/>
        <v>25</v>
      </c>
      <c r="I55" s="353">
        <f t="shared" si="3"/>
        <v>3</v>
      </c>
    </row>
    <row r="56" spans="1:9" x14ac:dyDescent="0.2">
      <c r="A56" s="355" t="s">
        <v>34</v>
      </c>
      <c r="B56" s="145">
        <v>3617</v>
      </c>
      <c r="C56" s="216">
        <v>163</v>
      </c>
      <c r="D56" s="209">
        <v>163</v>
      </c>
      <c r="E56" s="341">
        <v>144</v>
      </c>
      <c r="F56" s="283">
        <v>145</v>
      </c>
      <c r="G56" s="50">
        <v>0.04</v>
      </c>
      <c r="H56" s="148">
        <f t="shared" si="2"/>
        <v>18</v>
      </c>
      <c r="I56" s="353">
        <f t="shared" si="3"/>
        <v>-1</v>
      </c>
    </row>
    <row r="57" spans="1:9" x14ac:dyDescent="0.2">
      <c r="A57" s="357" t="s">
        <v>31</v>
      </c>
      <c r="B57" s="145">
        <v>6527</v>
      </c>
      <c r="C57" s="216">
        <v>1973</v>
      </c>
      <c r="D57" s="209">
        <v>1973</v>
      </c>
      <c r="E57" s="341">
        <v>1981</v>
      </c>
      <c r="F57" s="283">
        <v>1968</v>
      </c>
      <c r="G57" s="117">
        <v>0.30199999999999999</v>
      </c>
      <c r="H57" s="148">
        <f t="shared" si="2"/>
        <v>5</v>
      </c>
      <c r="I57" s="353">
        <f t="shared" si="3"/>
        <v>13</v>
      </c>
    </row>
    <row r="58" spans="1:9" ht="13.5" thickBot="1" x14ac:dyDescent="0.25">
      <c r="A58" s="358" t="s">
        <v>36</v>
      </c>
      <c r="B58" s="193">
        <v>3924</v>
      </c>
      <c r="C58" s="359">
        <v>571</v>
      </c>
      <c r="D58" s="198">
        <v>571</v>
      </c>
      <c r="E58" s="360">
        <v>573</v>
      </c>
      <c r="F58" s="291">
        <v>573</v>
      </c>
      <c r="G58" s="257">
        <v>0.14599999999999999</v>
      </c>
      <c r="H58" s="361">
        <f t="shared" si="2"/>
        <v>-2</v>
      </c>
      <c r="I58" s="307">
        <f t="shared" si="3"/>
        <v>0</v>
      </c>
    </row>
    <row r="61" spans="1:9" x14ac:dyDescent="0.2">
      <c r="A61" s="144" t="s">
        <v>132</v>
      </c>
    </row>
    <row r="62" spans="1:9" x14ac:dyDescent="0.2">
      <c r="A62" s="146" t="s">
        <v>131</v>
      </c>
    </row>
  </sheetData>
  <autoFilter ref="A3:I3">
    <sortState ref="A4:I58">
      <sortCondition descending="1" ref="H3"/>
    </sortState>
  </autoFilter>
  <mergeCells count="1">
    <mergeCell ref="C1:D1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L41" activePane="bottomRight" state="frozen"/>
      <selection pane="topRight" activeCell="B1" sqref="B1"/>
      <selection pane="bottomLeft" activeCell="A2" sqref="A2"/>
      <selection pane="bottomRight" activeCell="A64" sqref="A64:XFD67"/>
    </sheetView>
  </sheetViews>
  <sheetFormatPr defaultRowHeight="12.75" x14ac:dyDescent="0.2"/>
  <cols>
    <col min="1" max="1" width="13" style="7" customWidth="1"/>
    <col min="2" max="2" width="10.42578125" style="7" customWidth="1"/>
    <col min="3" max="3" width="9.140625" style="7" customWidth="1"/>
    <col min="4" max="4" width="8.42578125" style="7" customWidth="1"/>
    <col min="5" max="5" width="6.7109375" style="7" customWidth="1"/>
    <col min="6" max="6" width="9.140625" style="7" customWidth="1"/>
    <col min="7" max="7" width="9.7109375" style="7" customWidth="1"/>
    <col min="8" max="8" width="9.85546875" style="8" customWidth="1"/>
    <col min="9" max="9" width="9.140625" style="7" customWidth="1"/>
    <col min="10" max="10" width="8.7109375" style="8" customWidth="1"/>
    <col min="11" max="11" width="9.85546875" style="7" customWidth="1"/>
    <col min="12" max="12" width="8" style="8" customWidth="1"/>
    <col min="13" max="13" width="9.28515625" style="7" hidden="1" customWidth="1"/>
    <col min="14" max="14" width="9.7109375" style="8" hidden="1" customWidth="1"/>
    <col min="15" max="15" width="11.7109375" style="7" customWidth="1"/>
    <col min="16" max="16" width="11" style="8" customWidth="1"/>
    <col min="17" max="17" width="11.28515625" style="7" hidden="1" customWidth="1"/>
    <col min="18" max="18" width="12.140625" style="8" hidden="1" customWidth="1"/>
    <col min="19" max="19" width="11.140625" style="7" customWidth="1"/>
    <col min="20" max="20" width="10.5703125" style="8" customWidth="1"/>
    <col min="21" max="21" width="8.42578125" style="7" customWidth="1"/>
    <col min="22" max="22" width="9.42578125" style="8" customWidth="1"/>
    <col min="23" max="23" width="10.28515625" style="7" customWidth="1"/>
    <col min="24" max="24" width="9.42578125" style="8" customWidth="1"/>
    <col min="25" max="25" width="9.42578125" style="7" customWidth="1"/>
    <col min="26" max="26" width="11.28515625" style="8" customWidth="1"/>
    <col min="27" max="27" width="10.7109375" style="7" customWidth="1"/>
    <col min="28" max="28" width="9.7109375" style="8" customWidth="1"/>
    <col min="29" max="29" width="11.7109375" style="7" customWidth="1"/>
    <col min="30" max="30" width="10.42578125" style="68" customWidth="1"/>
    <col min="31" max="31" width="10.42578125" style="59" customWidth="1"/>
    <col min="32" max="16384" width="9.140625" style="7"/>
  </cols>
  <sheetData>
    <row r="1" spans="1:31" x14ac:dyDescent="0.2">
      <c r="A1" s="258" t="s">
        <v>195</v>
      </c>
      <c r="M1" s="19"/>
      <c r="N1" s="59"/>
      <c r="P1" s="259" t="s">
        <v>187</v>
      </c>
      <c r="AA1" s="68"/>
      <c r="AB1" s="7"/>
    </row>
    <row r="2" spans="1:31" x14ac:dyDescent="0.2">
      <c r="A2" s="4" t="s">
        <v>196</v>
      </c>
      <c r="M2" s="19"/>
      <c r="N2" s="59"/>
      <c r="AA2" s="68"/>
      <c r="AB2" s="7"/>
    </row>
    <row r="3" spans="1:31" x14ac:dyDescent="0.2">
      <c r="A3" s="4" t="s">
        <v>197</v>
      </c>
      <c r="M3" s="19"/>
      <c r="N3" s="59"/>
      <c r="AA3" s="68"/>
      <c r="AB3" s="7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198</v>
      </c>
      <c r="AC4" s="68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</row>
    <row r="6" spans="1:31" ht="15.75" customHeight="1" thickBot="1" x14ac:dyDescent="0.25">
      <c r="A6" s="9"/>
      <c r="B6" s="10"/>
      <c r="C6" s="19"/>
      <c r="D6" s="19"/>
      <c r="E6" s="19"/>
      <c r="F6" s="19"/>
      <c r="G6" s="715" t="s">
        <v>89</v>
      </c>
      <c r="H6" s="716"/>
      <c r="I6" s="716"/>
      <c r="J6" s="716"/>
      <c r="K6" s="716"/>
      <c r="L6" s="716"/>
      <c r="M6" s="716"/>
      <c r="N6" s="717"/>
      <c r="O6" s="260" t="s">
        <v>90</v>
      </c>
      <c r="P6" s="260"/>
      <c r="Q6" s="261"/>
      <c r="R6" s="261"/>
      <c r="S6" s="261"/>
      <c r="T6" s="261"/>
      <c r="U6" s="261"/>
      <c r="V6" s="261"/>
      <c r="W6" s="261"/>
      <c r="X6" s="262"/>
      <c r="Y6" s="261"/>
      <c r="Z6" s="261"/>
      <c r="AA6" s="261"/>
      <c r="AB6" s="261"/>
      <c r="AC6" s="261"/>
      <c r="AD6" s="721"/>
      <c r="AE6" s="722"/>
    </row>
    <row r="7" spans="1:3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263" t="s">
        <v>4</v>
      </c>
      <c r="G7" s="242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265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8" t="s">
        <v>24</v>
      </c>
      <c r="AA7" s="247" t="s">
        <v>25</v>
      </c>
      <c r="AB7" s="266" t="s">
        <v>26</v>
      </c>
      <c r="AC7" s="250" t="s">
        <v>27</v>
      </c>
      <c r="AD7" s="267" t="s">
        <v>199</v>
      </c>
      <c r="AE7" s="249" t="s">
        <v>200</v>
      </c>
    </row>
    <row r="8" spans="1:31" x14ac:dyDescent="0.2">
      <c r="A8" s="36" t="s">
        <v>28</v>
      </c>
      <c r="B8" s="37">
        <v>9436</v>
      </c>
      <c r="C8" s="38">
        <v>13</v>
      </c>
      <c r="D8" s="38">
        <v>0</v>
      </c>
      <c r="E8" s="38">
        <v>9</v>
      </c>
      <c r="F8" s="268">
        <v>3</v>
      </c>
      <c r="G8" s="40">
        <v>8830</v>
      </c>
      <c r="H8" s="135">
        <v>0.93600000000000005</v>
      </c>
      <c r="I8" s="41">
        <v>568</v>
      </c>
      <c r="J8" s="42">
        <f xml:space="preserve"> I8 / G8</f>
        <v>6.4326160815402045E-2</v>
      </c>
      <c r="K8" s="43">
        <v>38</v>
      </c>
      <c r="L8" s="42">
        <v>4.0000000000000001E-3</v>
      </c>
      <c r="M8" s="43">
        <v>0</v>
      </c>
      <c r="N8" s="269">
        <v>0</v>
      </c>
      <c r="O8" s="270">
        <v>338</v>
      </c>
      <c r="P8" s="271">
        <v>3.7999999999999999E-2</v>
      </c>
      <c r="Q8" s="272">
        <v>226</v>
      </c>
      <c r="R8" s="273">
        <v>2.5999999999999999E-2</v>
      </c>
      <c r="S8" s="272">
        <v>496</v>
      </c>
      <c r="T8" s="273">
        <v>5.6000000000000001E-2</v>
      </c>
      <c r="U8" s="272">
        <v>4</v>
      </c>
      <c r="V8" s="273">
        <v>0</v>
      </c>
      <c r="W8" s="272">
        <v>4</v>
      </c>
      <c r="X8" s="274">
        <v>0</v>
      </c>
      <c r="Y8" s="275">
        <v>1</v>
      </c>
      <c r="Z8" s="274">
        <v>0</v>
      </c>
      <c r="AA8" s="275">
        <v>10</v>
      </c>
      <c r="AB8" s="276">
        <v>1E-3</v>
      </c>
      <c r="AC8" s="277">
        <v>853</v>
      </c>
      <c r="AD8" s="278">
        <v>8092</v>
      </c>
      <c r="AE8" s="279">
        <v>0.91600000000000004</v>
      </c>
    </row>
    <row r="9" spans="1:31" x14ac:dyDescent="0.2">
      <c r="A9" s="36" t="s">
        <v>29</v>
      </c>
      <c r="B9" s="37">
        <v>81306</v>
      </c>
      <c r="C9" s="38">
        <v>80</v>
      </c>
      <c r="D9" s="38">
        <v>0</v>
      </c>
      <c r="E9" s="38">
        <v>74</v>
      </c>
      <c r="F9" s="268">
        <v>6</v>
      </c>
      <c r="G9" s="280">
        <v>79969</v>
      </c>
      <c r="H9" s="281">
        <v>0.98399999999999999</v>
      </c>
      <c r="I9" s="145">
        <v>1133</v>
      </c>
      <c r="J9" s="204">
        <v>1.4E-2</v>
      </c>
      <c r="K9" s="203">
        <v>204</v>
      </c>
      <c r="L9" s="204">
        <v>3.0000000000000001E-3</v>
      </c>
      <c r="M9" s="203">
        <v>0</v>
      </c>
      <c r="N9" s="282">
        <v>0</v>
      </c>
      <c r="O9" s="283">
        <v>5710</v>
      </c>
      <c r="P9" s="117">
        <v>7.0999999999999994E-2</v>
      </c>
      <c r="Q9" s="49">
        <v>5414</v>
      </c>
      <c r="R9" s="51">
        <v>6.8000000000000005E-2</v>
      </c>
      <c r="S9" s="49">
        <v>2145</v>
      </c>
      <c r="T9" s="51">
        <v>2.7E-2</v>
      </c>
      <c r="U9" s="49">
        <v>5446</v>
      </c>
      <c r="V9" s="51">
        <v>6.8000000000000005E-2</v>
      </c>
      <c r="W9" s="49">
        <v>1727</v>
      </c>
      <c r="X9" s="53">
        <v>2.1999999999999999E-2</v>
      </c>
      <c r="Y9" s="52">
        <v>64</v>
      </c>
      <c r="Z9" s="53">
        <v>1E-3</v>
      </c>
      <c r="AA9" s="52">
        <v>16</v>
      </c>
      <c r="AB9" s="200">
        <v>0</v>
      </c>
      <c r="AC9" s="284">
        <v>15108</v>
      </c>
      <c r="AD9" s="285">
        <v>73043</v>
      </c>
      <c r="AE9" s="286">
        <v>0.91300000000000003</v>
      </c>
    </row>
    <row r="10" spans="1:31" x14ac:dyDescent="0.2">
      <c r="A10" s="36" t="s">
        <v>30</v>
      </c>
      <c r="B10" s="37">
        <v>14154</v>
      </c>
      <c r="C10" s="38">
        <v>26</v>
      </c>
      <c r="D10" s="38">
        <v>0</v>
      </c>
      <c r="E10" s="38">
        <v>18</v>
      </c>
      <c r="F10" s="268">
        <v>3</v>
      </c>
      <c r="G10" s="280">
        <v>13407</v>
      </c>
      <c r="H10" s="281">
        <v>0.94699999999999995</v>
      </c>
      <c r="I10" s="145">
        <v>581</v>
      </c>
      <c r="J10" s="204">
        <v>4.1000000000000002E-2</v>
      </c>
      <c r="K10" s="203">
        <v>166</v>
      </c>
      <c r="L10" s="204">
        <v>1.2E-2</v>
      </c>
      <c r="M10" s="203">
        <v>0</v>
      </c>
      <c r="N10" s="282">
        <v>0</v>
      </c>
      <c r="O10" s="283">
        <v>226</v>
      </c>
      <c r="P10" s="50">
        <v>1.7000000000000001E-2</v>
      </c>
      <c r="Q10" s="49">
        <v>220</v>
      </c>
      <c r="R10" s="51">
        <v>1.6E-2</v>
      </c>
      <c r="S10" s="49">
        <v>160</v>
      </c>
      <c r="T10" s="51">
        <v>1.2E-2</v>
      </c>
      <c r="U10" s="49">
        <v>11677</v>
      </c>
      <c r="V10" s="51">
        <v>0.871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0">
        <v>8.0000000000000002E-3</v>
      </c>
      <c r="AC10" s="284">
        <v>12175</v>
      </c>
      <c r="AD10" s="285">
        <v>1719</v>
      </c>
      <c r="AE10" s="286">
        <v>0.128</v>
      </c>
    </row>
    <row r="11" spans="1:31" x14ac:dyDescent="0.2">
      <c r="A11" s="36" t="s">
        <v>31</v>
      </c>
      <c r="B11" s="37">
        <v>7981</v>
      </c>
      <c r="C11" s="38">
        <v>18</v>
      </c>
      <c r="D11" s="38">
        <v>0</v>
      </c>
      <c r="E11" s="38">
        <v>14</v>
      </c>
      <c r="F11" s="268">
        <v>4</v>
      </c>
      <c r="G11" s="280">
        <v>6508</v>
      </c>
      <c r="H11" s="281">
        <v>0.81499999999999995</v>
      </c>
      <c r="I11" s="145">
        <v>1262</v>
      </c>
      <c r="J11" s="204">
        <v>0.158</v>
      </c>
      <c r="K11" s="203">
        <v>211</v>
      </c>
      <c r="L11" s="204">
        <v>2.5999999999999999E-2</v>
      </c>
      <c r="M11" s="203">
        <v>0</v>
      </c>
      <c r="N11" s="282">
        <v>0</v>
      </c>
      <c r="O11" s="283">
        <v>1968</v>
      </c>
      <c r="P11" s="117">
        <v>0.30199999999999999</v>
      </c>
      <c r="Q11" s="49">
        <v>1476</v>
      </c>
      <c r="R11" s="51">
        <v>0.22700000000000001</v>
      </c>
      <c r="S11" s="49">
        <v>429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0">
        <v>3.0000000000000001E-3</v>
      </c>
      <c r="AC11" s="284">
        <v>2471</v>
      </c>
      <c r="AD11" s="285">
        <v>4538</v>
      </c>
      <c r="AE11" s="286">
        <v>0.69699999999999995</v>
      </c>
    </row>
    <row r="12" spans="1:31" x14ac:dyDescent="0.2">
      <c r="A12" s="36" t="s">
        <v>32</v>
      </c>
      <c r="B12" s="37">
        <v>14428</v>
      </c>
      <c r="C12" s="38">
        <v>19</v>
      </c>
      <c r="D12" s="38">
        <v>0</v>
      </c>
      <c r="E12" s="38">
        <v>13</v>
      </c>
      <c r="F12" s="268">
        <v>3</v>
      </c>
      <c r="G12" s="280">
        <v>14074</v>
      </c>
      <c r="H12" s="281">
        <v>0.97499999999999998</v>
      </c>
      <c r="I12" s="145">
        <v>320</v>
      </c>
      <c r="J12" s="204">
        <v>2.1999999999999999E-2</v>
      </c>
      <c r="K12" s="203">
        <v>34</v>
      </c>
      <c r="L12" s="204">
        <v>2E-3</v>
      </c>
      <c r="M12" s="203">
        <v>0</v>
      </c>
      <c r="N12" s="282">
        <v>0</v>
      </c>
      <c r="O12" s="283">
        <v>240</v>
      </c>
      <c r="P12" s="50">
        <v>1.7000000000000001E-2</v>
      </c>
      <c r="Q12" s="49">
        <v>188</v>
      </c>
      <c r="R12" s="51">
        <v>1.2999999999999999E-2</v>
      </c>
      <c r="S12" s="49">
        <v>112</v>
      </c>
      <c r="T12" s="51">
        <v>8.0000000000000002E-3</v>
      </c>
      <c r="U12" s="49">
        <v>129</v>
      </c>
      <c r="V12" s="51">
        <v>8.9999999999999993E-3</v>
      </c>
      <c r="W12" s="49">
        <v>4</v>
      </c>
      <c r="X12" s="53">
        <v>0</v>
      </c>
      <c r="Y12" s="52">
        <v>4</v>
      </c>
      <c r="Z12" s="53">
        <v>0</v>
      </c>
      <c r="AA12" s="52">
        <v>12</v>
      </c>
      <c r="AB12" s="200">
        <v>1E-3</v>
      </c>
      <c r="AC12" s="284">
        <v>501</v>
      </c>
      <c r="AD12" s="285">
        <v>13834</v>
      </c>
      <c r="AE12" s="286">
        <v>0.98299999999999998</v>
      </c>
    </row>
    <row r="13" spans="1:31" x14ac:dyDescent="0.2">
      <c r="A13" s="36" t="s">
        <v>33</v>
      </c>
      <c r="B13" s="37">
        <v>54316</v>
      </c>
      <c r="C13" s="38">
        <v>69</v>
      </c>
      <c r="D13" s="38">
        <v>5</v>
      </c>
      <c r="E13" s="38">
        <v>62</v>
      </c>
      <c r="F13" s="268">
        <v>3</v>
      </c>
      <c r="G13" s="280">
        <v>51337</v>
      </c>
      <c r="H13" s="281">
        <v>0.94499999999999995</v>
      </c>
      <c r="I13" s="145">
        <v>2862</v>
      </c>
      <c r="J13" s="204">
        <v>5.2999999999999999E-2</v>
      </c>
      <c r="K13" s="203">
        <v>117</v>
      </c>
      <c r="L13" s="204">
        <v>2E-3</v>
      </c>
      <c r="M13" s="203">
        <v>0</v>
      </c>
      <c r="N13" s="282">
        <v>0</v>
      </c>
      <c r="O13" s="283">
        <v>2937</v>
      </c>
      <c r="P13" s="50">
        <v>5.7000000000000002E-2</v>
      </c>
      <c r="Q13" s="49">
        <v>2850</v>
      </c>
      <c r="R13" s="51">
        <v>5.6000000000000001E-2</v>
      </c>
      <c r="S13" s="49">
        <v>40934</v>
      </c>
      <c r="T13" s="51">
        <v>0.79700000000000004</v>
      </c>
      <c r="U13" s="49">
        <v>1097</v>
      </c>
      <c r="V13" s="51">
        <v>2.1000000000000001E-2</v>
      </c>
      <c r="W13" s="49">
        <v>1784</v>
      </c>
      <c r="X13" s="53">
        <v>3.5000000000000003E-2</v>
      </c>
      <c r="Y13" s="52">
        <v>2</v>
      </c>
      <c r="Z13" s="53">
        <v>0</v>
      </c>
      <c r="AA13" s="52">
        <v>17</v>
      </c>
      <c r="AB13" s="200">
        <v>0</v>
      </c>
      <c r="AC13" s="284">
        <v>46771</v>
      </c>
      <c r="AD13" s="285">
        <v>8422</v>
      </c>
      <c r="AE13" s="286">
        <v>0.16400000000000001</v>
      </c>
    </row>
    <row r="14" spans="1:31" x14ac:dyDescent="0.2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268">
        <v>5</v>
      </c>
      <c r="G14" s="280">
        <v>3612</v>
      </c>
      <c r="H14" s="281">
        <v>0.86699999999999999</v>
      </c>
      <c r="I14" s="145">
        <v>539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283">
        <v>145</v>
      </c>
      <c r="P14" s="50">
        <v>0.04</v>
      </c>
      <c r="Q14" s="49">
        <v>65</v>
      </c>
      <c r="R14" s="51">
        <v>1.7999999999999999E-2</v>
      </c>
      <c r="S14" s="49">
        <v>107</v>
      </c>
      <c r="T14" s="51">
        <v>0.03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0">
        <v>3.0000000000000001E-3</v>
      </c>
      <c r="AC14" s="284">
        <v>275</v>
      </c>
      <c r="AD14" s="285">
        <v>3464</v>
      </c>
      <c r="AE14" s="286">
        <v>0.95899999999999996</v>
      </c>
    </row>
    <row r="15" spans="1:31" x14ac:dyDescent="0.2">
      <c r="A15" s="36" t="s">
        <v>35</v>
      </c>
      <c r="B15" s="37">
        <v>5056</v>
      </c>
      <c r="C15" s="38">
        <v>11</v>
      </c>
      <c r="D15" s="38">
        <v>0</v>
      </c>
      <c r="E15" s="38">
        <v>10</v>
      </c>
      <c r="F15" s="268">
        <v>3</v>
      </c>
      <c r="G15" s="280">
        <v>4701</v>
      </c>
      <c r="H15" s="281">
        <v>0.93</v>
      </c>
      <c r="I15" s="145">
        <v>334</v>
      </c>
      <c r="J15" s="204">
        <v>6.6000000000000003E-2</v>
      </c>
      <c r="K15" s="203">
        <v>21</v>
      </c>
      <c r="L15" s="204">
        <v>4.0000000000000001E-3</v>
      </c>
      <c r="M15" s="203">
        <v>0</v>
      </c>
      <c r="N15" s="282">
        <v>0</v>
      </c>
      <c r="O15" s="283">
        <v>30</v>
      </c>
      <c r="P15" s="50">
        <v>6.0000000000000001E-3</v>
      </c>
      <c r="Q15" s="49">
        <v>27</v>
      </c>
      <c r="R15" s="51">
        <v>6.0000000000000001E-3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0">
        <v>5.0000000000000001E-3</v>
      </c>
      <c r="AC15" s="284">
        <v>112</v>
      </c>
      <c r="AD15" s="285">
        <v>4671</v>
      </c>
      <c r="AE15" s="286">
        <v>0.99399999999999999</v>
      </c>
    </row>
    <row r="16" spans="1:31" x14ac:dyDescent="0.2">
      <c r="A16" s="36" t="s">
        <v>36</v>
      </c>
      <c r="B16" s="37">
        <v>4316</v>
      </c>
      <c r="C16" s="38">
        <v>12</v>
      </c>
      <c r="D16" s="38">
        <v>0</v>
      </c>
      <c r="E16" s="38">
        <v>11</v>
      </c>
      <c r="F16" s="268">
        <v>4</v>
      </c>
      <c r="G16" s="280">
        <v>3931</v>
      </c>
      <c r="H16" s="281">
        <v>0.91100000000000003</v>
      </c>
      <c r="I16" s="145">
        <v>318</v>
      </c>
      <c r="J16" s="204">
        <v>7.3999999999999996E-2</v>
      </c>
      <c r="K16" s="203">
        <v>67</v>
      </c>
      <c r="L16" s="204">
        <v>1.6E-2</v>
      </c>
      <c r="M16" s="203">
        <v>0</v>
      </c>
      <c r="N16" s="282">
        <v>0</v>
      </c>
      <c r="O16" s="283">
        <v>573</v>
      </c>
      <c r="P16" s="117">
        <v>0.14599999999999999</v>
      </c>
      <c r="Q16" s="49">
        <v>540</v>
      </c>
      <c r="R16" s="51">
        <v>0.13700000000000001</v>
      </c>
      <c r="S16" s="49">
        <v>274</v>
      </c>
      <c r="T16" s="51">
        <v>7.0000000000000007E-2</v>
      </c>
      <c r="U16" s="49">
        <v>3931</v>
      </c>
      <c r="V16" s="51">
        <v>1</v>
      </c>
      <c r="W16" s="49">
        <v>16</v>
      </c>
      <c r="X16" s="53">
        <v>4.0000000000000001E-3</v>
      </c>
      <c r="Y16" s="52">
        <v>8</v>
      </c>
      <c r="Z16" s="53">
        <v>2E-3</v>
      </c>
      <c r="AA16" s="52">
        <v>12</v>
      </c>
      <c r="AB16" s="200">
        <v>3.0000000000000001E-3</v>
      </c>
      <c r="AC16" s="284">
        <v>4814</v>
      </c>
      <c r="AD16" s="285">
        <v>0</v>
      </c>
      <c r="AE16" s="286">
        <v>0</v>
      </c>
    </row>
    <row r="17" spans="1:31" x14ac:dyDescent="0.2">
      <c r="A17" s="36" t="s">
        <v>37</v>
      </c>
      <c r="B17" s="37">
        <v>24987</v>
      </c>
      <c r="C17" s="38">
        <v>39</v>
      </c>
      <c r="D17" s="38">
        <v>0</v>
      </c>
      <c r="E17" s="38">
        <v>31</v>
      </c>
      <c r="F17" s="268">
        <v>3</v>
      </c>
      <c r="G17" s="280">
        <v>21807</v>
      </c>
      <c r="H17" s="281">
        <v>0.873</v>
      </c>
      <c r="I17" s="145">
        <v>2724</v>
      </c>
      <c r="J17" s="204">
        <v>0.109</v>
      </c>
      <c r="K17" s="203">
        <v>452</v>
      </c>
      <c r="L17" s="204">
        <v>1.7999999999999999E-2</v>
      </c>
      <c r="M17" s="203">
        <v>4</v>
      </c>
      <c r="N17" s="282">
        <v>0</v>
      </c>
      <c r="O17" s="283">
        <v>433</v>
      </c>
      <c r="P17" s="50">
        <v>0.02</v>
      </c>
      <c r="Q17" s="49">
        <v>283</v>
      </c>
      <c r="R17" s="51">
        <v>1.2999999999999999E-2</v>
      </c>
      <c r="S17" s="49">
        <v>2660</v>
      </c>
      <c r="T17" s="51">
        <v>0.122</v>
      </c>
      <c r="U17" s="49">
        <v>5687</v>
      </c>
      <c r="V17" s="51">
        <v>0.26100000000000001</v>
      </c>
      <c r="W17" s="49">
        <v>1214</v>
      </c>
      <c r="X17" s="53">
        <v>5.6000000000000001E-2</v>
      </c>
      <c r="Y17" s="52">
        <v>9</v>
      </c>
      <c r="Z17" s="53">
        <v>0</v>
      </c>
      <c r="AA17" s="52">
        <v>22</v>
      </c>
      <c r="AB17" s="200">
        <v>1E-3</v>
      </c>
      <c r="AC17" s="284">
        <v>10025</v>
      </c>
      <c r="AD17" s="285">
        <v>15903</v>
      </c>
      <c r="AE17" s="286">
        <v>0.72899999999999998</v>
      </c>
    </row>
    <row r="18" spans="1:31" x14ac:dyDescent="0.2">
      <c r="A18" s="36" t="s">
        <v>38</v>
      </c>
      <c r="B18" s="37">
        <v>3643</v>
      </c>
      <c r="C18" s="38">
        <v>10</v>
      </c>
      <c r="D18" s="38">
        <v>0</v>
      </c>
      <c r="E18" s="38">
        <v>10</v>
      </c>
      <c r="F18" s="268">
        <v>4</v>
      </c>
      <c r="G18" s="280">
        <v>2747</v>
      </c>
      <c r="H18" s="281">
        <v>0.754</v>
      </c>
      <c r="I18" s="145">
        <v>592</v>
      </c>
      <c r="J18" s="204">
        <v>0.16300000000000001</v>
      </c>
      <c r="K18" s="203">
        <v>304</v>
      </c>
      <c r="L18" s="204">
        <v>8.3000000000000004E-2</v>
      </c>
      <c r="M18" s="203">
        <v>0</v>
      </c>
      <c r="N18" s="282">
        <v>0</v>
      </c>
      <c r="O18" s="283">
        <v>96</v>
      </c>
      <c r="P18" s="50">
        <v>3.5000000000000003E-2</v>
      </c>
      <c r="Q18" s="49">
        <v>96</v>
      </c>
      <c r="R18" s="51">
        <v>3.5000000000000003E-2</v>
      </c>
      <c r="S18" s="49">
        <v>46</v>
      </c>
      <c r="T18" s="51">
        <v>1.7000000000000001E-2</v>
      </c>
      <c r="U18" s="49">
        <v>42</v>
      </c>
      <c r="V18" s="51">
        <v>1.4999999999999999E-2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0">
        <v>5.0000000000000001E-3</v>
      </c>
      <c r="AC18" s="284">
        <v>206</v>
      </c>
      <c r="AD18" s="285">
        <v>2648</v>
      </c>
      <c r="AE18" s="286">
        <v>0.96399999999999997</v>
      </c>
    </row>
    <row r="19" spans="1:31" x14ac:dyDescent="0.2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268">
        <v>3</v>
      </c>
      <c r="G19" s="280">
        <v>7229</v>
      </c>
      <c r="H19" s="281">
        <v>0.99199999999999999</v>
      </c>
      <c r="I19" s="145">
        <v>47</v>
      </c>
      <c r="J19" s="204">
        <v>6.0000000000000001E-3</v>
      </c>
      <c r="K19" s="203">
        <v>13</v>
      </c>
      <c r="L19" s="204">
        <v>2E-3</v>
      </c>
      <c r="M19" s="203">
        <v>0</v>
      </c>
      <c r="N19" s="282">
        <v>0</v>
      </c>
      <c r="O19" s="283">
        <v>24</v>
      </c>
      <c r="P19" s="50">
        <v>3.0000000000000001E-3</v>
      </c>
      <c r="Q19" s="49">
        <v>5</v>
      </c>
      <c r="R19" s="51">
        <v>1E-3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0">
        <v>0</v>
      </c>
      <c r="AC19" s="284">
        <v>43</v>
      </c>
      <c r="AD19" s="285">
        <v>7205</v>
      </c>
      <c r="AE19" s="286">
        <v>0.997</v>
      </c>
    </row>
    <row r="20" spans="1:31" x14ac:dyDescent="0.2">
      <c r="A20" s="36" t="s">
        <v>40</v>
      </c>
      <c r="B20" s="37">
        <v>21789</v>
      </c>
      <c r="C20" s="38">
        <v>28</v>
      </c>
      <c r="D20" s="38">
        <v>0</v>
      </c>
      <c r="E20" s="38">
        <v>22</v>
      </c>
      <c r="F20" s="268">
        <v>3</v>
      </c>
      <c r="G20" s="280">
        <v>18568</v>
      </c>
      <c r="H20" s="281">
        <v>0.85199999999999998</v>
      </c>
      <c r="I20" s="145">
        <v>2256</v>
      </c>
      <c r="J20" s="204">
        <v>0.104</v>
      </c>
      <c r="K20" s="203">
        <v>965</v>
      </c>
      <c r="L20" s="204">
        <v>4.3999999999999997E-2</v>
      </c>
      <c r="M20" s="203">
        <v>0</v>
      </c>
      <c r="N20" s="282">
        <v>0</v>
      </c>
      <c r="O20" s="283">
        <v>669</v>
      </c>
      <c r="P20" s="50">
        <v>3.5999999999999997E-2</v>
      </c>
      <c r="Q20" s="49">
        <v>583</v>
      </c>
      <c r="R20" s="51">
        <v>3.1E-2</v>
      </c>
      <c r="S20" s="49">
        <v>250</v>
      </c>
      <c r="T20" s="51">
        <v>1.2999999999999999E-2</v>
      </c>
      <c r="U20" s="49">
        <v>282</v>
      </c>
      <c r="V20" s="51">
        <v>1.4999999999999999E-2</v>
      </c>
      <c r="W20" s="49">
        <v>2</v>
      </c>
      <c r="X20" s="53">
        <v>0</v>
      </c>
      <c r="Y20" s="52">
        <v>2</v>
      </c>
      <c r="Z20" s="53">
        <v>0</v>
      </c>
      <c r="AA20" s="52">
        <v>68</v>
      </c>
      <c r="AB20" s="200">
        <v>4.0000000000000001E-3</v>
      </c>
      <c r="AC20" s="284">
        <v>1273</v>
      </c>
      <c r="AD20" s="285">
        <v>17893</v>
      </c>
      <c r="AE20" s="286">
        <v>0.96399999999999997</v>
      </c>
    </row>
    <row r="21" spans="1:31" x14ac:dyDescent="0.2">
      <c r="A21" s="36" t="s">
        <v>41</v>
      </c>
      <c r="B21" s="37">
        <v>13806</v>
      </c>
      <c r="C21" s="38">
        <v>25</v>
      </c>
      <c r="D21" s="38">
        <v>0</v>
      </c>
      <c r="E21" s="38">
        <v>17</v>
      </c>
      <c r="F21" s="268">
        <v>8</v>
      </c>
      <c r="G21" s="280">
        <v>13168</v>
      </c>
      <c r="H21" s="281">
        <v>0.95399999999999996</v>
      </c>
      <c r="I21" s="145">
        <v>468</v>
      </c>
      <c r="J21" s="204">
        <v>3.4000000000000002E-2</v>
      </c>
      <c r="K21" s="203">
        <v>162</v>
      </c>
      <c r="L21" s="204">
        <v>1.2E-2</v>
      </c>
      <c r="M21" s="203">
        <v>8</v>
      </c>
      <c r="N21" s="282">
        <v>1E-3</v>
      </c>
      <c r="O21" s="283">
        <v>572</v>
      </c>
      <c r="P21" s="50">
        <v>4.2999999999999997E-2</v>
      </c>
      <c r="Q21" s="49">
        <v>319</v>
      </c>
      <c r="R21" s="51">
        <v>2.4E-2</v>
      </c>
      <c r="S21" s="49">
        <v>425</v>
      </c>
      <c r="T21" s="51">
        <v>3.2000000000000001E-2</v>
      </c>
      <c r="U21" s="49">
        <v>45</v>
      </c>
      <c r="V21" s="51">
        <v>3.0000000000000001E-3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0">
        <v>2E-3</v>
      </c>
      <c r="AC21" s="284">
        <v>1111</v>
      </c>
      <c r="AD21" s="285">
        <v>12593</v>
      </c>
      <c r="AE21" s="286">
        <v>0.95599999999999996</v>
      </c>
    </row>
    <row r="22" spans="1:31" x14ac:dyDescent="0.2">
      <c r="A22" s="36" t="s">
        <v>42</v>
      </c>
      <c r="B22" s="37">
        <v>18480</v>
      </c>
      <c r="C22" s="38">
        <v>24</v>
      </c>
      <c r="D22" s="38">
        <v>0</v>
      </c>
      <c r="E22" s="38">
        <v>9</v>
      </c>
      <c r="F22" s="268">
        <v>3</v>
      </c>
      <c r="G22" s="280">
        <v>18180</v>
      </c>
      <c r="H22" s="281">
        <v>0.98399999999999999</v>
      </c>
      <c r="I22" s="145">
        <v>290</v>
      </c>
      <c r="J22" s="204">
        <v>1.6E-2</v>
      </c>
      <c r="K22" s="203">
        <v>10</v>
      </c>
      <c r="L22" s="204">
        <v>1E-3</v>
      </c>
      <c r="M22" s="203">
        <v>0</v>
      </c>
      <c r="N22" s="282">
        <v>0</v>
      </c>
      <c r="O22" s="283">
        <v>187</v>
      </c>
      <c r="P22" s="50">
        <v>0.01</v>
      </c>
      <c r="Q22" s="49">
        <v>92</v>
      </c>
      <c r="R22" s="51">
        <v>5.0000000000000001E-3</v>
      </c>
      <c r="S22" s="49">
        <v>314</v>
      </c>
      <c r="T22" s="51">
        <v>1.7000000000000001E-2</v>
      </c>
      <c r="U22" s="49">
        <v>12</v>
      </c>
      <c r="V22" s="51">
        <v>1E-3</v>
      </c>
      <c r="W22" s="49">
        <v>0</v>
      </c>
      <c r="X22" s="53">
        <v>0</v>
      </c>
      <c r="Y22" s="52">
        <v>0</v>
      </c>
      <c r="Z22" s="53">
        <v>0</v>
      </c>
      <c r="AA22" s="52">
        <v>38</v>
      </c>
      <c r="AB22" s="200">
        <v>2E-3</v>
      </c>
      <c r="AC22" s="284">
        <v>551</v>
      </c>
      <c r="AD22" s="285">
        <v>17743</v>
      </c>
      <c r="AE22" s="286">
        <v>0.97599999999999998</v>
      </c>
    </row>
    <row r="23" spans="1:31" x14ac:dyDescent="0.2">
      <c r="A23" s="36" t="s">
        <v>43</v>
      </c>
      <c r="B23" s="37">
        <v>8602</v>
      </c>
      <c r="C23" s="38">
        <v>14</v>
      </c>
      <c r="D23" s="38">
        <v>5</v>
      </c>
      <c r="E23" s="38">
        <v>7</v>
      </c>
      <c r="F23" s="268">
        <v>5</v>
      </c>
      <c r="G23" s="280">
        <v>8135</v>
      </c>
      <c r="H23" s="281">
        <v>0.94599999999999995</v>
      </c>
      <c r="I23" s="145">
        <v>425</v>
      </c>
      <c r="J23" s="204">
        <v>4.9000000000000002E-2</v>
      </c>
      <c r="K23" s="203">
        <v>42</v>
      </c>
      <c r="L23" s="204">
        <v>5.0000000000000001E-3</v>
      </c>
      <c r="M23" s="203">
        <v>0</v>
      </c>
      <c r="N23" s="282">
        <v>0</v>
      </c>
      <c r="O23" s="283">
        <v>69</v>
      </c>
      <c r="P23" s="50">
        <v>8.0000000000000002E-3</v>
      </c>
      <c r="Q23" s="49">
        <v>18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0">
        <v>3.0000000000000001E-3</v>
      </c>
      <c r="AC23" s="284">
        <v>8329</v>
      </c>
      <c r="AD23" s="285">
        <v>0</v>
      </c>
      <c r="AE23" s="286">
        <v>0</v>
      </c>
    </row>
    <row r="24" spans="1:31" x14ac:dyDescent="0.2">
      <c r="A24" s="36" t="s">
        <v>44</v>
      </c>
      <c r="B24" s="37">
        <v>43388</v>
      </c>
      <c r="C24" s="38">
        <v>64</v>
      </c>
      <c r="D24" s="38">
        <v>0</v>
      </c>
      <c r="E24" s="38">
        <v>44</v>
      </c>
      <c r="F24" s="268">
        <v>6</v>
      </c>
      <c r="G24" s="280">
        <v>40020</v>
      </c>
      <c r="H24" s="281">
        <v>0.92200000000000004</v>
      </c>
      <c r="I24" s="145">
        <v>3003</v>
      </c>
      <c r="J24" s="204">
        <v>6.9000000000000006E-2</v>
      </c>
      <c r="K24" s="203">
        <v>365</v>
      </c>
      <c r="L24" s="204">
        <v>8.0000000000000002E-3</v>
      </c>
      <c r="M24" s="203">
        <v>0</v>
      </c>
      <c r="N24" s="282">
        <v>0</v>
      </c>
      <c r="O24" s="283">
        <v>885</v>
      </c>
      <c r="P24" s="50">
        <v>2.1999999999999999E-2</v>
      </c>
      <c r="Q24" s="49">
        <v>751</v>
      </c>
      <c r="R24" s="51">
        <v>1.9E-2</v>
      </c>
      <c r="S24" s="49">
        <v>383</v>
      </c>
      <c r="T24" s="51">
        <v>0.01</v>
      </c>
      <c r="U24" s="49">
        <v>416</v>
      </c>
      <c r="V24" s="51">
        <v>0.01</v>
      </c>
      <c r="W24" s="49">
        <v>34</v>
      </c>
      <c r="X24" s="53">
        <v>1E-3</v>
      </c>
      <c r="Y24" s="52">
        <v>0</v>
      </c>
      <c r="Z24" s="53">
        <v>0</v>
      </c>
      <c r="AA24" s="52">
        <v>110</v>
      </c>
      <c r="AB24" s="200">
        <v>3.0000000000000001E-3</v>
      </c>
      <c r="AC24" s="284">
        <v>1828</v>
      </c>
      <c r="AD24" s="285">
        <v>39119</v>
      </c>
      <c r="AE24" s="286">
        <v>0.97699999999999998</v>
      </c>
    </row>
    <row r="25" spans="1:31" x14ac:dyDescent="0.2">
      <c r="A25" s="36" t="s">
        <v>45</v>
      </c>
      <c r="B25" s="37">
        <v>18571</v>
      </c>
      <c r="C25" s="38">
        <v>30</v>
      </c>
      <c r="D25" s="38">
        <v>0</v>
      </c>
      <c r="E25" s="38">
        <v>20</v>
      </c>
      <c r="F25" s="268">
        <v>3</v>
      </c>
      <c r="G25" s="280">
        <v>17900</v>
      </c>
      <c r="H25" s="281">
        <v>0.96399999999999997</v>
      </c>
      <c r="I25" s="145">
        <v>528</v>
      </c>
      <c r="J25" s="204">
        <v>2.8000000000000001E-2</v>
      </c>
      <c r="K25" s="203">
        <v>109</v>
      </c>
      <c r="L25" s="204">
        <v>6.0000000000000001E-3</v>
      </c>
      <c r="M25" s="203">
        <v>34</v>
      </c>
      <c r="N25" s="282">
        <v>2E-3</v>
      </c>
      <c r="O25" s="283">
        <v>77</v>
      </c>
      <c r="P25" s="50">
        <v>4.0000000000000001E-3</v>
      </c>
      <c r="Q25" s="49">
        <v>39</v>
      </c>
      <c r="R25" s="51">
        <v>2E-3</v>
      </c>
      <c r="S25" s="49">
        <v>46</v>
      </c>
      <c r="T25" s="51">
        <v>3.0000000000000001E-3</v>
      </c>
      <c r="U25" s="49">
        <v>29</v>
      </c>
      <c r="V25" s="51">
        <v>2E-3</v>
      </c>
      <c r="W25" s="49">
        <v>3</v>
      </c>
      <c r="X25" s="53">
        <v>0</v>
      </c>
      <c r="Y25" s="52">
        <v>1</v>
      </c>
      <c r="Z25" s="53">
        <v>0</v>
      </c>
      <c r="AA25" s="52">
        <v>33</v>
      </c>
      <c r="AB25" s="200">
        <v>2E-3</v>
      </c>
      <c r="AC25" s="284">
        <v>189</v>
      </c>
      <c r="AD25" s="285">
        <v>17851</v>
      </c>
      <c r="AE25" s="286">
        <v>0.997</v>
      </c>
    </row>
    <row r="26" spans="1:31" x14ac:dyDescent="0.2">
      <c r="A26" s="36" t="s">
        <v>46</v>
      </c>
      <c r="B26" s="37">
        <v>39977</v>
      </c>
      <c r="C26" s="38">
        <v>28</v>
      </c>
      <c r="D26" s="38">
        <v>4</v>
      </c>
      <c r="E26" s="38">
        <v>23</v>
      </c>
      <c r="F26" s="268">
        <v>5</v>
      </c>
      <c r="G26" s="280">
        <v>39725</v>
      </c>
      <c r="H26" s="281">
        <v>0.99399999999999999</v>
      </c>
      <c r="I26" s="145">
        <v>245</v>
      </c>
      <c r="J26" s="204">
        <v>6.0000000000000001E-3</v>
      </c>
      <c r="K26" s="203">
        <v>7</v>
      </c>
      <c r="L26" s="204">
        <v>0</v>
      </c>
      <c r="M26" s="203">
        <v>0</v>
      </c>
      <c r="N26" s="282">
        <v>0</v>
      </c>
      <c r="O26" s="283">
        <v>181</v>
      </c>
      <c r="P26" s="50">
        <v>5.0000000000000001E-3</v>
      </c>
      <c r="Q26" s="49">
        <v>161</v>
      </c>
      <c r="R26" s="51">
        <v>4.0000000000000001E-3</v>
      </c>
      <c r="S26" s="49">
        <v>60</v>
      </c>
      <c r="T26" s="51">
        <v>2E-3</v>
      </c>
      <c r="U26" s="49">
        <v>82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43</v>
      </c>
      <c r="AB26" s="200">
        <v>1E-3</v>
      </c>
      <c r="AC26" s="284">
        <v>375</v>
      </c>
      <c r="AD26" s="285">
        <v>39514</v>
      </c>
      <c r="AE26" s="286">
        <v>0.995</v>
      </c>
    </row>
    <row r="27" spans="1:31" x14ac:dyDescent="0.2">
      <c r="A27" s="36" t="s">
        <v>47</v>
      </c>
      <c r="B27" s="37">
        <v>116847</v>
      </c>
      <c r="C27" s="38">
        <v>189</v>
      </c>
      <c r="D27" s="38">
        <v>0</v>
      </c>
      <c r="E27" s="38">
        <v>171</v>
      </c>
      <c r="F27" s="268">
        <v>4</v>
      </c>
      <c r="G27" s="280">
        <v>111282</v>
      </c>
      <c r="H27" s="281">
        <v>0.95199999999999996</v>
      </c>
      <c r="I27" s="145">
        <v>5199</v>
      </c>
      <c r="J27" s="204">
        <v>4.3999999999999997E-2</v>
      </c>
      <c r="K27" s="203">
        <v>366</v>
      </c>
      <c r="L27" s="204">
        <v>3.0000000000000001E-3</v>
      </c>
      <c r="M27" s="203">
        <v>0</v>
      </c>
      <c r="N27" s="282">
        <v>0</v>
      </c>
      <c r="O27" s="283">
        <v>911</v>
      </c>
      <c r="P27" s="50">
        <v>8.0000000000000002E-3</v>
      </c>
      <c r="Q27" s="49">
        <v>825</v>
      </c>
      <c r="R27" s="51">
        <v>7.0000000000000001E-3</v>
      </c>
      <c r="S27" s="49">
        <v>405</v>
      </c>
      <c r="T27" s="51">
        <v>4.0000000000000001E-3</v>
      </c>
      <c r="U27" s="49">
        <v>616</v>
      </c>
      <c r="V27" s="51">
        <v>6.0000000000000001E-3</v>
      </c>
      <c r="W27" s="49">
        <v>182</v>
      </c>
      <c r="X27" s="53">
        <v>2E-3</v>
      </c>
      <c r="Y27" s="52">
        <v>3</v>
      </c>
      <c r="Z27" s="53">
        <v>0</v>
      </c>
      <c r="AA27" s="52">
        <v>147</v>
      </c>
      <c r="AB27" s="200">
        <v>1E-3</v>
      </c>
      <c r="AC27" s="284">
        <v>2264</v>
      </c>
      <c r="AD27" s="285">
        <v>110229</v>
      </c>
      <c r="AE27" s="286">
        <v>0.99099999999999999</v>
      </c>
    </row>
    <row r="28" spans="1:31" x14ac:dyDescent="0.2">
      <c r="A28" s="36" t="s">
        <v>48</v>
      </c>
      <c r="B28" s="37">
        <v>10092</v>
      </c>
      <c r="C28" s="38">
        <v>24</v>
      </c>
      <c r="D28" s="38">
        <v>0</v>
      </c>
      <c r="E28" s="38">
        <v>13</v>
      </c>
      <c r="F28" s="268">
        <v>3</v>
      </c>
      <c r="G28" s="280">
        <v>9611</v>
      </c>
      <c r="H28" s="281">
        <v>0.95199999999999996</v>
      </c>
      <c r="I28" s="145">
        <v>459</v>
      </c>
      <c r="J28" s="204">
        <v>4.4999999999999998E-2</v>
      </c>
      <c r="K28" s="203">
        <v>22</v>
      </c>
      <c r="L28" s="204">
        <v>2E-3</v>
      </c>
      <c r="M28" s="203">
        <v>0</v>
      </c>
      <c r="N28" s="282">
        <v>0</v>
      </c>
      <c r="O28" s="283">
        <v>31</v>
      </c>
      <c r="P28" s="50">
        <v>3.0000000000000001E-3</v>
      </c>
      <c r="Q28" s="49">
        <v>27</v>
      </c>
      <c r="R28" s="51">
        <v>3.0000000000000001E-3</v>
      </c>
      <c r="S28" s="49">
        <v>25</v>
      </c>
      <c r="T28" s="51">
        <v>3.0000000000000001E-3</v>
      </c>
      <c r="U28" s="49">
        <v>23</v>
      </c>
      <c r="V28" s="51">
        <v>2E-3</v>
      </c>
      <c r="W28" s="49">
        <v>9</v>
      </c>
      <c r="X28" s="53">
        <v>1E-3</v>
      </c>
      <c r="Y28" s="52">
        <v>9</v>
      </c>
      <c r="Z28" s="53">
        <v>1E-3</v>
      </c>
      <c r="AA28" s="52">
        <v>20</v>
      </c>
      <c r="AB28" s="200">
        <v>2E-3</v>
      </c>
      <c r="AC28" s="284">
        <v>117</v>
      </c>
      <c r="AD28" s="285">
        <v>9580</v>
      </c>
      <c r="AE28" s="286">
        <v>0.997</v>
      </c>
    </row>
    <row r="29" spans="1:31" x14ac:dyDescent="0.2">
      <c r="A29" s="36" t="s">
        <v>49</v>
      </c>
      <c r="B29" s="37">
        <v>11751</v>
      </c>
      <c r="C29" s="38">
        <v>14</v>
      </c>
      <c r="D29" s="38">
        <v>0</v>
      </c>
      <c r="E29" s="38">
        <v>13</v>
      </c>
      <c r="F29" s="268">
        <v>3</v>
      </c>
      <c r="G29" s="280">
        <v>10416</v>
      </c>
      <c r="H29" s="281">
        <v>0.88600000000000001</v>
      </c>
      <c r="I29" s="145">
        <v>1285</v>
      </c>
      <c r="J29" s="204">
        <v>0.109</v>
      </c>
      <c r="K29" s="203">
        <v>50</v>
      </c>
      <c r="L29" s="204">
        <v>4.0000000000000001E-3</v>
      </c>
      <c r="M29" s="203">
        <v>0</v>
      </c>
      <c r="N29" s="282">
        <v>0</v>
      </c>
      <c r="O29" s="283">
        <v>250</v>
      </c>
      <c r="P29" s="50">
        <v>2.4E-2</v>
      </c>
      <c r="Q29" s="49">
        <v>244</v>
      </c>
      <c r="R29" s="51">
        <v>2.3E-2</v>
      </c>
      <c r="S29" s="49">
        <v>598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0">
        <v>4.0000000000000001E-3</v>
      </c>
      <c r="AC29" s="284">
        <v>957</v>
      </c>
      <c r="AD29" s="285">
        <v>9759</v>
      </c>
      <c r="AE29" s="286">
        <v>0.93700000000000006</v>
      </c>
    </row>
    <row r="30" spans="1:31" x14ac:dyDescent="0.2">
      <c r="A30" s="36" t="s">
        <v>50</v>
      </c>
      <c r="B30" s="37">
        <v>22020</v>
      </c>
      <c r="C30" s="38">
        <v>34</v>
      </c>
      <c r="D30" s="38">
        <v>0</v>
      </c>
      <c r="E30" s="38">
        <v>30</v>
      </c>
      <c r="F30" s="268">
        <v>4</v>
      </c>
      <c r="G30" s="280">
        <v>17796</v>
      </c>
      <c r="H30" s="281">
        <v>0.80800000000000005</v>
      </c>
      <c r="I30" s="145">
        <v>3260</v>
      </c>
      <c r="J30" s="204">
        <v>0.14799999999999999</v>
      </c>
      <c r="K30" s="203">
        <v>964</v>
      </c>
      <c r="L30" s="204">
        <v>4.3999999999999997E-2</v>
      </c>
      <c r="M30" s="203">
        <v>0</v>
      </c>
      <c r="N30" s="282">
        <v>0</v>
      </c>
      <c r="O30" s="283">
        <v>1914</v>
      </c>
      <c r="P30" s="117">
        <v>0.108</v>
      </c>
      <c r="Q30" s="49">
        <v>1708</v>
      </c>
      <c r="R30" s="51">
        <v>9.6000000000000002E-2</v>
      </c>
      <c r="S30" s="49">
        <v>717</v>
      </c>
      <c r="T30" s="51">
        <v>0.04</v>
      </c>
      <c r="U30" s="49">
        <v>813</v>
      </c>
      <c r="V30" s="51">
        <v>4.5999999999999999E-2</v>
      </c>
      <c r="W30" s="49">
        <v>6</v>
      </c>
      <c r="X30" s="53">
        <v>0</v>
      </c>
      <c r="Y30" s="52">
        <v>4</v>
      </c>
      <c r="Z30" s="53">
        <v>0</v>
      </c>
      <c r="AA30" s="52">
        <v>30</v>
      </c>
      <c r="AB30" s="200">
        <v>2E-3</v>
      </c>
      <c r="AC30" s="284">
        <v>3484</v>
      </c>
      <c r="AD30" s="285">
        <v>15845</v>
      </c>
      <c r="AE30" s="286">
        <v>0.89</v>
      </c>
    </row>
    <row r="31" spans="1:31" x14ac:dyDescent="0.2">
      <c r="A31" s="36" t="s">
        <v>51</v>
      </c>
      <c r="B31" s="37">
        <v>36013</v>
      </c>
      <c r="C31" s="38">
        <v>77</v>
      </c>
      <c r="D31" s="38">
        <v>0</v>
      </c>
      <c r="E31" s="38">
        <v>61</v>
      </c>
      <c r="F31" s="268">
        <v>3</v>
      </c>
      <c r="G31" s="280">
        <v>31359</v>
      </c>
      <c r="H31" s="281">
        <v>0.871</v>
      </c>
      <c r="I31" s="145">
        <v>3825</v>
      </c>
      <c r="J31" s="204">
        <v>0.106</v>
      </c>
      <c r="K31" s="203">
        <v>829</v>
      </c>
      <c r="L31" s="204">
        <v>2.3E-2</v>
      </c>
      <c r="M31" s="203">
        <v>0</v>
      </c>
      <c r="N31" s="282">
        <v>0</v>
      </c>
      <c r="O31" s="283">
        <v>149</v>
      </c>
      <c r="P31" s="50">
        <v>5.0000000000000001E-3</v>
      </c>
      <c r="Q31" s="49">
        <v>102</v>
      </c>
      <c r="R31" s="51">
        <v>3.0000000000000001E-3</v>
      </c>
      <c r="S31" s="49">
        <v>123</v>
      </c>
      <c r="T31" s="51">
        <v>4.0000000000000001E-3</v>
      </c>
      <c r="U31" s="49">
        <v>145</v>
      </c>
      <c r="V31" s="51">
        <v>5.0000000000000001E-3</v>
      </c>
      <c r="W31" s="49">
        <v>124</v>
      </c>
      <c r="X31" s="53">
        <v>4.0000000000000001E-3</v>
      </c>
      <c r="Y31" s="52">
        <v>52</v>
      </c>
      <c r="Z31" s="53">
        <v>2E-3</v>
      </c>
      <c r="AA31" s="52">
        <v>15</v>
      </c>
      <c r="AB31" s="200">
        <v>0</v>
      </c>
      <c r="AC31" s="284">
        <v>608</v>
      </c>
      <c r="AD31" s="285">
        <v>31134</v>
      </c>
      <c r="AE31" s="286">
        <v>0.99299999999999999</v>
      </c>
    </row>
    <row r="32" spans="1:31" x14ac:dyDescent="0.2">
      <c r="A32" s="36" t="s">
        <v>52</v>
      </c>
      <c r="B32" s="37">
        <v>19511</v>
      </c>
      <c r="C32" s="38">
        <v>35</v>
      </c>
      <c r="D32" s="38">
        <v>0</v>
      </c>
      <c r="E32" s="38">
        <v>25</v>
      </c>
      <c r="F32" s="268">
        <v>3</v>
      </c>
      <c r="G32" s="280">
        <v>18970</v>
      </c>
      <c r="H32" s="281">
        <v>0.97199999999999998</v>
      </c>
      <c r="I32" s="145">
        <v>518</v>
      </c>
      <c r="J32" s="204">
        <v>2.7E-2</v>
      </c>
      <c r="K32" s="203">
        <v>22</v>
      </c>
      <c r="L32" s="204">
        <v>1E-3</v>
      </c>
      <c r="M32" s="203">
        <v>1</v>
      </c>
      <c r="N32" s="282">
        <v>0</v>
      </c>
      <c r="O32" s="283">
        <v>103</v>
      </c>
      <c r="P32" s="50">
        <v>5.0000000000000001E-3</v>
      </c>
      <c r="Q32" s="49">
        <v>65</v>
      </c>
      <c r="R32" s="51">
        <v>3.0000000000000001E-3</v>
      </c>
      <c r="S32" s="49">
        <v>131</v>
      </c>
      <c r="T32" s="51">
        <v>7.0000000000000001E-3</v>
      </c>
      <c r="U32" s="49">
        <v>20</v>
      </c>
      <c r="V32" s="51">
        <v>1E-3</v>
      </c>
      <c r="W32" s="49">
        <v>126</v>
      </c>
      <c r="X32" s="53">
        <v>7.0000000000000001E-3</v>
      </c>
      <c r="Y32" s="52">
        <v>1</v>
      </c>
      <c r="Z32" s="53">
        <v>0</v>
      </c>
      <c r="AA32" s="52">
        <v>12</v>
      </c>
      <c r="AB32" s="200">
        <v>1E-3</v>
      </c>
      <c r="AC32" s="284">
        <v>394</v>
      </c>
      <c r="AD32" s="285">
        <v>18753</v>
      </c>
      <c r="AE32" s="286">
        <v>0.98899999999999999</v>
      </c>
    </row>
    <row r="33" spans="1:31" x14ac:dyDescent="0.2">
      <c r="A33" s="36" t="s">
        <v>53</v>
      </c>
      <c r="B33" s="37">
        <v>15828</v>
      </c>
      <c r="C33" s="38">
        <v>31</v>
      </c>
      <c r="D33" s="38">
        <v>0</v>
      </c>
      <c r="E33" s="38">
        <v>12</v>
      </c>
      <c r="F33" s="268">
        <v>4</v>
      </c>
      <c r="G33" s="280">
        <v>15308</v>
      </c>
      <c r="H33" s="281">
        <v>0.96699999999999997</v>
      </c>
      <c r="I33" s="145">
        <v>499</v>
      </c>
      <c r="J33" s="204">
        <v>3.2000000000000001E-2</v>
      </c>
      <c r="K33" s="203">
        <v>21</v>
      </c>
      <c r="L33" s="204">
        <v>1E-3</v>
      </c>
      <c r="M33" s="203">
        <v>0</v>
      </c>
      <c r="N33" s="282">
        <v>0</v>
      </c>
      <c r="O33" s="283">
        <v>48</v>
      </c>
      <c r="P33" s="50">
        <v>3.0000000000000001E-3</v>
      </c>
      <c r="Q33" s="49">
        <v>27</v>
      </c>
      <c r="R33" s="51">
        <v>2E-3</v>
      </c>
      <c r="S33" s="49">
        <v>23</v>
      </c>
      <c r="T33" s="51">
        <v>2E-3</v>
      </c>
      <c r="U33" s="49">
        <v>11</v>
      </c>
      <c r="V33" s="51">
        <v>1E-3</v>
      </c>
      <c r="W33" s="49">
        <v>5</v>
      </c>
      <c r="X33" s="53">
        <v>0</v>
      </c>
      <c r="Y33" s="52">
        <v>0</v>
      </c>
      <c r="Z33" s="53">
        <v>0</v>
      </c>
      <c r="AA33" s="52">
        <v>15</v>
      </c>
      <c r="AB33" s="200">
        <v>1E-3</v>
      </c>
      <c r="AC33" s="284">
        <v>102</v>
      </c>
      <c r="AD33" s="285">
        <v>15258</v>
      </c>
      <c r="AE33" s="286">
        <v>0.997</v>
      </c>
    </row>
    <row r="34" spans="1:31" x14ac:dyDescent="0.2">
      <c r="A34" s="36" t="s">
        <v>54</v>
      </c>
      <c r="B34" s="37">
        <v>11519</v>
      </c>
      <c r="C34" s="38">
        <v>38</v>
      </c>
      <c r="D34" s="38">
        <v>0</v>
      </c>
      <c r="E34" s="38">
        <v>13</v>
      </c>
      <c r="F34" s="268">
        <v>4</v>
      </c>
      <c r="G34" s="280">
        <v>8859</v>
      </c>
      <c r="H34" s="281">
        <v>0.76900000000000002</v>
      </c>
      <c r="I34" s="145">
        <v>2020</v>
      </c>
      <c r="J34" s="204">
        <v>0.17499999999999999</v>
      </c>
      <c r="K34" s="203">
        <v>640</v>
      </c>
      <c r="L34" s="204">
        <v>5.6000000000000001E-2</v>
      </c>
      <c r="M34" s="203">
        <v>0</v>
      </c>
      <c r="N34" s="282">
        <v>0</v>
      </c>
      <c r="O34" s="283">
        <v>3134</v>
      </c>
      <c r="P34" s="117">
        <v>0.35399999999999998</v>
      </c>
      <c r="Q34" s="49">
        <v>978</v>
      </c>
      <c r="R34" s="51">
        <v>0.11</v>
      </c>
      <c r="S34" s="49">
        <v>3538</v>
      </c>
      <c r="T34" s="51">
        <v>0.39900000000000002</v>
      </c>
      <c r="U34" s="49">
        <v>165</v>
      </c>
      <c r="V34" s="51">
        <v>1.9E-2</v>
      </c>
      <c r="W34" s="49">
        <v>29</v>
      </c>
      <c r="X34" s="53">
        <v>3.0000000000000001E-3</v>
      </c>
      <c r="Y34" s="52">
        <v>15</v>
      </c>
      <c r="Z34" s="53">
        <v>2E-3</v>
      </c>
      <c r="AA34" s="52">
        <v>37</v>
      </c>
      <c r="AB34" s="200">
        <v>4.0000000000000001E-3</v>
      </c>
      <c r="AC34" s="284">
        <v>6918</v>
      </c>
      <c r="AD34" s="285">
        <v>3536</v>
      </c>
      <c r="AE34" s="286">
        <v>0.39900000000000002</v>
      </c>
    </row>
    <row r="35" spans="1:31" x14ac:dyDescent="0.2">
      <c r="A35" s="36" t="s">
        <v>55</v>
      </c>
      <c r="B35" s="37">
        <v>35719</v>
      </c>
      <c r="C35" s="38">
        <v>45</v>
      </c>
      <c r="D35" s="38">
        <v>0</v>
      </c>
      <c r="E35" s="38">
        <v>32</v>
      </c>
      <c r="F35" s="268">
        <v>3</v>
      </c>
      <c r="G35" s="280">
        <v>33240</v>
      </c>
      <c r="H35" s="281">
        <v>0.93100000000000005</v>
      </c>
      <c r="I35" s="145">
        <v>2174</v>
      </c>
      <c r="J35" s="204">
        <v>6.0999999999999999E-2</v>
      </c>
      <c r="K35" s="203">
        <v>305</v>
      </c>
      <c r="L35" s="204">
        <v>8.9999999999999993E-3</v>
      </c>
      <c r="M35" s="203">
        <v>0</v>
      </c>
      <c r="N35" s="282">
        <v>0</v>
      </c>
      <c r="O35" s="283">
        <v>122</v>
      </c>
      <c r="P35" s="50">
        <v>4.0000000000000001E-3</v>
      </c>
      <c r="Q35" s="49">
        <v>99</v>
      </c>
      <c r="R35" s="51">
        <v>3.0000000000000001E-3</v>
      </c>
      <c r="S35" s="49">
        <v>63</v>
      </c>
      <c r="T35" s="51">
        <v>2E-3</v>
      </c>
      <c r="U35" s="49">
        <v>86</v>
      </c>
      <c r="V35" s="51">
        <v>3.0000000000000001E-3</v>
      </c>
      <c r="W35" s="49">
        <v>39</v>
      </c>
      <c r="X35" s="53">
        <v>1E-3</v>
      </c>
      <c r="Y35" s="52">
        <v>11</v>
      </c>
      <c r="Z35" s="53">
        <v>0</v>
      </c>
      <c r="AA35" s="52">
        <v>58</v>
      </c>
      <c r="AB35" s="200">
        <v>2E-3</v>
      </c>
      <c r="AC35" s="284">
        <v>379</v>
      </c>
      <c r="AD35" s="285">
        <v>33095</v>
      </c>
      <c r="AE35" s="286">
        <v>0.996</v>
      </c>
    </row>
    <row r="36" spans="1:31" x14ac:dyDescent="0.2">
      <c r="A36" s="36" t="s">
        <v>56</v>
      </c>
      <c r="B36" s="37">
        <v>17495</v>
      </c>
      <c r="C36" s="38">
        <v>24</v>
      </c>
      <c r="D36" s="38">
        <v>0</v>
      </c>
      <c r="E36" s="38">
        <v>21</v>
      </c>
      <c r="F36" s="268">
        <v>3</v>
      </c>
      <c r="G36" s="280">
        <v>16329</v>
      </c>
      <c r="H36" s="281">
        <v>0.93300000000000005</v>
      </c>
      <c r="I36" s="145">
        <v>965</v>
      </c>
      <c r="J36" s="204">
        <v>5.5E-2</v>
      </c>
      <c r="K36" s="203">
        <v>201</v>
      </c>
      <c r="L36" s="204">
        <v>1.0999999999999999E-2</v>
      </c>
      <c r="M36" s="203">
        <v>0</v>
      </c>
      <c r="N36" s="282">
        <v>0</v>
      </c>
      <c r="O36" s="283">
        <v>37</v>
      </c>
      <c r="P36" s="50">
        <v>2E-3</v>
      </c>
      <c r="Q36" s="49">
        <v>35</v>
      </c>
      <c r="R36" s="51">
        <v>2E-3</v>
      </c>
      <c r="S36" s="49">
        <v>25</v>
      </c>
      <c r="T36" s="51">
        <v>2E-3</v>
      </c>
      <c r="U36" s="49">
        <v>17</v>
      </c>
      <c r="V36" s="51">
        <v>1E-3</v>
      </c>
      <c r="W36" s="49">
        <v>17</v>
      </c>
      <c r="X36" s="53">
        <v>1E-3</v>
      </c>
      <c r="Y36" s="52">
        <v>1</v>
      </c>
      <c r="Z36" s="53">
        <v>0</v>
      </c>
      <c r="AA36" s="52">
        <v>18</v>
      </c>
      <c r="AB36" s="200">
        <v>1E-3</v>
      </c>
      <c r="AC36" s="284">
        <v>115</v>
      </c>
      <c r="AD36" s="285">
        <v>16292</v>
      </c>
      <c r="AE36" s="286">
        <v>0.998</v>
      </c>
    </row>
    <row r="37" spans="1:31" x14ac:dyDescent="0.2">
      <c r="A37" s="36" t="s">
        <v>57</v>
      </c>
      <c r="B37" s="37">
        <v>16356</v>
      </c>
      <c r="C37" s="38">
        <v>28</v>
      </c>
      <c r="D37" s="38">
        <v>7</v>
      </c>
      <c r="E37" s="38">
        <v>14</v>
      </c>
      <c r="F37" s="268">
        <v>5</v>
      </c>
      <c r="G37" s="280">
        <v>8614</v>
      </c>
      <c r="H37" s="281">
        <v>0.52700000000000002</v>
      </c>
      <c r="I37" s="145">
        <v>5686</v>
      </c>
      <c r="J37" s="204">
        <v>0.34799999999999998</v>
      </c>
      <c r="K37" s="203">
        <v>2056</v>
      </c>
      <c r="L37" s="204">
        <v>0.126</v>
      </c>
      <c r="M37" s="203">
        <v>0</v>
      </c>
      <c r="N37" s="282">
        <v>0</v>
      </c>
      <c r="O37" s="283">
        <v>385</v>
      </c>
      <c r="P37" s="50">
        <v>4.4999999999999998E-2</v>
      </c>
      <c r="Q37" s="49">
        <v>230</v>
      </c>
      <c r="R37" s="51">
        <v>2.7E-2</v>
      </c>
      <c r="S37" s="49">
        <v>132</v>
      </c>
      <c r="T37" s="51">
        <v>1.4999999999999999E-2</v>
      </c>
      <c r="U37" s="49">
        <v>44</v>
      </c>
      <c r="V37" s="51">
        <v>5.0000000000000001E-3</v>
      </c>
      <c r="W37" s="49">
        <v>23</v>
      </c>
      <c r="X37" s="53">
        <v>3.0000000000000001E-3</v>
      </c>
      <c r="Y37" s="52">
        <v>13</v>
      </c>
      <c r="Z37" s="53">
        <v>2E-3</v>
      </c>
      <c r="AA37" s="52">
        <v>59</v>
      </c>
      <c r="AB37" s="200">
        <v>7.0000000000000001E-3</v>
      </c>
      <c r="AC37" s="284">
        <v>656</v>
      </c>
      <c r="AD37" s="285">
        <v>8229</v>
      </c>
      <c r="AE37" s="286">
        <v>0.95499999999999996</v>
      </c>
    </row>
    <row r="38" spans="1:31" x14ac:dyDescent="0.2">
      <c r="A38" s="36" t="s">
        <v>58</v>
      </c>
      <c r="B38" s="37">
        <v>60386</v>
      </c>
      <c r="C38" s="38">
        <v>45</v>
      </c>
      <c r="D38" s="38">
        <v>1</v>
      </c>
      <c r="E38" s="38">
        <v>38</v>
      </c>
      <c r="F38" s="268">
        <v>3</v>
      </c>
      <c r="G38" s="280">
        <v>57365</v>
      </c>
      <c r="H38" s="281">
        <v>0.95</v>
      </c>
      <c r="I38" s="145">
        <v>2830</v>
      </c>
      <c r="J38" s="204">
        <v>4.7E-2</v>
      </c>
      <c r="K38" s="203">
        <v>191</v>
      </c>
      <c r="L38" s="204">
        <v>3.0000000000000001E-3</v>
      </c>
      <c r="M38" s="203">
        <v>0</v>
      </c>
      <c r="N38" s="282">
        <v>0</v>
      </c>
      <c r="O38" s="283">
        <v>181</v>
      </c>
      <c r="P38" s="50">
        <v>3.0000000000000001E-3</v>
      </c>
      <c r="Q38" s="49">
        <v>141</v>
      </c>
      <c r="R38" s="51">
        <v>2E-3</v>
      </c>
      <c r="S38" s="49">
        <v>105</v>
      </c>
      <c r="T38" s="51">
        <v>2E-3</v>
      </c>
      <c r="U38" s="49">
        <v>115</v>
      </c>
      <c r="V38" s="51">
        <v>2E-3</v>
      </c>
      <c r="W38" s="49">
        <v>61</v>
      </c>
      <c r="X38" s="53">
        <v>1E-3</v>
      </c>
      <c r="Y38" s="52">
        <v>7</v>
      </c>
      <c r="Z38" s="53">
        <v>0</v>
      </c>
      <c r="AA38" s="52">
        <v>17</v>
      </c>
      <c r="AB38" s="200">
        <v>0</v>
      </c>
      <c r="AC38" s="284">
        <v>486</v>
      </c>
      <c r="AD38" s="285">
        <v>57118</v>
      </c>
      <c r="AE38" s="286">
        <v>0.996</v>
      </c>
    </row>
    <row r="39" spans="1:31" x14ac:dyDescent="0.2">
      <c r="A39" s="36" t="s">
        <v>59</v>
      </c>
      <c r="B39" s="37">
        <v>8919</v>
      </c>
      <c r="C39" s="38">
        <v>11</v>
      </c>
      <c r="D39" s="38">
        <v>0</v>
      </c>
      <c r="E39" s="38">
        <v>4</v>
      </c>
      <c r="F39" s="268">
        <v>3</v>
      </c>
      <c r="G39" s="280">
        <v>8046</v>
      </c>
      <c r="H39" s="281">
        <v>0.90200000000000002</v>
      </c>
      <c r="I39" s="145">
        <v>760</v>
      </c>
      <c r="J39" s="204">
        <v>8.5000000000000006E-2</v>
      </c>
      <c r="K39" s="203">
        <v>113</v>
      </c>
      <c r="L39" s="204">
        <v>1.2999999999999999E-2</v>
      </c>
      <c r="M39" s="203">
        <v>0</v>
      </c>
      <c r="N39" s="282">
        <v>0</v>
      </c>
      <c r="O39" s="283">
        <v>35</v>
      </c>
      <c r="P39" s="50">
        <v>4.0000000000000001E-3</v>
      </c>
      <c r="Q39" s="49">
        <v>24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0">
        <v>2E-3</v>
      </c>
      <c r="AC39" s="284">
        <v>109</v>
      </c>
      <c r="AD39" s="285">
        <v>8008</v>
      </c>
      <c r="AE39" s="286">
        <v>0.995</v>
      </c>
    </row>
    <row r="40" spans="1:31" x14ac:dyDescent="0.2">
      <c r="A40" s="36" t="s">
        <v>60</v>
      </c>
      <c r="B40" s="37">
        <v>12496</v>
      </c>
      <c r="C40" s="38">
        <v>13</v>
      </c>
      <c r="D40" s="38">
        <v>0</v>
      </c>
      <c r="E40" s="38">
        <v>6</v>
      </c>
      <c r="F40" s="268">
        <v>5</v>
      </c>
      <c r="G40" s="280">
        <v>11888</v>
      </c>
      <c r="H40" s="281">
        <v>0.95099999999999996</v>
      </c>
      <c r="I40" s="145">
        <v>574</v>
      </c>
      <c r="J40" s="204">
        <v>4.5999999999999999E-2</v>
      </c>
      <c r="K40" s="203">
        <v>34</v>
      </c>
      <c r="L40" s="204">
        <v>3.0000000000000001E-3</v>
      </c>
      <c r="M40" s="203">
        <v>0</v>
      </c>
      <c r="N40" s="282">
        <v>0</v>
      </c>
      <c r="O40" s="283">
        <v>691</v>
      </c>
      <c r="P40" s="50">
        <v>5.8000000000000003E-2</v>
      </c>
      <c r="Q40" s="49">
        <v>107</v>
      </c>
      <c r="R40" s="51">
        <v>8.9999999999999993E-3</v>
      </c>
      <c r="S40" s="49">
        <v>2593</v>
      </c>
      <c r="T40" s="51">
        <v>0.218</v>
      </c>
      <c r="U40" s="49">
        <v>62</v>
      </c>
      <c r="V40" s="51">
        <v>5.0000000000000001E-3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30</v>
      </c>
      <c r="AB40" s="200">
        <v>3.0000000000000001E-3</v>
      </c>
      <c r="AC40" s="284">
        <v>3456</v>
      </c>
      <c r="AD40" s="285">
        <v>9123</v>
      </c>
      <c r="AE40" s="286">
        <v>0.76700000000000002</v>
      </c>
    </row>
    <row r="41" spans="1:31" x14ac:dyDescent="0.2">
      <c r="A41" s="36" t="s">
        <v>61</v>
      </c>
      <c r="B41" s="37">
        <v>15417</v>
      </c>
      <c r="C41" s="38">
        <v>27</v>
      </c>
      <c r="D41" s="38">
        <v>2</v>
      </c>
      <c r="E41" s="38">
        <v>20</v>
      </c>
      <c r="F41" s="268">
        <v>3</v>
      </c>
      <c r="G41" s="280">
        <v>9609</v>
      </c>
      <c r="H41" s="281">
        <v>0.623</v>
      </c>
      <c r="I41" s="145">
        <v>5692</v>
      </c>
      <c r="J41" s="204">
        <v>0.36899999999999999</v>
      </c>
      <c r="K41" s="203">
        <v>116</v>
      </c>
      <c r="L41" s="204">
        <v>8.0000000000000002E-3</v>
      </c>
      <c r="M41" s="203">
        <v>0</v>
      </c>
      <c r="N41" s="282">
        <v>0</v>
      </c>
      <c r="O41" s="283">
        <v>9</v>
      </c>
      <c r="P41" s="50">
        <v>1E-3</v>
      </c>
      <c r="Q41" s="49">
        <v>9</v>
      </c>
      <c r="R41" s="51">
        <v>1E-3</v>
      </c>
      <c r="S41" s="49">
        <v>7</v>
      </c>
      <c r="T41" s="51">
        <v>1E-3</v>
      </c>
      <c r="U41" s="49">
        <v>7</v>
      </c>
      <c r="V41" s="51">
        <v>1E-3</v>
      </c>
      <c r="W41" s="49">
        <v>2</v>
      </c>
      <c r="X41" s="53">
        <v>0</v>
      </c>
      <c r="Y41" s="52">
        <v>0</v>
      </c>
      <c r="Z41" s="53">
        <v>0</v>
      </c>
      <c r="AA41" s="52">
        <v>7</v>
      </c>
      <c r="AB41" s="200">
        <v>1E-3</v>
      </c>
      <c r="AC41" s="284">
        <v>32</v>
      </c>
      <c r="AD41" s="285">
        <v>9599</v>
      </c>
      <c r="AE41" s="286">
        <v>0.999</v>
      </c>
    </row>
    <row r="42" spans="1:31" x14ac:dyDescent="0.2">
      <c r="A42" s="36" t="s">
        <v>62</v>
      </c>
      <c r="B42" s="37">
        <v>26663</v>
      </c>
      <c r="C42" s="38">
        <v>36</v>
      </c>
      <c r="D42" s="38">
        <v>13</v>
      </c>
      <c r="E42" s="38">
        <v>28</v>
      </c>
      <c r="F42" s="268">
        <v>3</v>
      </c>
      <c r="G42" s="280">
        <v>25776</v>
      </c>
      <c r="H42" s="281">
        <v>0.96699999999999997</v>
      </c>
      <c r="I42" s="145">
        <v>856</v>
      </c>
      <c r="J42" s="204">
        <v>3.2000000000000001E-2</v>
      </c>
      <c r="K42" s="203">
        <v>22</v>
      </c>
      <c r="L42" s="204">
        <v>1E-3</v>
      </c>
      <c r="M42" s="203">
        <v>9</v>
      </c>
      <c r="N42" s="282">
        <v>0</v>
      </c>
      <c r="O42" s="283">
        <v>2111</v>
      </c>
      <c r="P42" s="117">
        <v>8.2000000000000003E-2</v>
      </c>
      <c r="Q42" s="49">
        <v>1757</v>
      </c>
      <c r="R42" s="51">
        <v>6.8000000000000005E-2</v>
      </c>
      <c r="S42" s="49">
        <v>119</v>
      </c>
      <c r="T42" s="51">
        <v>5.0000000000000001E-3</v>
      </c>
      <c r="U42" s="49">
        <v>303</v>
      </c>
      <c r="V42" s="51">
        <v>1.2E-2</v>
      </c>
      <c r="W42" s="49">
        <v>23</v>
      </c>
      <c r="X42" s="53">
        <v>1E-3</v>
      </c>
      <c r="Y42" s="52">
        <v>0</v>
      </c>
      <c r="Z42" s="53">
        <v>0</v>
      </c>
      <c r="AA42" s="52">
        <v>29</v>
      </c>
      <c r="AB42" s="200">
        <v>1E-3</v>
      </c>
      <c r="AC42" s="284">
        <v>2585</v>
      </c>
      <c r="AD42" s="285">
        <v>23455</v>
      </c>
      <c r="AE42" s="286">
        <v>0.91</v>
      </c>
    </row>
    <row r="43" spans="1:31" x14ac:dyDescent="0.2">
      <c r="A43" s="36" t="s">
        <v>63</v>
      </c>
      <c r="B43" s="37">
        <v>4865</v>
      </c>
      <c r="C43" s="38">
        <v>9</v>
      </c>
      <c r="D43" s="38">
        <v>0</v>
      </c>
      <c r="E43" s="38">
        <v>6</v>
      </c>
      <c r="F43" s="268">
        <v>3</v>
      </c>
      <c r="G43" s="280">
        <v>4612</v>
      </c>
      <c r="H43" s="281">
        <v>0.94799999999999995</v>
      </c>
      <c r="I43" s="145">
        <v>228</v>
      </c>
      <c r="J43" s="204">
        <v>4.7E-2</v>
      </c>
      <c r="K43" s="203">
        <v>25</v>
      </c>
      <c r="L43" s="204">
        <v>5.0000000000000001E-3</v>
      </c>
      <c r="M43" s="203">
        <v>0</v>
      </c>
      <c r="N43" s="282">
        <v>0</v>
      </c>
      <c r="O43" s="283">
        <v>157</v>
      </c>
      <c r="P43" s="50">
        <v>3.4000000000000002E-2</v>
      </c>
      <c r="Q43" s="49">
        <v>81</v>
      </c>
      <c r="R43" s="51">
        <v>1.7999999999999999E-2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0">
        <v>0</v>
      </c>
      <c r="AC43" s="284">
        <v>190</v>
      </c>
      <c r="AD43" s="285">
        <v>4450</v>
      </c>
      <c r="AE43" s="286">
        <v>0.96499999999999997</v>
      </c>
    </row>
    <row r="44" spans="1:31" x14ac:dyDescent="0.2">
      <c r="A44" s="36" t="s">
        <v>64</v>
      </c>
      <c r="B44" s="37">
        <v>4732</v>
      </c>
      <c r="C44" s="38">
        <v>10</v>
      </c>
      <c r="D44" s="38">
        <v>0</v>
      </c>
      <c r="E44" s="38">
        <v>4</v>
      </c>
      <c r="F44" s="268">
        <v>3</v>
      </c>
      <c r="G44" s="280">
        <v>4498</v>
      </c>
      <c r="H44" s="281">
        <v>0.95099999999999996</v>
      </c>
      <c r="I44" s="145">
        <v>222</v>
      </c>
      <c r="J44" s="204">
        <v>4.7E-2</v>
      </c>
      <c r="K44" s="203">
        <v>12</v>
      </c>
      <c r="L44" s="204">
        <v>3.0000000000000001E-3</v>
      </c>
      <c r="M44" s="203">
        <v>0</v>
      </c>
      <c r="N44" s="282">
        <v>0</v>
      </c>
      <c r="O44" s="283">
        <v>43</v>
      </c>
      <c r="P44" s="50">
        <v>0.01</v>
      </c>
      <c r="Q44" s="49">
        <v>15</v>
      </c>
      <c r="R44" s="51">
        <v>3.0000000000000001E-3</v>
      </c>
      <c r="S44" s="49">
        <v>30</v>
      </c>
      <c r="T44" s="51">
        <v>7.0000000000000001E-3</v>
      </c>
      <c r="U44" s="49">
        <v>17</v>
      </c>
      <c r="V44" s="51">
        <v>4.0000000000000001E-3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0">
        <v>3.0000000000000001E-3</v>
      </c>
      <c r="AC44" s="284">
        <v>103</v>
      </c>
      <c r="AD44" s="285">
        <v>4438</v>
      </c>
      <c r="AE44" s="286">
        <v>0.98699999999999999</v>
      </c>
    </row>
    <row r="45" spans="1:31" x14ac:dyDescent="0.2">
      <c r="A45" s="36" t="s">
        <v>65</v>
      </c>
      <c r="B45" s="37">
        <v>5415</v>
      </c>
      <c r="C45" s="38">
        <v>16</v>
      </c>
      <c r="D45" s="38">
        <v>0</v>
      </c>
      <c r="E45" s="38">
        <v>11</v>
      </c>
      <c r="F45" s="268">
        <v>3</v>
      </c>
      <c r="G45" s="280">
        <v>4995</v>
      </c>
      <c r="H45" s="281">
        <v>0.92200000000000004</v>
      </c>
      <c r="I45" s="145">
        <v>376</v>
      </c>
      <c r="J45" s="204">
        <v>6.9000000000000006E-2</v>
      </c>
      <c r="K45" s="203">
        <v>44</v>
      </c>
      <c r="L45" s="204">
        <v>8.0000000000000002E-3</v>
      </c>
      <c r="M45" s="203">
        <v>0</v>
      </c>
      <c r="N45" s="282">
        <v>0</v>
      </c>
      <c r="O45" s="283">
        <v>18</v>
      </c>
      <c r="P45" s="50">
        <v>4.0000000000000001E-3</v>
      </c>
      <c r="Q45" s="49">
        <v>9</v>
      </c>
      <c r="R45" s="51">
        <v>2E-3</v>
      </c>
      <c r="S45" s="49">
        <v>193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0">
        <v>1E-3</v>
      </c>
      <c r="AC45" s="284">
        <v>229</v>
      </c>
      <c r="AD45" s="285">
        <v>4789</v>
      </c>
      <c r="AE45" s="286">
        <v>0.95899999999999996</v>
      </c>
    </row>
    <row r="46" spans="1:31" x14ac:dyDescent="0.2">
      <c r="A46" s="36" t="s">
        <v>66</v>
      </c>
      <c r="B46" s="37">
        <v>19067</v>
      </c>
      <c r="C46" s="38">
        <v>28</v>
      </c>
      <c r="D46" s="38">
        <v>9</v>
      </c>
      <c r="E46" s="38">
        <v>18</v>
      </c>
      <c r="F46" s="268">
        <v>3</v>
      </c>
      <c r="G46" s="280">
        <v>18840</v>
      </c>
      <c r="H46" s="281">
        <v>0.98799999999999999</v>
      </c>
      <c r="I46" s="145">
        <v>190</v>
      </c>
      <c r="J46" s="204">
        <v>0.01</v>
      </c>
      <c r="K46" s="203">
        <v>37</v>
      </c>
      <c r="L46" s="204">
        <v>2E-3</v>
      </c>
      <c r="M46" s="203">
        <v>0</v>
      </c>
      <c r="N46" s="282">
        <v>0</v>
      </c>
      <c r="O46" s="283">
        <v>84</v>
      </c>
      <c r="P46" s="50">
        <v>4.0000000000000001E-3</v>
      </c>
      <c r="Q46" s="49">
        <v>61</v>
      </c>
      <c r="R46" s="51">
        <v>3.0000000000000001E-3</v>
      </c>
      <c r="S46" s="49">
        <v>1118</v>
      </c>
      <c r="T46" s="51">
        <v>5.8999999999999997E-2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7</v>
      </c>
      <c r="AB46" s="200">
        <v>0</v>
      </c>
      <c r="AC46" s="284">
        <v>1785</v>
      </c>
      <c r="AD46" s="285">
        <v>17086</v>
      </c>
      <c r="AE46" s="286">
        <v>0.90700000000000003</v>
      </c>
    </row>
    <row r="47" spans="1:31" x14ac:dyDescent="0.2">
      <c r="A47" s="36" t="s">
        <v>67</v>
      </c>
      <c r="B47" s="37">
        <v>38272</v>
      </c>
      <c r="C47" s="38">
        <v>39</v>
      </c>
      <c r="D47" s="38">
        <v>7</v>
      </c>
      <c r="E47" s="38">
        <v>34</v>
      </c>
      <c r="F47" s="268">
        <v>3</v>
      </c>
      <c r="G47" s="280">
        <v>35546</v>
      </c>
      <c r="H47" s="281">
        <v>0.92900000000000005</v>
      </c>
      <c r="I47" s="145">
        <v>2613</v>
      </c>
      <c r="J47" s="204">
        <v>6.8000000000000005E-2</v>
      </c>
      <c r="K47" s="203">
        <v>78</v>
      </c>
      <c r="L47" s="204">
        <v>2E-3</v>
      </c>
      <c r="M47" s="203">
        <v>112</v>
      </c>
      <c r="N47" s="282">
        <v>3.0000000000000001E-3</v>
      </c>
      <c r="O47" s="283">
        <v>62</v>
      </c>
      <c r="P47" s="50">
        <v>2E-3</v>
      </c>
      <c r="Q47" s="49">
        <v>52</v>
      </c>
      <c r="R47" s="51">
        <v>1E-3</v>
      </c>
      <c r="S47" s="49">
        <v>84</v>
      </c>
      <c r="T47" s="51">
        <v>2E-3</v>
      </c>
      <c r="U47" s="49">
        <v>76</v>
      </c>
      <c r="V47" s="51">
        <v>2E-3</v>
      </c>
      <c r="W47" s="49">
        <v>4</v>
      </c>
      <c r="X47" s="53">
        <v>0</v>
      </c>
      <c r="Y47" s="52">
        <v>0</v>
      </c>
      <c r="Z47" s="53">
        <v>0</v>
      </c>
      <c r="AA47" s="52">
        <v>45</v>
      </c>
      <c r="AB47" s="200">
        <v>1E-3</v>
      </c>
      <c r="AC47" s="284">
        <v>350</v>
      </c>
      <c r="AD47" s="285">
        <v>35437</v>
      </c>
      <c r="AE47" s="286">
        <v>0.999</v>
      </c>
    </row>
    <row r="48" spans="1:31" x14ac:dyDescent="0.2">
      <c r="A48" s="36" t="s">
        <v>68</v>
      </c>
      <c r="B48" s="37">
        <v>46428</v>
      </c>
      <c r="C48" s="38">
        <v>60</v>
      </c>
      <c r="D48" s="38">
        <v>0</v>
      </c>
      <c r="E48" s="38">
        <v>48</v>
      </c>
      <c r="F48" s="268">
        <v>3</v>
      </c>
      <c r="G48" s="280">
        <v>44684</v>
      </c>
      <c r="H48" s="281">
        <v>0.96199999999999997</v>
      </c>
      <c r="I48" s="145">
        <v>1514</v>
      </c>
      <c r="J48" s="204">
        <v>3.3000000000000002E-2</v>
      </c>
      <c r="K48" s="203">
        <v>230</v>
      </c>
      <c r="L48" s="204">
        <v>5.0000000000000001E-3</v>
      </c>
      <c r="M48" s="203">
        <v>0</v>
      </c>
      <c r="N48" s="282">
        <v>0</v>
      </c>
      <c r="O48" s="283">
        <v>1764</v>
      </c>
      <c r="P48" s="50">
        <v>3.9E-2</v>
      </c>
      <c r="Q48" s="49">
        <v>1589</v>
      </c>
      <c r="R48" s="51">
        <v>3.5999999999999997E-2</v>
      </c>
      <c r="S48" s="49">
        <v>856</v>
      </c>
      <c r="T48" s="51">
        <v>1.9E-2</v>
      </c>
      <c r="U48" s="49">
        <v>912</v>
      </c>
      <c r="V48" s="51">
        <v>0.02</v>
      </c>
      <c r="W48" s="49">
        <v>60</v>
      </c>
      <c r="X48" s="53">
        <v>1E-3</v>
      </c>
      <c r="Y48" s="52">
        <v>0</v>
      </c>
      <c r="Z48" s="53">
        <v>0</v>
      </c>
      <c r="AA48" s="52">
        <v>61</v>
      </c>
      <c r="AB48" s="200">
        <v>1E-3</v>
      </c>
      <c r="AC48" s="284">
        <v>3653</v>
      </c>
      <c r="AD48" s="285">
        <v>42545</v>
      </c>
      <c r="AE48" s="286">
        <v>0.95199999999999996</v>
      </c>
    </row>
    <row r="49" spans="1:31" x14ac:dyDescent="0.2">
      <c r="A49" s="36" t="s">
        <v>69</v>
      </c>
      <c r="B49" s="37">
        <v>17237</v>
      </c>
      <c r="C49" s="38">
        <v>27</v>
      </c>
      <c r="D49" s="38">
        <v>0</v>
      </c>
      <c r="E49" s="38">
        <v>22</v>
      </c>
      <c r="F49" s="268">
        <v>3</v>
      </c>
      <c r="G49" s="280">
        <v>14038</v>
      </c>
      <c r="H49" s="281">
        <v>0.81399999999999995</v>
      </c>
      <c r="I49" s="145">
        <v>2588</v>
      </c>
      <c r="J49" s="204">
        <v>0.15</v>
      </c>
      <c r="K49" s="203">
        <v>611</v>
      </c>
      <c r="L49" s="204">
        <v>3.5000000000000003E-2</v>
      </c>
      <c r="M49" s="203">
        <v>0</v>
      </c>
      <c r="N49" s="282">
        <v>0</v>
      </c>
      <c r="O49" s="283">
        <v>95</v>
      </c>
      <c r="P49" s="50">
        <v>7.0000000000000001E-3</v>
      </c>
      <c r="Q49" s="49">
        <v>80</v>
      </c>
      <c r="R49" s="51">
        <v>6.0000000000000001E-3</v>
      </c>
      <c r="S49" s="49">
        <v>132</v>
      </c>
      <c r="T49" s="51">
        <v>8.9999999999999993E-3</v>
      </c>
      <c r="U49" s="49">
        <v>39</v>
      </c>
      <c r="V49" s="51">
        <v>3.0000000000000001E-3</v>
      </c>
      <c r="W49" s="49">
        <v>2</v>
      </c>
      <c r="X49" s="53">
        <v>0</v>
      </c>
      <c r="Y49" s="52">
        <v>1</v>
      </c>
      <c r="Z49" s="53">
        <v>0</v>
      </c>
      <c r="AA49" s="52">
        <v>17</v>
      </c>
      <c r="AB49" s="200">
        <v>1E-3</v>
      </c>
      <c r="AC49" s="284">
        <v>286</v>
      </c>
      <c r="AD49" s="285">
        <v>13856</v>
      </c>
      <c r="AE49" s="286">
        <v>0.98699999999999999</v>
      </c>
    </row>
    <row r="50" spans="1:31" x14ac:dyDescent="0.2">
      <c r="A50" s="36" t="s">
        <v>70</v>
      </c>
      <c r="B50" s="37">
        <v>5754</v>
      </c>
      <c r="C50" s="38">
        <v>9</v>
      </c>
      <c r="D50" s="38">
        <v>0</v>
      </c>
      <c r="E50" s="38">
        <v>4</v>
      </c>
      <c r="F50" s="268">
        <v>3</v>
      </c>
      <c r="G50" s="280">
        <v>4956</v>
      </c>
      <c r="H50" s="281">
        <v>0.86099999999999999</v>
      </c>
      <c r="I50" s="145">
        <v>745</v>
      </c>
      <c r="J50" s="204">
        <v>0.129</v>
      </c>
      <c r="K50" s="203">
        <v>53</v>
      </c>
      <c r="L50" s="204">
        <v>8.9999999999999993E-3</v>
      </c>
      <c r="M50" s="203">
        <v>0</v>
      </c>
      <c r="N50" s="282">
        <v>0</v>
      </c>
      <c r="O50" s="283">
        <v>259</v>
      </c>
      <c r="P50" s="50">
        <v>5.1999999999999998E-2</v>
      </c>
      <c r="Q50" s="49">
        <v>98</v>
      </c>
      <c r="R50" s="51">
        <v>0.02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0">
        <v>5.0000000000000001E-3</v>
      </c>
      <c r="AC50" s="284">
        <v>438</v>
      </c>
      <c r="AD50" s="285">
        <v>4665</v>
      </c>
      <c r="AE50" s="286">
        <v>0.94099999999999995</v>
      </c>
    </row>
    <row r="51" spans="1:31" x14ac:dyDescent="0.2">
      <c r="A51" s="36" t="s">
        <v>71</v>
      </c>
      <c r="B51" s="37">
        <v>8375</v>
      </c>
      <c r="C51" s="38">
        <v>19</v>
      </c>
      <c r="D51" s="38">
        <v>0</v>
      </c>
      <c r="E51" s="38">
        <v>10</v>
      </c>
      <c r="F51" s="268">
        <v>3</v>
      </c>
      <c r="G51" s="280">
        <v>5898</v>
      </c>
      <c r="H51" s="281">
        <v>0.70399999999999996</v>
      </c>
      <c r="I51" s="145">
        <v>2470</v>
      </c>
      <c r="J51" s="204">
        <v>0.29499999999999998</v>
      </c>
      <c r="K51" s="203">
        <v>7</v>
      </c>
      <c r="L51" s="204">
        <v>1E-3</v>
      </c>
      <c r="M51" s="203">
        <v>0</v>
      </c>
      <c r="N51" s="282">
        <v>0</v>
      </c>
      <c r="O51" s="283">
        <v>338</v>
      </c>
      <c r="P51" s="50">
        <v>5.7000000000000002E-2</v>
      </c>
      <c r="Q51" s="49">
        <v>139</v>
      </c>
      <c r="R51" s="51">
        <v>2.4E-2</v>
      </c>
      <c r="S51" s="49">
        <v>96</v>
      </c>
      <c r="T51" s="51">
        <v>1.6E-2</v>
      </c>
      <c r="U51" s="49">
        <v>10</v>
      </c>
      <c r="V51" s="51">
        <v>2E-3</v>
      </c>
      <c r="W51" s="49">
        <v>7</v>
      </c>
      <c r="X51" s="53">
        <v>1E-3</v>
      </c>
      <c r="Y51" s="52">
        <v>0</v>
      </c>
      <c r="Z51" s="53">
        <v>0</v>
      </c>
      <c r="AA51" s="52">
        <v>10</v>
      </c>
      <c r="AB51" s="200">
        <v>2E-3</v>
      </c>
      <c r="AC51" s="284">
        <v>461</v>
      </c>
      <c r="AD51" s="285">
        <v>5557</v>
      </c>
      <c r="AE51" s="286">
        <v>0.94199999999999995</v>
      </c>
    </row>
    <row r="52" spans="1:31" x14ac:dyDescent="0.2">
      <c r="A52" s="36" t="s">
        <v>72</v>
      </c>
      <c r="B52" s="37">
        <v>7994</v>
      </c>
      <c r="C52" s="38">
        <v>15</v>
      </c>
      <c r="D52" s="38">
        <v>0</v>
      </c>
      <c r="E52" s="38">
        <v>15</v>
      </c>
      <c r="F52" s="268">
        <v>3</v>
      </c>
      <c r="G52" s="280">
        <v>7352</v>
      </c>
      <c r="H52" s="281">
        <v>0.92</v>
      </c>
      <c r="I52" s="145">
        <v>502</v>
      </c>
      <c r="J52" s="204">
        <v>6.3E-2</v>
      </c>
      <c r="K52" s="203">
        <v>140</v>
      </c>
      <c r="L52" s="204">
        <v>1.7999999999999999E-2</v>
      </c>
      <c r="M52" s="203">
        <v>0</v>
      </c>
      <c r="N52" s="282">
        <v>0</v>
      </c>
      <c r="O52" s="283">
        <v>32</v>
      </c>
      <c r="P52" s="50">
        <v>4.0000000000000001E-3</v>
      </c>
      <c r="Q52" s="49">
        <v>27</v>
      </c>
      <c r="R52" s="51">
        <v>4.0000000000000001E-3</v>
      </c>
      <c r="S52" s="49">
        <v>28</v>
      </c>
      <c r="T52" s="51">
        <v>4.0000000000000001E-3</v>
      </c>
      <c r="U52" s="49">
        <v>19</v>
      </c>
      <c r="V52" s="51">
        <v>3.0000000000000001E-3</v>
      </c>
      <c r="W52" s="49">
        <v>9</v>
      </c>
      <c r="X52" s="53">
        <v>1E-3</v>
      </c>
      <c r="Y52" s="52">
        <v>0</v>
      </c>
      <c r="Z52" s="53">
        <v>0</v>
      </c>
      <c r="AA52" s="52">
        <v>24</v>
      </c>
      <c r="AB52" s="200">
        <v>3.0000000000000001E-3</v>
      </c>
      <c r="AC52" s="284">
        <v>112</v>
      </c>
      <c r="AD52" s="285">
        <v>7320</v>
      </c>
      <c r="AE52" s="286">
        <v>0.996</v>
      </c>
    </row>
    <row r="53" spans="1:31" x14ac:dyDescent="0.2">
      <c r="A53" s="36" t="s">
        <v>73</v>
      </c>
      <c r="B53" s="37">
        <v>9732</v>
      </c>
      <c r="C53" s="38">
        <v>17</v>
      </c>
      <c r="D53" s="38">
        <v>0</v>
      </c>
      <c r="E53" s="38">
        <v>15</v>
      </c>
      <c r="F53" s="268">
        <v>3</v>
      </c>
      <c r="G53" s="280">
        <v>9038</v>
      </c>
      <c r="H53" s="281">
        <v>0.92900000000000005</v>
      </c>
      <c r="I53" s="145">
        <v>529</v>
      </c>
      <c r="J53" s="204">
        <v>5.3999999999999999E-2</v>
      </c>
      <c r="K53" s="203">
        <v>165</v>
      </c>
      <c r="L53" s="204">
        <v>1.7000000000000001E-2</v>
      </c>
      <c r="M53" s="203">
        <v>0</v>
      </c>
      <c r="N53" s="282">
        <v>0</v>
      </c>
      <c r="O53" s="283">
        <v>66</v>
      </c>
      <c r="P53" s="50">
        <v>7.0000000000000001E-3</v>
      </c>
      <c r="Q53" s="49">
        <v>62</v>
      </c>
      <c r="R53" s="51">
        <v>7.0000000000000001E-3</v>
      </c>
      <c r="S53" s="49">
        <v>144</v>
      </c>
      <c r="T53" s="51">
        <v>1.6E-2</v>
      </c>
      <c r="U53" s="49">
        <v>18</v>
      </c>
      <c r="V53" s="51">
        <v>2E-3</v>
      </c>
      <c r="W53" s="49">
        <v>1410</v>
      </c>
      <c r="X53" s="53">
        <v>0.156</v>
      </c>
      <c r="Y53" s="52">
        <v>5140</v>
      </c>
      <c r="Z53" s="53">
        <v>0.56899999999999995</v>
      </c>
      <c r="AA53" s="52">
        <v>16</v>
      </c>
      <c r="AB53" s="200">
        <v>2E-3</v>
      </c>
      <c r="AC53" s="284">
        <v>6794</v>
      </c>
      <c r="AD53" s="285">
        <v>3819</v>
      </c>
      <c r="AE53" s="286">
        <v>0.42299999999999999</v>
      </c>
    </row>
    <row r="54" spans="1:31" x14ac:dyDescent="0.2">
      <c r="A54" s="36" t="s">
        <v>74</v>
      </c>
      <c r="B54" s="37">
        <v>4984</v>
      </c>
      <c r="C54" s="38">
        <v>11</v>
      </c>
      <c r="D54" s="38">
        <v>0</v>
      </c>
      <c r="E54" s="38">
        <v>8</v>
      </c>
      <c r="F54" s="268">
        <v>3</v>
      </c>
      <c r="G54" s="280">
        <v>4663</v>
      </c>
      <c r="H54" s="281">
        <v>0.93600000000000005</v>
      </c>
      <c r="I54" s="145">
        <v>286</v>
      </c>
      <c r="J54" s="204">
        <v>5.7000000000000002E-2</v>
      </c>
      <c r="K54" s="203">
        <v>14</v>
      </c>
      <c r="L54" s="204">
        <v>3.0000000000000001E-3</v>
      </c>
      <c r="M54" s="203">
        <v>21</v>
      </c>
      <c r="N54" s="282">
        <v>4.0000000000000001E-3</v>
      </c>
      <c r="O54" s="283">
        <v>0</v>
      </c>
      <c r="P54" s="50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0">
        <v>0</v>
      </c>
      <c r="AC54" s="284">
        <v>118</v>
      </c>
      <c r="AD54" s="285">
        <v>4582</v>
      </c>
      <c r="AE54" s="286">
        <v>0.98299999999999998</v>
      </c>
    </row>
    <row r="55" spans="1:31" x14ac:dyDescent="0.2">
      <c r="A55" s="36" t="s">
        <v>75</v>
      </c>
      <c r="B55" s="37">
        <v>5498</v>
      </c>
      <c r="C55" s="38">
        <v>10</v>
      </c>
      <c r="D55" s="38">
        <v>0</v>
      </c>
      <c r="E55" s="38">
        <v>7</v>
      </c>
      <c r="F55" s="268">
        <v>4</v>
      </c>
      <c r="G55" s="280">
        <v>4790</v>
      </c>
      <c r="H55" s="281">
        <v>0.871</v>
      </c>
      <c r="I55" s="145">
        <v>635</v>
      </c>
      <c r="J55" s="204">
        <v>0.115</v>
      </c>
      <c r="K55" s="203">
        <v>73</v>
      </c>
      <c r="L55" s="204">
        <v>1.2999999999999999E-2</v>
      </c>
      <c r="M55" s="203">
        <v>0</v>
      </c>
      <c r="N55" s="282">
        <v>0</v>
      </c>
      <c r="O55" s="283">
        <v>749</v>
      </c>
      <c r="P55" s="117">
        <v>0.156</v>
      </c>
      <c r="Q55" s="49">
        <v>649</v>
      </c>
      <c r="R55" s="51">
        <v>0.13500000000000001</v>
      </c>
      <c r="S55" s="49">
        <v>308</v>
      </c>
      <c r="T55" s="51">
        <v>6.4000000000000001E-2</v>
      </c>
      <c r="U55" s="49">
        <v>444</v>
      </c>
      <c r="V55" s="51">
        <v>9.2999999999999999E-2</v>
      </c>
      <c r="W55" s="49">
        <v>6</v>
      </c>
      <c r="X55" s="53">
        <v>1E-3</v>
      </c>
      <c r="Y55" s="52">
        <v>0</v>
      </c>
      <c r="Z55" s="53">
        <v>0</v>
      </c>
      <c r="AA55" s="52">
        <v>27</v>
      </c>
      <c r="AB55" s="200">
        <v>6.0000000000000001E-3</v>
      </c>
      <c r="AC55" s="284">
        <v>1534</v>
      </c>
      <c r="AD55" s="285">
        <v>4041</v>
      </c>
      <c r="AE55" s="286">
        <v>0.84399999999999997</v>
      </c>
    </row>
    <row r="56" spans="1:31" x14ac:dyDescent="0.2">
      <c r="A56" s="36" t="s">
        <v>76</v>
      </c>
      <c r="B56" s="37">
        <v>13929</v>
      </c>
      <c r="C56" s="38">
        <v>20</v>
      </c>
      <c r="D56" s="38">
        <v>0</v>
      </c>
      <c r="E56" s="38">
        <v>15</v>
      </c>
      <c r="F56" s="268">
        <v>3</v>
      </c>
      <c r="G56" s="280">
        <v>13359</v>
      </c>
      <c r="H56" s="281">
        <v>0.95899999999999996</v>
      </c>
      <c r="I56" s="145">
        <v>562</v>
      </c>
      <c r="J56" s="204">
        <v>0.04</v>
      </c>
      <c r="K56" s="203">
        <v>8</v>
      </c>
      <c r="L56" s="204">
        <v>1E-3</v>
      </c>
      <c r="M56" s="203">
        <v>0</v>
      </c>
      <c r="N56" s="282">
        <v>0</v>
      </c>
      <c r="O56" s="283">
        <v>12</v>
      </c>
      <c r="P56" s="50">
        <v>1E-3</v>
      </c>
      <c r="Q56" s="49">
        <v>5</v>
      </c>
      <c r="R56" s="51">
        <v>0</v>
      </c>
      <c r="S56" s="49">
        <v>3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0">
        <v>0</v>
      </c>
      <c r="AC56" s="284">
        <v>21</v>
      </c>
      <c r="AD56" s="285">
        <v>13347</v>
      </c>
      <c r="AE56" s="286">
        <v>0.999</v>
      </c>
    </row>
    <row r="57" spans="1:31" x14ac:dyDescent="0.2">
      <c r="A57" s="36" t="s">
        <v>77</v>
      </c>
      <c r="B57" s="37">
        <v>24530</v>
      </c>
      <c r="C57" s="38">
        <v>38</v>
      </c>
      <c r="D57" s="38">
        <v>0</v>
      </c>
      <c r="E57" s="38">
        <v>26</v>
      </c>
      <c r="F57" s="268">
        <v>4</v>
      </c>
      <c r="G57" s="280">
        <v>21735</v>
      </c>
      <c r="H57" s="281">
        <v>0.88600000000000001</v>
      </c>
      <c r="I57" s="145">
        <v>2551</v>
      </c>
      <c r="J57" s="204">
        <v>0.104</v>
      </c>
      <c r="K57" s="203">
        <v>244</v>
      </c>
      <c r="L57" s="204">
        <v>0.01</v>
      </c>
      <c r="M57" s="203">
        <v>0</v>
      </c>
      <c r="N57" s="282">
        <v>0</v>
      </c>
      <c r="O57" s="283">
        <v>1589</v>
      </c>
      <c r="P57" s="117">
        <v>7.2999999999999995E-2</v>
      </c>
      <c r="Q57" s="49">
        <v>978</v>
      </c>
      <c r="R57" s="51">
        <v>4.4999999999999998E-2</v>
      </c>
      <c r="S57" s="49">
        <v>5831</v>
      </c>
      <c r="T57" s="51">
        <v>0.26800000000000002</v>
      </c>
      <c r="U57" s="49">
        <v>170</v>
      </c>
      <c r="V57" s="51">
        <v>8.0000000000000002E-3</v>
      </c>
      <c r="W57" s="49">
        <v>89</v>
      </c>
      <c r="X57" s="53">
        <v>4.0000000000000001E-3</v>
      </c>
      <c r="Y57" s="52">
        <v>0</v>
      </c>
      <c r="Z57" s="53">
        <v>0</v>
      </c>
      <c r="AA57" s="52">
        <v>42</v>
      </c>
      <c r="AB57" s="200">
        <v>2E-3</v>
      </c>
      <c r="AC57" s="284">
        <v>7721</v>
      </c>
      <c r="AD57" s="285">
        <v>14852</v>
      </c>
      <c r="AE57" s="286">
        <v>0.68300000000000005</v>
      </c>
    </row>
    <row r="58" spans="1:31" x14ac:dyDescent="0.2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268">
        <v>3</v>
      </c>
      <c r="G58" s="280">
        <v>4161</v>
      </c>
      <c r="H58" s="281">
        <v>0.85199999999999998</v>
      </c>
      <c r="I58" s="145">
        <v>690</v>
      </c>
      <c r="J58" s="204">
        <v>0.14099999999999999</v>
      </c>
      <c r="K58" s="203">
        <v>33</v>
      </c>
      <c r="L58" s="204">
        <v>7.0000000000000001E-3</v>
      </c>
      <c r="M58" s="203">
        <v>0</v>
      </c>
      <c r="N58" s="282">
        <v>0</v>
      </c>
      <c r="O58" s="283">
        <v>188</v>
      </c>
      <c r="P58" s="50">
        <v>4.4999999999999998E-2</v>
      </c>
      <c r="Q58" s="49">
        <v>142</v>
      </c>
      <c r="R58" s="51">
        <v>3.4000000000000002E-2</v>
      </c>
      <c r="S58" s="49">
        <v>666</v>
      </c>
      <c r="T58" s="51">
        <v>0.16</v>
      </c>
      <c r="U58" s="49">
        <v>4161</v>
      </c>
      <c r="V58" s="51">
        <v>1</v>
      </c>
      <c r="W58" s="49">
        <v>9</v>
      </c>
      <c r="X58" s="53">
        <v>2E-3</v>
      </c>
      <c r="Y58" s="52">
        <v>1</v>
      </c>
      <c r="Z58" s="53">
        <v>0</v>
      </c>
      <c r="AA58" s="52">
        <v>11</v>
      </c>
      <c r="AB58" s="200">
        <v>3.0000000000000001E-3</v>
      </c>
      <c r="AC58" s="284">
        <v>5036</v>
      </c>
      <c r="AD58" s="285">
        <v>0</v>
      </c>
      <c r="AE58" s="286">
        <v>0</v>
      </c>
    </row>
    <row r="59" spans="1:31" x14ac:dyDescent="0.2">
      <c r="A59" s="36" t="s">
        <v>79</v>
      </c>
      <c r="B59" s="37">
        <v>9627</v>
      </c>
      <c r="C59" s="38">
        <v>21</v>
      </c>
      <c r="D59" s="38">
        <v>0</v>
      </c>
      <c r="E59" s="38">
        <v>12</v>
      </c>
      <c r="F59" s="268">
        <v>3</v>
      </c>
      <c r="G59" s="280">
        <v>9073</v>
      </c>
      <c r="H59" s="281">
        <v>0.94199999999999995</v>
      </c>
      <c r="I59" s="145">
        <v>428</v>
      </c>
      <c r="J59" s="204">
        <v>4.3999999999999997E-2</v>
      </c>
      <c r="K59" s="203">
        <v>126</v>
      </c>
      <c r="L59" s="204">
        <v>1.2999999999999999E-2</v>
      </c>
      <c r="M59" s="203">
        <v>0</v>
      </c>
      <c r="N59" s="282">
        <v>0</v>
      </c>
      <c r="O59" s="283">
        <v>708</v>
      </c>
      <c r="P59" s="117">
        <v>7.8E-2</v>
      </c>
      <c r="Q59" s="49">
        <v>230</v>
      </c>
      <c r="R59" s="51">
        <v>2.5000000000000001E-2</v>
      </c>
      <c r="S59" s="49">
        <v>239</v>
      </c>
      <c r="T59" s="51">
        <v>2.5999999999999999E-2</v>
      </c>
      <c r="U59" s="49">
        <v>121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0">
        <v>4.0000000000000001E-3</v>
      </c>
      <c r="AC59" s="284">
        <v>1108</v>
      </c>
      <c r="AD59" s="285">
        <v>8207</v>
      </c>
      <c r="AE59" s="286">
        <v>0.90500000000000003</v>
      </c>
    </row>
    <row r="60" spans="1:31" x14ac:dyDescent="0.2">
      <c r="A60" s="36" t="s">
        <v>80</v>
      </c>
      <c r="B60" s="37">
        <v>3562</v>
      </c>
      <c r="C60" s="38">
        <v>10</v>
      </c>
      <c r="D60" s="38">
        <v>0</v>
      </c>
      <c r="E60" s="38">
        <v>10</v>
      </c>
      <c r="F60" s="268">
        <v>3</v>
      </c>
      <c r="G60" s="280">
        <v>1763</v>
      </c>
      <c r="H60" s="281">
        <v>0.495</v>
      </c>
      <c r="I60" s="145">
        <v>1791</v>
      </c>
      <c r="J60" s="204">
        <v>0.503</v>
      </c>
      <c r="K60" s="203">
        <v>8</v>
      </c>
      <c r="L60" s="204">
        <v>2E-3</v>
      </c>
      <c r="M60" s="203">
        <v>0</v>
      </c>
      <c r="N60" s="282">
        <v>0</v>
      </c>
      <c r="O60" s="283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0">
        <v>1.0999999999999999E-2</v>
      </c>
      <c r="AC60" s="284">
        <v>205</v>
      </c>
      <c r="AD60" s="285">
        <v>1683</v>
      </c>
      <c r="AE60" s="286">
        <v>0.95499999999999996</v>
      </c>
    </row>
    <row r="61" spans="1:31" x14ac:dyDescent="0.2">
      <c r="A61" s="36" t="s">
        <v>81</v>
      </c>
      <c r="B61" s="37">
        <v>52786</v>
      </c>
      <c r="C61" s="38">
        <v>70</v>
      </c>
      <c r="D61" s="38">
        <v>0</v>
      </c>
      <c r="E61" s="38">
        <v>51</v>
      </c>
      <c r="F61" s="268">
        <v>3</v>
      </c>
      <c r="G61" s="280">
        <v>51789</v>
      </c>
      <c r="H61" s="281">
        <v>0.98099999999999998</v>
      </c>
      <c r="I61" s="145">
        <v>965</v>
      </c>
      <c r="J61" s="204">
        <v>1.7999999999999999E-2</v>
      </c>
      <c r="K61" s="203">
        <v>32</v>
      </c>
      <c r="L61" s="204">
        <v>1E-3</v>
      </c>
      <c r="M61" s="203">
        <v>0</v>
      </c>
      <c r="N61" s="282">
        <v>0</v>
      </c>
      <c r="O61" s="283">
        <v>131</v>
      </c>
      <c r="P61" s="50">
        <v>3.0000000000000001E-3</v>
      </c>
      <c r="Q61" s="49">
        <v>124</v>
      </c>
      <c r="R61" s="51">
        <v>2E-3</v>
      </c>
      <c r="S61" s="49">
        <v>374</v>
      </c>
      <c r="T61" s="51">
        <v>7.0000000000000001E-3</v>
      </c>
      <c r="U61" s="49">
        <v>156</v>
      </c>
      <c r="V61" s="51">
        <v>3.0000000000000001E-3</v>
      </c>
      <c r="W61" s="49">
        <v>8</v>
      </c>
      <c r="X61" s="53">
        <v>0</v>
      </c>
      <c r="Y61" s="52">
        <v>9</v>
      </c>
      <c r="Z61" s="53">
        <v>0</v>
      </c>
      <c r="AA61" s="52">
        <v>8</v>
      </c>
      <c r="AB61" s="200">
        <v>0</v>
      </c>
      <c r="AC61" s="284">
        <v>686</v>
      </c>
      <c r="AD61" s="285">
        <v>51185</v>
      </c>
      <c r="AE61" s="286">
        <v>0.98799999999999999</v>
      </c>
    </row>
    <row r="62" spans="1:31" ht="13.5" thickBot="1" x14ac:dyDescent="0.25">
      <c r="A62" s="73" t="s">
        <v>82</v>
      </c>
      <c r="B62" s="74">
        <v>13652</v>
      </c>
      <c r="C62" s="75">
        <v>26</v>
      </c>
      <c r="D62" s="75">
        <v>0</v>
      </c>
      <c r="E62" s="75">
        <v>21</v>
      </c>
      <c r="F62" s="287">
        <v>3</v>
      </c>
      <c r="G62" s="288">
        <v>11138</v>
      </c>
      <c r="H62" s="289">
        <v>0.81599999999999995</v>
      </c>
      <c r="I62" s="193">
        <v>2330</v>
      </c>
      <c r="J62" s="192">
        <v>0.17100000000000001</v>
      </c>
      <c r="K62" s="191">
        <v>184</v>
      </c>
      <c r="L62" s="192">
        <v>1.2999999999999999E-2</v>
      </c>
      <c r="M62" s="191">
        <v>0</v>
      </c>
      <c r="N62" s="290">
        <v>0</v>
      </c>
      <c r="O62" s="291">
        <v>801</v>
      </c>
      <c r="P62" s="257">
        <v>7.1999999999999995E-2</v>
      </c>
      <c r="Q62" s="54">
        <v>646</v>
      </c>
      <c r="R62" s="55">
        <v>5.8000000000000003E-2</v>
      </c>
      <c r="S62" s="54">
        <v>165</v>
      </c>
      <c r="T62" s="55">
        <v>1.4999999999999999E-2</v>
      </c>
      <c r="U62" s="54">
        <v>135</v>
      </c>
      <c r="V62" s="55">
        <v>1.2E-2</v>
      </c>
      <c r="W62" s="54">
        <v>43</v>
      </c>
      <c r="X62" s="57">
        <v>4.0000000000000001E-3</v>
      </c>
      <c r="Y62" s="56">
        <v>42</v>
      </c>
      <c r="Z62" s="57">
        <v>4.0000000000000001E-3</v>
      </c>
      <c r="AA62" s="56">
        <v>8</v>
      </c>
      <c r="AB62" s="188">
        <v>1E-3</v>
      </c>
      <c r="AC62" s="292">
        <v>1194</v>
      </c>
      <c r="AD62" s="293">
        <v>10337</v>
      </c>
      <c r="AE62" s="294">
        <v>0.92800000000000005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D64" s="7"/>
      <c r="AE64" s="295"/>
    </row>
    <row r="65" spans="1:31" s="68" customFormat="1" x14ac:dyDescent="0.2">
      <c r="A65" s="60" t="s">
        <v>93</v>
      </c>
      <c r="B65" s="61">
        <f t="shared" ref="B65:G65" si="0">SUM(B8:B62)</f>
        <v>1134047</v>
      </c>
      <c r="C65" s="62">
        <f t="shared" si="0"/>
        <v>1672</v>
      </c>
      <c r="D65" s="61">
        <f t="shared" si="0"/>
        <v>53</v>
      </c>
      <c r="E65" s="61">
        <f t="shared" si="0"/>
        <v>1256</v>
      </c>
      <c r="F65" s="62">
        <f t="shared" si="0"/>
        <v>195</v>
      </c>
      <c r="G65" s="63">
        <f t="shared" si="0"/>
        <v>1045244</v>
      </c>
      <c r="H65" s="64">
        <f xml:space="preserve"> G65 / B65</f>
        <v>0.92169372168878361</v>
      </c>
      <c r="I65" s="63">
        <f>SUM(I8:I62)</f>
        <v>77312</v>
      </c>
      <c r="J65" s="65">
        <f xml:space="preserve"> I65 / B65</f>
        <v>6.817354130825265E-2</v>
      </c>
      <c r="K65" s="63">
        <f>SUM(K8:K62)</f>
        <v>11379</v>
      </c>
      <c r="L65" s="65">
        <f xml:space="preserve"> K65 / B65</f>
        <v>1.0033975664147959E-2</v>
      </c>
      <c r="M65" s="63">
        <f>SUM(M8:M62)</f>
        <v>189</v>
      </c>
      <c r="N65" s="64">
        <f xml:space="preserve"> M65 / B65</f>
        <v>1.6665975925160068E-4</v>
      </c>
      <c r="O65" s="66">
        <f>SUM(O8:O62)</f>
        <v>32646</v>
      </c>
      <c r="P65" s="67">
        <f xml:space="preserve"> O65 / $G$65</f>
        <v>3.1232898729865944E-2</v>
      </c>
      <c r="Q65" s="66">
        <f>SUM(Q8:Q62)</f>
        <v>24797</v>
      </c>
      <c r="R65" s="67">
        <f xml:space="preserve"> Q65 / $G$65</f>
        <v>2.3723647301491325E-2</v>
      </c>
      <c r="S65" s="66">
        <f>SUM(S8:S62)</f>
        <v>68147</v>
      </c>
      <c r="T65" s="67">
        <f xml:space="preserve"> S65 / $G$65</f>
        <v>6.5197217109115191E-2</v>
      </c>
      <c r="U65" s="66">
        <f>SUM(U8:U62)</f>
        <v>46443</v>
      </c>
      <c r="V65" s="67">
        <f xml:space="preserve"> U65 / $G$65</f>
        <v>4.4432687487323534E-2</v>
      </c>
      <c r="W65" s="66">
        <f>SUM(W8:W62)</f>
        <v>7323</v>
      </c>
      <c r="X65" s="67">
        <f xml:space="preserve"> W65 / $G$65</f>
        <v>7.0060196470871873E-3</v>
      </c>
      <c r="Y65" s="66">
        <f>SUM(Y8:Y62)</f>
        <v>5488</v>
      </c>
      <c r="Z65" s="67">
        <f xml:space="preserve"> Y65 / $G$65</f>
        <v>5.2504486990597411E-3</v>
      </c>
      <c r="AA65" s="66">
        <f>SUM(AA8:AA62)</f>
        <v>1536</v>
      </c>
      <c r="AB65" s="67">
        <f xml:space="preserve"> AA65 / $G$65</f>
        <v>1.4695133385123473E-3</v>
      </c>
      <c r="AC65" s="296">
        <f>SUM(AC8:AC62)</f>
        <v>161696</v>
      </c>
      <c r="AD65" s="296">
        <f>SUM(AD8:AD62)</f>
        <v>919461</v>
      </c>
      <c r="AE65" s="297">
        <f xml:space="preserve"> AD65 / $G$65</f>
        <v>0.87966159097780039</v>
      </c>
    </row>
    <row r="66" spans="1:31" x14ac:dyDescent="0.2">
      <c r="A66" s="69" t="s">
        <v>94</v>
      </c>
      <c r="B66" s="61">
        <f t="shared" ref="B66:L66" si="1">MIN(B8:B62)</f>
        <v>3562</v>
      </c>
      <c r="C66" s="61">
        <f t="shared" si="1"/>
        <v>9</v>
      </c>
      <c r="D66" s="61">
        <f t="shared" si="1"/>
        <v>0</v>
      </c>
      <c r="E66" s="61">
        <f t="shared" si="1"/>
        <v>4</v>
      </c>
      <c r="F66" s="61">
        <f t="shared" si="1"/>
        <v>3</v>
      </c>
      <c r="G66" s="63">
        <f t="shared" si="1"/>
        <v>1763</v>
      </c>
      <c r="H66" s="70">
        <f t="shared" si="1"/>
        <v>0.495</v>
      </c>
      <c r="I66" s="63">
        <f t="shared" si="1"/>
        <v>47</v>
      </c>
      <c r="J66" s="71">
        <f t="shared" si="1"/>
        <v>6.0000000000000001E-3</v>
      </c>
      <c r="K66" s="63">
        <f t="shared" si="1"/>
        <v>7</v>
      </c>
      <c r="L66" s="71">
        <f t="shared" si="1"/>
        <v>0</v>
      </c>
      <c r="M66" s="63">
        <f>MIN(M8:M62)</f>
        <v>0</v>
      </c>
      <c r="N66" s="70">
        <f>MIN(N8:N62)</f>
        <v>0</v>
      </c>
      <c r="O66" s="66">
        <f t="shared" ref="O66:AE66" si="2">MIN(O8:O62)</f>
        <v>0</v>
      </c>
      <c r="P66" s="72">
        <f t="shared" si="2"/>
        <v>0</v>
      </c>
      <c r="Q66" s="66">
        <f t="shared" si="2"/>
        <v>0</v>
      </c>
      <c r="R66" s="72">
        <f t="shared" si="2"/>
        <v>0</v>
      </c>
      <c r="S66" s="66">
        <f t="shared" si="2"/>
        <v>3</v>
      </c>
      <c r="T66" s="72">
        <f t="shared" si="2"/>
        <v>0</v>
      </c>
      <c r="U66" s="66">
        <f t="shared" si="2"/>
        <v>1</v>
      </c>
      <c r="V66" s="72">
        <f t="shared" si="2"/>
        <v>0</v>
      </c>
      <c r="W66" s="66">
        <f t="shared" si="2"/>
        <v>0</v>
      </c>
      <c r="X66" s="298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296">
        <f t="shared" si="2"/>
        <v>21</v>
      </c>
      <c r="AD66" s="296">
        <f t="shared" si="2"/>
        <v>0</v>
      </c>
      <c r="AE66" s="299">
        <f t="shared" si="2"/>
        <v>0</v>
      </c>
    </row>
    <row r="67" spans="1:31" x14ac:dyDescent="0.2">
      <c r="A67" s="69" t="s">
        <v>95</v>
      </c>
      <c r="B67" s="61">
        <f t="shared" ref="B67:L67" si="3">MAX(B8:B62)</f>
        <v>116847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111282</v>
      </c>
      <c r="H67" s="70">
        <f t="shared" si="3"/>
        <v>0.99399999999999999</v>
      </c>
      <c r="I67" s="63">
        <f t="shared" si="3"/>
        <v>5692</v>
      </c>
      <c r="J67" s="71">
        <f t="shared" si="3"/>
        <v>0.503</v>
      </c>
      <c r="K67" s="63">
        <f t="shared" si="3"/>
        <v>2056</v>
      </c>
      <c r="L67" s="71">
        <f t="shared" si="3"/>
        <v>0.126</v>
      </c>
      <c r="M67" s="63">
        <f>MAX(M8:M62)</f>
        <v>112</v>
      </c>
      <c r="N67" s="71">
        <f>MAX(N8:N62)</f>
        <v>4.0000000000000001E-3</v>
      </c>
      <c r="O67" s="66">
        <f t="shared" ref="O67:AE67" si="4">MAX(O8:O62)</f>
        <v>5710</v>
      </c>
      <c r="P67" s="72">
        <f t="shared" si="4"/>
        <v>0.35399999999999998</v>
      </c>
      <c r="Q67" s="66">
        <f t="shared" si="4"/>
        <v>5414</v>
      </c>
      <c r="R67" s="72">
        <f t="shared" si="4"/>
        <v>0.22700000000000001</v>
      </c>
      <c r="S67" s="66">
        <f t="shared" si="4"/>
        <v>40934</v>
      </c>
      <c r="T67" s="72">
        <f t="shared" si="4"/>
        <v>0.79700000000000004</v>
      </c>
      <c r="U67" s="66">
        <f t="shared" si="4"/>
        <v>11677</v>
      </c>
      <c r="V67" s="72">
        <f t="shared" si="4"/>
        <v>1</v>
      </c>
      <c r="W67" s="66">
        <f t="shared" si="4"/>
        <v>1784</v>
      </c>
      <c r="X67" s="298">
        <f t="shared" si="4"/>
        <v>0.156</v>
      </c>
      <c r="Y67" s="66">
        <f t="shared" si="4"/>
        <v>5140</v>
      </c>
      <c r="Z67" s="72">
        <f t="shared" si="4"/>
        <v>0.56899999999999995</v>
      </c>
      <c r="AA67" s="66">
        <f t="shared" si="4"/>
        <v>147</v>
      </c>
      <c r="AB67" s="72">
        <f t="shared" si="4"/>
        <v>1.0999999999999999E-2</v>
      </c>
      <c r="AC67" s="296">
        <f t="shared" si="4"/>
        <v>46771</v>
      </c>
      <c r="AD67" s="296">
        <f t="shared" si="4"/>
        <v>110229</v>
      </c>
      <c r="AE67" s="299">
        <f t="shared" si="4"/>
        <v>0.999</v>
      </c>
    </row>
  </sheetData>
  <mergeCells count="2">
    <mergeCell ref="G6:N6"/>
    <mergeCell ref="AD6:AE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workbookViewId="0">
      <pane xSplit="1" ySplit="7" topLeftCell="B8" activePane="bottomRight" state="frozen"/>
      <selection pane="topRight" activeCell="B1" sqref="B1"/>
      <selection pane="bottomLeft" activeCell="A3" sqref="A3"/>
      <selection pane="bottomRight" activeCell="A50" sqref="A50:AD50"/>
    </sheetView>
  </sheetViews>
  <sheetFormatPr defaultRowHeight="15" x14ac:dyDescent="0.25"/>
  <cols>
    <col min="1" max="2" width="14.42578125" customWidth="1"/>
    <col min="3" max="3" width="8" customWidth="1"/>
    <col min="4" max="4" width="11.28515625" customWidth="1"/>
    <col min="5" max="5" width="7.85546875" customWidth="1"/>
    <col min="6" max="6" width="10.5703125" customWidth="1"/>
    <col min="7" max="7" width="11.42578125" customWidth="1"/>
    <col min="8" max="8" width="10.7109375" style="1" customWidth="1"/>
    <col min="9" max="9" width="11" customWidth="1"/>
    <col min="10" max="10" width="10.85546875" style="1" customWidth="1"/>
    <col min="11" max="11" width="12.28515625" customWidth="1"/>
    <col min="12" max="12" width="13" style="1" customWidth="1"/>
    <col min="13" max="13" width="11.85546875" style="44" hidden="1" customWidth="1"/>
    <col min="14" max="14" width="12.85546875" style="310" hidden="1" customWidth="1"/>
    <col min="15" max="15" width="11.140625" customWidth="1"/>
    <col min="16" max="16" width="13.140625" style="1" customWidth="1"/>
    <col min="17" max="17" width="17" hidden="1" customWidth="1"/>
    <col min="18" max="18" width="20.7109375" style="1" hidden="1" customWidth="1"/>
    <col min="19" max="19" width="9.7109375" customWidth="1"/>
    <col min="20" max="20" width="11.42578125" style="1" customWidth="1"/>
    <col min="21" max="21" width="9.85546875" customWidth="1"/>
    <col min="22" max="22" width="11" style="1" customWidth="1"/>
    <col min="23" max="23" width="10.42578125" customWidth="1"/>
    <col min="24" max="24" width="10.5703125" style="1" customWidth="1"/>
    <col min="25" max="25" width="11.5703125" customWidth="1"/>
    <col min="26" max="26" width="12.28515625" style="1" customWidth="1"/>
    <col min="27" max="27" width="11" customWidth="1"/>
    <col min="28" max="28" width="11.5703125" style="1" customWidth="1"/>
    <col min="29" max="29" width="12.28515625" customWidth="1"/>
    <col min="30" max="30" width="9.42578125" customWidth="1"/>
  </cols>
  <sheetData>
    <row r="1" spans="1:30" x14ac:dyDescent="0.25">
      <c r="A1" s="3" t="s">
        <v>231</v>
      </c>
      <c r="P1" s="311" t="s">
        <v>187</v>
      </c>
      <c r="AA1" s="137"/>
      <c r="AB1"/>
    </row>
    <row r="2" spans="1:30" x14ac:dyDescent="0.25">
      <c r="A2" s="4" t="s">
        <v>232</v>
      </c>
      <c r="AA2" s="137"/>
      <c r="AB2"/>
    </row>
    <row r="3" spans="1:30" x14ac:dyDescent="0.25">
      <c r="A3" s="4" t="s">
        <v>233</v>
      </c>
      <c r="AA3" s="137"/>
      <c r="AB3"/>
    </row>
    <row r="4" spans="1:30" x14ac:dyDescent="0.25">
      <c r="A4" s="4"/>
      <c r="E4" s="5" t="s">
        <v>83</v>
      </c>
      <c r="H4" s="6" t="s">
        <v>84</v>
      </c>
      <c r="I4" s="7"/>
      <c r="J4" s="8"/>
      <c r="K4" s="7"/>
      <c r="L4" s="8"/>
      <c r="O4" s="7"/>
      <c r="P4" s="6" t="s">
        <v>234</v>
      </c>
      <c r="AC4" s="137"/>
    </row>
    <row r="5" spans="1:30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8"/>
    </row>
    <row r="6" spans="1:30" ht="15.75" thickBot="1" x14ac:dyDescent="0.3">
      <c r="A6" s="9"/>
      <c r="B6" s="10"/>
      <c r="C6" s="19"/>
      <c r="D6" s="19"/>
      <c r="E6" s="19"/>
      <c r="F6" s="19"/>
      <c r="G6" s="715" t="s">
        <v>89</v>
      </c>
      <c r="H6" s="716"/>
      <c r="I6" s="716"/>
      <c r="J6" s="716"/>
      <c r="K6" s="716"/>
      <c r="L6" s="716"/>
      <c r="M6" s="716"/>
      <c r="N6" s="717"/>
      <c r="O6" s="724" t="s">
        <v>90</v>
      </c>
      <c r="P6" s="721"/>
      <c r="Q6" s="721"/>
      <c r="R6" s="721"/>
      <c r="S6" s="721"/>
      <c r="T6" s="721"/>
      <c r="U6" s="721"/>
      <c r="V6" s="721"/>
      <c r="W6" s="721"/>
      <c r="X6" s="721"/>
      <c r="Y6" s="721"/>
      <c r="Z6" s="721"/>
      <c r="AA6" s="721"/>
      <c r="AB6" s="721"/>
      <c r="AC6" s="721"/>
      <c r="AD6" s="722"/>
    </row>
    <row r="7" spans="1:30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242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313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8" t="s">
        <v>24</v>
      </c>
      <c r="AA7" s="247" t="s">
        <v>25</v>
      </c>
      <c r="AB7" s="249" t="s">
        <v>26</v>
      </c>
      <c r="AC7" s="250" t="s">
        <v>27</v>
      </c>
      <c r="AD7" s="315" t="s">
        <v>235</v>
      </c>
    </row>
    <row r="8" spans="1:30" x14ac:dyDescent="0.25">
      <c r="A8" s="36" t="s">
        <v>28</v>
      </c>
      <c r="B8" s="37">
        <v>9440</v>
      </c>
      <c r="C8" s="38">
        <v>13</v>
      </c>
      <c r="D8" s="38">
        <v>0</v>
      </c>
      <c r="E8" s="38">
        <v>9</v>
      </c>
      <c r="F8" s="39">
        <v>3</v>
      </c>
      <c r="G8" s="40">
        <v>8845</v>
      </c>
      <c r="H8" s="135">
        <v>0.93700000000000006</v>
      </c>
      <c r="I8" s="41">
        <v>556</v>
      </c>
      <c r="J8" s="42">
        <v>5.8999999999999997E-2</v>
      </c>
      <c r="K8" s="43">
        <v>39</v>
      </c>
      <c r="L8" s="316">
        <v>4.0000000000000001E-3</v>
      </c>
      <c r="M8" s="317">
        <v>0</v>
      </c>
      <c r="N8" s="318">
        <v>0</v>
      </c>
      <c r="O8" s="138">
        <v>341</v>
      </c>
      <c r="P8" s="31">
        <v>3.9E-2</v>
      </c>
      <c r="Q8" s="32">
        <v>229</v>
      </c>
      <c r="R8" s="33">
        <v>2.5999999999999999E-2</v>
      </c>
      <c r="S8" s="32">
        <v>498</v>
      </c>
      <c r="T8" s="33">
        <v>5.6000000000000001E-2</v>
      </c>
      <c r="U8" s="32">
        <v>5</v>
      </c>
      <c r="V8" s="33">
        <v>1E-3</v>
      </c>
      <c r="W8" s="32">
        <v>3</v>
      </c>
      <c r="X8" s="33">
        <v>0</v>
      </c>
      <c r="Y8" s="34">
        <v>0</v>
      </c>
      <c r="Z8" s="35">
        <v>0</v>
      </c>
      <c r="AA8" s="34">
        <v>11</v>
      </c>
      <c r="AB8" s="319">
        <v>1E-3</v>
      </c>
      <c r="AC8" s="320">
        <v>858</v>
      </c>
      <c r="AD8" s="321">
        <f t="shared" ref="AD8:AD62" si="0" xml:space="preserve"> AC8 / G8</f>
        <v>9.7003957037874511E-2</v>
      </c>
    </row>
    <row r="9" spans="1:30" x14ac:dyDescent="0.25">
      <c r="A9" s="36" t="s">
        <v>29</v>
      </c>
      <c r="B9" s="37">
        <v>81188</v>
      </c>
      <c r="C9" s="38">
        <v>80</v>
      </c>
      <c r="D9" s="38">
        <v>0</v>
      </c>
      <c r="E9" s="38">
        <v>74</v>
      </c>
      <c r="F9" s="39">
        <v>6</v>
      </c>
      <c r="G9" s="40">
        <v>80158</v>
      </c>
      <c r="H9" s="135">
        <v>0.98699999999999999</v>
      </c>
      <c r="I9" s="41">
        <v>835</v>
      </c>
      <c r="J9" s="42">
        <v>0.01</v>
      </c>
      <c r="K9" s="43">
        <v>195</v>
      </c>
      <c r="L9" s="316">
        <v>2E-3</v>
      </c>
      <c r="M9" s="317">
        <v>0</v>
      </c>
      <c r="N9" s="318">
        <v>0</v>
      </c>
      <c r="O9" s="141">
        <v>11956</v>
      </c>
      <c r="P9" s="117">
        <v>0.14899999999999999</v>
      </c>
      <c r="Q9" s="49">
        <v>10896</v>
      </c>
      <c r="R9" s="51">
        <v>0.13600000000000001</v>
      </c>
      <c r="S9" s="49">
        <v>5970</v>
      </c>
      <c r="T9" s="51">
        <v>7.3999999999999996E-2</v>
      </c>
      <c r="U9" s="49">
        <v>11330</v>
      </c>
      <c r="V9" s="51">
        <v>0.14099999999999999</v>
      </c>
      <c r="W9" s="49">
        <v>4633</v>
      </c>
      <c r="X9" s="51">
        <v>5.8000000000000003E-2</v>
      </c>
      <c r="Y9" s="52">
        <v>66</v>
      </c>
      <c r="Z9" s="53">
        <v>1E-3</v>
      </c>
      <c r="AA9" s="52">
        <v>16</v>
      </c>
      <c r="AB9" s="322">
        <v>0</v>
      </c>
      <c r="AC9" s="323">
        <v>33971</v>
      </c>
      <c r="AD9" s="324">
        <f t="shared" si="0"/>
        <v>0.42380049402430198</v>
      </c>
    </row>
    <row r="10" spans="1:30" x14ac:dyDescent="0.25">
      <c r="A10" s="36" t="s">
        <v>30</v>
      </c>
      <c r="B10" s="37">
        <v>14133</v>
      </c>
      <c r="C10" s="38">
        <v>26</v>
      </c>
      <c r="D10" s="38">
        <v>0</v>
      </c>
      <c r="E10" s="38">
        <v>18</v>
      </c>
      <c r="F10" s="39">
        <v>3</v>
      </c>
      <c r="G10" s="40">
        <v>13410</v>
      </c>
      <c r="H10" s="135">
        <v>0.94899999999999995</v>
      </c>
      <c r="I10" s="41">
        <v>557</v>
      </c>
      <c r="J10" s="42">
        <v>3.9E-2</v>
      </c>
      <c r="K10" s="43">
        <v>166</v>
      </c>
      <c r="L10" s="316">
        <v>1.2E-2</v>
      </c>
      <c r="M10" s="317">
        <v>0</v>
      </c>
      <c r="N10" s="318">
        <v>0</v>
      </c>
      <c r="O10" s="141">
        <v>231</v>
      </c>
      <c r="P10" s="50">
        <v>1.7000000000000001E-2</v>
      </c>
      <c r="Q10" s="49">
        <v>224</v>
      </c>
      <c r="R10" s="51">
        <v>1.7000000000000001E-2</v>
      </c>
      <c r="S10" s="49">
        <v>159</v>
      </c>
      <c r="T10" s="51">
        <v>1.2E-2</v>
      </c>
      <c r="U10" s="49">
        <v>11683</v>
      </c>
      <c r="V10" s="51">
        <v>0.871</v>
      </c>
      <c r="W10" s="49">
        <v>1</v>
      </c>
      <c r="X10" s="51">
        <v>0</v>
      </c>
      <c r="Y10" s="52">
        <v>0</v>
      </c>
      <c r="Z10" s="53">
        <v>0</v>
      </c>
      <c r="AA10" s="52">
        <v>110</v>
      </c>
      <c r="AB10" s="322">
        <v>8.0000000000000002E-3</v>
      </c>
      <c r="AC10" s="323">
        <v>12184</v>
      </c>
      <c r="AD10" s="325">
        <f t="shared" si="0"/>
        <v>0.90857568978374348</v>
      </c>
    </row>
    <row r="11" spans="1:30" x14ac:dyDescent="0.25">
      <c r="A11" s="36" t="s">
        <v>31</v>
      </c>
      <c r="B11" s="37">
        <v>7973</v>
      </c>
      <c r="C11" s="38">
        <v>18</v>
      </c>
      <c r="D11" s="38">
        <v>0</v>
      </c>
      <c r="E11" s="38">
        <v>14</v>
      </c>
      <c r="F11" s="39">
        <v>4</v>
      </c>
      <c r="G11" s="40">
        <v>6527</v>
      </c>
      <c r="H11" s="134">
        <v>0.81899999999999995</v>
      </c>
      <c r="I11" s="41">
        <v>1237</v>
      </c>
      <c r="J11" s="42">
        <v>0.155</v>
      </c>
      <c r="K11" s="43">
        <v>209</v>
      </c>
      <c r="L11" s="316">
        <v>2.5999999999999999E-2</v>
      </c>
      <c r="M11" s="317">
        <v>0</v>
      </c>
      <c r="N11" s="318">
        <v>0</v>
      </c>
      <c r="O11" s="141">
        <v>1981</v>
      </c>
      <c r="P11" s="117">
        <v>0.30399999999999999</v>
      </c>
      <c r="Q11" s="49">
        <v>1488</v>
      </c>
      <c r="R11" s="51">
        <v>0.22800000000000001</v>
      </c>
      <c r="S11" s="49">
        <v>433</v>
      </c>
      <c r="T11" s="51">
        <v>6.6000000000000003E-2</v>
      </c>
      <c r="U11" s="49">
        <v>24</v>
      </c>
      <c r="V11" s="51">
        <v>4.0000000000000001E-3</v>
      </c>
      <c r="W11" s="49">
        <v>27</v>
      </c>
      <c r="X11" s="51">
        <v>4.0000000000000001E-3</v>
      </c>
      <c r="Y11" s="52">
        <v>9</v>
      </c>
      <c r="Z11" s="53">
        <v>1E-3</v>
      </c>
      <c r="AA11" s="52">
        <v>23</v>
      </c>
      <c r="AB11" s="322">
        <v>4.0000000000000001E-3</v>
      </c>
      <c r="AC11" s="323">
        <v>2497</v>
      </c>
      <c r="AD11" s="324">
        <f t="shared" si="0"/>
        <v>0.38256473111689904</v>
      </c>
    </row>
    <row r="12" spans="1:30" x14ac:dyDescent="0.25">
      <c r="A12" s="36" t="s">
        <v>32</v>
      </c>
      <c r="B12" s="37">
        <v>14439</v>
      </c>
      <c r="C12" s="38">
        <v>19</v>
      </c>
      <c r="D12" s="38">
        <v>0</v>
      </c>
      <c r="E12" s="38">
        <v>13</v>
      </c>
      <c r="F12" s="39">
        <v>3</v>
      </c>
      <c r="G12" s="40">
        <v>14146</v>
      </c>
      <c r="H12" s="135">
        <v>0.98</v>
      </c>
      <c r="I12" s="41">
        <v>259</v>
      </c>
      <c r="J12" s="42">
        <v>1.7999999999999999E-2</v>
      </c>
      <c r="K12" s="43">
        <v>34</v>
      </c>
      <c r="L12" s="316">
        <v>2E-3</v>
      </c>
      <c r="M12" s="317">
        <v>0</v>
      </c>
      <c r="N12" s="318">
        <v>0</v>
      </c>
      <c r="O12" s="141">
        <v>251</v>
      </c>
      <c r="P12" s="50">
        <v>1.7999999999999999E-2</v>
      </c>
      <c r="Q12" s="49">
        <v>194</v>
      </c>
      <c r="R12" s="51">
        <v>1.4E-2</v>
      </c>
      <c r="S12" s="49">
        <v>118</v>
      </c>
      <c r="T12" s="51">
        <v>8.0000000000000002E-3</v>
      </c>
      <c r="U12" s="49">
        <v>135</v>
      </c>
      <c r="V12" s="51">
        <v>0.01</v>
      </c>
      <c r="W12" s="49">
        <v>7</v>
      </c>
      <c r="X12" s="51">
        <v>0</v>
      </c>
      <c r="Y12" s="52">
        <v>7</v>
      </c>
      <c r="Z12" s="53">
        <v>0</v>
      </c>
      <c r="AA12" s="52">
        <v>12</v>
      </c>
      <c r="AB12" s="322">
        <v>1E-3</v>
      </c>
      <c r="AC12" s="323">
        <v>530</v>
      </c>
      <c r="AD12" s="324">
        <f t="shared" si="0"/>
        <v>3.7466421603280078E-2</v>
      </c>
    </row>
    <row r="13" spans="1:30" x14ac:dyDescent="0.25">
      <c r="A13" s="36" t="s">
        <v>33</v>
      </c>
      <c r="B13" s="37">
        <v>54293</v>
      </c>
      <c r="C13" s="38">
        <v>69</v>
      </c>
      <c r="D13" s="38">
        <v>5</v>
      </c>
      <c r="E13" s="38">
        <v>62</v>
      </c>
      <c r="F13" s="39">
        <v>3</v>
      </c>
      <c r="G13" s="40">
        <v>51680</v>
      </c>
      <c r="H13" s="135">
        <v>0.95199999999999996</v>
      </c>
      <c r="I13" s="41">
        <v>2495</v>
      </c>
      <c r="J13" s="42">
        <v>4.5999999999999999E-2</v>
      </c>
      <c r="K13" s="43">
        <v>118</v>
      </c>
      <c r="L13" s="316">
        <v>2E-3</v>
      </c>
      <c r="M13" s="317">
        <v>0</v>
      </c>
      <c r="N13" s="318">
        <v>0</v>
      </c>
      <c r="O13" s="141">
        <v>4530</v>
      </c>
      <c r="P13" s="50">
        <v>8.7999999999999995E-2</v>
      </c>
      <c r="Q13" s="49">
        <v>4370</v>
      </c>
      <c r="R13" s="51">
        <v>8.5000000000000006E-2</v>
      </c>
      <c r="S13" s="49">
        <v>41203</v>
      </c>
      <c r="T13" s="51">
        <v>0.79700000000000004</v>
      </c>
      <c r="U13" s="49">
        <v>1737</v>
      </c>
      <c r="V13" s="51">
        <v>3.4000000000000002E-2</v>
      </c>
      <c r="W13" s="49">
        <v>2034</v>
      </c>
      <c r="X13" s="51">
        <v>3.9E-2</v>
      </c>
      <c r="Y13" s="52">
        <v>116</v>
      </c>
      <c r="Z13" s="53">
        <v>2E-3</v>
      </c>
      <c r="AA13" s="52">
        <v>16</v>
      </c>
      <c r="AB13" s="322">
        <v>0</v>
      </c>
      <c r="AC13" s="323">
        <v>49636</v>
      </c>
      <c r="AD13" s="325">
        <f t="shared" si="0"/>
        <v>0.9604489164086687</v>
      </c>
    </row>
    <row r="14" spans="1:30" x14ac:dyDescent="0.25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35">
        <v>0.86799999999999999</v>
      </c>
      <c r="I14" s="41">
        <v>534</v>
      </c>
      <c r="J14" s="42">
        <v>0.128</v>
      </c>
      <c r="K14" s="43">
        <v>16</v>
      </c>
      <c r="L14" s="316">
        <v>4.0000000000000001E-3</v>
      </c>
      <c r="M14" s="317">
        <v>0</v>
      </c>
      <c r="N14" s="318">
        <v>0</v>
      </c>
      <c r="O14" s="141">
        <v>144</v>
      </c>
      <c r="P14" s="50">
        <v>0.04</v>
      </c>
      <c r="Q14" s="49">
        <v>64</v>
      </c>
      <c r="R14" s="51">
        <v>1.7999999999999999E-2</v>
      </c>
      <c r="S14" s="49">
        <v>107</v>
      </c>
      <c r="T14" s="51">
        <v>0.03</v>
      </c>
      <c r="U14" s="49">
        <v>7</v>
      </c>
      <c r="V14" s="51">
        <v>2E-3</v>
      </c>
      <c r="W14" s="49">
        <v>8</v>
      </c>
      <c r="X14" s="51">
        <v>2E-3</v>
      </c>
      <c r="Y14" s="52">
        <v>7</v>
      </c>
      <c r="Z14" s="53">
        <v>2E-3</v>
      </c>
      <c r="AA14" s="52">
        <v>10</v>
      </c>
      <c r="AB14" s="322">
        <v>3.0000000000000001E-3</v>
      </c>
      <c r="AC14" s="323">
        <v>283</v>
      </c>
      <c r="AD14" s="324">
        <f t="shared" si="0"/>
        <v>7.8241636715510085E-2</v>
      </c>
    </row>
    <row r="15" spans="1:30" x14ac:dyDescent="0.25">
      <c r="A15" s="36" t="s">
        <v>35</v>
      </c>
      <c r="B15" s="37">
        <v>5081</v>
      </c>
      <c r="C15" s="38">
        <v>11</v>
      </c>
      <c r="D15" s="38">
        <v>0</v>
      </c>
      <c r="E15" s="38">
        <v>10</v>
      </c>
      <c r="F15" s="39">
        <v>3</v>
      </c>
      <c r="G15" s="40">
        <v>4724</v>
      </c>
      <c r="H15" s="135">
        <v>0.93</v>
      </c>
      <c r="I15" s="41">
        <v>334</v>
      </c>
      <c r="J15" s="42">
        <v>6.6000000000000003E-2</v>
      </c>
      <c r="K15" s="43">
        <v>23</v>
      </c>
      <c r="L15" s="316">
        <v>5.0000000000000001E-3</v>
      </c>
      <c r="M15" s="317">
        <v>0</v>
      </c>
      <c r="N15" s="318">
        <v>0</v>
      </c>
      <c r="O15" s="141">
        <v>60</v>
      </c>
      <c r="P15" s="50">
        <v>1.2999999999999999E-2</v>
      </c>
      <c r="Q15" s="49">
        <v>56</v>
      </c>
      <c r="R15" s="51">
        <v>1.2E-2</v>
      </c>
      <c r="S15" s="49">
        <v>53</v>
      </c>
      <c r="T15" s="51">
        <v>1.0999999999999999E-2</v>
      </c>
      <c r="U15" s="49">
        <v>44</v>
      </c>
      <c r="V15" s="51">
        <v>8.9999999999999993E-3</v>
      </c>
      <c r="W15" s="49">
        <v>48</v>
      </c>
      <c r="X15" s="51">
        <v>0.01</v>
      </c>
      <c r="Y15" s="52">
        <v>3</v>
      </c>
      <c r="Z15" s="53">
        <v>1E-3</v>
      </c>
      <c r="AA15" s="52">
        <v>48</v>
      </c>
      <c r="AB15" s="322">
        <v>0.01</v>
      </c>
      <c r="AC15" s="323">
        <v>256</v>
      </c>
      <c r="AD15" s="324">
        <f t="shared" si="0"/>
        <v>5.4191363251481793E-2</v>
      </c>
    </row>
    <row r="16" spans="1:30" x14ac:dyDescent="0.25">
      <c r="A16" s="36" t="s">
        <v>36</v>
      </c>
      <c r="B16" s="37">
        <v>4312</v>
      </c>
      <c r="C16" s="38">
        <v>12</v>
      </c>
      <c r="D16" s="38">
        <v>0</v>
      </c>
      <c r="E16" s="38">
        <v>11</v>
      </c>
      <c r="F16" s="39">
        <v>4</v>
      </c>
      <c r="G16" s="40">
        <v>3924</v>
      </c>
      <c r="H16" s="135">
        <v>0.91</v>
      </c>
      <c r="I16" s="41">
        <v>319</v>
      </c>
      <c r="J16" s="42">
        <v>7.3999999999999996E-2</v>
      </c>
      <c r="K16" s="43">
        <v>69</v>
      </c>
      <c r="L16" s="316">
        <v>1.6E-2</v>
      </c>
      <c r="M16" s="317">
        <v>0</v>
      </c>
      <c r="N16" s="318">
        <v>0</v>
      </c>
      <c r="O16" s="141">
        <v>573</v>
      </c>
      <c r="P16" s="117">
        <v>0.14599999999999999</v>
      </c>
      <c r="Q16" s="49">
        <v>540</v>
      </c>
      <c r="R16" s="51">
        <v>0.13800000000000001</v>
      </c>
      <c r="S16" s="49">
        <v>273</v>
      </c>
      <c r="T16" s="51">
        <v>7.0000000000000007E-2</v>
      </c>
      <c r="U16" s="49">
        <v>3924</v>
      </c>
      <c r="V16" s="51">
        <v>1</v>
      </c>
      <c r="W16" s="49">
        <v>16</v>
      </c>
      <c r="X16" s="51">
        <v>4.0000000000000001E-3</v>
      </c>
      <c r="Y16" s="52">
        <v>8</v>
      </c>
      <c r="Z16" s="53">
        <v>2E-3</v>
      </c>
      <c r="AA16" s="52">
        <v>12</v>
      </c>
      <c r="AB16" s="322">
        <v>3.0000000000000001E-3</v>
      </c>
      <c r="AC16" s="323">
        <v>4806</v>
      </c>
      <c r="AD16" s="325">
        <f t="shared" si="0"/>
        <v>1.224770642201835</v>
      </c>
    </row>
    <row r="17" spans="1:30" x14ac:dyDescent="0.25">
      <c r="A17" s="36" t="s">
        <v>37</v>
      </c>
      <c r="B17" s="37">
        <v>24971</v>
      </c>
      <c r="C17" s="38">
        <v>39</v>
      </c>
      <c r="D17" s="38">
        <v>0</v>
      </c>
      <c r="E17" s="38">
        <v>33</v>
      </c>
      <c r="F17" s="39">
        <v>3</v>
      </c>
      <c r="G17" s="40">
        <v>22052</v>
      </c>
      <c r="H17" s="135">
        <v>0.88300000000000001</v>
      </c>
      <c r="I17" s="41">
        <v>2465</v>
      </c>
      <c r="J17" s="42">
        <v>9.9000000000000005E-2</v>
      </c>
      <c r="K17" s="43">
        <v>454</v>
      </c>
      <c r="L17" s="316">
        <v>1.7999999999999999E-2</v>
      </c>
      <c r="M17" s="317">
        <v>0</v>
      </c>
      <c r="N17" s="318">
        <v>0</v>
      </c>
      <c r="O17" s="141">
        <v>1040</v>
      </c>
      <c r="P17" s="50">
        <v>4.7E-2</v>
      </c>
      <c r="Q17" s="49">
        <v>729</v>
      </c>
      <c r="R17" s="51">
        <v>3.3000000000000002E-2</v>
      </c>
      <c r="S17" s="49">
        <v>2717</v>
      </c>
      <c r="T17" s="51">
        <v>0.123</v>
      </c>
      <c r="U17" s="49">
        <v>5718</v>
      </c>
      <c r="V17" s="51">
        <v>0.25900000000000001</v>
      </c>
      <c r="W17" s="49">
        <v>1226</v>
      </c>
      <c r="X17" s="51">
        <v>5.6000000000000001E-2</v>
      </c>
      <c r="Y17" s="52">
        <v>14</v>
      </c>
      <c r="Z17" s="53">
        <v>1E-3</v>
      </c>
      <c r="AA17" s="52">
        <v>22</v>
      </c>
      <c r="AB17" s="322">
        <v>1E-3</v>
      </c>
      <c r="AC17" s="323">
        <v>10737</v>
      </c>
      <c r="AD17" s="325">
        <f t="shared" si="0"/>
        <v>0.4868946127335389</v>
      </c>
    </row>
    <row r="18" spans="1:30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2772</v>
      </c>
      <c r="H18" s="134">
        <v>0.76</v>
      </c>
      <c r="I18" s="41">
        <v>570</v>
      </c>
      <c r="J18" s="42">
        <v>0.156</v>
      </c>
      <c r="K18" s="43">
        <v>304</v>
      </c>
      <c r="L18" s="316">
        <v>8.3000000000000004E-2</v>
      </c>
      <c r="M18" s="317">
        <v>0</v>
      </c>
      <c r="N18" s="318">
        <v>0</v>
      </c>
      <c r="O18" s="141">
        <v>100</v>
      </c>
      <c r="P18" s="50">
        <v>3.5999999999999997E-2</v>
      </c>
      <c r="Q18" s="49">
        <v>100</v>
      </c>
      <c r="R18" s="51">
        <v>3.5999999999999997E-2</v>
      </c>
      <c r="S18" s="49">
        <v>50</v>
      </c>
      <c r="T18" s="51">
        <v>1.7999999999999999E-2</v>
      </c>
      <c r="U18" s="49">
        <v>46</v>
      </c>
      <c r="V18" s="51">
        <v>1.7000000000000001E-2</v>
      </c>
      <c r="W18" s="49">
        <v>9</v>
      </c>
      <c r="X18" s="51">
        <v>3.0000000000000001E-3</v>
      </c>
      <c r="Y18" s="52">
        <v>0</v>
      </c>
      <c r="Z18" s="53">
        <v>0</v>
      </c>
      <c r="AA18" s="52">
        <v>13</v>
      </c>
      <c r="AB18" s="322">
        <v>5.0000000000000001E-3</v>
      </c>
      <c r="AC18" s="323">
        <v>218</v>
      </c>
      <c r="AD18" s="324">
        <f t="shared" si="0"/>
        <v>7.864357864357864E-2</v>
      </c>
    </row>
    <row r="19" spans="1:30" x14ac:dyDescent="0.25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39">
        <v>3</v>
      </c>
      <c r="G19" s="40">
        <v>7231</v>
      </c>
      <c r="H19" s="135">
        <v>0.99199999999999999</v>
      </c>
      <c r="I19" s="41">
        <v>45</v>
      </c>
      <c r="J19" s="42">
        <v>6.0000000000000001E-3</v>
      </c>
      <c r="K19" s="43">
        <v>13</v>
      </c>
      <c r="L19" s="316">
        <v>2E-3</v>
      </c>
      <c r="M19" s="317">
        <v>0</v>
      </c>
      <c r="N19" s="318">
        <v>0</v>
      </c>
      <c r="O19" s="141">
        <v>58</v>
      </c>
      <c r="P19" s="50">
        <v>8.0000000000000002E-3</v>
      </c>
      <c r="Q19" s="49">
        <v>7</v>
      </c>
      <c r="R19" s="51">
        <v>1E-3</v>
      </c>
      <c r="S19" s="49">
        <v>18</v>
      </c>
      <c r="T19" s="51">
        <v>2E-3</v>
      </c>
      <c r="U19" s="49">
        <v>3</v>
      </c>
      <c r="V19" s="51">
        <v>0</v>
      </c>
      <c r="W19" s="49">
        <v>2</v>
      </c>
      <c r="X19" s="51">
        <v>0</v>
      </c>
      <c r="Y19" s="52">
        <v>2</v>
      </c>
      <c r="Z19" s="53">
        <v>0</v>
      </c>
      <c r="AA19" s="52">
        <v>1</v>
      </c>
      <c r="AB19" s="322">
        <v>0</v>
      </c>
      <c r="AC19" s="323">
        <v>84</v>
      </c>
      <c r="AD19" s="324">
        <f t="shared" si="0"/>
        <v>1.1616650532429816E-2</v>
      </c>
    </row>
    <row r="20" spans="1:30" x14ac:dyDescent="0.25">
      <c r="A20" s="36" t="s">
        <v>40</v>
      </c>
      <c r="B20" s="37">
        <v>21796</v>
      </c>
      <c r="C20" s="38">
        <v>28</v>
      </c>
      <c r="D20" s="38">
        <v>0</v>
      </c>
      <c r="E20" s="38">
        <v>22</v>
      </c>
      <c r="F20" s="39">
        <v>3</v>
      </c>
      <c r="G20" s="40">
        <v>18599</v>
      </c>
      <c r="H20" s="135">
        <v>0.85299999999999998</v>
      </c>
      <c r="I20" s="41">
        <v>2226</v>
      </c>
      <c r="J20" s="42">
        <v>0.10199999999999999</v>
      </c>
      <c r="K20" s="43">
        <v>971</v>
      </c>
      <c r="L20" s="316">
        <v>4.4999999999999998E-2</v>
      </c>
      <c r="M20" s="317">
        <v>0</v>
      </c>
      <c r="N20" s="318">
        <v>0</v>
      </c>
      <c r="O20" s="141">
        <v>931</v>
      </c>
      <c r="P20" s="50">
        <v>0.05</v>
      </c>
      <c r="Q20" s="49">
        <v>843</v>
      </c>
      <c r="R20" s="51">
        <v>4.4999999999999998E-2</v>
      </c>
      <c r="S20" s="49">
        <v>257</v>
      </c>
      <c r="T20" s="51">
        <v>1.4E-2</v>
      </c>
      <c r="U20" s="49">
        <v>347</v>
      </c>
      <c r="V20" s="51">
        <v>1.9E-2</v>
      </c>
      <c r="W20" s="49">
        <v>5</v>
      </c>
      <c r="X20" s="51">
        <v>0</v>
      </c>
      <c r="Y20" s="52">
        <v>5</v>
      </c>
      <c r="Z20" s="53">
        <v>0</v>
      </c>
      <c r="AA20" s="52">
        <v>71</v>
      </c>
      <c r="AB20" s="322">
        <v>4.0000000000000001E-3</v>
      </c>
      <c r="AC20" s="323">
        <v>1616</v>
      </c>
      <c r="AD20" s="324">
        <f t="shared" si="0"/>
        <v>8.6886391741491473E-2</v>
      </c>
    </row>
    <row r="21" spans="1:30" x14ac:dyDescent="0.25">
      <c r="A21" s="36" t="s">
        <v>41</v>
      </c>
      <c r="B21" s="37">
        <v>13761</v>
      </c>
      <c r="C21" s="38">
        <v>25</v>
      </c>
      <c r="D21" s="38">
        <v>0</v>
      </c>
      <c r="E21" s="38">
        <v>17</v>
      </c>
      <c r="F21" s="39">
        <v>8</v>
      </c>
      <c r="G21" s="40">
        <v>13119</v>
      </c>
      <c r="H21" s="135">
        <v>0.95299999999999996</v>
      </c>
      <c r="I21" s="41">
        <v>481</v>
      </c>
      <c r="J21" s="42">
        <v>3.5000000000000003E-2</v>
      </c>
      <c r="K21" s="43">
        <v>161</v>
      </c>
      <c r="L21" s="316">
        <v>1.2E-2</v>
      </c>
      <c r="M21" s="317">
        <v>0</v>
      </c>
      <c r="N21" s="318">
        <v>0</v>
      </c>
      <c r="O21" s="141">
        <v>1952</v>
      </c>
      <c r="P21" s="117">
        <v>0.14899999999999999</v>
      </c>
      <c r="Q21" s="49">
        <v>907</v>
      </c>
      <c r="R21" s="51">
        <v>6.9000000000000006E-2</v>
      </c>
      <c r="S21" s="49">
        <v>566</v>
      </c>
      <c r="T21" s="51">
        <v>4.2999999999999997E-2</v>
      </c>
      <c r="U21" s="49">
        <v>109</v>
      </c>
      <c r="V21" s="51">
        <v>8.0000000000000002E-3</v>
      </c>
      <c r="W21" s="49">
        <v>29</v>
      </c>
      <c r="X21" s="51">
        <v>2E-3</v>
      </c>
      <c r="Y21" s="52">
        <v>11</v>
      </c>
      <c r="Z21" s="53">
        <v>1E-3</v>
      </c>
      <c r="AA21" s="52">
        <v>23</v>
      </c>
      <c r="AB21" s="322">
        <v>2E-3</v>
      </c>
      <c r="AC21" s="323">
        <v>2690</v>
      </c>
      <c r="AD21" s="324">
        <f t="shared" si="0"/>
        <v>0.20504611631984146</v>
      </c>
    </row>
    <row r="22" spans="1:30" x14ac:dyDescent="0.25">
      <c r="A22" s="36" t="s">
        <v>42</v>
      </c>
      <c r="B22" s="37">
        <v>18486</v>
      </c>
      <c r="C22" s="38">
        <v>24</v>
      </c>
      <c r="D22" s="38">
        <v>0</v>
      </c>
      <c r="E22" s="38">
        <v>9</v>
      </c>
      <c r="F22" s="39">
        <v>3</v>
      </c>
      <c r="G22" s="40">
        <v>18219</v>
      </c>
      <c r="H22" s="135">
        <v>0.98599999999999999</v>
      </c>
      <c r="I22" s="41">
        <v>254</v>
      </c>
      <c r="J22" s="42">
        <v>1.4E-2</v>
      </c>
      <c r="K22" s="43">
        <v>13</v>
      </c>
      <c r="L22" s="316">
        <v>1E-3</v>
      </c>
      <c r="M22" s="317">
        <v>0</v>
      </c>
      <c r="N22" s="318">
        <v>0</v>
      </c>
      <c r="O22" s="141">
        <v>198</v>
      </c>
      <c r="P22" s="50">
        <v>1.0999999999999999E-2</v>
      </c>
      <c r="Q22" s="49">
        <v>93</v>
      </c>
      <c r="R22" s="51">
        <v>5.0000000000000001E-3</v>
      </c>
      <c r="S22" s="49">
        <v>315</v>
      </c>
      <c r="T22" s="51">
        <v>1.7000000000000001E-2</v>
      </c>
      <c r="U22" s="49">
        <v>14</v>
      </c>
      <c r="V22" s="51">
        <v>1E-3</v>
      </c>
      <c r="W22" s="49">
        <v>2</v>
      </c>
      <c r="X22" s="51">
        <v>0</v>
      </c>
      <c r="Y22" s="52">
        <v>2</v>
      </c>
      <c r="Z22" s="53">
        <v>0</v>
      </c>
      <c r="AA22" s="52">
        <v>39</v>
      </c>
      <c r="AB22" s="322">
        <v>2E-3</v>
      </c>
      <c r="AC22" s="323">
        <v>570</v>
      </c>
      <c r="AD22" s="324">
        <f t="shared" si="0"/>
        <v>3.1286020088918162E-2</v>
      </c>
    </row>
    <row r="23" spans="1:30" x14ac:dyDescent="0.25">
      <c r="A23" s="36" t="s">
        <v>43</v>
      </c>
      <c r="B23" s="37">
        <v>8584</v>
      </c>
      <c r="C23" s="38">
        <v>14</v>
      </c>
      <c r="D23" s="38">
        <v>5</v>
      </c>
      <c r="E23" s="38">
        <v>7</v>
      </c>
      <c r="F23" s="39">
        <v>5</v>
      </c>
      <c r="G23" s="40">
        <v>8135</v>
      </c>
      <c r="H23" s="135">
        <v>0.94799999999999995</v>
      </c>
      <c r="I23" s="41">
        <v>408</v>
      </c>
      <c r="J23" s="42">
        <v>4.8000000000000001E-2</v>
      </c>
      <c r="K23" s="43">
        <v>41</v>
      </c>
      <c r="L23" s="316">
        <v>5.0000000000000001E-3</v>
      </c>
      <c r="M23" s="317">
        <v>0</v>
      </c>
      <c r="N23" s="318">
        <v>0</v>
      </c>
      <c r="O23" s="141">
        <v>70</v>
      </c>
      <c r="P23" s="50">
        <v>8.9999999999999993E-3</v>
      </c>
      <c r="Q23" s="49">
        <v>19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21</v>
      </c>
      <c r="X23" s="51">
        <v>3.0000000000000001E-3</v>
      </c>
      <c r="Y23" s="52">
        <v>1</v>
      </c>
      <c r="Z23" s="53">
        <v>0</v>
      </c>
      <c r="AA23" s="52">
        <v>23</v>
      </c>
      <c r="AB23" s="322">
        <v>3.0000000000000001E-3</v>
      </c>
      <c r="AC23" s="323">
        <v>8328</v>
      </c>
      <c r="AD23" s="325">
        <f t="shared" si="0"/>
        <v>1.0237246465888137</v>
      </c>
    </row>
    <row r="24" spans="1:30" x14ac:dyDescent="0.25">
      <c r="A24" s="36" t="s">
        <v>44</v>
      </c>
      <c r="B24" s="37">
        <v>43374</v>
      </c>
      <c r="C24" s="38">
        <v>64</v>
      </c>
      <c r="D24" s="38">
        <v>0</v>
      </c>
      <c r="E24" s="38">
        <v>44</v>
      </c>
      <c r="F24" s="39">
        <v>6</v>
      </c>
      <c r="G24" s="40">
        <v>40419</v>
      </c>
      <c r="H24" s="135">
        <v>0.93200000000000005</v>
      </c>
      <c r="I24" s="41">
        <v>2586</v>
      </c>
      <c r="J24" s="42">
        <v>0.06</v>
      </c>
      <c r="K24" s="43">
        <v>369</v>
      </c>
      <c r="L24" s="316">
        <v>8.9999999999999993E-3</v>
      </c>
      <c r="M24" s="317">
        <v>0</v>
      </c>
      <c r="N24" s="318">
        <v>0</v>
      </c>
      <c r="O24" s="141">
        <v>1641</v>
      </c>
      <c r="P24" s="50">
        <v>4.1000000000000002E-2</v>
      </c>
      <c r="Q24" s="49">
        <v>1454</v>
      </c>
      <c r="R24" s="51">
        <v>3.5999999999999997E-2</v>
      </c>
      <c r="S24" s="49">
        <v>641</v>
      </c>
      <c r="T24" s="51">
        <v>1.6E-2</v>
      </c>
      <c r="U24" s="49">
        <v>890</v>
      </c>
      <c r="V24" s="51">
        <v>2.1999999999999999E-2</v>
      </c>
      <c r="W24" s="49">
        <v>36</v>
      </c>
      <c r="X24" s="51">
        <v>1E-3</v>
      </c>
      <c r="Y24" s="52">
        <v>2</v>
      </c>
      <c r="Z24" s="53">
        <v>0</v>
      </c>
      <c r="AA24" s="52">
        <v>110</v>
      </c>
      <c r="AB24" s="322">
        <v>3.0000000000000001E-3</v>
      </c>
      <c r="AC24" s="323">
        <v>3320</v>
      </c>
      <c r="AD24" s="324">
        <f t="shared" si="0"/>
        <v>8.2139587817610535E-2</v>
      </c>
    </row>
    <row r="25" spans="1:30" x14ac:dyDescent="0.25">
      <c r="A25" s="36" t="s">
        <v>45</v>
      </c>
      <c r="B25" s="37">
        <v>18566</v>
      </c>
      <c r="C25" s="38">
        <v>30</v>
      </c>
      <c r="D25" s="38">
        <v>0</v>
      </c>
      <c r="E25" s="38">
        <v>20</v>
      </c>
      <c r="F25" s="39">
        <v>3</v>
      </c>
      <c r="G25" s="40">
        <v>18064</v>
      </c>
      <c r="H25" s="135">
        <v>0.97299999999999998</v>
      </c>
      <c r="I25" s="41">
        <v>395</v>
      </c>
      <c r="J25" s="42">
        <v>2.1000000000000001E-2</v>
      </c>
      <c r="K25" s="43">
        <v>107</v>
      </c>
      <c r="L25" s="316">
        <v>6.0000000000000001E-3</v>
      </c>
      <c r="M25" s="317">
        <v>0</v>
      </c>
      <c r="N25" s="318">
        <v>0</v>
      </c>
      <c r="O25" s="141">
        <v>190</v>
      </c>
      <c r="P25" s="50">
        <v>1.0999999999999999E-2</v>
      </c>
      <c r="Q25" s="49">
        <v>87</v>
      </c>
      <c r="R25" s="51">
        <v>5.0000000000000001E-3</v>
      </c>
      <c r="S25" s="49">
        <v>84</v>
      </c>
      <c r="T25" s="51">
        <v>5.0000000000000001E-3</v>
      </c>
      <c r="U25" s="49">
        <v>74</v>
      </c>
      <c r="V25" s="51">
        <v>4.0000000000000001E-3</v>
      </c>
      <c r="W25" s="49">
        <v>29</v>
      </c>
      <c r="X25" s="51">
        <v>2E-3</v>
      </c>
      <c r="Y25" s="52">
        <v>15</v>
      </c>
      <c r="Z25" s="53">
        <v>1E-3</v>
      </c>
      <c r="AA25" s="52">
        <v>41</v>
      </c>
      <c r="AB25" s="322">
        <v>2E-3</v>
      </c>
      <c r="AC25" s="323">
        <v>433</v>
      </c>
      <c r="AD25" s="324">
        <f t="shared" si="0"/>
        <v>2.3970327723649248E-2</v>
      </c>
    </row>
    <row r="26" spans="1:30" x14ac:dyDescent="0.25">
      <c r="A26" s="36" t="s">
        <v>46</v>
      </c>
      <c r="B26" s="37">
        <v>39992</v>
      </c>
      <c r="C26" s="38">
        <v>28</v>
      </c>
      <c r="D26" s="38">
        <v>4</v>
      </c>
      <c r="E26" s="38">
        <v>23</v>
      </c>
      <c r="F26" s="39">
        <v>5</v>
      </c>
      <c r="G26" s="40">
        <v>39784</v>
      </c>
      <c r="H26" s="135">
        <v>0.995</v>
      </c>
      <c r="I26" s="41">
        <v>202</v>
      </c>
      <c r="J26" s="42">
        <v>5.0000000000000001E-3</v>
      </c>
      <c r="K26" s="43">
        <v>6</v>
      </c>
      <c r="L26" s="316">
        <v>0</v>
      </c>
      <c r="M26" s="317">
        <v>0</v>
      </c>
      <c r="N26" s="318">
        <v>0</v>
      </c>
      <c r="O26" s="141">
        <v>2410</v>
      </c>
      <c r="P26" s="50">
        <v>6.0999999999999999E-2</v>
      </c>
      <c r="Q26" s="49">
        <v>2290</v>
      </c>
      <c r="R26" s="51">
        <v>5.8000000000000003E-2</v>
      </c>
      <c r="S26" s="49">
        <v>1073</v>
      </c>
      <c r="T26" s="51">
        <v>2.7E-2</v>
      </c>
      <c r="U26" s="49">
        <v>1457</v>
      </c>
      <c r="V26" s="51">
        <v>3.6999999999999998E-2</v>
      </c>
      <c r="W26" s="49">
        <v>3</v>
      </c>
      <c r="X26" s="51">
        <v>0</v>
      </c>
      <c r="Y26" s="52">
        <v>0</v>
      </c>
      <c r="Z26" s="53">
        <v>0</v>
      </c>
      <c r="AA26" s="52">
        <v>47</v>
      </c>
      <c r="AB26" s="322">
        <v>1E-3</v>
      </c>
      <c r="AC26" s="323">
        <v>4990</v>
      </c>
      <c r="AD26" s="324">
        <f t="shared" si="0"/>
        <v>0.12542730746028555</v>
      </c>
    </row>
    <row r="27" spans="1:30" x14ac:dyDescent="0.25">
      <c r="A27" s="36" t="s">
        <v>47</v>
      </c>
      <c r="B27" s="37">
        <v>116689</v>
      </c>
      <c r="C27" s="38">
        <v>189</v>
      </c>
      <c r="D27" s="38">
        <v>0</v>
      </c>
      <c r="E27" s="38">
        <v>171</v>
      </c>
      <c r="F27" s="39">
        <v>4</v>
      </c>
      <c r="G27" s="40">
        <v>113386</v>
      </c>
      <c r="H27" s="135">
        <v>0.97199999999999998</v>
      </c>
      <c r="I27" s="41">
        <v>2946</v>
      </c>
      <c r="J27" s="42">
        <v>2.5000000000000001E-2</v>
      </c>
      <c r="K27" s="43">
        <v>357</v>
      </c>
      <c r="L27" s="316">
        <v>3.0000000000000001E-3</v>
      </c>
      <c r="M27" s="317">
        <v>0</v>
      </c>
      <c r="N27" s="318">
        <v>0</v>
      </c>
      <c r="O27" s="141">
        <v>2547</v>
      </c>
      <c r="P27" s="50">
        <v>2.1999999999999999E-2</v>
      </c>
      <c r="Q27" s="49">
        <v>2400</v>
      </c>
      <c r="R27" s="51">
        <v>2.1000000000000001E-2</v>
      </c>
      <c r="S27" s="49">
        <v>558</v>
      </c>
      <c r="T27" s="51">
        <v>5.0000000000000001E-3</v>
      </c>
      <c r="U27" s="49">
        <v>1410</v>
      </c>
      <c r="V27" s="51">
        <v>1.2E-2</v>
      </c>
      <c r="W27" s="49">
        <v>352</v>
      </c>
      <c r="X27" s="51">
        <v>3.0000000000000001E-3</v>
      </c>
      <c r="Y27" s="52">
        <v>23</v>
      </c>
      <c r="Z27" s="53">
        <v>0</v>
      </c>
      <c r="AA27" s="52">
        <v>153</v>
      </c>
      <c r="AB27" s="322">
        <v>1E-3</v>
      </c>
      <c r="AC27" s="323">
        <v>5043</v>
      </c>
      <c r="AD27" s="324">
        <f t="shared" si="0"/>
        <v>4.4476390383292472E-2</v>
      </c>
    </row>
    <row r="28" spans="1:30" x14ac:dyDescent="0.25">
      <c r="A28" s="36" t="s">
        <v>48</v>
      </c>
      <c r="B28" s="37">
        <v>10085</v>
      </c>
      <c r="C28" s="38">
        <v>24</v>
      </c>
      <c r="D28" s="38">
        <v>0</v>
      </c>
      <c r="E28" s="38">
        <v>13</v>
      </c>
      <c r="F28" s="39">
        <v>3</v>
      </c>
      <c r="G28" s="40">
        <v>9624</v>
      </c>
      <c r="H28" s="135">
        <v>0.95399999999999996</v>
      </c>
      <c r="I28" s="41">
        <v>439</v>
      </c>
      <c r="J28" s="42">
        <v>4.3999999999999997E-2</v>
      </c>
      <c r="K28" s="43">
        <v>22</v>
      </c>
      <c r="L28" s="316">
        <v>2E-3</v>
      </c>
      <c r="M28" s="317">
        <v>0</v>
      </c>
      <c r="N28" s="318">
        <v>0</v>
      </c>
      <c r="O28" s="141">
        <v>48</v>
      </c>
      <c r="P28" s="50">
        <v>5.0000000000000001E-3</v>
      </c>
      <c r="Q28" s="49">
        <v>37</v>
      </c>
      <c r="R28" s="51">
        <v>4.0000000000000001E-3</v>
      </c>
      <c r="S28" s="49">
        <v>30</v>
      </c>
      <c r="T28" s="51">
        <v>3.0000000000000001E-3</v>
      </c>
      <c r="U28" s="49">
        <v>26</v>
      </c>
      <c r="V28" s="51">
        <v>3.0000000000000001E-3</v>
      </c>
      <c r="W28" s="49">
        <v>9</v>
      </c>
      <c r="X28" s="51">
        <v>1E-3</v>
      </c>
      <c r="Y28" s="52">
        <v>9</v>
      </c>
      <c r="Z28" s="53">
        <v>1E-3</v>
      </c>
      <c r="AA28" s="52">
        <v>19</v>
      </c>
      <c r="AB28" s="322">
        <v>2E-3</v>
      </c>
      <c r="AC28" s="323">
        <v>141</v>
      </c>
      <c r="AD28" s="324">
        <f t="shared" si="0"/>
        <v>1.4650872817955112E-2</v>
      </c>
    </row>
    <row r="29" spans="1:30" x14ac:dyDescent="0.25">
      <c r="A29" s="36" t="s">
        <v>49</v>
      </c>
      <c r="B29" s="37">
        <v>11746</v>
      </c>
      <c r="C29" s="38">
        <v>14</v>
      </c>
      <c r="D29" s="38">
        <v>0</v>
      </c>
      <c r="E29" s="38">
        <v>13</v>
      </c>
      <c r="F29" s="39">
        <v>3</v>
      </c>
      <c r="G29" s="40">
        <v>10422</v>
      </c>
      <c r="H29" s="135">
        <v>0.88700000000000001</v>
      </c>
      <c r="I29" s="41">
        <v>1273</v>
      </c>
      <c r="J29" s="42">
        <v>0.108</v>
      </c>
      <c r="K29" s="43">
        <v>51</v>
      </c>
      <c r="L29" s="316">
        <v>4.0000000000000001E-3</v>
      </c>
      <c r="M29" s="317">
        <v>0</v>
      </c>
      <c r="N29" s="318">
        <v>0</v>
      </c>
      <c r="O29" s="141">
        <v>284</v>
      </c>
      <c r="P29" s="50">
        <v>2.7E-2</v>
      </c>
      <c r="Q29" s="49">
        <v>278</v>
      </c>
      <c r="R29" s="51">
        <v>2.7E-2</v>
      </c>
      <c r="S29" s="49">
        <v>616</v>
      </c>
      <c r="T29" s="51">
        <v>5.8999999999999997E-2</v>
      </c>
      <c r="U29" s="49">
        <v>43</v>
      </c>
      <c r="V29" s="51">
        <v>4.0000000000000001E-3</v>
      </c>
      <c r="W29" s="49">
        <v>30</v>
      </c>
      <c r="X29" s="51">
        <v>3.0000000000000001E-3</v>
      </c>
      <c r="Y29" s="52">
        <v>0</v>
      </c>
      <c r="Z29" s="53">
        <v>0</v>
      </c>
      <c r="AA29" s="52">
        <v>37</v>
      </c>
      <c r="AB29" s="322">
        <v>4.0000000000000001E-3</v>
      </c>
      <c r="AC29" s="323">
        <v>1010</v>
      </c>
      <c r="AD29" s="324">
        <f t="shared" si="0"/>
        <v>9.691038188447515E-2</v>
      </c>
    </row>
    <row r="30" spans="1:30" x14ac:dyDescent="0.25">
      <c r="A30" s="36" t="s">
        <v>50</v>
      </c>
      <c r="B30" s="37">
        <v>22014</v>
      </c>
      <c r="C30" s="38">
        <v>34</v>
      </c>
      <c r="D30" s="38">
        <v>0</v>
      </c>
      <c r="E30" s="38">
        <v>30</v>
      </c>
      <c r="F30" s="39">
        <v>4</v>
      </c>
      <c r="G30" s="40">
        <v>17899</v>
      </c>
      <c r="H30" s="134">
        <v>0.81299999999999994</v>
      </c>
      <c r="I30" s="41">
        <v>3155</v>
      </c>
      <c r="J30" s="42">
        <v>0.14299999999999999</v>
      </c>
      <c r="K30" s="43">
        <v>960</v>
      </c>
      <c r="L30" s="316">
        <v>4.3999999999999997E-2</v>
      </c>
      <c r="M30" s="317">
        <v>0</v>
      </c>
      <c r="N30" s="318">
        <v>0</v>
      </c>
      <c r="O30" s="141">
        <v>2246</v>
      </c>
      <c r="P30" s="117">
        <v>0.125</v>
      </c>
      <c r="Q30" s="49">
        <v>2018</v>
      </c>
      <c r="R30" s="51">
        <v>0.113</v>
      </c>
      <c r="S30" s="49">
        <v>8418</v>
      </c>
      <c r="T30" s="51">
        <v>0.47</v>
      </c>
      <c r="U30" s="49">
        <v>8232</v>
      </c>
      <c r="V30" s="51">
        <v>0.46</v>
      </c>
      <c r="W30" s="49">
        <v>6</v>
      </c>
      <c r="X30" s="51">
        <v>0</v>
      </c>
      <c r="Y30" s="52">
        <v>4</v>
      </c>
      <c r="Z30" s="53">
        <v>0</v>
      </c>
      <c r="AA30" s="52">
        <v>30</v>
      </c>
      <c r="AB30" s="322">
        <v>2E-3</v>
      </c>
      <c r="AC30" s="323">
        <v>18936</v>
      </c>
      <c r="AD30" s="325">
        <f t="shared" si="0"/>
        <v>1.057936197552936</v>
      </c>
    </row>
    <row r="31" spans="1:30" x14ac:dyDescent="0.25">
      <c r="A31" s="36" t="s">
        <v>51</v>
      </c>
      <c r="B31" s="37">
        <v>35997</v>
      </c>
      <c r="C31" s="38">
        <v>77</v>
      </c>
      <c r="D31" s="38">
        <v>0</v>
      </c>
      <c r="E31" s="38">
        <v>61</v>
      </c>
      <c r="F31" s="39">
        <v>3</v>
      </c>
      <c r="G31" s="40">
        <v>31805</v>
      </c>
      <c r="H31" s="135">
        <v>0.88400000000000001</v>
      </c>
      <c r="I31" s="41">
        <v>3365</v>
      </c>
      <c r="J31" s="42">
        <v>9.2999999999999999E-2</v>
      </c>
      <c r="K31" s="43">
        <v>827</v>
      </c>
      <c r="L31" s="316">
        <v>2.3E-2</v>
      </c>
      <c r="M31" s="317">
        <v>0</v>
      </c>
      <c r="N31" s="318">
        <v>0</v>
      </c>
      <c r="O31" s="141">
        <v>310</v>
      </c>
      <c r="P31" s="50">
        <v>0.01</v>
      </c>
      <c r="Q31" s="49">
        <v>232</v>
      </c>
      <c r="R31" s="51">
        <v>7.0000000000000001E-3</v>
      </c>
      <c r="S31" s="49">
        <v>155</v>
      </c>
      <c r="T31" s="51">
        <v>5.0000000000000001E-3</v>
      </c>
      <c r="U31" s="49">
        <v>200</v>
      </c>
      <c r="V31" s="51">
        <v>6.0000000000000001E-3</v>
      </c>
      <c r="W31" s="49">
        <v>164</v>
      </c>
      <c r="X31" s="51">
        <v>5.0000000000000001E-3</v>
      </c>
      <c r="Y31" s="52">
        <v>59</v>
      </c>
      <c r="Z31" s="53">
        <v>2E-3</v>
      </c>
      <c r="AA31" s="52">
        <v>15</v>
      </c>
      <c r="AB31" s="322">
        <v>0</v>
      </c>
      <c r="AC31" s="323">
        <v>903</v>
      </c>
      <c r="AD31" s="324">
        <f t="shared" si="0"/>
        <v>2.8391762301524917E-2</v>
      </c>
    </row>
    <row r="32" spans="1:30" x14ac:dyDescent="0.25">
      <c r="A32" s="36" t="s">
        <v>52</v>
      </c>
      <c r="B32" s="37">
        <v>19534</v>
      </c>
      <c r="C32" s="38">
        <v>35</v>
      </c>
      <c r="D32" s="38">
        <v>0</v>
      </c>
      <c r="E32" s="38">
        <v>25</v>
      </c>
      <c r="F32" s="39">
        <v>3</v>
      </c>
      <c r="G32" s="40">
        <v>19108</v>
      </c>
      <c r="H32" s="135">
        <v>0.97799999999999998</v>
      </c>
      <c r="I32" s="41">
        <v>403</v>
      </c>
      <c r="J32" s="42">
        <v>2.1000000000000001E-2</v>
      </c>
      <c r="K32" s="43">
        <v>22</v>
      </c>
      <c r="L32" s="316">
        <v>1E-3</v>
      </c>
      <c r="M32" s="317">
        <v>1</v>
      </c>
      <c r="N32" s="318">
        <v>0</v>
      </c>
      <c r="O32" s="141">
        <v>461</v>
      </c>
      <c r="P32" s="50">
        <v>2.4E-2</v>
      </c>
      <c r="Q32" s="49">
        <v>312</v>
      </c>
      <c r="R32" s="51">
        <v>1.6E-2</v>
      </c>
      <c r="S32" s="49">
        <v>224</v>
      </c>
      <c r="T32" s="51">
        <v>1.2E-2</v>
      </c>
      <c r="U32" s="49">
        <v>76</v>
      </c>
      <c r="V32" s="51">
        <v>4.0000000000000001E-3</v>
      </c>
      <c r="W32" s="49">
        <v>153</v>
      </c>
      <c r="X32" s="51">
        <v>8.0000000000000002E-3</v>
      </c>
      <c r="Y32" s="52">
        <v>1</v>
      </c>
      <c r="Z32" s="53">
        <v>0</v>
      </c>
      <c r="AA32" s="52">
        <v>35</v>
      </c>
      <c r="AB32" s="322">
        <v>2E-3</v>
      </c>
      <c r="AC32" s="323">
        <v>950</v>
      </c>
      <c r="AD32" s="324">
        <f t="shared" si="0"/>
        <v>4.9717395855139207E-2</v>
      </c>
    </row>
    <row r="33" spans="1:30" x14ac:dyDescent="0.25">
      <c r="A33" s="36" t="s">
        <v>53</v>
      </c>
      <c r="B33" s="37">
        <v>15811</v>
      </c>
      <c r="C33" s="38">
        <v>31</v>
      </c>
      <c r="D33" s="38">
        <v>0</v>
      </c>
      <c r="E33" s="38">
        <v>12</v>
      </c>
      <c r="F33" s="39">
        <v>4</v>
      </c>
      <c r="G33" s="40">
        <v>15365</v>
      </c>
      <c r="H33" s="135">
        <v>0.97199999999999998</v>
      </c>
      <c r="I33" s="41">
        <v>424</v>
      </c>
      <c r="J33" s="42">
        <v>2.7E-2</v>
      </c>
      <c r="K33" s="43">
        <v>22</v>
      </c>
      <c r="L33" s="316">
        <v>1E-3</v>
      </c>
      <c r="M33" s="317">
        <v>0</v>
      </c>
      <c r="N33" s="318">
        <v>0</v>
      </c>
      <c r="O33" s="141">
        <v>70</v>
      </c>
      <c r="P33" s="50">
        <v>5.0000000000000001E-3</v>
      </c>
      <c r="Q33" s="49">
        <v>46</v>
      </c>
      <c r="R33" s="51">
        <v>3.0000000000000001E-3</v>
      </c>
      <c r="S33" s="49">
        <v>43</v>
      </c>
      <c r="T33" s="51">
        <v>3.0000000000000001E-3</v>
      </c>
      <c r="U33" s="49">
        <v>24</v>
      </c>
      <c r="V33" s="51">
        <v>2E-3</v>
      </c>
      <c r="W33" s="49">
        <v>13</v>
      </c>
      <c r="X33" s="51">
        <v>1E-3</v>
      </c>
      <c r="Y33" s="52">
        <v>1</v>
      </c>
      <c r="Z33" s="53">
        <v>0</v>
      </c>
      <c r="AA33" s="52">
        <v>34</v>
      </c>
      <c r="AB33" s="322">
        <v>2E-3</v>
      </c>
      <c r="AC33" s="323">
        <v>185</v>
      </c>
      <c r="AD33" s="324">
        <f t="shared" si="0"/>
        <v>1.2040351448096323E-2</v>
      </c>
    </row>
    <row r="34" spans="1:30" x14ac:dyDescent="0.25">
      <c r="A34" s="36" t="s">
        <v>54</v>
      </c>
      <c r="B34" s="37">
        <v>11512</v>
      </c>
      <c r="C34" s="38">
        <v>38</v>
      </c>
      <c r="D34" s="38">
        <v>0</v>
      </c>
      <c r="E34" s="38">
        <v>13</v>
      </c>
      <c r="F34" s="39">
        <v>4</v>
      </c>
      <c r="G34" s="40">
        <v>8885</v>
      </c>
      <c r="H34" s="134">
        <v>0.77200000000000002</v>
      </c>
      <c r="I34" s="41">
        <v>1998</v>
      </c>
      <c r="J34" s="42">
        <v>0.17399999999999999</v>
      </c>
      <c r="K34" s="43">
        <v>629</v>
      </c>
      <c r="L34" s="316">
        <v>5.5E-2</v>
      </c>
      <c r="M34" s="317">
        <v>0</v>
      </c>
      <c r="N34" s="318">
        <v>0</v>
      </c>
      <c r="O34" s="141">
        <v>3141</v>
      </c>
      <c r="P34" s="117">
        <v>0.35399999999999998</v>
      </c>
      <c r="Q34" s="49">
        <v>979</v>
      </c>
      <c r="R34" s="51">
        <v>0.11</v>
      </c>
      <c r="S34" s="49">
        <v>3560</v>
      </c>
      <c r="T34" s="51">
        <v>0.40100000000000002</v>
      </c>
      <c r="U34" s="49">
        <v>165</v>
      </c>
      <c r="V34" s="51">
        <v>1.9E-2</v>
      </c>
      <c r="W34" s="49">
        <v>29</v>
      </c>
      <c r="X34" s="51">
        <v>3.0000000000000001E-3</v>
      </c>
      <c r="Y34" s="52">
        <v>15</v>
      </c>
      <c r="Z34" s="53">
        <v>2E-3</v>
      </c>
      <c r="AA34" s="52">
        <v>37</v>
      </c>
      <c r="AB34" s="322">
        <v>4.0000000000000001E-3</v>
      </c>
      <c r="AC34" s="323">
        <v>6947</v>
      </c>
      <c r="AD34" s="325">
        <f t="shared" si="0"/>
        <v>0.78187957231288685</v>
      </c>
    </row>
    <row r="35" spans="1:30" x14ac:dyDescent="0.25">
      <c r="A35" s="36" t="s">
        <v>55</v>
      </c>
      <c r="B35" s="37">
        <v>35699</v>
      </c>
      <c r="C35" s="38">
        <v>45</v>
      </c>
      <c r="D35" s="38">
        <v>0</v>
      </c>
      <c r="E35" s="38">
        <v>32</v>
      </c>
      <c r="F35" s="39">
        <v>3</v>
      </c>
      <c r="G35" s="40">
        <v>33374</v>
      </c>
      <c r="H35" s="135">
        <v>0.93500000000000005</v>
      </c>
      <c r="I35" s="41">
        <v>2021</v>
      </c>
      <c r="J35" s="42">
        <v>5.7000000000000002E-2</v>
      </c>
      <c r="K35" s="43">
        <v>304</v>
      </c>
      <c r="L35" s="316">
        <v>8.9999999999999993E-3</v>
      </c>
      <c r="M35" s="317">
        <v>0</v>
      </c>
      <c r="N35" s="318">
        <v>0</v>
      </c>
      <c r="O35" s="141">
        <v>164</v>
      </c>
      <c r="P35" s="50">
        <v>5.0000000000000001E-3</v>
      </c>
      <c r="Q35" s="49">
        <v>133</v>
      </c>
      <c r="R35" s="51">
        <v>4.0000000000000001E-3</v>
      </c>
      <c r="S35" s="49">
        <v>33374</v>
      </c>
      <c r="T35" s="51">
        <v>1</v>
      </c>
      <c r="U35" s="49">
        <v>104</v>
      </c>
      <c r="V35" s="51">
        <v>3.0000000000000001E-3</v>
      </c>
      <c r="W35" s="49">
        <v>46</v>
      </c>
      <c r="X35" s="51">
        <v>1E-3</v>
      </c>
      <c r="Y35" s="52">
        <v>18</v>
      </c>
      <c r="Z35" s="53">
        <v>1E-3</v>
      </c>
      <c r="AA35" s="52">
        <v>58</v>
      </c>
      <c r="AB35" s="322">
        <v>2E-3</v>
      </c>
      <c r="AC35" s="323">
        <v>33764</v>
      </c>
      <c r="AD35" s="325">
        <f t="shared" si="0"/>
        <v>1.0116857433930604</v>
      </c>
    </row>
    <row r="36" spans="1:30" x14ac:dyDescent="0.25">
      <c r="A36" s="36" t="s">
        <v>56</v>
      </c>
      <c r="B36" s="37">
        <v>17483</v>
      </c>
      <c r="C36" s="38">
        <v>24</v>
      </c>
      <c r="D36" s="38">
        <v>0</v>
      </c>
      <c r="E36" s="38">
        <v>21</v>
      </c>
      <c r="F36" s="39">
        <v>3</v>
      </c>
      <c r="G36" s="40">
        <v>16391</v>
      </c>
      <c r="H36" s="135">
        <v>0.93799999999999994</v>
      </c>
      <c r="I36" s="41">
        <v>890</v>
      </c>
      <c r="J36" s="42">
        <v>5.0999999999999997E-2</v>
      </c>
      <c r="K36" s="43">
        <v>202</v>
      </c>
      <c r="L36" s="316">
        <v>1.2E-2</v>
      </c>
      <c r="M36" s="317">
        <v>0</v>
      </c>
      <c r="N36" s="318">
        <v>0</v>
      </c>
      <c r="O36" s="141">
        <v>426</v>
      </c>
      <c r="P36" s="50">
        <v>2.5999999999999999E-2</v>
      </c>
      <c r="Q36" s="49">
        <v>421</v>
      </c>
      <c r="R36" s="51">
        <v>2.5999999999999999E-2</v>
      </c>
      <c r="S36" s="49">
        <v>67</v>
      </c>
      <c r="T36" s="51">
        <v>4.0000000000000001E-3</v>
      </c>
      <c r="U36" s="49">
        <v>187</v>
      </c>
      <c r="V36" s="51">
        <v>1.0999999999999999E-2</v>
      </c>
      <c r="W36" s="49">
        <v>19</v>
      </c>
      <c r="X36" s="51">
        <v>1E-3</v>
      </c>
      <c r="Y36" s="52">
        <v>5</v>
      </c>
      <c r="Z36" s="53">
        <v>0</v>
      </c>
      <c r="AA36" s="52">
        <v>18</v>
      </c>
      <c r="AB36" s="322">
        <v>1E-3</v>
      </c>
      <c r="AC36" s="323">
        <v>722</v>
      </c>
      <c r="AD36" s="324">
        <f t="shared" si="0"/>
        <v>4.4048563235922156E-2</v>
      </c>
    </row>
    <row r="37" spans="1:30" x14ac:dyDescent="0.25">
      <c r="A37" s="36" t="s">
        <v>57</v>
      </c>
      <c r="B37" s="37">
        <v>16326</v>
      </c>
      <c r="C37" s="38">
        <v>28</v>
      </c>
      <c r="D37" s="38">
        <v>7</v>
      </c>
      <c r="E37" s="38">
        <v>14</v>
      </c>
      <c r="F37" s="39">
        <v>5</v>
      </c>
      <c r="G37" s="40">
        <v>8603</v>
      </c>
      <c r="H37" s="134">
        <v>0.52700000000000002</v>
      </c>
      <c r="I37" s="41">
        <v>5674</v>
      </c>
      <c r="J37" s="42">
        <v>0.34799999999999998</v>
      </c>
      <c r="K37" s="43">
        <v>2049</v>
      </c>
      <c r="L37" s="316">
        <v>0.126</v>
      </c>
      <c r="M37" s="317">
        <v>0</v>
      </c>
      <c r="N37" s="318">
        <v>0</v>
      </c>
      <c r="O37" s="141">
        <v>814</v>
      </c>
      <c r="P37" s="50">
        <v>9.5000000000000001E-2</v>
      </c>
      <c r="Q37" s="49">
        <v>532</v>
      </c>
      <c r="R37" s="51">
        <v>6.2E-2</v>
      </c>
      <c r="S37" s="49">
        <v>237</v>
      </c>
      <c r="T37" s="51">
        <v>2.8000000000000001E-2</v>
      </c>
      <c r="U37" s="49">
        <v>115</v>
      </c>
      <c r="V37" s="51">
        <v>1.2999999999999999E-2</v>
      </c>
      <c r="W37" s="49">
        <v>19</v>
      </c>
      <c r="X37" s="51">
        <v>2E-3</v>
      </c>
      <c r="Y37" s="52">
        <v>9</v>
      </c>
      <c r="Z37" s="53">
        <v>1E-3</v>
      </c>
      <c r="AA37" s="52">
        <v>59</v>
      </c>
      <c r="AB37" s="322">
        <v>7.0000000000000001E-3</v>
      </c>
      <c r="AC37" s="323">
        <v>1253</v>
      </c>
      <c r="AD37" s="324">
        <f t="shared" si="0"/>
        <v>0.14564686737184704</v>
      </c>
    </row>
    <row r="38" spans="1:30" x14ac:dyDescent="0.25">
      <c r="A38" s="36" t="s">
        <v>58</v>
      </c>
      <c r="B38" s="37">
        <v>60374</v>
      </c>
      <c r="C38" s="38">
        <v>45</v>
      </c>
      <c r="D38" s="38">
        <v>1</v>
      </c>
      <c r="E38" s="38">
        <v>38</v>
      </c>
      <c r="F38" s="39">
        <v>3</v>
      </c>
      <c r="G38" s="40">
        <v>57493</v>
      </c>
      <c r="H38" s="135">
        <v>0.95199999999999996</v>
      </c>
      <c r="I38" s="41">
        <v>2689</v>
      </c>
      <c r="J38" s="42">
        <v>4.4999999999999998E-2</v>
      </c>
      <c r="K38" s="43">
        <v>192</v>
      </c>
      <c r="L38" s="316">
        <v>3.0000000000000001E-3</v>
      </c>
      <c r="M38" s="317">
        <v>0</v>
      </c>
      <c r="N38" s="318">
        <v>0</v>
      </c>
      <c r="O38" s="141">
        <v>212</v>
      </c>
      <c r="P38" s="50">
        <v>4.0000000000000001E-3</v>
      </c>
      <c r="Q38" s="49">
        <v>166</v>
      </c>
      <c r="R38" s="51">
        <v>3.0000000000000001E-3</v>
      </c>
      <c r="S38" s="49">
        <v>125</v>
      </c>
      <c r="T38" s="51">
        <v>2E-3</v>
      </c>
      <c r="U38" s="49">
        <v>230</v>
      </c>
      <c r="V38" s="51">
        <v>4.0000000000000001E-3</v>
      </c>
      <c r="W38" s="49">
        <v>97</v>
      </c>
      <c r="X38" s="51">
        <v>2E-3</v>
      </c>
      <c r="Y38" s="52">
        <v>9</v>
      </c>
      <c r="Z38" s="53">
        <v>0</v>
      </c>
      <c r="AA38" s="52">
        <v>17</v>
      </c>
      <c r="AB38" s="322">
        <v>0</v>
      </c>
      <c r="AC38" s="323">
        <v>690</v>
      </c>
      <c r="AD38" s="324">
        <f t="shared" si="0"/>
        <v>1.2001461047431862E-2</v>
      </c>
    </row>
    <row r="39" spans="1:30" x14ac:dyDescent="0.25">
      <c r="A39" s="36" t="s">
        <v>59</v>
      </c>
      <c r="B39" s="37">
        <v>8883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35">
        <v>0.90300000000000002</v>
      </c>
      <c r="I39" s="41">
        <v>746</v>
      </c>
      <c r="J39" s="42">
        <v>8.4000000000000005E-2</v>
      </c>
      <c r="K39" s="43">
        <v>112</v>
      </c>
      <c r="L39" s="316">
        <v>1.2999999999999999E-2</v>
      </c>
      <c r="M39" s="317">
        <v>0</v>
      </c>
      <c r="N39" s="318">
        <v>0</v>
      </c>
      <c r="O39" s="141">
        <v>54</v>
      </c>
      <c r="P39" s="50">
        <v>7.0000000000000001E-3</v>
      </c>
      <c r="Q39" s="49">
        <v>42</v>
      </c>
      <c r="R39" s="51">
        <v>5.0000000000000001E-3</v>
      </c>
      <c r="S39" s="49">
        <v>44</v>
      </c>
      <c r="T39" s="51">
        <v>5.0000000000000001E-3</v>
      </c>
      <c r="U39" s="49">
        <v>20</v>
      </c>
      <c r="V39" s="51">
        <v>2E-3</v>
      </c>
      <c r="W39" s="49">
        <v>6</v>
      </c>
      <c r="X39" s="51">
        <v>1E-3</v>
      </c>
      <c r="Y39" s="52">
        <v>6</v>
      </c>
      <c r="Z39" s="53">
        <v>1E-3</v>
      </c>
      <c r="AA39" s="52">
        <v>36</v>
      </c>
      <c r="AB39" s="322">
        <v>4.0000000000000001E-3</v>
      </c>
      <c r="AC39" s="323">
        <v>166</v>
      </c>
      <c r="AD39" s="324">
        <f t="shared" si="0"/>
        <v>2.0685358255451713E-2</v>
      </c>
    </row>
    <row r="40" spans="1:30" x14ac:dyDescent="0.25">
      <c r="A40" s="36" t="s">
        <v>60</v>
      </c>
      <c r="B40" s="37">
        <v>12477</v>
      </c>
      <c r="C40" s="38">
        <v>13</v>
      </c>
      <c r="D40" s="38">
        <v>0</v>
      </c>
      <c r="E40" s="38">
        <v>6</v>
      </c>
      <c r="F40" s="39">
        <v>5</v>
      </c>
      <c r="G40" s="40">
        <v>11914</v>
      </c>
      <c r="H40" s="135">
        <v>0.95499999999999996</v>
      </c>
      <c r="I40" s="41">
        <v>532</v>
      </c>
      <c r="J40" s="42">
        <v>4.2999999999999997E-2</v>
      </c>
      <c r="K40" s="43">
        <v>31</v>
      </c>
      <c r="L40" s="316">
        <v>2E-3</v>
      </c>
      <c r="M40" s="317">
        <v>0</v>
      </c>
      <c r="N40" s="318">
        <v>0</v>
      </c>
      <c r="O40" s="141">
        <v>729</v>
      </c>
      <c r="P40" s="50">
        <v>6.0999999999999999E-2</v>
      </c>
      <c r="Q40" s="49">
        <v>144</v>
      </c>
      <c r="R40" s="51">
        <v>1.2E-2</v>
      </c>
      <c r="S40" s="49">
        <v>2554</v>
      </c>
      <c r="T40" s="51">
        <v>0.214</v>
      </c>
      <c r="U40" s="49">
        <v>62</v>
      </c>
      <c r="V40" s="51">
        <v>5.0000000000000001E-3</v>
      </c>
      <c r="W40" s="49">
        <v>38</v>
      </c>
      <c r="X40" s="51">
        <v>3.0000000000000001E-3</v>
      </c>
      <c r="Y40" s="52">
        <v>38</v>
      </c>
      <c r="Z40" s="53">
        <v>3.0000000000000001E-3</v>
      </c>
      <c r="AA40" s="52">
        <v>29</v>
      </c>
      <c r="AB40" s="322">
        <v>2E-3</v>
      </c>
      <c r="AC40" s="323">
        <v>3450</v>
      </c>
      <c r="AD40" s="324">
        <f t="shared" si="0"/>
        <v>0.28957528957528955</v>
      </c>
    </row>
    <row r="41" spans="1:30" x14ac:dyDescent="0.25">
      <c r="A41" s="36" t="s">
        <v>61</v>
      </c>
      <c r="B41" s="37">
        <v>15410</v>
      </c>
      <c r="C41" s="38">
        <v>27</v>
      </c>
      <c r="D41" s="38">
        <v>2</v>
      </c>
      <c r="E41" s="38">
        <v>20</v>
      </c>
      <c r="F41" s="39">
        <v>3</v>
      </c>
      <c r="G41" s="40">
        <v>9653</v>
      </c>
      <c r="H41" s="134">
        <v>0.626</v>
      </c>
      <c r="I41" s="41">
        <v>5641</v>
      </c>
      <c r="J41" s="42">
        <v>0.36599999999999999</v>
      </c>
      <c r="K41" s="43">
        <v>116</v>
      </c>
      <c r="L41" s="316">
        <v>8.0000000000000002E-3</v>
      </c>
      <c r="M41" s="317">
        <v>0</v>
      </c>
      <c r="N41" s="318">
        <v>0</v>
      </c>
      <c r="O41" s="141">
        <v>77</v>
      </c>
      <c r="P41" s="50">
        <v>8.0000000000000002E-3</v>
      </c>
      <c r="Q41" s="49">
        <v>73</v>
      </c>
      <c r="R41" s="51">
        <v>8.0000000000000002E-3</v>
      </c>
      <c r="S41" s="49">
        <v>13</v>
      </c>
      <c r="T41" s="51">
        <v>1E-3</v>
      </c>
      <c r="U41" s="49">
        <v>14</v>
      </c>
      <c r="V41" s="51">
        <v>1E-3</v>
      </c>
      <c r="W41" s="49">
        <v>7</v>
      </c>
      <c r="X41" s="51">
        <v>1E-3</v>
      </c>
      <c r="Y41" s="52">
        <v>0</v>
      </c>
      <c r="Z41" s="53">
        <v>0</v>
      </c>
      <c r="AA41" s="52">
        <v>12</v>
      </c>
      <c r="AB41" s="322">
        <v>1E-3</v>
      </c>
      <c r="AC41" s="323">
        <v>123</v>
      </c>
      <c r="AD41" s="324">
        <f t="shared" si="0"/>
        <v>1.2742152698642909E-2</v>
      </c>
    </row>
    <row r="42" spans="1:30" x14ac:dyDescent="0.25">
      <c r="A42" s="36" t="s">
        <v>62</v>
      </c>
      <c r="B42" s="37">
        <v>26628</v>
      </c>
      <c r="C42" s="38">
        <v>36</v>
      </c>
      <c r="D42" s="38">
        <v>13</v>
      </c>
      <c r="E42" s="38">
        <v>28</v>
      </c>
      <c r="F42" s="39">
        <v>3</v>
      </c>
      <c r="G42" s="40">
        <v>25941</v>
      </c>
      <c r="H42" s="135">
        <v>0.97399999999999998</v>
      </c>
      <c r="I42" s="41">
        <v>666</v>
      </c>
      <c r="J42" s="42">
        <v>2.5000000000000001E-2</v>
      </c>
      <c r="K42" s="43">
        <v>21</v>
      </c>
      <c r="L42" s="316">
        <v>1E-3</v>
      </c>
      <c r="M42" s="317">
        <v>0</v>
      </c>
      <c r="N42" s="318">
        <v>0</v>
      </c>
      <c r="O42" s="141">
        <v>2589</v>
      </c>
      <c r="P42" s="117">
        <v>0.1</v>
      </c>
      <c r="Q42" s="49">
        <v>2223</v>
      </c>
      <c r="R42" s="51">
        <v>8.5999999999999993E-2</v>
      </c>
      <c r="S42" s="49">
        <v>451</v>
      </c>
      <c r="T42" s="51">
        <v>1.7000000000000001E-2</v>
      </c>
      <c r="U42" s="49">
        <v>417</v>
      </c>
      <c r="V42" s="51">
        <v>1.6E-2</v>
      </c>
      <c r="W42" s="49">
        <v>25</v>
      </c>
      <c r="X42" s="51">
        <v>1E-3</v>
      </c>
      <c r="Y42" s="52">
        <v>2</v>
      </c>
      <c r="Z42" s="53">
        <v>0</v>
      </c>
      <c r="AA42" s="52">
        <v>28</v>
      </c>
      <c r="AB42" s="322">
        <v>1E-3</v>
      </c>
      <c r="AC42" s="323">
        <v>3512</v>
      </c>
      <c r="AD42" s="324">
        <f t="shared" si="0"/>
        <v>0.1353841409351991</v>
      </c>
    </row>
    <row r="43" spans="1:30" x14ac:dyDescent="0.25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4614</v>
      </c>
      <c r="H43" s="135">
        <v>0.94899999999999995</v>
      </c>
      <c r="I43" s="41">
        <v>225</v>
      </c>
      <c r="J43" s="42">
        <v>4.5999999999999999E-2</v>
      </c>
      <c r="K43" s="43">
        <v>25</v>
      </c>
      <c r="L43" s="316">
        <v>5.0000000000000001E-3</v>
      </c>
      <c r="M43" s="317">
        <v>0</v>
      </c>
      <c r="N43" s="318">
        <v>0</v>
      </c>
      <c r="O43" s="141">
        <v>158</v>
      </c>
      <c r="P43" s="50">
        <v>3.4000000000000002E-2</v>
      </c>
      <c r="Q43" s="49">
        <v>81</v>
      </c>
      <c r="R43" s="51">
        <v>1.7999999999999999E-2</v>
      </c>
      <c r="S43" s="49">
        <v>28</v>
      </c>
      <c r="T43" s="51">
        <v>6.0000000000000001E-3</v>
      </c>
      <c r="U43" s="49">
        <v>3</v>
      </c>
      <c r="V43" s="51">
        <v>1E-3</v>
      </c>
      <c r="W43" s="49">
        <v>2</v>
      </c>
      <c r="X43" s="51">
        <v>0</v>
      </c>
      <c r="Y43" s="52">
        <v>2</v>
      </c>
      <c r="Z43" s="53">
        <v>0</v>
      </c>
      <c r="AA43" s="52">
        <v>2</v>
      </c>
      <c r="AB43" s="322">
        <v>0</v>
      </c>
      <c r="AC43" s="323">
        <v>195</v>
      </c>
      <c r="AD43" s="324">
        <f t="shared" si="0"/>
        <v>4.2262678803641089E-2</v>
      </c>
    </row>
    <row r="44" spans="1:30" x14ac:dyDescent="0.25">
      <c r="A44" s="36" t="s">
        <v>64</v>
      </c>
      <c r="B44" s="37">
        <v>4731</v>
      </c>
      <c r="C44" s="38">
        <v>10</v>
      </c>
      <c r="D44" s="38">
        <v>0</v>
      </c>
      <c r="E44" s="38">
        <v>1</v>
      </c>
      <c r="F44" s="39">
        <v>3</v>
      </c>
      <c r="G44" s="40">
        <v>4557</v>
      </c>
      <c r="H44" s="135">
        <v>0.96299999999999997</v>
      </c>
      <c r="I44" s="41">
        <v>163</v>
      </c>
      <c r="J44" s="42">
        <v>3.4000000000000002E-2</v>
      </c>
      <c r="K44" s="43">
        <v>11</v>
      </c>
      <c r="L44" s="316">
        <v>2E-3</v>
      </c>
      <c r="M44" s="317">
        <v>0</v>
      </c>
      <c r="N44" s="318">
        <v>0</v>
      </c>
      <c r="O44" s="141">
        <v>88</v>
      </c>
      <c r="P44" s="50">
        <v>1.9E-2</v>
      </c>
      <c r="Q44" s="49">
        <v>8</v>
      </c>
      <c r="R44" s="51">
        <v>2E-3</v>
      </c>
      <c r="S44" s="49">
        <v>32</v>
      </c>
      <c r="T44" s="51">
        <v>7.0000000000000001E-3</v>
      </c>
      <c r="U44" s="49">
        <v>44</v>
      </c>
      <c r="V44" s="51">
        <v>0.01</v>
      </c>
      <c r="W44" s="49">
        <v>1</v>
      </c>
      <c r="X44" s="51">
        <v>0</v>
      </c>
      <c r="Y44" s="52">
        <v>0</v>
      </c>
      <c r="Z44" s="53">
        <v>0</v>
      </c>
      <c r="AA44" s="52">
        <v>12</v>
      </c>
      <c r="AB44" s="322">
        <v>3.0000000000000001E-3</v>
      </c>
      <c r="AC44" s="323">
        <v>177</v>
      </c>
      <c r="AD44" s="324">
        <f t="shared" si="0"/>
        <v>3.8841342988808425E-2</v>
      </c>
    </row>
    <row r="45" spans="1:30" x14ac:dyDescent="0.25">
      <c r="A45" s="36" t="s">
        <v>65</v>
      </c>
      <c r="B45" s="37">
        <v>5407</v>
      </c>
      <c r="C45" s="38">
        <v>16</v>
      </c>
      <c r="D45" s="38">
        <v>0</v>
      </c>
      <c r="E45" s="38">
        <v>11</v>
      </c>
      <c r="F45" s="39">
        <v>3</v>
      </c>
      <c r="G45" s="40">
        <v>5001</v>
      </c>
      <c r="H45" s="135">
        <v>0.92500000000000004</v>
      </c>
      <c r="I45" s="41">
        <v>362</v>
      </c>
      <c r="J45" s="42">
        <v>6.7000000000000004E-2</v>
      </c>
      <c r="K45" s="43">
        <v>44</v>
      </c>
      <c r="L45" s="316">
        <v>8.0000000000000002E-3</v>
      </c>
      <c r="M45" s="317">
        <v>0</v>
      </c>
      <c r="N45" s="318">
        <v>0</v>
      </c>
      <c r="O45" s="141">
        <v>240</v>
      </c>
      <c r="P45" s="50">
        <v>4.8000000000000001E-2</v>
      </c>
      <c r="Q45" s="49">
        <v>195</v>
      </c>
      <c r="R45" s="51">
        <v>3.9E-2</v>
      </c>
      <c r="S45" s="49">
        <v>227</v>
      </c>
      <c r="T45" s="51">
        <v>4.4999999999999998E-2</v>
      </c>
      <c r="U45" s="49">
        <v>58</v>
      </c>
      <c r="V45" s="51">
        <v>1.2E-2</v>
      </c>
      <c r="W45" s="49">
        <v>8</v>
      </c>
      <c r="X45" s="51">
        <v>2E-3</v>
      </c>
      <c r="Y45" s="52">
        <v>9</v>
      </c>
      <c r="Z45" s="53">
        <v>2E-3</v>
      </c>
      <c r="AA45" s="52">
        <v>9</v>
      </c>
      <c r="AB45" s="322">
        <v>2E-3</v>
      </c>
      <c r="AC45" s="323">
        <v>551</v>
      </c>
      <c r="AD45" s="324">
        <f t="shared" si="0"/>
        <v>0.11017796440711858</v>
      </c>
    </row>
    <row r="46" spans="1:30" x14ac:dyDescent="0.25">
      <c r="A46" s="36" t="s">
        <v>66</v>
      </c>
      <c r="B46" s="37">
        <v>19046</v>
      </c>
      <c r="C46" s="38">
        <v>28</v>
      </c>
      <c r="D46" s="38">
        <v>9</v>
      </c>
      <c r="E46" s="38">
        <v>18</v>
      </c>
      <c r="F46" s="39">
        <v>3</v>
      </c>
      <c r="G46" s="40">
        <v>18863</v>
      </c>
      <c r="H46" s="135">
        <v>0.99</v>
      </c>
      <c r="I46" s="41">
        <v>147</v>
      </c>
      <c r="J46" s="42">
        <v>8.0000000000000002E-3</v>
      </c>
      <c r="K46" s="43">
        <v>36</v>
      </c>
      <c r="L46" s="316">
        <v>2E-3</v>
      </c>
      <c r="M46" s="317">
        <v>0</v>
      </c>
      <c r="N46" s="318">
        <v>0</v>
      </c>
      <c r="O46" s="141">
        <v>153</v>
      </c>
      <c r="P46" s="50">
        <v>8.0000000000000002E-3</v>
      </c>
      <c r="Q46" s="49">
        <v>125</v>
      </c>
      <c r="R46" s="51">
        <v>7.0000000000000001E-3</v>
      </c>
      <c r="S46" s="49">
        <v>1120</v>
      </c>
      <c r="T46" s="51">
        <v>5.8999999999999997E-2</v>
      </c>
      <c r="U46" s="49">
        <v>632</v>
      </c>
      <c r="V46" s="51">
        <v>3.4000000000000002E-2</v>
      </c>
      <c r="W46" s="49">
        <v>12</v>
      </c>
      <c r="X46" s="51">
        <v>1E-3</v>
      </c>
      <c r="Y46" s="52">
        <v>1</v>
      </c>
      <c r="Z46" s="53">
        <v>0</v>
      </c>
      <c r="AA46" s="52">
        <v>12</v>
      </c>
      <c r="AB46" s="322">
        <v>1E-3</v>
      </c>
      <c r="AC46" s="323">
        <v>1930</v>
      </c>
      <c r="AD46" s="324">
        <f t="shared" si="0"/>
        <v>0.10231670465991624</v>
      </c>
    </row>
    <row r="47" spans="1:30" s="2" customFormat="1" x14ac:dyDescent="0.25">
      <c r="A47" s="36" t="s">
        <v>67</v>
      </c>
      <c r="B47" s="37">
        <v>38232</v>
      </c>
      <c r="C47" s="38">
        <v>39</v>
      </c>
      <c r="D47" s="38">
        <v>7</v>
      </c>
      <c r="E47" s="38">
        <v>34</v>
      </c>
      <c r="F47" s="39">
        <v>3</v>
      </c>
      <c r="G47" s="40">
        <v>35731</v>
      </c>
      <c r="H47" s="135">
        <v>0.93500000000000005</v>
      </c>
      <c r="I47" s="41">
        <v>2381</v>
      </c>
      <c r="J47" s="42">
        <v>6.2E-2</v>
      </c>
      <c r="K47" s="43">
        <v>85</v>
      </c>
      <c r="L47" s="316">
        <v>2E-3</v>
      </c>
      <c r="M47" s="326">
        <v>35</v>
      </c>
      <c r="N47" s="327">
        <v>1E-3</v>
      </c>
      <c r="O47" s="141">
        <v>258</v>
      </c>
      <c r="P47" s="50">
        <v>7.0000000000000001E-3</v>
      </c>
      <c r="Q47" s="49">
        <v>239</v>
      </c>
      <c r="R47" s="51">
        <v>7.0000000000000001E-3</v>
      </c>
      <c r="S47" s="49">
        <v>2429</v>
      </c>
      <c r="T47" s="51">
        <v>6.8000000000000005E-2</v>
      </c>
      <c r="U47" s="49">
        <v>2556</v>
      </c>
      <c r="V47" s="51">
        <v>7.1999999999999995E-2</v>
      </c>
      <c r="W47" s="49">
        <v>14</v>
      </c>
      <c r="X47" s="51">
        <v>0</v>
      </c>
      <c r="Y47" s="52">
        <v>4</v>
      </c>
      <c r="Z47" s="53">
        <v>0</v>
      </c>
      <c r="AA47" s="52">
        <v>63</v>
      </c>
      <c r="AB47" s="322">
        <v>2E-3</v>
      </c>
      <c r="AC47" s="323">
        <v>5324</v>
      </c>
      <c r="AD47" s="324">
        <f t="shared" si="0"/>
        <v>0.14900226693907251</v>
      </c>
    </row>
    <row r="48" spans="1:30" x14ac:dyDescent="0.25">
      <c r="A48" s="36" t="s">
        <v>68</v>
      </c>
      <c r="B48" s="37">
        <v>46591</v>
      </c>
      <c r="C48" s="38">
        <v>60</v>
      </c>
      <c r="D48" s="38">
        <v>0</v>
      </c>
      <c r="E48" s="38">
        <v>48</v>
      </c>
      <c r="F48" s="39">
        <v>3</v>
      </c>
      <c r="G48" s="40">
        <v>45170</v>
      </c>
      <c r="H48" s="135">
        <v>0.97</v>
      </c>
      <c r="I48" s="41">
        <v>1216</v>
      </c>
      <c r="J48" s="42">
        <v>2.5999999999999999E-2</v>
      </c>
      <c r="K48" s="43">
        <v>205</v>
      </c>
      <c r="L48" s="316">
        <v>4.0000000000000001E-3</v>
      </c>
      <c r="M48" s="317">
        <v>0</v>
      </c>
      <c r="N48" s="318">
        <v>0</v>
      </c>
      <c r="O48" s="141">
        <v>2409</v>
      </c>
      <c r="P48" s="50">
        <v>5.2999999999999999E-2</v>
      </c>
      <c r="Q48" s="49">
        <v>2214</v>
      </c>
      <c r="R48" s="51">
        <v>4.9000000000000002E-2</v>
      </c>
      <c r="S48" s="49">
        <v>951</v>
      </c>
      <c r="T48" s="51">
        <v>2.1000000000000001E-2</v>
      </c>
      <c r="U48" s="49">
        <v>1480</v>
      </c>
      <c r="V48" s="51">
        <v>3.3000000000000002E-2</v>
      </c>
      <c r="W48" s="49">
        <v>106</v>
      </c>
      <c r="X48" s="51">
        <v>2E-3</v>
      </c>
      <c r="Y48" s="52">
        <v>46</v>
      </c>
      <c r="Z48" s="53">
        <v>1E-3</v>
      </c>
      <c r="AA48" s="52">
        <v>61</v>
      </c>
      <c r="AB48" s="322">
        <v>1E-3</v>
      </c>
      <c r="AC48" s="323">
        <v>5053</v>
      </c>
      <c r="AD48" s="324">
        <f t="shared" si="0"/>
        <v>0.11186628293114899</v>
      </c>
    </row>
    <row r="49" spans="1:30" x14ac:dyDescent="0.25">
      <c r="A49" s="36" t="s">
        <v>69</v>
      </c>
      <c r="B49" s="37">
        <v>17225</v>
      </c>
      <c r="C49" s="38">
        <v>27</v>
      </c>
      <c r="D49" s="38">
        <v>0</v>
      </c>
      <c r="E49" s="38">
        <v>22</v>
      </c>
      <c r="F49" s="39">
        <v>3</v>
      </c>
      <c r="G49" s="40">
        <v>14138</v>
      </c>
      <c r="H49" s="134">
        <v>0.82099999999999995</v>
      </c>
      <c r="I49" s="41">
        <v>2468</v>
      </c>
      <c r="J49" s="42">
        <v>0.14299999999999999</v>
      </c>
      <c r="K49" s="43">
        <v>619</v>
      </c>
      <c r="L49" s="316">
        <v>3.5999999999999997E-2</v>
      </c>
      <c r="M49" s="317">
        <v>0</v>
      </c>
      <c r="N49" s="318">
        <v>0</v>
      </c>
      <c r="O49" s="141">
        <v>239</v>
      </c>
      <c r="P49" s="50">
        <v>1.7000000000000001E-2</v>
      </c>
      <c r="Q49" s="49">
        <v>196</v>
      </c>
      <c r="R49" s="51">
        <v>1.4E-2</v>
      </c>
      <c r="S49" s="49">
        <v>179</v>
      </c>
      <c r="T49" s="51">
        <v>1.2999999999999999E-2</v>
      </c>
      <c r="U49" s="49">
        <v>71</v>
      </c>
      <c r="V49" s="51">
        <v>5.0000000000000001E-3</v>
      </c>
      <c r="W49" s="49">
        <v>14</v>
      </c>
      <c r="X49" s="51">
        <v>1E-3</v>
      </c>
      <c r="Y49" s="52">
        <v>3</v>
      </c>
      <c r="Z49" s="53">
        <v>0</v>
      </c>
      <c r="AA49" s="52">
        <v>27</v>
      </c>
      <c r="AB49" s="322">
        <v>2E-3</v>
      </c>
      <c r="AC49" s="323">
        <v>533</v>
      </c>
      <c r="AD49" s="324">
        <f t="shared" si="0"/>
        <v>3.7699816098458058E-2</v>
      </c>
    </row>
    <row r="50" spans="1:30" x14ac:dyDescent="0.25">
      <c r="A50" s="36" t="s">
        <v>70</v>
      </c>
      <c r="B50" s="37">
        <v>5750</v>
      </c>
      <c r="C50" s="38">
        <v>9</v>
      </c>
      <c r="D50" s="38">
        <v>0</v>
      </c>
      <c r="E50" s="38">
        <v>4</v>
      </c>
      <c r="F50" s="39">
        <v>3</v>
      </c>
      <c r="G50" s="40">
        <v>4973</v>
      </c>
      <c r="H50" s="135">
        <v>0.86499999999999999</v>
      </c>
      <c r="I50" s="41">
        <v>724</v>
      </c>
      <c r="J50" s="42">
        <v>0.126</v>
      </c>
      <c r="K50" s="43">
        <v>53</v>
      </c>
      <c r="L50" s="316">
        <v>8.9999999999999993E-3</v>
      </c>
      <c r="M50" s="317">
        <v>0</v>
      </c>
      <c r="N50" s="318">
        <v>0</v>
      </c>
      <c r="O50" s="141">
        <v>262</v>
      </c>
      <c r="P50" s="50">
        <v>5.2999999999999999E-2</v>
      </c>
      <c r="Q50" s="49">
        <v>96</v>
      </c>
      <c r="R50" s="51">
        <v>1.9E-2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1">
        <v>4.0000000000000001E-3</v>
      </c>
      <c r="Y50" s="52">
        <v>5</v>
      </c>
      <c r="Z50" s="53">
        <v>1E-3</v>
      </c>
      <c r="AA50" s="52">
        <v>25</v>
      </c>
      <c r="AB50" s="322">
        <v>5.0000000000000001E-3</v>
      </c>
      <c r="AC50" s="323">
        <v>441</v>
      </c>
      <c r="AD50" s="324">
        <f t="shared" si="0"/>
        <v>8.8678865875728929E-2</v>
      </c>
    </row>
    <row r="51" spans="1:30" x14ac:dyDescent="0.25">
      <c r="A51" s="36" t="s">
        <v>71</v>
      </c>
      <c r="B51" s="37">
        <v>8376</v>
      </c>
      <c r="C51" s="38">
        <v>19</v>
      </c>
      <c r="D51" s="38">
        <v>0</v>
      </c>
      <c r="E51" s="38">
        <v>10</v>
      </c>
      <c r="F51" s="39">
        <v>3</v>
      </c>
      <c r="G51" s="40">
        <v>5931</v>
      </c>
      <c r="H51" s="134">
        <v>0.70799999999999996</v>
      </c>
      <c r="I51" s="41">
        <v>2438</v>
      </c>
      <c r="J51" s="42">
        <v>0.29099999999999998</v>
      </c>
      <c r="K51" s="43">
        <v>7</v>
      </c>
      <c r="L51" s="316">
        <v>1E-3</v>
      </c>
      <c r="M51" s="317">
        <v>0</v>
      </c>
      <c r="N51" s="318">
        <v>0</v>
      </c>
      <c r="O51" s="141">
        <v>342</v>
      </c>
      <c r="P51" s="50">
        <v>5.8000000000000003E-2</v>
      </c>
      <c r="Q51" s="49">
        <v>139</v>
      </c>
      <c r="R51" s="51">
        <v>2.3E-2</v>
      </c>
      <c r="S51" s="49">
        <v>101</v>
      </c>
      <c r="T51" s="51">
        <v>1.7000000000000001E-2</v>
      </c>
      <c r="U51" s="49">
        <v>13</v>
      </c>
      <c r="V51" s="51">
        <v>2E-3</v>
      </c>
      <c r="W51" s="49">
        <v>10</v>
      </c>
      <c r="X51" s="51">
        <v>2E-3</v>
      </c>
      <c r="Y51" s="52">
        <v>3</v>
      </c>
      <c r="Z51" s="53">
        <v>1E-3</v>
      </c>
      <c r="AA51" s="52">
        <v>10</v>
      </c>
      <c r="AB51" s="322">
        <v>2E-3</v>
      </c>
      <c r="AC51" s="323">
        <v>479</v>
      </c>
      <c r="AD51" s="324">
        <f t="shared" si="0"/>
        <v>8.0762097454054965E-2</v>
      </c>
    </row>
    <row r="52" spans="1:30" x14ac:dyDescent="0.25">
      <c r="A52" s="36" t="s">
        <v>72</v>
      </c>
      <c r="B52" s="37">
        <v>7970</v>
      </c>
      <c r="C52" s="38">
        <v>15</v>
      </c>
      <c r="D52" s="38">
        <v>0</v>
      </c>
      <c r="E52" s="38">
        <v>15</v>
      </c>
      <c r="F52" s="39">
        <v>3</v>
      </c>
      <c r="G52" s="40">
        <v>7376</v>
      </c>
      <c r="H52" s="135">
        <v>0.92500000000000004</v>
      </c>
      <c r="I52" s="41">
        <v>455</v>
      </c>
      <c r="J52" s="42">
        <v>5.7000000000000002E-2</v>
      </c>
      <c r="K52" s="43">
        <v>139</v>
      </c>
      <c r="L52" s="316">
        <v>1.7000000000000001E-2</v>
      </c>
      <c r="M52" s="317">
        <v>0</v>
      </c>
      <c r="N52" s="318">
        <v>0</v>
      </c>
      <c r="O52" s="141">
        <v>231</v>
      </c>
      <c r="P52" s="50">
        <v>3.1E-2</v>
      </c>
      <c r="Q52" s="49">
        <v>226</v>
      </c>
      <c r="R52" s="51">
        <v>3.1E-2</v>
      </c>
      <c r="S52" s="49">
        <v>50</v>
      </c>
      <c r="T52" s="51">
        <v>7.0000000000000001E-3</v>
      </c>
      <c r="U52" s="49">
        <v>192</v>
      </c>
      <c r="V52" s="51">
        <v>2.5999999999999999E-2</v>
      </c>
      <c r="W52" s="49">
        <v>14</v>
      </c>
      <c r="X52" s="51">
        <v>2E-3</v>
      </c>
      <c r="Y52" s="52">
        <v>5</v>
      </c>
      <c r="Z52" s="53">
        <v>1E-3</v>
      </c>
      <c r="AA52" s="52">
        <v>26</v>
      </c>
      <c r="AB52" s="322">
        <v>4.0000000000000001E-3</v>
      </c>
      <c r="AC52" s="323">
        <v>518</v>
      </c>
      <c r="AD52" s="324">
        <f t="shared" si="0"/>
        <v>7.0227765726681129E-2</v>
      </c>
    </row>
    <row r="53" spans="1:30" x14ac:dyDescent="0.25">
      <c r="A53" s="36" t="s">
        <v>73</v>
      </c>
      <c r="B53" s="37">
        <v>9734</v>
      </c>
      <c r="C53" s="38">
        <v>17</v>
      </c>
      <c r="D53" s="38">
        <v>0</v>
      </c>
      <c r="E53" s="38">
        <v>15</v>
      </c>
      <c r="F53" s="39">
        <v>3</v>
      </c>
      <c r="G53" s="40">
        <v>9046</v>
      </c>
      <c r="H53" s="135">
        <v>0.92900000000000005</v>
      </c>
      <c r="I53" s="41">
        <v>520</v>
      </c>
      <c r="J53" s="42">
        <v>5.2999999999999999E-2</v>
      </c>
      <c r="K53" s="43">
        <v>168</v>
      </c>
      <c r="L53" s="316">
        <v>1.7000000000000001E-2</v>
      </c>
      <c r="M53" s="317">
        <v>0</v>
      </c>
      <c r="N53" s="318">
        <v>0</v>
      </c>
      <c r="O53" s="141">
        <v>66</v>
      </c>
      <c r="P53" s="50">
        <v>7.0000000000000001E-3</v>
      </c>
      <c r="Q53" s="49">
        <v>62</v>
      </c>
      <c r="R53" s="51">
        <v>7.0000000000000001E-3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1410</v>
      </c>
      <c r="X53" s="51">
        <v>0.156</v>
      </c>
      <c r="Y53" s="52">
        <v>5149</v>
      </c>
      <c r="Z53" s="53">
        <v>0.56899999999999995</v>
      </c>
      <c r="AA53" s="52">
        <v>15</v>
      </c>
      <c r="AB53" s="322">
        <v>2E-3</v>
      </c>
      <c r="AC53" s="323">
        <v>6802</v>
      </c>
      <c r="AD53" s="325">
        <f t="shared" si="0"/>
        <v>0.75193455671014808</v>
      </c>
    </row>
    <row r="54" spans="1:30" x14ac:dyDescent="0.25">
      <c r="A54" s="36" t="s">
        <v>74</v>
      </c>
      <c r="B54" s="37">
        <v>4967</v>
      </c>
      <c r="C54" s="38">
        <v>11</v>
      </c>
      <c r="D54" s="38">
        <v>0</v>
      </c>
      <c r="E54" s="38">
        <v>8</v>
      </c>
      <c r="F54" s="39">
        <v>3</v>
      </c>
      <c r="G54" s="40">
        <v>4669</v>
      </c>
      <c r="H54" s="135">
        <v>0.94</v>
      </c>
      <c r="I54" s="41">
        <v>284</v>
      </c>
      <c r="J54" s="42">
        <v>5.7000000000000002E-2</v>
      </c>
      <c r="K54" s="43">
        <v>14</v>
      </c>
      <c r="L54" s="316">
        <v>3.0000000000000001E-3</v>
      </c>
      <c r="M54" s="317">
        <v>0</v>
      </c>
      <c r="N54" s="318">
        <v>0</v>
      </c>
      <c r="O54" s="141">
        <v>21</v>
      </c>
      <c r="P54" s="50">
        <v>4.0000000000000001E-3</v>
      </c>
      <c r="Q54" s="49">
        <v>16</v>
      </c>
      <c r="R54" s="51">
        <v>3.0000000000000001E-3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1">
        <v>1E-3</v>
      </c>
      <c r="Y54" s="52">
        <v>0</v>
      </c>
      <c r="Z54" s="53">
        <v>0</v>
      </c>
      <c r="AA54" s="52">
        <v>4</v>
      </c>
      <c r="AB54" s="322">
        <v>1E-3</v>
      </c>
      <c r="AC54" s="323">
        <v>118</v>
      </c>
      <c r="AD54" s="324">
        <f t="shared" si="0"/>
        <v>2.5273077746840865E-2</v>
      </c>
    </row>
    <row r="55" spans="1:30" x14ac:dyDescent="0.25">
      <c r="A55" s="36" t="s">
        <v>75</v>
      </c>
      <c r="B55" s="37">
        <v>5475</v>
      </c>
      <c r="C55" s="38">
        <v>10</v>
      </c>
      <c r="D55" s="38">
        <v>0</v>
      </c>
      <c r="E55" s="38">
        <v>7</v>
      </c>
      <c r="F55" s="39">
        <v>4</v>
      </c>
      <c r="G55" s="40">
        <v>4789</v>
      </c>
      <c r="H55" s="135">
        <v>0.875</v>
      </c>
      <c r="I55" s="41">
        <v>613</v>
      </c>
      <c r="J55" s="42">
        <v>0.112</v>
      </c>
      <c r="K55" s="43">
        <v>73</v>
      </c>
      <c r="L55" s="316">
        <v>1.2999999999999999E-2</v>
      </c>
      <c r="M55" s="317">
        <v>0</v>
      </c>
      <c r="N55" s="318">
        <v>0</v>
      </c>
      <c r="O55" s="141">
        <v>747</v>
      </c>
      <c r="P55" s="117">
        <v>0.156</v>
      </c>
      <c r="Q55" s="49">
        <v>640</v>
      </c>
      <c r="R55" s="51">
        <v>0.13400000000000001</v>
      </c>
      <c r="S55" s="49">
        <v>306</v>
      </c>
      <c r="T55" s="51">
        <v>6.4000000000000001E-2</v>
      </c>
      <c r="U55" s="49">
        <v>442</v>
      </c>
      <c r="V55" s="51">
        <v>9.1999999999999998E-2</v>
      </c>
      <c r="W55" s="49">
        <v>7</v>
      </c>
      <c r="X55" s="51">
        <v>1E-3</v>
      </c>
      <c r="Y55" s="52">
        <v>0</v>
      </c>
      <c r="Z55" s="53">
        <v>0</v>
      </c>
      <c r="AA55" s="52">
        <v>28</v>
      </c>
      <c r="AB55" s="322">
        <v>6.0000000000000001E-3</v>
      </c>
      <c r="AC55" s="323">
        <v>1530</v>
      </c>
      <c r="AD55" s="324">
        <f t="shared" si="0"/>
        <v>0.31948214658592611</v>
      </c>
    </row>
    <row r="56" spans="1:30" x14ac:dyDescent="0.25">
      <c r="A56" s="36" t="s">
        <v>76</v>
      </c>
      <c r="B56" s="37">
        <v>13918</v>
      </c>
      <c r="C56" s="38">
        <v>20</v>
      </c>
      <c r="D56" s="38">
        <v>0</v>
      </c>
      <c r="E56" s="38">
        <v>15</v>
      </c>
      <c r="F56" s="39">
        <v>3</v>
      </c>
      <c r="G56" s="40">
        <v>13475</v>
      </c>
      <c r="H56" s="135">
        <v>0.96799999999999997</v>
      </c>
      <c r="I56" s="41">
        <v>435</v>
      </c>
      <c r="J56" s="42">
        <v>3.1E-2</v>
      </c>
      <c r="K56" s="43">
        <v>8</v>
      </c>
      <c r="L56" s="316">
        <v>1E-3</v>
      </c>
      <c r="M56" s="317">
        <v>0</v>
      </c>
      <c r="N56" s="318">
        <v>0</v>
      </c>
      <c r="O56" s="141">
        <v>26</v>
      </c>
      <c r="P56" s="50">
        <v>2E-3</v>
      </c>
      <c r="Q56" s="49">
        <v>5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1">
        <v>0</v>
      </c>
      <c r="Y56" s="52">
        <v>0</v>
      </c>
      <c r="Z56" s="53">
        <v>0</v>
      </c>
      <c r="AA56" s="52">
        <v>0</v>
      </c>
      <c r="AB56" s="322">
        <v>0</v>
      </c>
      <c r="AC56" s="323">
        <v>37</v>
      </c>
      <c r="AD56" s="324">
        <f t="shared" si="0"/>
        <v>2.7458256029684602E-3</v>
      </c>
    </row>
    <row r="57" spans="1:30" x14ac:dyDescent="0.25">
      <c r="A57" s="36" t="s">
        <v>77</v>
      </c>
      <c r="B57" s="37">
        <v>24550</v>
      </c>
      <c r="C57" s="38">
        <v>38</v>
      </c>
      <c r="D57" s="38">
        <v>0</v>
      </c>
      <c r="E57" s="38">
        <v>26</v>
      </c>
      <c r="F57" s="39">
        <v>4</v>
      </c>
      <c r="G57" s="40">
        <v>22132</v>
      </c>
      <c r="H57" s="135">
        <v>0.90200000000000002</v>
      </c>
      <c r="I57" s="41">
        <v>2148</v>
      </c>
      <c r="J57" s="42">
        <v>8.6999999999999994E-2</v>
      </c>
      <c r="K57" s="43">
        <v>270</v>
      </c>
      <c r="L57" s="316">
        <v>1.0999999999999999E-2</v>
      </c>
      <c r="M57" s="317">
        <v>0</v>
      </c>
      <c r="N57" s="318">
        <v>0</v>
      </c>
      <c r="O57" s="141">
        <v>2665</v>
      </c>
      <c r="P57" s="117">
        <v>0.12</v>
      </c>
      <c r="Q57" s="49">
        <v>1971</v>
      </c>
      <c r="R57" s="51">
        <v>8.8999999999999996E-2</v>
      </c>
      <c r="S57" s="49">
        <v>6269</v>
      </c>
      <c r="T57" s="51">
        <v>0.28299999999999997</v>
      </c>
      <c r="U57" s="49">
        <v>810</v>
      </c>
      <c r="V57" s="51">
        <v>3.6999999999999998E-2</v>
      </c>
      <c r="W57" s="49">
        <v>230</v>
      </c>
      <c r="X57" s="51">
        <v>0.01</v>
      </c>
      <c r="Y57" s="52">
        <v>0</v>
      </c>
      <c r="Z57" s="53">
        <v>0</v>
      </c>
      <c r="AA57" s="52">
        <v>43</v>
      </c>
      <c r="AB57" s="322">
        <v>2E-3</v>
      </c>
      <c r="AC57" s="323">
        <v>10017</v>
      </c>
      <c r="AD57" s="324">
        <f t="shared" si="0"/>
        <v>0.45260256641966384</v>
      </c>
    </row>
    <row r="58" spans="1:30" x14ac:dyDescent="0.25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39">
        <v>3</v>
      </c>
      <c r="G58" s="40">
        <v>4160</v>
      </c>
      <c r="H58" s="135">
        <v>0.85199999999999998</v>
      </c>
      <c r="I58" s="41">
        <v>691</v>
      </c>
      <c r="J58" s="42">
        <v>0.14099999999999999</v>
      </c>
      <c r="K58" s="43">
        <v>33</v>
      </c>
      <c r="L58" s="316">
        <v>7.0000000000000001E-3</v>
      </c>
      <c r="M58" s="317">
        <v>0</v>
      </c>
      <c r="N58" s="318">
        <v>0</v>
      </c>
      <c r="O58" s="141">
        <v>191</v>
      </c>
      <c r="P58" s="50">
        <v>4.5999999999999999E-2</v>
      </c>
      <c r="Q58" s="49">
        <v>144</v>
      </c>
      <c r="R58" s="51">
        <v>3.5000000000000003E-2</v>
      </c>
      <c r="S58" s="49">
        <v>663</v>
      </c>
      <c r="T58" s="51">
        <v>0.159</v>
      </c>
      <c r="U58" s="49">
        <v>4160</v>
      </c>
      <c r="V58" s="51">
        <v>1</v>
      </c>
      <c r="W58" s="49">
        <v>12</v>
      </c>
      <c r="X58" s="51">
        <v>3.0000000000000001E-3</v>
      </c>
      <c r="Y58" s="52">
        <v>4</v>
      </c>
      <c r="Z58" s="53">
        <v>1E-3</v>
      </c>
      <c r="AA58" s="52">
        <v>11</v>
      </c>
      <c r="AB58" s="322">
        <v>3.0000000000000001E-3</v>
      </c>
      <c r="AC58" s="323">
        <v>5041</v>
      </c>
      <c r="AD58" s="325">
        <f t="shared" si="0"/>
        <v>1.2117788461538461</v>
      </c>
    </row>
    <row r="59" spans="1:30" x14ac:dyDescent="0.25">
      <c r="A59" s="36" t="s">
        <v>79</v>
      </c>
      <c r="B59" s="37">
        <v>9625</v>
      </c>
      <c r="C59" s="38">
        <v>21</v>
      </c>
      <c r="D59" s="38">
        <v>0</v>
      </c>
      <c r="E59" s="38">
        <v>12</v>
      </c>
      <c r="F59" s="39">
        <v>3</v>
      </c>
      <c r="G59" s="40">
        <v>9124</v>
      </c>
      <c r="H59" s="135">
        <v>0.94799999999999995</v>
      </c>
      <c r="I59" s="41">
        <v>375</v>
      </c>
      <c r="J59" s="42">
        <v>3.9E-2</v>
      </c>
      <c r="K59" s="43">
        <v>126</v>
      </c>
      <c r="L59" s="316">
        <v>1.2999999999999999E-2</v>
      </c>
      <c r="M59" s="317">
        <v>0</v>
      </c>
      <c r="N59" s="318">
        <v>0</v>
      </c>
      <c r="O59" s="141">
        <v>888</v>
      </c>
      <c r="P59" s="117">
        <v>9.7000000000000003E-2</v>
      </c>
      <c r="Q59" s="49">
        <v>390</v>
      </c>
      <c r="R59" s="51">
        <v>4.2999999999999997E-2</v>
      </c>
      <c r="S59" s="49">
        <v>289</v>
      </c>
      <c r="T59" s="51">
        <v>3.2000000000000001E-2</v>
      </c>
      <c r="U59" s="49">
        <v>197</v>
      </c>
      <c r="V59" s="51">
        <v>2.1999999999999999E-2</v>
      </c>
      <c r="W59" s="49">
        <v>4</v>
      </c>
      <c r="X59" s="51">
        <v>0</v>
      </c>
      <c r="Y59" s="52">
        <v>4</v>
      </c>
      <c r="Z59" s="53">
        <v>0</v>
      </c>
      <c r="AA59" s="52">
        <v>40</v>
      </c>
      <c r="AB59" s="322">
        <v>4.0000000000000001E-3</v>
      </c>
      <c r="AC59" s="323">
        <v>1422</v>
      </c>
      <c r="AD59" s="324">
        <f t="shared" si="0"/>
        <v>0.15585269618588338</v>
      </c>
    </row>
    <row r="60" spans="1:30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1762</v>
      </c>
      <c r="H60" s="134">
        <v>0.496</v>
      </c>
      <c r="I60" s="41">
        <v>1784</v>
      </c>
      <c r="J60" s="42">
        <v>0.502</v>
      </c>
      <c r="K60" s="43">
        <v>8</v>
      </c>
      <c r="L60" s="316">
        <v>2E-3</v>
      </c>
      <c r="M60" s="317">
        <v>0</v>
      </c>
      <c r="N60" s="318">
        <v>0</v>
      </c>
      <c r="O60" s="141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1">
        <v>7.0000000000000001E-3</v>
      </c>
      <c r="Y60" s="52">
        <v>7</v>
      </c>
      <c r="Z60" s="53">
        <v>4.0000000000000001E-3</v>
      </c>
      <c r="AA60" s="52">
        <v>19</v>
      </c>
      <c r="AB60" s="322">
        <v>1.0999999999999999E-2</v>
      </c>
      <c r="AC60" s="323">
        <v>205</v>
      </c>
      <c r="AD60" s="324">
        <f t="shared" si="0"/>
        <v>0.11634506242905789</v>
      </c>
    </row>
    <row r="61" spans="1:30" x14ac:dyDescent="0.25">
      <c r="A61" s="36" t="s">
        <v>81</v>
      </c>
      <c r="B61" s="37">
        <v>52721</v>
      </c>
      <c r="C61" s="38">
        <v>70</v>
      </c>
      <c r="D61" s="38">
        <v>0</v>
      </c>
      <c r="E61" s="38">
        <v>51</v>
      </c>
      <c r="F61" s="39">
        <v>3</v>
      </c>
      <c r="G61" s="40">
        <v>52245</v>
      </c>
      <c r="H61" s="135">
        <v>0.99099999999999999</v>
      </c>
      <c r="I61" s="41">
        <v>445</v>
      </c>
      <c r="J61" s="42">
        <v>8.0000000000000002E-3</v>
      </c>
      <c r="K61" s="43">
        <v>31</v>
      </c>
      <c r="L61" s="316">
        <v>1E-3</v>
      </c>
      <c r="M61" s="317">
        <v>0</v>
      </c>
      <c r="N61" s="318">
        <v>0</v>
      </c>
      <c r="O61" s="141">
        <v>489</v>
      </c>
      <c r="P61" s="50">
        <v>8.9999999999999993E-3</v>
      </c>
      <c r="Q61" s="49">
        <v>384</v>
      </c>
      <c r="R61" s="51">
        <v>7.0000000000000001E-3</v>
      </c>
      <c r="S61" s="49">
        <v>387</v>
      </c>
      <c r="T61" s="51">
        <v>7.0000000000000001E-3</v>
      </c>
      <c r="U61" s="49">
        <v>239</v>
      </c>
      <c r="V61" s="51">
        <v>5.0000000000000001E-3</v>
      </c>
      <c r="W61" s="49">
        <v>9</v>
      </c>
      <c r="X61" s="51">
        <v>0</v>
      </c>
      <c r="Y61" s="52">
        <v>10</v>
      </c>
      <c r="Z61" s="53">
        <v>0</v>
      </c>
      <c r="AA61" s="52">
        <v>8</v>
      </c>
      <c r="AB61" s="322">
        <v>0</v>
      </c>
      <c r="AC61" s="323">
        <v>1142</v>
      </c>
      <c r="AD61" s="324">
        <f t="shared" si="0"/>
        <v>2.1858551057517467E-2</v>
      </c>
    </row>
    <row r="62" spans="1:30" ht="15.75" thickBot="1" x14ac:dyDescent="0.3">
      <c r="A62" s="73" t="s">
        <v>82</v>
      </c>
      <c r="B62" s="74">
        <v>13574</v>
      </c>
      <c r="C62" s="75">
        <v>26</v>
      </c>
      <c r="D62" s="75">
        <v>0</v>
      </c>
      <c r="E62" s="75">
        <v>21</v>
      </c>
      <c r="F62" s="76">
        <v>3</v>
      </c>
      <c r="G62" s="45">
        <v>11124</v>
      </c>
      <c r="H62" s="328">
        <v>0.82</v>
      </c>
      <c r="I62" s="46">
        <v>2268</v>
      </c>
      <c r="J62" s="47">
        <v>0.16700000000000001</v>
      </c>
      <c r="K62" s="48">
        <v>182</v>
      </c>
      <c r="L62" s="329">
        <v>1.2999999999999999E-2</v>
      </c>
      <c r="M62" s="330">
        <v>0</v>
      </c>
      <c r="N62" s="331">
        <v>0</v>
      </c>
      <c r="O62" s="140">
        <v>823</v>
      </c>
      <c r="P62" s="332">
        <v>7.3999999999999996E-2</v>
      </c>
      <c r="Q62" s="54">
        <v>670</v>
      </c>
      <c r="R62" s="55">
        <v>0.06</v>
      </c>
      <c r="S62" s="54">
        <v>170</v>
      </c>
      <c r="T62" s="55">
        <v>1.4999999999999999E-2</v>
      </c>
      <c r="U62" s="54">
        <v>141</v>
      </c>
      <c r="V62" s="55">
        <v>1.2999999999999999E-2</v>
      </c>
      <c r="W62" s="54">
        <v>49</v>
      </c>
      <c r="X62" s="55">
        <v>4.0000000000000001E-3</v>
      </c>
      <c r="Y62" s="56">
        <v>48</v>
      </c>
      <c r="Z62" s="57">
        <v>4.0000000000000001E-3</v>
      </c>
      <c r="AA62" s="56">
        <v>8</v>
      </c>
      <c r="AB62" s="333">
        <v>1E-3</v>
      </c>
      <c r="AC62" s="334">
        <v>1239</v>
      </c>
      <c r="AD62" s="335">
        <f t="shared" si="0"/>
        <v>0.11138079827400216</v>
      </c>
    </row>
    <row r="64" spans="1:30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30" s="68" customFormat="1" ht="12.75" x14ac:dyDescent="0.2">
      <c r="A65" s="60" t="s">
        <v>93</v>
      </c>
      <c r="B65" s="61">
        <f t="shared" ref="B65:G65" si="1">SUM(B8:B62)</f>
        <v>1133353</v>
      </c>
      <c r="C65" s="62">
        <f t="shared" si="1"/>
        <v>1672</v>
      </c>
      <c r="D65" s="61">
        <f t="shared" si="1"/>
        <v>53</v>
      </c>
      <c r="E65" s="61">
        <f t="shared" si="1"/>
        <v>1255</v>
      </c>
      <c r="F65" s="62">
        <f t="shared" si="1"/>
        <v>195</v>
      </c>
      <c r="G65" s="63">
        <f t="shared" si="1"/>
        <v>1052193</v>
      </c>
      <c r="H65" s="64">
        <f xml:space="preserve"> G65 / B65</f>
        <v>0.92838947794729443</v>
      </c>
      <c r="I65" s="63">
        <f>SUM(I8:I62)</f>
        <v>69762</v>
      </c>
      <c r="J65" s="65">
        <f xml:space="preserve"> I65 / B65</f>
        <v>6.1553637745697942E-2</v>
      </c>
      <c r="K65" s="63">
        <f>SUM(K8:K62)</f>
        <v>11362</v>
      </c>
      <c r="L65" s="65">
        <f xml:space="preserve"> K65 / B65</f>
        <v>1.0025120152326768E-2</v>
      </c>
      <c r="M65" s="63">
        <f>SUM(M8:M62)</f>
        <v>36</v>
      </c>
      <c r="N65" s="64">
        <f xml:space="preserve"> M65 / B65</f>
        <v>3.1764154680845243E-5</v>
      </c>
      <c r="O65" s="66">
        <f>SUM(O8:O62)</f>
        <v>53204</v>
      </c>
      <c r="P65" s="67">
        <f xml:space="preserve"> O65 / $G$65</f>
        <v>5.0564867852190616E-2</v>
      </c>
      <c r="Q65" s="66">
        <f>SUM(Q8:Q62)</f>
        <v>42506</v>
      </c>
      <c r="R65" s="67">
        <f xml:space="preserve"> Q65 / $G$65</f>
        <v>4.0397531631554288E-2</v>
      </c>
      <c r="S65" s="66">
        <f>SUM(S8:S62)</f>
        <v>118698</v>
      </c>
      <c r="T65" s="67">
        <f xml:space="preserve"> S65 / $G$65</f>
        <v>0.11281010232913544</v>
      </c>
      <c r="U65" s="66">
        <f>SUM(U8:U62)</f>
        <v>68108</v>
      </c>
      <c r="V65" s="67">
        <f xml:space="preserve"> U65 / $G$65</f>
        <v>6.4729569575163487E-2</v>
      </c>
      <c r="W65" s="66">
        <f>SUM(W8:W62)</f>
        <v>11091</v>
      </c>
      <c r="X65" s="67">
        <f xml:space="preserve"> W65 / $G$65</f>
        <v>1.0540841841753367E-2</v>
      </c>
      <c r="Y65" s="66">
        <f>SUM(Y8:Y62)</f>
        <v>5767</v>
      </c>
      <c r="Z65" s="67">
        <f xml:space="preserve"> Y65 / $G$65</f>
        <v>5.4809336309973554E-3</v>
      </c>
      <c r="AA65" s="66">
        <f>SUM(AA8:AA62)</f>
        <v>1688</v>
      </c>
      <c r="AB65" s="67">
        <f xml:space="preserve"> AA65 / $G$65</f>
        <v>1.6042684184365415E-3</v>
      </c>
      <c r="AC65" s="66">
        <f>SUM(AC8:AC62)</f>
        <v>258556</v>
      </c>
      <c r="AD65" s="67">
        <f xml:space="preserve"> AC65 / $G$65</f>
        <v>0.2457305836476768</v>
      </c>
    </row>
    <row r="66" spans="1:30" s="7" customFormat="1" ht="12.75" x14ac:dyDescent="0.2">
      <c r="A66" s="69" t="s">
        <v>94</v>
      </c>
      <c r="B66" s="61">
        <f t="shared" ref="B66:AD66" si="2">MIN(B8:B62)</f>
        <v>3554</v>
      </c>
      <c r="C66" s="61">
        <f t="shared" si="2"/>
        <v>9</v>
      </c>
      <c r="D66" s="61">
        <f t="shared" si="2"/>
        <v>0</v>
      </c>
      <c r="E66" s="61">
        <f t="shared" si="2"/>
        <v>1</v>
      </c>
      <c r="F66" s="61">
        <f t="shared" si="2"/>
        <v>3</v>
      </c>
      <c r="G66" s="63">
        <f t="shared" si="2"/>
        <v>1762</v>
      </c>
      <c r="H66" s="70">
        <f t="shared" si="2"/>
        <v>0.496</v>
      </c>
      <c r="I66" s="63">
        <f t="shared" si="2"/>
        <v>45</v>
      </c>
      <c r="J66" s="71">
        <f t="shared" si="2"/>
        <v>5.0000000000000001E-3</v>
      </c>
      <c r="K66" s="63">
        <f t="shared" si="2"/>
        <v>6</v>
      </c>
      <c r="L66" s="71">
        <f t="shared" si="2"/>
        <v>0</v>
      </c>
      <c r="M66" s="63">
        <f t="shared" si="2"/>
        <v>0</v>
      </c>
      <c r="N66" s="70">
        <f t="shared" si="2"/>
        <v>0</v>
      </c>
      <c r="O66" s="66">
        <f t="shared" si="2"/>
        <v>21</v>
      </c>
      <c r="P66" s="72">
        <f t="shared" si="2"/>
        <v>2E-3</v>
      </c>
      <c r="Q66" s="66">
        <f t="shared" si="2"/>
        <v>5</v>
      </c>
      <c r="R66" s="72">
        <f t="shared" si="2"/>
        <v>0</v>
      </c>
      <c r="S66" s="66">
        <f t="shared" si="2"/>
        <v>5</v>
      </c>
      <c r="T66" s="72">
        <f t="shared" si="2"/>
        <v>0</v>
      </c>
      <c r="U66" s="66">
        <f t="shared" si="2"/>
        <v>3</v>
      </c>
      <c r="V66" s="72">
        <f t="shared" si="2"/>
        <v>0</v>
      </c>
      <c r="W66" s="66">
        <f t="shared" si="2"/>
        <v>1</v>
      </c>
      <c r="X66" s="72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66">
        <f t="shared" si="2"/>
        <v>37</v>
      </c>
      <c r="AD66" s="72">
        <f t="shared" si="2"/>
        <v>2.7458256029684602E-3</v>
      </c>
    </row>
    <row r="67" spans="1:30" s="7" customFormat="1" ht="12.75" x14ac:dyDescent="0.2">
      <c r="A67" s="69" t="s">
        <v>95</v>
      </c>
      <c r="B67" s="61">
        <f t="shared" ref="B67:AD67" si="3">MAX(B8:B62)</f>
        <v>116689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113386</v>
      </c>
      <c r="H67" s="70">
        <f t="shared" si="3"/>
        <v>0.995</v>
      </c>
      <c r="I67" s="63">
        <f t="shared" si="3"/>
        <v>5674</v>
      </c>
      <c r="J67" s="71">
        <f t="shared" si="3"/>
        <v>0.502</v>
      </c>
      <c r="K67" s="63">
        <f t="shared" si="3"/>
        <v>2049</v>
      </c>
      <c r="L67" s="71">
        <f t="shared" si="3"/>
        <v>0.126</v>
      </c>
      <c r="M67" s="63">
        <f t="shared" si="3"/>
        <v>35</v>
      </c>
      <c r="N67" s="71">
        <f t="shared" si="3"/>
        <v>1E-3</v>
      </c>
      <c r="O67" s="66">
        <f t="shared" si="3"/>
        <v>11956</v>
      </c>
      <c r="P67" s="72">
        <f t="shared" si="3"/>
        <v>0.35399999999999998</v>
      </c>
      <c r="Q67" s="66">
        <f t="shared" si="3"/>
        <v>10896</v>
      </c>
      <c r="R67" s="72">
        <f t="shared" si="3"/>
        <v>0.22800000000000001</v>
      </c>
      <c r="S67" s="66">
        <f t="shared" si="3"/>
        <v>41203</v>
      </c>
      <c r="T67" s="72">
        <f t="shared" si="3"/>
        <v>1</v>
      </c>
      <c r="U67" s="66">
        <f t="shared" si="3"/>
        <v>11683</v>
      </c>
      <c r="V67" s="72">
        <f t="shared" si="3"/>
        <v>1</v>
      </c>
      <c r="W67" s="66">
        <f t="shared" si="3"/>
        <v>4633</v>
      </c>
      <c r="X67" s="72">
        <f t="shared" si="3"/>
        <v>0.156</v>
      </c>
      <c r="Y67" s="66">
        <f t="shared" si="3"/>
        <v>5149</v>
      </c>
      <c r="Z67" s="72">
        <f t="shared" si="3"/>
        <v>0.56899999999999995</v>
      </c>
      <c r="AA67" s="66">
        <f t="shared" si="3"/>
        <v>153</v>
      </c>
      <c r="AB67" s="72">
        <f t="shared" si="3"/>
        <v>1.0999999999999999E-2</v>
      </c>
      <c r="AC67" s="66">
        <f t="shared" si="3"/>
        <v>49636</v>
      </c>
      <c r="AD67" s="72">
        <f t="shared" si="3"/>
        <v>1.224770642201835</v>
      </c>
    </row>
  </sheetData>
  <autoFilter ref="A7:AD7">
    <sortState ref="A8:AD62">
      <sortCondition ref="A7"/>
    </sortState>
  </autoFilter>
  <mergeCells count="2">
    <mergeCell ref="G6:N6"/>
    <mergeCell ref="O6:AD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7"/>
  <sheetViews>
    <sheetView workbookViewId="0">
      <pane xSplit="2" ySplit="7" topLeftCell="AD43" activePane="bottomRight" state="frozen"/>
      <selection pane="topRight" activeCell="C1" sqref="C1"/>
      <selection pane="bottomLeft" activeCell="A2" sqref="A2"/>
      <selection pane="bottomRight" activeCell="AF8" sqref="AF8:AG62"/>
    </sheetView>
  </sheetViews>
  <sheetFormatPr defaultRowHeight="15" x14ac:dyDescent="0.25"/>
  <cols>
    <col min="1" max="1" width="13.28515625" style="661" customWidth="1"/>
    <col min="2" max="2" width="11.42578125" style="661" customWidth="1"/>
    <col min="3" max="3" width="15.28515625" style="661" customWidth="1"/>
    <col min="4" max="4" width="10.42578125" style="661" bestFit="1" customWidth="1"/>
    <col min="5" max="5" width="11.140625" style="661" customWidth="1"/>
    <col min="6" max="6" width="8.85546875" style="661" customWidth="1"/>
    <col min="7" max="7" width="11.5703125" style="661" customWidth="1"/>
    <col min="8" max="8" width="11.5703125" style="1" customWidth="1"/>
    <col min="9" max="9" width="10" style="661" customWidth="1"/>
    <col min="10" max="10" width="13.42578125" style="1" customWidth="1"/>
    <col min="11" max="11" width="11.42578125" style="661" customWidth="1"/>
    <col min="12" max="12" width="11.140625" style="1" customWidth="1"/>
    <col min="13" max="13" width="10.7109375" style="661" customWidth="1"/>
    <col min="14" max="14" width="10.42578125" style="1" customWidth="1"/>
    <col min="15" max="15" width="11" style="661" customWidth="1"/>
    <col min="16" max="16" width="14.7109375" style="1" customWidth="1"/>
    <col min="17" max="17" width="15.28515625" style="661" customWidth="1"/>
    <col min="18" max="18" width="0" style="1" hidden="1" customWidth="1"/>
    <col min="19" max="19" width="0" style="661" hidden="1" customWidth="1"/>
    <col min="20" max="20" width="14.28515625" style="1" customWidth="1"/>
    <col min="21" max="21" width="12.85546875" style="661" customWidth="1"/>
    <col min="22" max="22" width="12.7109375" style="1" customWidth="1"/>
    <col min="23" max="23" width="10.42578125" style="661" customWidth="1"/>
    <col min="24" max="24" width="12.140625" style="1" customWidth="1"/>
    <col min="25" max="25" width="13.140625" style="661" customWidth="1"/>
    <col min="26" max="26" width="14.7109375" style="1" customWidth="1"/>
    <col min="27" max="27" width="12.28515625" style="661" customWidth="1"/>
    <col min="28" max="28" width="11.5703125" style="1" customWidth="1"/>
    <col min="29" max="29" width="13.7109375" style="661" customWidth="1"/>
    <col min="30" max="30" width="12.7109375" style="661" customWidth="1"/>
    <col min="31" max="31" width="13" style="1" customWidth="1"/>
    <col min="32" max="32" width="12.7109375" style="661" customWidth="1"/>
    <col min="33" max="33" width="13" style="1" customWidth="1"/>
    <col min="34" max="34" width="9.140625" style="661"/>
    <col min="35" max="35" width="9.42578125" style="661" bestFit="1" customWidth="1"/>
    <col min="36" max="16384" width="9.140625" style="661"/>
  </cols>
  <sheetData>
    <row r="1" spans="1:47" x14ac:dyDescent="0.25">
      <c r="A1" s="77" t="s">
        <v>467</v>
      </c>
      <c r="B1" s="258"/>
      <c r="C1" s="19"/>
      <c r="D1" s="19"/>
      <c r="E1" s="19"/>
      <c r="F1" s="19"/>
      <c r="G1" s="19"/>
      <c r="H1" s="570" t="s">
        <v>187</v>
      </c>
      <c r="I1" s="616"/>
      <c r="J1" s="19"/>
      <c r="K1" s="616"/>
      <c r="L1" s="19"/>
      <c r="M1" s="616"/>
      <c r="N1" s="19"/>
      <c r="O1" s="616"/>
      <c r="P1" s="19"/>
      <c r="R1" s="19"/>
      <c r="S1" s="616"/>
      <c r="T1" s="19"/>
      <c r="U1" s="616"/>
      <c r="V1" s="19"/>
      <c r="W1" s="616"/>
      <c r="X1" s="19"/>
      <c r="Y1" s="616"/>
      <c r="Z1" s="19"/>
      <c r="AA1" s="616"/>
      <c r="AB1" s="10"/>
      <c r="AC1" s="19"/>
      <c r="AD1" s="19"/>
      <c r="AE1" s="10"/>
      <c r="AF1" s="616"/>
      <c r="AG1" s="570" t="s">
        <v>187</v>
      </c>
      <c r="AI1" s="7"/>
      <c r="AJ1" s="7"/>
      <c r="AL1" s="7"/>
      <c r="AM1" s="19"/>
      <c r="AN1" s="616"/>
    </row>
    <row r="2" spans="1:47" x14ac:dyDescent="0.25">
      <c r="A2" s="169" t="s">
        <v>466</v>
      </c>
      <c r="B2" s="4"/>
      <c r="C2" s="19"/>
      <c r="D2" s="19"/>
      <c r="E2" s="19"/>
      <c r="F2" s="19"/>
      <c r="G2" s="19"/>
      <c r="H2" s="19"/>
      <c r="I2" s="616"/>
      <c r="J2" s="19"/>
      <c r="K2" s="616"/>
      <c r="L2" s="19"/>
      <c r="M2" s="616"/>
      <c r="N2" s="19"/>
      <c r="O2" s="616"/>
      <c r="P2" s="19"/>
      <c r="Q2" s="616"/>
      <c r="R2" s="19"/>
      <c r="S2" s="616"/>
      <c r="T2" s="19"/>
      <c r="U2" s="616"/>
      <c r="V2" s="19"/>
      <c r="W2" s="616"/>
      <c r="X2" s="19"/>
      <c r="Y2" s="616"/>
      <c r="Z2" s="19"/>
      <c r="AA2" s="616"/>
      <c r="AB2" s="10"/>
      <c r="AC2" s="19"/>
      <c r="AD2" s="19"/>
      <c r="AE2" s="10"/>
      <c r="AF2" s="616"/>
      <c r="AG2" s="19"/>
      <c r="AH2" s="19"/>
      <c r="AI2" s="7"/>
      <c r="AJ2" s="7"/>
      <c r="AL2" s="7"/>
      <c r="AM2" s="19"/>
      <c r="AN2" s="616"/>
    </row>
    <row r="3" spans="1:47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616"/>
      <c r="J3" s="19"/>
      <c r="K3" s="616"/>
      <c r="L3" s="19"/>
      <c r="M3" s="616"/>
      <c r="N3" s="19"/>
      <c r="O3" s="616"/>
      <c r="P3" s="19"/>
      <c r="Q3" s="616"/>
      <c r="R3" s="19"/>
      <c r="S3" s="616"/>
      <c r="T3" s="19"/>
      <c r="U3" s="616"/>
      <c r="V3" s="19"/>
      <c r="W3" s="616"/>
      <c r="X3" s="19"/>
      <c r="Y3" s="616"/>
      <c r="Z3" s="19"/>
      <c r="AA3" s="616"/>
      <c r="AB3" s="10"/>
      <c r="AC3" s="19"/>
      <c r="AD3" s="19"/>
      <c r="AE3" s="10"/>
      <c r="AF3" s="616"/>
      <c r="AG3" s="19"/>
      <c r="AH3" s="19"/>
      <c r="AI3" s="7"/>
      <c r="AJ3" s="7"/>
      <c r="AL3" s="7"/>
      <c r="AM3" s="19"/>
      <c r="AN3" s="616"/>
    </row>
    <row r="4" spans="1:47" x14ac:dyDescent="0.25">
      <c r="A4" s="4"/>
      <c r="B4" s="19"/>
      <c r="C4" s="19"/>
      <c r="D4" s="19"/>
      <c r="E4" s="183" t="s">
        <v>83</v>
      </c>
      <c r="F4" s="19"/>
      <c r="G4" s="19"/>
      <c r="H4" s="645" t="s">
        <v>347</v>
      </c>
      <c r="I4" s="19"/>
      <c r="J4" s="616"/>
      <c r="K4" s="19"/>
      <c r="L4" s="616"/>
      <c r="M4" s="19"/>
      <c r="N4" s="616"/>
      <c r="O4" s="19"/>
      <c r="P4" s="645" t="s">
        <v>456</v>
      </c>
      <c r="Q4" s="19"/>
      <c r="R4" s="616"/>
      <c r="S4" s="19"/>
      <c r="T4" s="616"/>
      <c r="U4" s="19"/>
      <c r="V4" s="616"/>
      <c r="W4" s="19"/>
      <c r="X4" s="616"/>
      <c r="Y4" s="19"/>
      <c r="Z4" s="616"/>
      <c r="AA4" s="19"/>
      <c r="AB4" s="616"/>
      <c r="AC4" s="10"/>
      <c r="AD4" s="10"/>
      <c r="AE4" s="616"/>
      <c r="AF4" s="19"/>
      <c r="AG4" s="645" t="s">
        <v>455</v>
      </c>
      <c r="AH4" s="7"/>
      <c r="AI4" s="7"/>
      <c r="AJ4" s="7"/>
      <c r="AK4" s="7"/>
      <c r="AL4" s="19"/>
      <c r="AM4" s="616"/>
      <c r="AN4" s="7"/>
      <c r="AT4" s="661" t="s">
        <v>461</v>
      </c>
    </row>
    <row r="5" spans="1:47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644"/>
      <c r="K5" s="12"/>
      <c r="L5" s="644"/>
      <c r="M5" s="19"/>
      <c r="N5" s="616"/>
      <c r="O5" s="644"/>
      <c r="P5" s="14" t="s">
        <v>88</v>
      </c>
      <c r="Q5" s="644"/>
      <c r="R5" s="644" t="s">
        <v>88</v>
      </c>
      <c r="S5" s="615"/>
      <c r="T5" s="615"/>
      <c r="U5" s="615"/>
      <c r="V5" s="615"/>
      <c r="W5" s="615"/>
      <c r="X5" s="616"/>
      <c r="Y5" s="615"/>
      <c r="Z5" s="615"/>
      <c r="AA5" s="615"/>
      <c r="AB5" s="615"/>
      <c r="AC5" s="643"/>
      <c r="AD5" s="10"/>
      <c r="AE5" s="616"/>
      <c r="AF5" s="169">
        <v>45293</v>
      </c>
      <c r="AG5" s="19" t="s">
        <v>88</v>
      </c>
      <c r="AH5" s="7"/>
      <c r="AI5" s="169">
        <v>45261</v>
      </c>
      <c r="AJ5" s="7"/>
      <c r="AK5" s="7"/>
      <c r="AL5" s="9" t="s">
        <v>465</v>
      </c>
      <c r="AM5" s="616"/>
      <c r="AN5" s="7"/>
      <c r="AQ5" s="661" t="s">
        <v>374</v>
      </c>
      <c r="AT5" s="9" t="s">
        <v>464</v>
      </c>
    </row>
    <row r="6" spans="1:47" ht="27.75" customHeight="1" thickBot="1" x14ac:dyDescent="0.3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H6" s="7"/>
      <c r="AI6" s="694" t="s">
        <v>324</v>
      </c>
      <c r="AJ6" s="695"/>
      <c r="AK6" s="7"/>
      <c r="AL6" s="668" t="s">
        <v>324</v>
      </c>
      <c r="AM6" s="669"/>
      <c r="AN6" s="7"/>
      <c r="AQ6" s="670" t="s">
        <v>324</v>
      </c>
      <c r="AR6" s="671"/>
      <c r="AT6" s="672" t="s">
        <v>324</v>
      </c>
      <c r="AU6" s="673"/>
    </row>
    <row r="7" spans="1:47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642" t="s">
        <v>6</v>
      </c>
      <c r="I7" s="244" t="s">
        <v>7</v>
      </c>
      <c r="J7" s="641" t="s">
        <v>8</v>
      </c>
      <c r="K7" s="244" t="s">
        <v>9</v>
      </c>
      <c r="L7" s="641" t="s">
        <v>10</v>
      </c>
      <c r="M7" s="244" t="s">
        <v>343</v>
      </c>
      <c r="N7" s="640" t="s">
        <v>344</v>
      </c>
      <c r="O7" s="314" t="s">
        <v>13</v>
      </c>
      <c r="P7" s="639" t="s">
        <v>14</v>
      </c>
      <c r="Q7" s="247" t="s">
        <v>15</v>
      </c>
      <c r="R7" s="638" t="s">
        <v>16</v>
      </c>
      <c r="S7" s="247" t="s">
        <v>17</v>
      </c>
      <c r="T7" s="638" t="s">
        <v>18</v>
      </c>
      <c r="U7" s="247" t="s">
        <v>19</v>
      </c>
      <c r="V7" s="638" t="s">
        <v>20</v>
      </c>
      <c r="W7" s="247" t="s">
        <v>21</v>
      </c>
      <c r="X7" s="638" t="s">
        <v>22</v>
      </c>
      <c r="Y7" s="247" t="s">
        <v>23</v>
      </c>
      <c r="Z7" s="637" t="s">
        <v>24</v>
      </c>
      <c r="AA7" s="446" t="s">
        <v>25</v>
      </c>
      <c r="AB7" s="636" t="s">
        <v>26</v>
      </c>
      <c r="AC7" s="444" t="s">
        <v>27</v>
      </c>
      <c r="AD7" s="443" t="s">
        <v>199</v>
      </c>
      <c r="AE7" s="635" t="s">
        <v>200</v>
      </c>
      <c r="AF7" s="441" t="s">
        <v>268</v>
      </c>
      <c r="AG7" s="634" t="s">
        <v>267</v>
      </c>
      <c r="AH7" s="534"/>
      <c r="AI7" s="602" t="s">
        <v>268</v>
      </c>
      <c r="AJ7" s="633" t="s">
        <v>267</v>
      </c>
      <c r="AK7" s="7"/>
      <c r="AL7" s="536" t="s">
        <v>283</v>
      </c>
      <c r="AM7" s="632" t="s">
        <v>282</v>
      </c>
      <c r="AN7" s="534"/>
      <c r="AQ7" s="446" t="s">
        <v>268</v>
      </c>
      <c r="AR7" s="659" t="s">
        <v>267</v>
      </c>
      <c r="AT7" s="658" t="s">
        <v>283</v>
      </c>
      <c r="AU7" s="657" t="s">
        <v>282</v>
      </c>
    </row>
    <row r="8" spans="1:47" x14ac:dyDescent="0.25">
      <c r="A8" s="36" t="s">
        <v>444</v>
      </c>
      <c r="B8" s="37">
        <v>9722</v>
      </c>
      <c r="C8" s="38">
        <v>13</v>
      </c>
      <c r="D8" s="38">
        <v>0</v>
      </c>
      <c r="E8" s="38">
        <v>3</v>
      </c>
      <c r="F8" s="39">
        <v>3</v>
      </c>
      <c r="G8" s="206">
        <v>9228</v>
      </c>
      <c r="H8" s="629">
        <v>0.94899999999999995</v>
      </c>
      <c r="I8" s="145">
        <v>485</v>
      </c>
      <c r="J8" s="628">
        <v>0.05</v>
      </c>
      <c r="K8" s="203">
        <v>8</v>
      </c>
      <c r="L8" s="628">
        <v>1E-3</v>
      </c>
      <c r="M8" s="203">
        <v>1</v>
      </c>
      <c r="N8" s="627">
        <v>0</v>
      </c>
      <c r="O8" s="141">
        <v>55</v>
      </c>
      <c r="P8" s="626">
        <v>6.0000000000000001E-3</v>
      </c>
      <c r="Q8" s="49">
        <v>16</v>
      </c>
      <c r="R8" s="625">
        <v>2E-3</v>
      </c>
      <c r="S8" s="49">
        <v>487</v>
      </c>
      <c r="T8" s="625">
        <v>0.05</v>
      </c>
      <c r="U8" s="49">
        <v>11</v>
      </c>
      <c r="V8" s="625">
        <v>1E-3</v>
      </c>
      <c r="W8" s="49">
        <v>8</v>
      </c>
      <c r="X8" s="624">
        <v>1E-3</v>
      </c>
      <c r="Y8" s="52">
        <v>2</v>
      </c>
      <c r="Z8" s="623">
        <v>0</v>
      </c>
      <c r="AA8" s="434">
        <v>10</v>
      </c>
      <c r="AB8" s="622">
        <v>1E-3</v>
      </c>
      <c r="AC8" s="621">
        <v>580</v>
      </c>
      <c r="AD8" s="431">
        <v>9203</v>
      </c>
      <c r="AE8" s="620">
        <v>0.94699999999999995</v>
      </c>
      <c r="AF8" s="423">
        <v>63</v>
      </c>
      <c r="AG8" s="619">
        <v>6.0000000000000001E-3</v>
      </c>
      <c r="AI8" s="520">
        <v>64</v>
      </c>
      <c r="AJ8" s="631">
        <v>7.0000000000000001E-3</v>
      </c>
      <c r="AL8" s="531">
        <f t="shared" ref="AL8:AM10" si="0" xml:space="preserve"> AF8-AI8</f>
        <v>-1</v>
      </c>
      <c r="AM8" s="617">
        <f t="shared" si="0"/>
        <v>-1E-3</v>
      </c>
      <c r="AQ8" s="434">
        <v>131</v>
      </c>
      <c r="AR8" s="650">
        <v>1.4E-2</v>
      </c>
      <c r="AT8" s="656">
        <f t="shared" ref="AT8:AT39" si="1" xml:space="preserve"> AF8 - AQ8</f>
        <v>-68</v>
      </c>
      <c r="AU8" s="202">
        <f t="shared" ref="AU8:AU39" si="2" xml:space="preserve"> AG8 - AR8</f>
        <v>-8.0000000000000002E-3</v>
      </c>
    </row>
    <row r="9" spans="1:47" x14ac:dyDescent="0.25">
      <c r="A9" s="36" t="s">
        <v>443</v>
      </c>
      <c r="B9" s="37">
        <v>90360</v>
      </c>
      <c r="C9" s="38">
        <v>80</v>
      </c>
      <c r="D9" s="38">
        <v>0</v>
      </c>
      <c r="E9" s="38">
        <v>74</v>
      </c>
      <c r="F9" s="39">
        <v>6</v>
      </c>
      <c r="G9" s="206">
        <v>89694</v>
      </c>
      <c r="H9" s="629">
        <v>0.99299999999999999</v>
      </c>
      <c r="I9" s="145">
        <v>653</v>
      </c>
      <c r="J9" s="628">
        <v>7.0000000000000001E-3</v>
      </c>
      <c r="K9" s="203">
        <v>7</v>
      </c>
      <c r="L9" s="628">
        <v>0</v>
      </c>
      <c r="M9" s="203">
        <v>6</v>
      </c>
      <c r="N9" s="627">
        <v>0</v>
      </c>
      <c r="O9" s="141">
        <v>32</v>
      </c>
      <c r="P9" s="626">
        <v>0</v>
      </c>
      <c r="Q9" s="49">
        <v>27</v>
      </c>
      <c r="R9" s="625">
        <v>0</v>
      </c>
      <c r="S9" s="49">
        <v>28</v>
      </c>
      <c r="T9" s="625">
        <v>0</v>
      </c>
      <c r="U9" s="49">
        <v>1606</v>
      </c>
      <c r="V9" s="625">
        <v>1.7999999999999999E-2</v>
      </c>
      <c r="W9" s="49">
        <v>21</v>
      </c>
      <c r="X9" s="624">
        <v>0</v>
      </c>
      <c r="Y9" s="52">
        <v>18</v>
      </c>
      <c r="Z9" s="623">
        <v>0</v>
      </c>
      <c r="AA9" s="434">
        <v>3</v>
      </c>
      <c r="AB9" s="622">
        <v>0</v>
      </c>
      <c r="AC9" s="621">
        <v>1709</v>
      </c>
      <c r="AD9" s="431">
        <v>88741</v>
      </c>
      <c r="AE9" s="620">
        <v>0.98199999999999998</v>
      </c>
      <c r="AF9" s="423">
        <v>39</v>
      </c>
      <c r="AG9" s="619">
        <v>0</v>
      </c>
      <c r="AI9" s="495">
        <v>45</v>
      </c>
      <c r="AJ9" s="630">
        <v>0</v>
      </c>
      <c r="AL9" s="531">
        <f t="shared" si="0"/>
        <v>-6</v>
      </c>
      <c r="AM9" s="617">
        <f t="shared" si="0"/>
        <v>0</v>
      </c>
      <c r="AQ9" s="434">
        <v>544</v>
      </c>
      <c r="AR9" s="650">
        <v>6.0000000000000001E-3</v>
      </c>
      <c r="AT9" s="656">
        <f t="shared" si="1"/>
        <v>-505</v>
      </c>
      <c r="AU9" s="202">
        <f t="shared" si="2"/>
        <v>-6.0000000000000001E-3</v>
      </c>
    </row>
    <row r="10" spans="1:47" x14ac:dyDescent="0.25">
      <c r="A10" s="36" t="s">
        <v>442</v>
      </c>
      <c r="B10" s="37">
        <v>14078</v>
      </c>
      <c r="C10" s="38">
        <v>26</v>
      </c>
      <c r="D10" s="38">
        <v>0</v>
      </c>
      <c r="E10" s="38">
        <v>5</v>
      </c>
      <c r="F10" s="39">
        <v>3</v>
      </c>
      <c r="G10" s="206">
        <v>13567</v>
      </c>
      <c r="H10" s="629">
        <v>0.96399999999999997</v>
      </c>
      <c r="I10" s="145">
        <v>443</v>
      </c>
      <c r="J10" s="628">
        <v>3.1E-2</v>
      </c>
      <c r="K10" s="203">
        <v>27</v>
      </c>
      <c r="L10" s="628">
        <v>2E-3</v>
      </c>
      <c r="M10" s="203">
        <v>41</v>
      </c>
      <c r="N10" s="627">
        <v>3.0000000000000001E-3</v>
      </c>
      <c r="O10" s="141">
        <v>40</v>
      </c>
      <c r="P10" s="626">
        <v>3.0000000000000001E-3</v>
      </c>
      <c r="Q10" s="49">
        <v>4</v>
      </c>
      <c r="R10" s="625">
        <v>0</v>
      </c>
      <c r="S10" s="49">
        <v>75</v>
      </c>
      <c r="T10" s="625">
        <v>5.0000000000000001E-3</v>
      </c>
      <c r="U10" s="49">
        <v>873</v>
      </c>
      <c r="V10" s="625">
        <v>6.2E-2</v>
      </c>
      <c r="W10" s="49">
        <v>1</v>
      </c>
      <c r="X10" s="624">
        <v>0</v>
      </c>
      <c r="Y10" s="52">
        <v>1</v>
      </c>
      <c r="Z10" s="623">
        <v>0</v>
      </c>
      <c r="AA10" s="434">
        <v>30</v>
      </c>
      <c r="AB10" s="622">
        <v>2E-3</v>
      </c>
      <c r="AC10" s="621">
        <v>1035</v>
      </c>
      <c r="AD10" s="431">
        <v>13125</v>
      </c>
      <c r="AE10" s="620">
        <v>0.93200000000000005</v>
      </c>
      <c r="AF10" s="423">
        <v>67</v>
      </c>
      <c r="AG10" s="619">
        <v>5.0000000000000001E-3</v>
      </c>
      <c r="AI10" s="495">
        <v>67</v>
      </c>
      <c r="AJ10" s="630">
        <v>5.0000000000000001E-3</v>
      </c>
      <c r="AL10" s="531">
        <f t="shared" si="0"/>
        <v>0</v>
      </c>
      <c r="AM10" s="617">
        <f t="shared" si="0"/>
        <v>0</v>
      </c>
      <c r="AQ10" s="434">
        <v>142</v>
      </c>
      <c r="AR10" s="650">
        <v>0.01</v>
      </c>
      <c r="AT10" s="656">
        <f t="shared" si="1"/>
        <v>-75</v>
      </c>
      <c r="AU10" s="202">
        <f t="shared" si="2"/>
        <v>-5.0000000000000001E-3</v>
      </c>
    </row>
    <row r="11" spans="1:47" x14ac:dyDescent="0.25">
      <c r="A11" s="36" t="s">
        <v>441</v>
      </c>
      <c r="B11" s="37">
        <v>8169</v>
      </c>
      <c r="C11" s="38">
        <v>18</v>
      </c>
      <c r="D11" s="38">
        <v>0</v>
      </c>
      <c r="E11" s="38">
        <v>0</v>
      </c>
      <c r="F11" s="39">
        <v>4</v>
      </c>
      <c r="G11" s="206">
        <v>7814</v>
      </c>
      <c r="H11" s="629">
        <v>0.95699999999999996</v>
      </c>
      <c r="I11" s="145">
        <v>328</v>
      </c>
      <c r="J11" s="628">
        <v>0.04</v>
      </c>
      <c r="K11" s="203">
        <v>25</v>
      </c>
      <c r="L11" s="628">
        <v>3.0000000000000001E-3</v>
      </c>
      <c r="M11" s="203">
        <v>2</v>
      </c>
      <c r="N11" s="627">
        <v>0</v>
      </c>
      <c r="O11" s="141">
        <v>312</v>
      </c>
      <c r="P11" s="626">
        <v>3.7999999999999999E-2</v>
      </c>
      <c r="Q11" s="49">
        <v>1</v>
      </c>
      <c r="R11" s="625">
        <v>0</v>
      </c>
      <c r="S11" s="49">
        <v>219</v>
      </c>
      <c r="T11" s="625">
        <v>2.7E-2</v>
      </c>
      <c r="U11" s="49">
        <v>37</v>
      </c>
      <c r="V11" s="625">
        <v>5.0000000000000001E-3</v>
      </c>
      <c r="W11" s="49">
        <v>40</v>
      </c>
      <c r="X11" s="624">
        <v>5.0000000000000001E-3</v>
      </c>
      <c r="Y11" s="52">
        <v>8</v>
      </c>
      <c r="Z11" s="623">
        <v>1E-3</v>
      </c>
      <c r="AA11" s="434">
        <v>25</v>
      </c>
      <c r="AB11" s="622">
        <v>3.0000000000000001E-3</v>
      </c>
      <c r="AC11" s="621">
        <v>650</v>
      </c>
      <c r="AD11" s="431">
        <v>7811</v>
      </c>
      <c r="AE11" s="620">
        <v>0.95599999999999996</v>
      </c>
      <c r="AF11" s="423">
        <v>337</v>
      </c>
      <c r="AG11" s="619">
        <v>4.1000000000000002E-2</v>
      </c>
      <c r="AI11" s="495">
        <v>334</v>
      </c>
      <c r="AJ11" s="630">
        <v>4.1000000000000002E-2</v>
      </c>
      <c r="AL11" s="531" t="b">
        <f>'2 Feb 2024'!$AI$8= AF11-AI11</f>
        <v>0</v>
      </c>
      <c r="AM11" s="617">
        <f t="shared" ref="AM11:AM42" si="3" xml:space="preserve"> AG11-AJ11</f>
        <v>0</v>
      </c>
      <c r="AQ11" s="434">
        <v>2302</v>
      </c>
      <c r="AR11" s="650">
        <v>0.28399999999999997</v>
      </c>
      <c r="AT11" s="656">
        <f t="shared" si="1"/>
        <v>-1965</v>
      </c>
      <c r="AU11" s="202">
        <f t="shared" si="2"/>
        <v>-0.24299999999999997</v>
      </c>
    </row>
    <row r="12" spans="1:47" x14ac:dyDescent="0.25">
      <c r="A12" s="36" t="s">
        <v>440</v>
      </c>
      <c r="B12" s="37">
        <v>14769</v>
      </c>
      <c r="C12" s="38">
        <v>21</v>
      </c>
      <c r="D12" s="38">
        <v>0</v>
      </c>
      <c r="E12" s="38">
        <v>13</v>
      </c>
      <c r="F12" s="39">
        <v>3</v>
      </c>
      <c r="G12" s="206">
        <v>14426</v>
      </c>
      <c r="H12" s="629">
        <v>0.97699999999999998</v>
      </c>
      <c r="I12" s="145">
        <v>187</v>
      </c>
      <c r="J12" s="628">
        <v>1.2999999999999999E-2</v>
      </c>
      <c r="K12" s="203">
        <v>14</v>
      </c>
      <c r="L12" s="628">
        <v>1E-3</v>
      </c>
      <c r="M12" s="203">
        <v>142</v>
      </c>
      <c r="N12" s="627">
        <v>0.01</v>
      </c>
      <c r="O12" s="141">
        <v>125</v>
      </c>
      <c r="P12" s="626">
        <v>8.0000000000000002E-3</v>
      </c>
      <c r="Q12" s="49">
        <v>88</v>
      </c>
      <c r="R12" s="625">
        <v>6.0000000000000001E-3</v>
      </c>
      <c r="S12" s="49">
        <v>125</v>
      </c>
      <c r="T12" s="625">
        <v>8.0000000000000002E-3</v>
      </c>
      <c r="U12" s="49">
        <v>88</v>
      </c>
      <c r="V12" s="625">
        <v>6.0000000000000001E-3</v>
      </c>
      <c r="W12" s="49">
        <v>29</v>
      </c>
      <c r="X12" s="624">
        <v>2E-3</v>
      </c>
      <c r="Y12" s="52">
        <v>29</v>
      </c>
      <c r="Z12" s="623">
        <v>2E-3</v>
      </c>
      <c r="AA12" s="434">
        <v>18</v>
      </c>
      <c r="AB12" s="622">
        <v>1E-3</v>
      </c>
      <c r="AC12" s="621">
        <v>550</v>
      </c>
      <c r="AD12" s="431">
        <v>14523</v>
      </c>
      <c r="AE12" s="620">
        <v>0.98299999999999998</v>
      </c>
      <c r="AF12" s="423">
        <v>139</v>
      </c>
      <c r="AG12" s="619">
        <v>8.9999999999999993E-3</v>
      </c>
      <c r="AI12" s="495">
        <v>163</v>
      </c>
      <c r="AJ12" s="630">
        <v>1.0999999999999999E-2</v>
      </c>
      <c r="AL12" s="531">
        <f t="shared" ref="AL12:AL43" si="4" xml:space="preserve"> AF12-AI12</f>
        <v>-24</v>
      </c>
      <c r="AM12" s="617">
        <f t="shared" si="3"/>
        <v>-2E-3</v>
      </c>
      <c r="AQ12" s="434">
        <v>71</v>
      </c>
      <c r="AR12" s="650">
        <v>5.0000000000000001E-3</v>
      </c>
      <c r="AT12" s="656">
        <f t="shared" si="1"/>
        <v>68</v>
      </c>
      <c r="AU12" s="202">
        <f t="shared" si="2"/>
        <v>3.9999999999999992E-3</v>
      </c>
    </row>
    <row r="13" spans="1:47" x14ac:dyDescent="0.25">
      <c r="A13" s="36" t="s">
        <v>439</v>
      </c>
      <c r="B13" s="37">
        <v>56162</v>
      </c>
      <c r="C13" s="38">
        <v>69</v>
      </c>
      <c r="D13" s="38">
        <v>0</v>
      </c>
      <c r="E13" s="38">
        <v>54</v>
      </c>
      <c r="F13" s="39">
        <v>3</v>
      </c>
      <c r="G13" s="206">
        <v>52212</v>
      </c>
      <c r="H13" s="629">
        <v>0.93</v>
      </c>
      <c r="I13" s="145">
        <v>3620</v>
      </c>
      <c r="J13" s="628">
        <v>6.4000000000000001E-2</v>
      </c>
      <c r="K13" s="203">
        <v>114</v>
      </c>
      <c r="L13" s="628">
        <v>2E-3</v>
      </c>
      <c r="M13" s="203">
        <v>216</v>
      </c>
      <c r="N13" s="627">
        <v>4.0000000000000001E-3</v>
      </c>
      <c r="O13" s="141">
        <v>761</v>
      </c>
      <c r="P13" s="626">
        <v>1.4E-2</v>
      </c>
      <c r="Q13" s="49">
        <v>452</v>
      </c>
      <c r="R13" s="625">
        <v>8.0000000000000002E-3</v>
      </c>
      <c r="S13" s="49">
        <v>4680</v>
      </c>
      <c r="T13" s="625">
        <v>8.3000000000000004E-2</v>
      </c>
      <c r="U13" s="49">
        <v>310</v>
      </c>
      <c r="V13" s="625">
        <v>6.0000000000000001E-3</v>
      </c>
      <c r="W13" s="49">
        <v>209</v>
      </c>
      <c r="X13" s="624">
        <v>4.0000000000000001E-3</v>
      </c>
      <c r="Y13" s="52">
        <v>0</v>
      </c>
      <c r="Z13" s="623">
        <v>0</v>
      </c>
      <c r="AA13" s="434">
        <v>23</v>
      </c>
      <c r="AB13" s="622">
        <v>0</v>
      </c>
      <c r="AC13" s="621">
        <v>6066</v>
      </c>
      <c r="AD13" s="431">
        <v>50874</v>
      </c>
      <c r="AE13" s="620">
        <v>0.90600000000000003</v>
      </c>
      <c r="AF13" s="423">
        <v>875</v>
      </c>
      <c r="AG13" s="619">
        <v>1.6E-2</v>
      </c>
      <c r="AI13" s="495">
        <v>889</v>
      </c>
      <c r="AJ13" s="630">
        <v>1.6E-2</v>
      </c>
      <c r="AL13" s="531">
        <f t="shared" si="4"/>
        <v>-14</v>
      </c>
      <c r="AM13" s="617">
        <f t="shared" si="3"/>
        <v>0</v>
      </c>
      <c r="AQ13" s="434">
        <v>1430</v>
      </c>
      <c r="AR13" s="650">
        <v>2.5999999999999999E-2</v>
      </c>
      <c r="AT13" s="656">
        <f t="shared" si="1"/>
        <v>-555</v>
      </c>
      <c r="AU13" s="202">
        <f t="shared" si="2"/>
        <v>-9.9999999999999985E-3</v>
      </c>
    </row>
    <row r="14" spans="1:47" x14ac:dyDescent="0.25">
      <c r="A14" s="36" t="s">
        <v>438</v>
      </c>
      <c r="B14" s="37">
        <v>4347</v>
      </c>
      <c r="C14" s="38">
        <v>10</v>
      </c>
      <c r="D14" s="38">
        <v>0</v>
      </c>
      <c r="E14" s="38">
        <v>0</v>
      </c>
      <c r="F14" s="39">
        <v>5</v>
      </c>
      <c r="G14" s="206">
        <v>3826</v>
      </c>
      <c r="H14" s="629">
        <v>0.88</v>
      </c>
      <c r="I14" s="145">
        <v>510</v>
      </c>
      <c r="J14" s="628">
        <v>0.11700000000000001</v>
      </c>
      <c r="K14" s="203">
        <v>11</v>
      </c>
      <c r="L14" s="628">
        <v>3.0000000000000001E-3</v>
      </c>
      <c r="M14" s="203">
        <v>0</v>
      </c>
      <c r="N14" s="627">
        <v>0</v>
      </c>
      <c r="O14" s="141">
        <v>169</v>
      </c>
      <c r="P14" s="626">
        <v>3.9E-2</v>
      </c>
      <c r="Q14" s="49">
        <v>1</v>
      </c>
      <c r="R14" s="625">
        <v>0</v>
      </c>
      <c r="S14" s="49">
        <v>127</v>
      </c>
      <c r="T14" s="625">
        <v>2.9000000000000001E-2</v>
      </c>
      <c r="U14" s="49">
        <v>17</v>
      </c>
      <c r="V14" s="625">
        <v>4.0000000000000001E-3</v>
      </c>
      <c r="W14" s="49">
        <v>19</v>
      </c>
      <c r="X14" s="624">
        <v>4.0000000000000001E-3</v>
      </c>
      <c r="Y14" s="52">
        <v>4</v>
      </c>
      <c r="Z14" s="623">
        <v>1E-3</v>
      </c>
      <c r="AA14" s="434">
        <v>10</v>
      </c>
      <c r="AB14" s="622">
        <v>2E-3</v>
      </c>
      <c r="AC14" s="621">
        <v>364</v>
      </c>
      <c r="AD14" s="431">
        <v>4163</v>
      </c>
      <c r="AE14" s="620">
        <v>0.95799999999999996</v>
      </c>
      <c r="AF14" s="423">
        <v>180</v>
      </c>
      <c r="AG14" s="619">
        <v>4.1000000000000002E-2</v>
      </c>
      <c r="AI14" s="495">
        <v>202</v>
      </c>
      <c r="AJ14" s="630">
        <v>4.5999999999999999E-2</v>
      </c>
      <c r="AL14" s="531">
        <f t="shared" si="4"/>
        <v>-22</v>
      </c>
      <c r="AM14" s="617">
        <f t="shared" si="3"/>
        <v>-4.9999999999999975E-3</v>
      </c>
      <c r="AQ14" s="434">
        <v>245</v>
      </c>
      <c r="AR14" s="650">
        <v>5.7000000000000002E-2</v>
      </c>
      <c r="AT14" s="656">
        <f t="shared" si="1"/>
        <v>-65</v>
      </c>
      <c r="AU14" s="202">
        <f t="shared" si="2"/>
        <v>-1.6E-2</v>
      </c>
    </row>
    <row r="15" spans="1:47" x14ac:dyDescent="0.25">
      <c r="A15" s="36" t="s">
        <v>437</v>
      </c>
      <c r="B15" s="37">
        <v>5138</v>
      </c>
      <c r="C15" s="38">
        <v>11</v>
      </c>
      <c r="D15" s="38">
        <v>0</v>
      </c>
      <c r="E15" s="38">
        <v>0</v>
      </c>
      <c r="F15" s="39">
        <v>3</v>
      </c>
      <c r="G15" s="206">
        <v>4789</v>
      </c>
      <c r="H15" s="629">
        <v>0.93200000000000005</v>
      </c>
      <c r="I15" s="145">
        <v>346</v>
      </c>
      <c r="J15" s="628">
        <v>6.7000000000000004E-2</v>
      </c>
      <c r="K15" s="203">
        <v>3</v>
      </c>
      <c r="L15" s="628">
        <v>1E-3</v>
      </c>
      <c r="M15" s="203">
        <v>0</v>
      </c>
      <c r="N15" s="627">
        <v>0</v>
      </c>
      <c r="O15" s="141">
        <v>66</v>
      </c>
      <c r="P15" s="626">
        <v>1.2999999999999999E-2</v>
      </c>
      <c r="Q15" s="49">
        <v>0</v>
      </c>
      <c r="R15" s="625">
        <v>0</v>
      </c>
      <c r="S15" s="49">
        <v>59</v>
      </c>
      <c r="T15" s="625">
        <v>1.0999999999999999E-2</v>
      </c>
      <c r="U15" s="49">
        <v>50</v>
      </c>
      <c r="V15" s="625">
        <v>0.01</v>
      </c>
      <c r="W15" s="49">
        <v>54</v>
      </c>
      <c r="X15" s="624">
        <v>1.0999999999999999E-2</v>
      </c>
      <c r="Y15" s="52">
        <v>3</v>
      </c>
      <c r="Z15" s="623">
        <v>1E-3</v>
      </c>
      <c r="AA15" s="434">
        <v>32</v>
      </c>
      <c r="AB15" s="622">
        <v>6.0000000000000001E-3</v>
      </c>
      <c r="AC15" s="621">
        <v>285</v>
      </c>
      <c r="AD15" s="431">
        <v>5069</v>
      </c>
      <c r="AE15" s="620">
        <v>0.98699999999999999</v>
      </c>
      <c r="AF15" s="423">
        <v>69</v>
      </c>
      <c r="AG15" s="619">
        <v>1.2999999999999999E-2</v>
      </c>
      <c r="AI15" s="495">
        <v>65</v>
      </c>
      <c r="AJ15" s="630">
        <v>1.2999999999999999E-2</v>
      </c>
      <c r="AL15" s="531">
        <f t="shared" si="4"/>
        <v>4</v>
      </c>
      <c r="AM15" s="617">
        <f t="shared" si="3"/>
        <v>0</v>
      </c>
      <c r="AQ15" s="434">
        <v>71</v>
      </c>
      <c r="AR15" s="650">
        <v>1.4E-2</v>
      </c>
      <c r="AT15" s="656">
        <f t="shared" si="1"/>
        <v>-2</v>
      </c>
      <c r="AU15" s="202">
        <f t="shared" si="2"/>
        <v>-1.0000000000000009E-3</v>
      </c>
    </row>
    <row r="16" spans="1:47" x14ac:dyDescent="0.25">
      <c r="A16" s="36" t="s">
        <v>436</v>
      </c>
      <c r="B16" s="37">
        <v>4430</v>
      </c>
      <c r="C16" s="38">
        <v>12</v>
      </c>
      <c r="D16" s="38">
        <v>0</v>
      </c>
      <c r="E16" s="38">
        <v>0</v>
      </c>
      <c r="F16" s="39">
        <v>4</v>
      </c>
      <c r="G16" s="206">
        <v>4056</v>
      </c>
      <c r="H16" s="629">
        <v>0.91600000000000004</v>
      </c>
      <c r="I16" s="145">
        <v>342</v>
      </c>
      <c r="J16" s="628">
        <v>7.6999999999999999E-2</v>
      </c>
      <c r="K16" s="203">
        <v>30</v>
      </c>
      <c r="L16" s="628">
        <v>7.0000000000000001E-3</v>
      </c>
      <c r="M16" s="203">
        <v>2</v>
      </c>
      <c r="N16" s="627">
        <v>0</v>
      </c>
      <c r="O16" s="141">
        <v>255</v>
      </c>
      <c r="P16" s="626">
        <v>5.8000000000000003E-2</v>
      </c>
      <c r="Q16" s="49">
        <v>21</v>
      </c>
      <c r="R16" s="625">
        <v>5.0000000000000001E-3</v>
      </c>
      <c r="S16" s="49">
        <v>222</v>
      </c>
      <c r="T16" s="625">
        <v>0.05</v>
      </c>
      <c r="U16" s="49">
        <v>4400</v>
      </c>
      <c r="V16" s="625">
        <v>0.99299999999999999</v>
      </c>
      <c r="W16" s="49">
        <v>35</v>
      </c>
      <c r="X16" s="624">
        <v>8.0000000000000002E-3</v>
      </c>
      <c r="Y16" s="52">
        <v>14</v>
      </c>
      <c r="Z16" s="623">
        <v>3.0000000000000001E-3</v>
      </c>
      <c r="AA16" s="434">
        <v>17</v>
      </c>
      <c r="AB16" s="622">
        <v>4.0000000000000001E-3</v>
      </c>
      <c r="AC16" s="621">
        <v>4954</v>
      </c>
      <c r="AD16" s="431">
        <v>0</v>
      </c>
      <c r="AE16" s="620">
        <v>0</v>
      </c>
      <c r="AF16" s="423">
        <v>285</v>
      </c>
      <c r="AG16" s="619">
        <v>6.4000000000000001E-2</v>
      </c>
      <c r="AI16" s="495">
        <v>279</v>
      </c>
      <c r="AJ16" s="630">
        <v>6.3E-2</v>
      </c>
      <c r="AL16" s="531">
        <f t="shared" si="4"/>
        <v>6</v>
      </c>
      <c r="AM16" s="617">
        <f t="shared" si="3"/>
        <v>1.0000000000000009E-3</v>
      </c>
      <c r="AQ16" s="434">
        <v>709</v>
      </c>
      <c r="AR16" s="650">
        <v>0.16300000000000001</v>
      </c>
      <c r="AT16" s="656">
        <f t="shared" si="1"/>
        <v>-424</v>
      </c>
      <c r="AU16" s="202">
        <f t="shared" si="2"/>
        <v>-9.9000000000000005E-2</v>
      </c>
    </row>
    <row r="17" spans="1:47" x14ac:dyDescent="0.25">
      <c r="A17" s="36" t="s">
        <v>435</v>
      </c>
      <c r="B17" s="37">
        <v>25787</v>
      </c>
      <c r="C17" s="38">
        <v>39</v>
      </c>
      <c r="D17" s="38">
        <v>0</v>
      </c>
      <c r="E17" s="38">
        <v>30</v>
      </c>
      <c r="F17" s="39">
        <v>3</v>
      </c>
      <c r="G17" s="206">
        <v>23247</v>
      </c>
      <c r="H17" s="629">
        <v>0.90200000000000002</v>
      </c>
      <c r="I17" s="145">
        <v>2245</v>
      </c>
      <c r="J17" s="628">
        <v>8.6999999999999994E-2</v>
      </c>
      <c r="K17" s="203">
        <v>179</v>
      </c>
      <c r="L17" s="628">
        <v>7.0000000000000001E-3</v>
      </c>
      <c r="M17" s="203">
        <v>116</v>
      </c>
      <c r="N17" s="627">
        <v>4.0000000000000001E-3</v>
      </c>
      <c r="O17" s="141">
        <v>215</v>
      </c>
      <c r="P17" s="626">
        <v>8.0000000000000002E-3</v>
      </c>
      <c r="Q17" s="49">
        <v>112</v>
      </c>
      <c r="R17" s="625">
        <v>4.0000000000000001E-3</v>
      </c>
      <c r="S17" s="49">
        <v>2829</v>
      </c>
      <c r="T17" s="625">
        <v>0.11</v>
      </c>
      <c r="U17" s="49">
        <v>6473</v>
      </c>
      <c r="V17" s="625">
        <v>0.251</v>
      </c>
      <c r="W17" s="49">
        <v>1457</v>
      </c>
      <c r="X17" s="624">
        <v>5.7000000000000002E-2</v>
      </c>
      <c r="Y17" s="52">
        <v>10</v>
      </c>
      <c r="Z17" s="623">
        <v>0</v>
      </c>
      <c r="AA17" s="434">
        <v>2</v>
      </c>
      <c r="AB17" s="622">
        <v>0</v>
      </c>
      <c r="AC17" s="621">
        <v>11031</v>
      </c>
      <c r="AD17" s="431">
        <v>19012</v>
      </c>
      <c r="AE17" s="620">
        <v>0.73699999999999999</v>
      </c>
      <c r="AF17" s="423">
        <v>394</v>
      </c>
      <c r="AG17" s="619">
        <v>1.4999999999999999E-2</v>
      </c>
      <c r="AI17" s="495">
        <v>461</v>
      </c>
      <c r="AJ17" s="630">
        <v>1.7999999999999999E-2</v>
      </c>
      <c r="AL17" s="531">
        <f t="shared" si="4"/>
        <v>-67</v>
      </c>
      <c r="AM17" s="617">
        <f t="shared" si="3"/>
        <v>-2.9999999999999992E-3</v>
      </c>
      <c r="AQ17" s="434">
        <v>861</v>
      </c>
      <c r="AR17" s="650">
        <v>3.4000000000000002E-2</v>
      </c>
      <c r="AT17" s="656">
        <f t="shared" si="1"/>
        <v>-467</v>
      </c>
      <c r="AU17" s="202">
        <f t="shared" si="2"/>
        <v>-1.9000000000000003E-2</v>
      </c>
    </row>
    <row r="18" spans="1:47" x14ac:dyDescent="0.25">
      <c r="A18" s="36" t="s">
        <v>434</v>
      </c>
      <c r="B18" s="37">
        <v>3694</v>
      </c>
      <c r="C18" s="38">
        <v>10</v>
      </c>
      <c r="D18" s="38">
        <v>0</v>
      </c>
      <c r="E18" s="38">
        <v>7</v>
      </c>
      <c r="F18" s="39">
        <v>4</v>
      </c>
      <c r="G18" s="206">
        <v>2808</v>
      </c>
      <c r="H18" s="629">
        <v>0.76</v>
      </c>
      <c r="I18" s="145">
        <v>567</v>
      </c>
      <c r="J18" s="628">
        <v>0.153</v>
      </c>
      <c r="K18" s="203">
        <v>272</v>
      </c>
      <c r="L18" s="628">
        <v>7.3999999999999996E-2</v>
      </c>
      <c r="M18" s="203">
        <v>47</v>
      </c>
      <c r="N18" s="627">
        <v>1.2999999999999999E-2</v>
      </c>
      <c r="O18" s="141">
        <v>38</v>
      </c>
      <c r="P18" s="626">
        <v>0.01</v>
      </c>
      <c r="Q18" s="49">
        <v>12</v>
      </c>
      <c r="R18" s="625">
        <v>3.0000000000000001E-3</v>
      </c>
      <c r="S18" s="49">
        <v>48</v>
      </c>
      <c r="T18" s="625">
        <v>1.2999999999999999E-2</v>
      </c>
      <c r="U18" s="49">
        <v>27</v>
      </c>
      <c r="V18" s="625">
        <v>7.0000000000000001E-3</v>
      </c>
      <c r="W18" s="49">
        <v>18</v>
      </c>
      <c r="X18" s="624">
        <v>5.0000000000000001E-3</v>
      </c>
      <c r="Y18" s="52">
        <v>11</v>
      </c>
      <c r="Z18" s="623">
        <v>3.0000000000000001E-3</v>
      </c>
      <c r="AA18" s="434">
        <v>14</v>
      </c>
      <c r="AB18" s="622">
        <v>4.0000000000000001E-3</v>
      </c>
      <c r="AC18" s="621">
        <v>194</v>
      </c>
      <c r="AD18" s="431">
        <v>3360</v>
      </c>
      <c r="AE18" s="620">
        <v>0.91</v>
      </c>
      <c r="AF18" s="423">
        <v>310</v>
      </c>
      <c r="AG18" s="619">
        <v>8.4000000000000005E-2</v>
      </c>
      <c r="AI18" s="495">
        <v>306</v>
      </c>
      <c r="AJ18" s="630">
        <v>8.3000000000000004E-2</v>
      </c>
      <c r="AL18" s="531">
        <f t="shared" si="4"/>
        <v>4</v>
      </c>
      <c r="AM18" s="617">
        <f t="shared" si="3"/>
        <v>1.0000000000000009E-3</v>
      </c>
      <c r="AQ18" s="434">
        <v>323</v>
      </c>
      <c r="AR18" s="650">
        <v>8.8999999999999996E-2</v>
      </c>
      <c r="AT18" s="656">
        <f t="shared" si="1"/>
        <v>-13</v>
      </c>
      <c r="AU18" s="202">
        <f t="shared" si="2"/>
        <v>-4.9999999999999906E-3</v>
      </c>
    </row>
    <row r="19" spans="1:47" x14ac:dyDescent="0.25">
      <c r="A19" s="36" t="s">
        <v>433</v>
      </c>
      <c r="B19" s="37">
        <v>7428</v>
      </c>
      <c r="C19" s="38">
        <v>14</v>
      </c>
      <c r="D19" s="38">
        <v>0</v>
      </c>
      <c r="E19" s="38">
        <v>0</v>
      </c>
      <c r="F19" s="39">
        <v>3</v>
      </c>
      <c r="G19" s="206">
        <v>7392</v>
      </c>
      <c r="H19" s="629">
        <v>0.995</v>
      </c>
      <c r="I19" s="145">
        <v>34</v>
      </c>
      <c r="J19" s="628">
        <v>5.0000000000000001E-3</v>
      </c>
      <c r="K19" s="203">
        <v>1</v>
      </c>
      <c r="L19" s="628">
        <v>0</v>
      </c>
      <c r="M19" s="203">
        <v>1</v>
      </c>
      <c r="N19" s="627">
        <v>0</v>
      </c>
      <c r="O19" s="141">
        <v>27</v>
      </c>
      <c r="P19" s="626">
        <v>4.0000000000000001E-3</v>
      </c>
      <c r="Q19" s="49">
        <v>0</v>
      </c>
      <c r="R19" s="625">
        <v>0</v>
      </c>
      <c r="S19" s="49">
        <v>17</v>
      </c>
      <c r="T19" s="625">
        <v>2E-3</v>
      </c>
      <c r="U19" s="49">
        <v>1</v>
      </c>
      <c r="V19" s="625">
        <v>0</v>
      </c>
      <c r="W19" s="49">
        <v>0</v>
      </c>
      <c r="X19" s="624">
        <v>0</v>
      </c>
      <c r="Y19" s="52">
        <v>0</v>
      </c>
      <c r="Z19" s="623">
        <v>0</v>
      </c>
      <c r="AA19" s="434">
        <v>1</v>
      </c>
      <c r="AB19" s="622">
        <v>0</v>
      </c>
      <c r="AC19" s="621">
        <v>46</v>
      </c>
      <c r="AD19" s="431">
        <v>7400</v>
      </c>
      <c r="AE19" s="620">
        <v>0.996</v>
      </c>
      <c r="AF19" s="423">
        <v>28</v>
      </c>
      <c r="AG19" s="619">
        <v>4.0000000000000001E-3</v>
      </c>
      <c r="AI19" s="495">
        <v>28</v>
      </c>
      <c r="AJ19" s="630">
        <v>4.0000000000000001E-3</v>
      </c>
      <c r="AL19" s="531">
        <f t="shared" si="4"/>
        <v>0</v>
      </c>
      <c r="AM19" s="617">
        <f t="shared" si="3"/>
        <v>0</v>
      </c>
      <c r="AQ19" s="434">
        <v>36</v>
      </c>
      <c r="AR19" s="650">
        <v>5.0000000000000001E-3</v>
      </c>
      <c r="AT19" s="656">
        <f t="shared" si="1"/>
        <v>-8</v>
      </c>
      <c r="AU19" s="202">
        <f t="shared" si="2"/>
        <v>-1E-3</v>
      </c>
    </row>
    <row r="20" spans="1:47" x14ac:dyDescent="0.25">
      <c r="A20" s="36" t="s">
        <v>432</v>
      </c>
      <c r="B20" s="37">
        <v>22592</v>
      </c>
      <c r="C20" s="38">
        <v>28</v>
      </c>
      <c r="D20" s="38">
        <v>0</v>
      </c>
      <c r="E20" s="38">
        <v>18</v>
      </c>
      <c r="F20" s="39">
        <v>3</v>
      </c>
      <c r="G20" s="206">
        <v>20257</v>
      </c>
      <c r="H20" s="629">
        <v>0.89700000000000002</v>
      </c>
      <c r="I20" s="145">
        <v>2010</v>
      </c>
      <c r="J20" s="628">
        <v>8.8999999999999996E-2</v>
      </c>
      <c r="K20" s="203">
        <v>325</v>
      </c>
      <c r="L20" s="628">
        <v>1.4E-2</v>
      </c>
      <c r="M20" s="203">
        <v>0</v>
      </c>
      <c r="N20" s="627">
        <v>0</v>
      </c>
      <c r="O20" s="141">
        <v>917</v>
      </c>
      <c r="P20" s="626">
        <v>4.1000000000000002E-2</v>
      </c>
      <c r="Q20" s="49">
        <v>686</v>
      </c>
      <c r="R20" s="625">
        <v>0.03</v>
      </c>
      <c r="S20" s="49">
        <v>291</v>
      </c>
      <c r="T20" s="625">
        <v>1.2999999999999999E-2</v>
      </c>
      <c r="U20" s="49">
        <v>317</v>
      </c>
      <c r="V20" s="625">
        <v>1.4E-2</v>
      </c>
      <c r="W20" s="49">
        <v>9</v>
      </c>
      <c r="X20" s="624">
        <v>0</v>
      </c>
      <c r="Y20" s="52">
        <v>6</v>
      </c>
      <c r="Z20" s="623">
        <v>0</v>
      </c>
      <c r="AA20" s="434">
        <v>16</v>
      </c>
      <c r="AB20" s="622">
        <v>1E-3</v>
      </c>
      <c r="AC20" s="621">
        <v>1637</v>
      </c>
      <c r="AD20" s="431">
        <v>21335</v>
      </c>
      <c r="AE20" s="620">
        <v>0.94399999999999995</v>
      </c>
      <c r="AF20" s="423">
        <v>1242</v>
      </c>
      <c r="AG20" s="619">
        <v>5.5E-2</v>
      </c>
      <c r="AI20" s="495">
        <v>1257</v>
      </c>
      <c r="AJ20" s="630">
        <v>5.6000000000000001E-2</v>
      </c>
      <c r="AL20" s="531">
        <f t="shared" si="4"/>
        <v>-15</v>
      </c>
      <c r="AM20" s="617">
        <f t="shared" si="3"/>
        <v>-1.0000000000000009E-3</v>
      </c>
      <c r="AQ20" s="434">
        <v>1790</v>
      </c>
      <c r="AR20" s="650">
        <v>8.1000000000000003E-2</v>
      </c>
      <c r="AT20" s="656">
        <f t="shared" si="1"/>
        <v>-548</v>
      </c>
      <c r="AU20" s="202">
        <f t="shared" si="2"/>
        <v>-2.6000000000000002E-2</v>
      </c>
    </row>
    <row r="21" spans="1:47" x14ac:dyDescent="0.25">
      <c r="A21" s="36" t="s">
        <v>431</v>
      </c>
      <c r="B21" s="37">
        <v>14590</v>
      </c>
      <c r="C21" s="38">
        <v>25</v>
      </c>
      <c r="D21" s="38">
        <v>0</v>
      </c>
      <c r="E21" s="38">
        <v>16</v>
      </c>
      <c r="F21" s="39">
        <v>8</v>
      </c>
      <c r="G21" s="206">
        <v>14013</v>
      </c>
      <c r="H21" s="629">
        <v>0.96</v>
      </c>
      <c r="I21" s="145">
        <v>468</v>
      </c>
      <c r="J21" s="628">
        <v>3.2000000000000001E-2</v>
      </c>
      <c r="K21" s="203">
        <v>100</v>
      </c>
      <c r="L21" s="628">
        <v>7.0000000000000001E-3</v>
      </c>
      <c r="M21" s="203">
        <v>9</v>
      </c>
      <c r="N21" s="627">
        <v>1E-3</v>
      </c>
      <c r="O21" s="141">
        <v>89</v>
      </c>
      <c r="P21" s="626">
        <v>6.0000000000000001E-3</v>
      </c>
      <c r="Q21" s="49">
        <v>49</v>
      </c>
      <c r="R21" s="625">
        <v>3.0000000000000001E-3</v>
      </c>
      <c r="S21" s="49">
        <v>73</v>
      </c>
      <c r="T21" s="625">
        <v>5.0000000000000001E-3</v>
      </c>
      <c r="U21" s="49">
        <v>48</v>
      </c>
      <c r="V21" s="625">
        <v>3.0000000000000001E-3</v>
      </c>
      <c r="W21" s="49">
        <v>25</v>
      </c>
      <c r="X21" s="624">
        <v>2E-3</v>
      </c>
      <c r="Y21" s="52">
        <v>12</v>
      </c>
      <c r="Z21" s="623">
        <v>1E-3</v>
      </c>
      <c r="AA21" s="434">
        <v>16</v>
      </c>
      <c r="AB21" s="622">
        <v>1E-3</v>
      </c>
      <c r="AC21" s="621">
        <v>283</v>
      </c>
      <c r="AD21" s="431">
        <v>14386</v>
      </c>
      <c r="AE21" s="620">
        <v>0.98599999999999999</v>
      </c>
      <c r="AF21" s="423">
        <v>189</v>
      </c>
      <c r="AG21" s="619">
        <v>1.2999999999999999E-2</v>
      </c>
      <c r="AI21" s="495">
        <v>191</v>
      </c>
      <c r="AJ21" s="630">
        <v>1.2999999999999999E-2</v>
      </c>
      <c r="AL21" s="531">
        <f t="shared" si="4"/>
        <v>-2</v>
      </c>
      <c r="AM21" s="617">
        <f t="shared" si="3"/>
        <v>0</v>
      </c>
      <c r="AQ21" s="434">
        <v>235</v>
      </c>
      <c r="AR21" s="650">
        <v>1.6E-2</v>
      </c>
      <c r="AT21" s="656">
        <f t="shared" si="1"/>
        <v>-46</v>
      </c>
      <c r="AU21" s="202">
        <f t="shared" si="2"/>
        <v>-3.0000000000000009E-3</v>
      </c>
    </row>
    <row r="22" spans="1:47" x14ac:dyDescent="0.25">
      <c r="A22" s="36" t="s">
        <v>430</v>
      </c>
      <c r="B22" s="37">
        <v>19188</v>
      </c>
      <c r="C22" s="38">
        <v>24</v>
      </c>
      <c r="D22" s="38">
        <v>0</v>
      </c>
      <c r="E22" s="38">
        <v>9</v>
      </c>
      <c r="F22" s="39">
        <v>3</v>
      </c>
      <c r="G22" s="206">
        <v>18934</v>
      </c>
      <c r="H22" s="629">
        <v>0.98699999999999999</v>
      </c>
      <c r="I22" s="145">
        <v>217</v>
      </c>
      <c r="J22" s="628">
        <v>1.0999999999999999E-2</v>
      </c>
      <c r="K22" s="203">
        <v>5</v>
      </c>
      <c r="L22" s="628">
        <v>0</v>
      </c>
      <c r="M22" s="203">
        <v>32</v>
      </c>
      <c r="N22" s="627">
        <v>2E-3</v>
      </c>
      <c r="O22" s="141">
        <v>14</v>
      </c>
      <c r="P22" s="626">
        <v>1E-3</v>
      </c>
      <c r="Q22" s="49">
        <v>3</v>
      </c>
      <c r="R22" s="625">
        <v>0</v>
      </c>
      <c r="S22" s="49">
        <v>209</v>
      </c>
      <c r="T22" s="625">
        <v>1.0999999999999999E-2</v>
      </c>
      <c r="U22" s="49">
        <v>4</v>
      </c>
      <c r="V22" s="625">
        <v>0</v>
      </c>
      <c r="W22" s="49">
        <v>1</v>
      </c>
      <c r="X22" s="624">
        <v>0</v>
      </c>
      <c r="Y22" s="52">
        <v>1</v>
      </c>
      <c r="Z22" s="623">
        <v>0</v>
      </c>
      <c r="AA22" s="434">
        <v>1</v>
      </c>
      <c r="AB22" s="622">
        <v>0</v>
      </c>
      <c r="AC22" s="621">
        <v>260</v>
      </c>
      <c r="AD22" s="431">
        <v>18963</v>
      </c>
      <c r="AE22" s="620">
        <v>0.98799999999999999</v>
      </c>
      <c r="AF22" s="423">
        <v>19</v>
      </c>
      <c r="AG22" s="619">
        <v>1E-3</v>
      </c>
      <c r="AI22" s="495">
        <v>19</v>
      </c>
      <c r="AJ22" s="630">
        <v>1E-3</v>
      </c>
      <c r="AL22" s="531">
        <f t="shared" si="4"/>
        <v>0</v>
      </c>
      <c r="AM22" s="617">
        <f t="shared" si="3"/>
        <v>0</v>
      </c>
      <c r="AQ22" s="434">
        <v>64</v>
      </c>
      <c r="AR22" s="650">
        <v>3.0000000000000001E-3</v>
      </c>
      <c r="AT22" s="656">
        <f t="shared" si="1"/>
        <v>-45</v>
      </c>
      <c r="AU22" s="202">
        <f t="shared" si="2"/>
        <v>-2E-3</v>
      </c>
    </row>
    <row r="23" spans="1:47" x14ac:dyDescent="0.25">
      <c r="A23" s="36" t="s">
        <v>429</v>
      </c>
      <c r="B23" s="37">
        <v>9165</v>
      </c>
      <c r="C23" s="38">
        <v>14</v>
      </c>
      <c r="D23" s="38">
        <v>5</v>
      </c>
      <c r="E23" s="38">
        <v>0</v>
      </c>
      <c r="F23" s="39">
        <v>5</v>
      </c>
      <c r="G23" s="206">
        <v>8894</v>
      </c>
      <c r="H23" s="629">
        <v>0.97</v>
      </c>
      <c r="I23" s="145">
        <v>251</v>
      </c>
      <c r="J23" s="628">
        <v>2.7E-2</v>
      </c>
      <c r="K23" s="203">
        <v>15</v>
      </c>
      <c r="L23" s="628">
        <v>2E-3</v>
      </c>
      <c r="M23" s="203">
        <v>5</v>
      </c>
      <c r="N23" s="627">
        <v>1E-3</v>
      </c>
      <c r="O23" s="141">
        <v>49</v>
      </c>
      <c r="P23" s="626">
        <v>5.0000000000000001E-3</v>
      </c>
      <c r="Q23" s="49">
        <v>0</v>
      </c>
      <c r="R23" s="625">
        <v>0</v>
      </c>
      <c r="S23" s="49">
        <v>75</v>
      </c>
      <c r="T23" s="625">
        <v>8.0000000000000002E-3</v>
      </c>
      <c r="U23" s="49">
        <v>25</v>
      </c>
      <c r="V23" s="625">
        <v>3.0000000000000001E-3</v>
      </c>
      <c r="W23" s="49">
        <v>24</v>
      </c>
      <c r="X23" s="624">
        <v>3.0000000000000001E-3</v>
      </c>
      <c r="Y23" s="52">
        <v>2</v>
      </c>
      <c r="Z23" s="623">
        <v>0</v>
      </c>
      <c r="AA23" s="434">
        <v>21</v>
      </c>
      <c r="AB23" s="622">
        <v>2E-3</v>
      </c>
      <c r="AC23" s="621">
        <v>200</v>
      </c>
      <c r="AD23" s="431">
        <v>9066</v>
      </c>
      <c r="AE23" s="620">
        <v>0.98899999999999999</v>
      </c>
      <c r="AF23" s="423">
        <v>64</v>
      </c>
      <c r="AG23" s="619">
        <v>7.0000000000000001E-3</v>
      </c>
      <c r="AI23" s="495">
        <v>60</v>
      </c>
      <c r="AJ23" s="630">
        <v>7.0000000000000001E-3</v>
      </c>
      <c r="AL23" s="531">
        <f t="shared" si="4"/>
        <v>4</v>
      </c>
      <c r="AM23" s="617">
        <f t="shared" si="3"/>
        <v>0</v>
      </c>
      <c r="AQ23" s="434">
        <v>182</v>
      </c>
      <c r="AR23" s="650">
        <v>0.02</v>
      </c>
      <c r="AT23" s="656">
        <f t="shared" si="1"/>
        <v>-118</v>
      </c>
      <c r="AU23" s="202">
        <f t="shared" si="2"/>
        <v>-1.3000000000000001E-2</v>
      </c>
    </row>
    <row r="24" spans="1:47" x14ac:dyDescent="0.25">
      <c r="A24" s="36" t="s">
        <v>428</v>
      </c>
      <c r="B24" s="37">
        <v>44212</v>
      </c>
      <c r="C24" s="38">
        <v>64</v>
      </c>
      <c r="D24" s="38">
        <v>0</v>
      </c>
      <c r="E24" s="38">
        <v>32</v>
      </c>
      <c r="F24" s="39">
        <v>6</v>
      </c>
      <c r="G24" s="206">
        <v>41967</v>
      </c>
      <c r="H24" s="629">
        <v>0.94899999999999995</v>
      </c>
      <c r="I24" s="145">
        <v>1946</v>
      </c>
      <c r="J24" s="628">
        <v>4.3999999999999997E-2</v>
      </c>
      <c r="K24" s="203">
        <v>69</v>
      </c>
      <c r="L24" s="628">
        <v>2E-3</v>
      </c>
      <c r="M24" s="203">
        <v>230</v>
      </c>
      <c r="N24" s="627">
        <v>5.0000000000000001E-3</v>
      </c>
      <c r="O24" s="141">
        <v>496</v>
      </c>
      <c r="P24" s="626">
        <v>1.0999999999999999E-2</v>
      </c>
      <c r="Q24" s="49">
        <v>229</v>
      </c>
      <c r="R24" s="625">
        <v>5.0000000000000001E-3</v>
      </c>
      <c r="S24" s="49">
        <v>294</v>
      </c>
      <c r="T24" s="625">
        <v>7.0000000000000001E-3</v>
      </c>
      <c r="U24" s="49">
        <v>242</v>
      </c>
      <c r="V24" s="625">
        <v>5.0000000000000001E-3</v>
      </c>
      <c r="W24" s="49">
        <v>61</v>
      </c>
      <c r="X24" s="624">
        <v>1E-3</v>
      </c>
      <c r="Y24" s="52">
        <v>13</v>
      </c>
      <c r="Z24" s="623">
        <v>0</v>
      </c>
      <c r="AA24" s="434">
        <v>11</v>
      </c>
      <c r="AB24" s="622">
        <v>0</v>
      </c>
      <c r="AC24" s="621">
        <v>1241</v>
      </c>
      <c r="AD24" s="431">
        <v>43572</v>
      </c>
      <c r="AE24" s="620">
        <v>0.98599999999999999</v>
      </c>
      <c r="AF24" s="423">
        <v>565</v>
      </c>
      <c r="AG24" s="619">
        <v>1.2999999999999999E-2</v>
      </c>
      <c r="AI24" s="495">
        <v>564</v>
      </c>
      <c r="AJ24" s="630">
        <v>1.2999999999999999E-2</v>
      </c>
      <c r="AL24" s="531">
        <f t="shared" si="4"/>
        <v>1</v>
      </c>
      <c r="AM24" s="617">
        <f t="shared" si="3"/>
        <v>0</v>
      </c>
      <c r="AQ24" s="434">
        <v>713</v>
      </c>
      <c r="AR24" s="650">
        <v>1.6E-2</v>
      </c>
      <c r="AT24" s="656">
        <f t="shared" si="1"/>
        <v>-148</v>
      </c>
      <c r="AU24" s="202">
        <f t="shared" si="2"/>
        <v>-3.0000000000000009E-3</v>
      </c>
    </row>
    <row r="25" spans="1:47" x14ac:dyDescent="0.25">
      <c r="A25" s="36" t="s">
        <v>427</v>
      </c>
      <c r="B25" s="37">
        <v>18706</v>
      </c>
      <c r="C25" s="38">
        <v>30</v>
      </c>
      <c r="D25" s="38">
        <v>0</v>
      </c>
      <c r="E25" s="38">
        <v>13</v>
      </c>
      <c r="F25" s="39">
        <v>3</v>
      </c>
      <c r="G25" s="206">
        <v>18307</v>
      </c>
      <c r="H25" s="629">
        <v>0.97899999999999998</v>
      </c>
      <c r="I25" s="145">
        <v>328</v>
      </c>
      <c r="J25" s="628">
        <v>1.7999999999999999E-2</v>
      </c>
      <c r="K25" s="203">
        <v>41</v>
      </c>
      <c r="L25" s="628">
        <v>2E-3</v>
      </c>
      <c r="M25" s="203">
        <v>30</v>
      </c>
      <c r="N25" s="627">
        <v>2E-3</v>
      </c>
      <c r="O25" s="141">
        <v>183</v>
      </c>
      <c r="P25" s="626">
        <v>0.01</v>
      </c>
      <c r="Q25" s="49">
        <v>81</v>
      </c>
      <c r="R25" s="625">
        <v>4.0000000000000001E-3</v>
      </c>
      <c r="S25" s="49">
        <v>103</v>
      </c>
      <c r="T25" s="625">
        <v>6.0000000000000001E-3</v>
      </c>
      <c r="U25" s="49">
        <v>56</v>
      </c>
      <c r="V25" s="625">
        <v>3.0000000000000001E-3</v>
      </c>
      <c r="W25" s="49">
        <v>28</v>
      </c>
      <c r="X25" s="624">
        <v>1E-3</v>
      </c>
      <c r="Y25" s="52">
        <v>1</v>
      </c>
      <c r="Z25" s="623">
        <v>0</v>
      </c>
      <c r="AA25" s="434">
        <v>41</v>
      </c>
      <c r="AB25" s="622">
        <v>2E-3</v>
      </c>
      <c r="AC25" s="621">
        <v>422</v>
      </c>
      <c r="AD25" s="431">
        <v>18475</v>
      </c>
      <c r="AE25" s="620">
        <v>0.98799999999999999</v>
      </c>
      <c r="AF25" s="423">
        <v>224</v>
      </c>
      <c r="AG25" s="619">
        <v>1.2E-2</v>
      </c>
      <c r="AI25" s="495">
        <v>222</v>
      </c>
      <c r="AJ25" s="630">
        <v>1.2E-2</v>
      </c>
      <c r="AL25" s="531">
        <f t="shared" si="4"/>
        <v>2</v>
      </c>
      <c r="AM25" s="617">
        <f t="shared" si="3"/>
        <v>0</v>
      </c>
      <c r="AQ25" s="434">
        <v>237</v>
      </c>
      <c r="AR25" s="650">
        <v>1.2999999999999999E-2</v>
      </c>
      <c r="AT25" s="656">
        <f t="shared" si="1"/>
        <v>-13</v>
      </c>
      <c r="AU25" s="202">
        <f t="shared" si="2"/>
        <v>-9.9999999999999915E-4</v>
      </c>
    </row>
    <row r="26" spans="1:47" x14ac:dyDescent="0.25">
      <c r="A26" s="36" t="s">
        <v>426</v>
      </c>
      <c r="B26" s="37">
        <v>43826</v>
      </c>
      <c r="C26" s="38">
        <v>28</v>
      </c>
      <c r="D26" s="38">
        <v>4</v>
      </c>
      <c r="E26" s="38">
        <v>23</v>
      </c>
      <c r="F26" s="39">
        <v>5</v>
      </c>
      <c r="G26" s="206">
        <v>43689</v>
      </c>
      <c r="H26" s="629">
        <v>0.997</v>
      </c>
      <c r="I26" s="145">
        <v>135</v>
      </c>
      <c r="J26" s="628">
        <v>3.0000000000000001E-3</v>
      </c>
      <c r="K26" s="203">
        <v>2</v>
      </c>
      <c r="L26" s="628">
        <v>0</v>
      </c>
      <c r="M26" s="203">
        <v>0</v>
      </c>
      <c r="N26" s="627">
        <v>0</v>
      </c>
      <c r="O26" s="141">
        <v>11</v>
      </c>
      <c r="P26" s="626">
        <v>0</v>
      </c>
      <c r="Q26" s="49">
        <v>11</v>
      </c>
      <c r="R26" s="625">
        <v>0</v>
      </c>
      <c r="S26" s="49">
        <v>39</v>
      </c>
      <c r="T26" s="625">
        <v>1E-3</v>
      </c>
      <c r="U26" s="49">
        <v>41</v>
      </c>
      <c r="V26" s="625">
        <v>1E-3</v>
      </c>
      <c r="W26" s="49">
        <v>0</v>
      </c>
      <c r="X26" s="624">
        <v>0</v>
      </c>
      <c r="Y26" s="52">
        <v>0</v>
      </c>
      <c r="Z26" s="623">
        <v>0</v>
      </c>
      <c r="AA26" s="434">
        <v>34</v>
      </c>
      <c r="AB26" s="622">
        <v>1E-3</v>
      </c>
      <c r="AC26" s="621">
        <v>125</v>
      </c>
      <c r="AD26" s="431">
        <v>43779</v>
      </c>
      <c r="AE26" s="620">
        <v>0.999</v>
      </c>
      <c r="AF26" s="423">
        <v>13</v>
      </c>
      <c r="AG26" s="619">
        <v>0</v>
      </c>
      <c r="AI26" s="495">
        <v>16</v>
      </c>
      <c r="AJ26" s="630">
        <v>0</v>
      </c>
      <c r="AL26" s="531">
        <f t="shared" si="4"/>
        <v>-3</v>
      </c>
      <c r="AM26" s="617">
        <f t="shared" si="3"/>
        <v>0</v>
      </c>
      <c r="AQ26" s="434">
        <v>99</v>
      </c>
      <c r="AR26" s="650">
        <v>2E-3</v>
      </c>
      <c r="AT26" s="656">
        <f t="shared" si="1"/>
        <v>-86</v>
      </c>
      <c r="AU26" s="202">
        <f t="shared" si="2"/>
        <v>-2E-3</v>
      </c>
    </row>
    <row r="27" spans="1:47" x14ac:dyDescent="0.25">
      <c r="A27" s="36" t="s">
        <v>425</v>
      </c>
      <c r="B27" s="37">
        <v>118102</v>
      </c>
      <c r="C27" s="38">
        <v>192</v>
      </c>
      <c r="D27" s="38">
        <v>3</v>
      </c>
      <c r="E27" s="38">
        <v>168</v>
      </c>
      <c r="F27" s="39">
        <v>4</v>
      </c>
      <c r="G27" s="206">
        <v>115196</v>
      </c>
      <c r="H27" s="629">
        <v>0.97499999999999998</v>
      </c>
      <c r="I27" s="145">
        <v>2634</v>
      </c>
      <c r="J27" s="628">
        <v>2.1999999999999999E-2</v>
      </c>
      <c r="K27" s="203">
        <v>259</v>
      </c>
      <c r="L27" s="628">
        <v>2E-3</v>
      </c>
      <c r="M27" s="203">
        <v>13</v>
      </c>
      <c r="N27" s="627">
        <v>0</v>
      </c>
      <c r="O27" s="141">
        <v>1585</v>
      </c>
      <c r="P27" s="626">
        <v>1.2999999999999999E-2</v>
      </c>
      <c r="Q27" s="49">
        <v>1357</v>
      </c>
      <c r="R27" s="625">
        <v>1.0999999999999999E-2</v>
      </c>
      <c r="S27" s="49">
        <v>703</v>
      </c>
      <c r="T27" s="625">
        <v>6.0000000000000001E-3</v>
      </c>
      <c r="U27" s="49">
        <v>688</v>
      </c>
      <c r="V27" s="625">
        <v>6.0000000000000001E-3</v>
      </c>
      <c r="W27" s="49">
        <v>290</v>
      </c>
      <c r="X27" s="624">
        <v>2E-3</v>
      </c>
      <c r="Y27" s="52">
        <v>3</v>
      </c>
      <c r="Z27" s="623">
        <v>0</v>
      </c>
      <c r="AA27" s="434">
        <v>146</v>
      </c>
      <c r="AB27" s="622">
        <v>1E-3</v>
      </c>
      <c r="AC27" s="621">
        <v>3466</v>
      </c>
      <c r="AD27" s="431">
        <v>115899</v>
      </c>
      <c r="AE27" s="620">
        <v>0.98099999999999998</v>
      </c>
      <c r="AF27" s="423">
        <v>1844</v>
      </c>
      <c r="AG27" s="619">
        <v>1.6E-2</v>
      </c>
      <c r="AI27" s="495">
        <v>1842</v>
      </c>
      <c r="AJ27" s="630">
        <v>1.6E-2</v>
      </c>
      <c r="AL27" s="531">
        <f t="shared" si="4"/>
        <v>2</v>
      </c>
      <c r="AM27" s="617">
        <f t="shared" si="3"/>
        <v>0</v>
      </c>
      <c r="AQ27" s="434">
        <v>2633</v>
      </c>
      <c r="AR27" s="650">
        <v>2.3E-2</v>
      </c>
      <c r="AT27" s="656">
        <f t="shared" si="1"/>
        <v>-789</v>
      </c>
      <c r="AU27" s="202">
        <f t="shared" si="2"/>
        <v>-6.9999999999999993E-3</v>
      </c>
    </row>
    <row r="28" spans="1:47" x14ac:dyDescent="0.25">
      <c r="A28" s="36" t="s">
        <v>424</v>
      </c>
      <c r="B28" s="37">
        <v>10348</v>
      </c>
      <c r="C28" s="38">
        <v>24</v>
      </c>
      <c r="D28" s="38">
        <v>0</v>
      </c>
      <c r="E28" s="38">
        <v>7</v>
      </c>
      <c r="F28" s="39">
        <v>3</v>
      </c>
      <c r="G28" s="206">
        <v>9868</v>
      </c>
      <c r="H28" s="629">
        <v>0.95399999999999996</v>
      </c>
      <c r="I28" s="145">
        <v>429</v>
      </c>
      <c r="J28" s="628">
        <v>4.1000000000000002E-2</v>
      </c>
      <c r="K28" s="203">
        <v>7</v>
      </c>
      <c r="L28" s="628">
        <v>1E-3</v>
      </c>
      <c r="M28" s="203">
        <v>44</v>
      </c>
      <c r="N28" s="627">
        <v>4.0000000000000001E-3</v>
      </c>
      <c r="O28" s="141">
        <v>66</v>
      </c>
      <c r="P28" s="626">
        <v>6.0000000000000001E-3</v>
      </c>
      <c r="Q28" s="49">
        <v>24</v>
      </c>
      <c r="R28" s="625">
        <v>2E-3</v>
      </c>
      <c r="S28" s="49">
        <v>49</v>
      </c>
      <c r="T28" s="625">
        <v>5.0000000000000001E-3</v>
      </c>
      <c r="U28" s="49">
        <v>37</v>
      </c>
      <c r="V28" s="625">
        <v>4.0000000000000001E-3</v>
      </c>
      <c r="W28" s="49">
        <v>15</v>
      </c>
      <c r="X28" s="624">
        <v>1E-3</v>
      </c>
      <c r="Y28" s="52">
        <v>20</v>
      </c>
      <c r="Z28" s="623">
        <v>2E-3</v>
      </c>
      <c r="AA28" s="434">
        <v>22</v>
      </c>
      <c r="AB28" s="622">
        <v>2E-3</v>
      </c>
      <c r="AC28" s="621">
        <v>247</v>
      </c>
      <c r="AD28" s="431">
        <v>10253</v>
      </c>
      <c r="AE28" s="620">
        <v>0.99099999999999999</v>
      </c>
      <c r="AF28" s="423">
        <v>73</v>
      </c>
      <c r="AG28" s="619">
        <v>7.0000000000000001E-3</v>
      </c>
      <c r="AI28" s="495">
        <v>72</v>
      </c>
      <c r="AJ28" s="630">
        <v>7.0000000000000001E-3</v>
      </c>
      <c r="AL28" s="531">
        <f t="shared" si="4"/>
        <v>1</v>
      </c>
      <c r="AM28" s="617">
        <f t="shared" si="3"/>
        <v>0</v>
      </c>
      <c r="AQ28" s="434">
        <v>90</v>
      </c>
      <c r="AR28" s="650">
        <v>8.9999999999999993E-3</v>
      </c>
      <c r="AT28" s="656">
        <f t="shared" si="1"/>
        <v>-17</v>
      </c>
      <c r="AU28" s="202">
        <f t="shared" si="2"/>
        <v>-1.9999999999999992E-3</v>
      </c>
    </row>
    <row r="29" spans="1:47" x14ac:dyDescent="0.25">
      <c r="A29" s="36" t="s">
        <v>423</v>
      </c>
      <c r="B29" s="37">
        <v>12244</v>
      </c>
      <c r="C29" s="38">
        <v>14</v>
      </c>
      <c r="D29" s="38">
        <v>0</v>
      </c>
      <c r="E29" s="38">
        <v>0</v>
      </c>
      <c r="F29" s="39">
        <v>3</v>
      </c>
      <c r="G29" s="206">
        <v>10966</v>
      </c>
      <c r="H29" s="629">
        <v>0.89600000000000002</v>
      </c>
      <c r="I29" s="145">
        <v>1255</v>
      </c>
      <c r="J29" s="628">
        <v>0.10199999999999999</v>
      </c>
      <c r="K29" s="203">
        <v>23</v>
      </c>
      <c r="L29" s="628">
        <v>2E-3</v>
      </c>
      <c r="M29" s="203">
        <v>0</v>
      </c>
      <c r="N29" s="627">
        <v>0</v>
      </c>
      <c r="O29" s="141">
        <v>161</v>
      </c>
      <c r="P29" s="626">
        <v>1.2999999999999999E-2</v>
      </c>
      <c r="Q29" s="49">
        <v>20</v>
      </c>
      <c r="R29" s="625">
        <v>2E-3</v>
      </c>
      <c r="S29" s="49">
        <v>619</v>
      </c>
      <c r="T29" s="625">
        <v>5.0999999999999997E-2</v>
      </c>
      <c r="U29" s="49">
        <v>68</v>
      </c>
      <c r="V29" s="625">
        <v>6.0000000000000001E-3</v>
      </c>
      <c r="W29" s="49">
        <v>36</v>
      </c>
      <c r="X29" s="624">
        <v>3.0000000000000001E-3</v>
      </c>
      <c r="Y29" s="52">
        <v>5</v>
      </c>
      <c r="Z29" s="623">
        <v>0</v>
      </c>
      <c r="AA29" s="434">
        <v>43</v>
      </c>
      <c r="AB29" s="622">
        <v>4.0000000000000001E-3</v>
      </c>
      <c r="AC29" s="621">
        <v>950</v>
      </c>
      <c r="AD29" s="431">
        <v>11567</v>
      </c>
      <c r="AE29" s="620">
        <v>0.94499999999999995</v>
      </c>
      <c r="AF29" s="423">
        <v>184</v>
      </c>
      <c r="AG29" s="619">
        <v>1.4999999999999999E-2</v>
      </c>
      <c r="AI29" s="495">
        <v>183</v>
      </c>
      <c r="AJ29" s="630">
        <v>1.4999999999999999E-2</v>
      </c>
      <c r="AL29" s="531">
        <f t="shared" si="4"/>
        <v>1</v>
      </c>
      <c r="AM29" s="617">
        <f t="shared" si="3"/>
        <v>0</v>
      </c>
      <c r="AQ29" s="434">
        <v>500</v>
      </c>
      <c r="AR29" s="650">
        <v>4.1000000000000002E-2</v>
      </c>
      <c r="AT29" s="656">
        <f t="shared" si="1"/>
        <v>-316</v>
      </c>
      <c r="AU29" s="202">
        <f t="shared" si="2"/>
        <v>-2.6000000000000002E-2</v>
      </c>
    </row>
    <row r="30" spans="1:47" x14ac:dyDescent="0.25">
      <c r="A30" s="36" t="s">
        <v>422</v>
      </c>
      <c r="B30" s="37">
        <v>22277</v>
      </c>
      <c r="C30" s="38">
        <v>35</v>
      </c>
      <c r="D30" s="38">
        <v>0</v>
      </c>
      <c r="E30" s="38">
        <v>21</v>
      </c>
      <c r="F30" s="39">
        <v>4</v>
      </c>
      <c r="G30" s="206">
        <v>18690</v>
      </c>
      <c r="H30" s="629">
        <v>0.83899999999999997</v>
      </c>
      <c r="I30" s="145">
        <v>2986</v>
      </c>
      <c r="J30" s="628">
        <v>0.13400000000000001</v>
      </c>
      <c r="K30" s="203">
        <v>584</v>
      </c>
      <c r="L30" s="628">
        <v>2.5999999999999999E-2</v>
      </c>
      <c r="M30" s="203">
        <v>17</v>
      </c>
      <c r="N30" s="627">
        <v>1E-3</v>
      </c>
      <c r="O30" s="141">
        <v>570</v>
      </c>
      <c r="P30" s="626">
        <v>2.5999999999999999E-2</v>
      </c>
      <c r="Q30" s="49">
        <v>352</v>
      </c>
      <c r="R30" s="625">
        <v>1.6E-2</v>
      </c>
      <c r="S30" s="49">
        <v>397</v>
      </c>
      <c r="T30" s="625">
        <v>1.7999999999999999E-2</v>
      </c>
      <c r="U30" s="49">
        <v>216</v>
      </c>
      <c r="V30" s="625">
        <v>0.01</v>
      </c>
      <c r="W30" s="49">
        <v>50</v>
      </c>
      <c r="X30" s="624">
        <v>2E-3</v>
      </c>
      <c r="Y30" s="52">
        <v>36</v>
      </c>
      <c r="Z30" s="623">
        <v>2E-3</v>
      </c>
      <c r="AA30" s="434">
        <v>60</v>
      </c>
      <c r="AB30" s="622">
        <v>3.0000000000000001E-3</v>
      </c>
      <c r="AC30" s="621">
        <v>1341</v>
      </c>
      <c r="AD30" s="431">
        <v>21092</v>
      </c>
      <c r="AE30" s="620">
        <v>0.94699999999999995</v>
      </c>
      <c r="AF30" s="423">
        <v>1154</v>
      </c>
      <c r="AG30" s="619">
        <v>5.1999999999999998E-2</v>
      </c>
      <c r="AI30" s="495">
        <v>1149</v>
      </c>
      <c r="AJ30" s="630">
        <v>5.1999999999999998E-2</v>
      </c>
      <c r="AL30" s="531">
        <f t="shared" si="4"/>
        <v>5</v>
      </c>
      <c r="AM30" s="617">
        <f t="shared" si="3"/>
        <v>0</v>
      </c>
      <c r="AQ30" s="434">
        <v>1373</v>
      </c>
      <c r="AR30" s="650">
        <v>6.2E-2</v>
      </c>
      <c r="AT30" s="656">
        <f t="shared" si="1"/>
        <v>-219</v>
      </c>
      <c r="AU30" s="202">
        <f t="shared" si="2"/>
        <v>-1.0000000000000002E-2</v>
      </c>
    </row>
    <row r="31" spans="1:47" x14ac:dyDescent="0.25">
      <c r="A31" s="36" t="s">
        <v>421</v>
      </c>
      <c r="B31" s="37">
        <v>37244</v>
      </c>
      <c r="C31" s="38">
        <v>65</v>
      </c>
      <c r="D31" s="38">
        <v>0</v>
      </c>
      <c r="E31" s="38">
        <v>53</v>
      </c>
      <c r="F31" s="39">
        <v>3</v>
      </c>
      <c r="G31" s="206">
        <v>33964</v>
      </c>
      <c r="H31" s="629">
        <v>0.91200000000000003</v>
      </c>
      <c r="I31" s="145">
        <v>2916</v>
      </c>
      <c r="J31" s="628">
        <v>7.8E-2</v>
      </c>
      <c r="K31" s="203">
        <v>63</v>
      </c>
      <c r="L31" s="628">
        <v>2E-3</v>
      </c>
      <c r="M31" s="203">
        <v>301</v>
      </c>
      <c r="N31" s="627">
        <v>8.0000000000000002E-3</v>
      </c>
      <c r="O31" s="141">
        <v>974</v>
      </c>
      <c r="P31" s="626">
        <v>2.5999999999999999E-2</v>
      </c>
      <c r="Q31" s="49">
        <v>736</v>
      </c>
      <c r="R31" s="625">
        <v>0.02</v>
      </c>
      <c r="S31" s="49">
        <v>487</v>
      </c>
      <c r="T31" s="625">
        <v>1.2999999999999999E-2</v>
      </c>
      <c r="U31" s="49">
        <v>651</v>
      </c>
      <c r="V31" s="625">
        <v>1.7000000000000001E-2</v>
      </c>
      <c r="W31" s="49">
        <v>305</v>
      </c>
      <c r="X31" s="624">
        <v>8.0000000000000002E-3</v>
      </c>
      <c r="Y31" s="52">
        <v>28</v>
      </c>
      <c r="Z31" s="623">
        <v>1E-3</v>
      </c>
      <c r="AA31" s="434">
        <v>39</v>
      </c>
      <c r="AB31" s="622">
        <v>1E-3</v>
      </c>
      <c r="AC31" s="621">
        <v>2697</v>
      </c>
      <c r="AD31" s="431">
        <v>36009</v>
      </c>
      <c r="AE31" s="620">
        <v>0.96699999999999997</v>
      </c>
      <c r="AF31" s="423">
        <v>1037</v>
      </c>
      <c r="AG31" s="619">
        <v>2.8000000000000001E-2</v>
      </c>
      <c r="AI31" s="495">
        <v>1095</v>
      </c>
      <c r="AJ31" s="630">
        <v>2.9000000000000001E-2</v>
      </c>
      <c r="AL31" s="531">
        <f t="shared" si="4"/>
        <v>-58</v>
      </c>
      <c r="AM31" s="617">
        <f t="shared" si="3"/>
        <v>-1.0000000000000009E-3</v>
      </c>
      <c r="AQ31" s="434">
        <v>1206</v>
      </c>
      <c r="AR31" s="650">
        <v>3.3000000000000002E-2</v>
      </c>
      <c r="AT31" s="656">
        <f t="shared" si="1"/>
        <v>-169</v>
      </c>
      <c r="AU31" s="202">
        <f t="shared" si="2"/>
        <v>-5.000000000000001E-3</v>
      </c>
    </row>
    <row r="32" spans="1:47" x14ac:dyDescent="0.25">
      <c r="A32" s="36" t="s">
        <v>420</v>
      </c>
      <c r="B32" s="37">
        <v>20237</v>
      </c>
      <c r="C32" s="38">
        <v>35</v>
      </c>
      <c r="D32" s="38">
        <v>0</v>
      </c>
      <c r="E32" s="38">
        <v>23</v>
      </c>
      <c r="F32" s="39">
        <v>3</v>
      </c>
      <c r="G32" s="206">
        <v>19848</v>
      </c>
      <c r="H32" s="629">
        <v>0.98099999999999998</v>
      </c>
      <c r="I32" s="145">
        <v>302</v>
      </c>
      <c r="J32" s="628">
        <v>1.4999999999999999E-2</v>
      </c>
      <c r="K32" s="203">
        <v>2</v>
      </c>
      <c r="L32" s="628">
        <v>0</v>
      </c>
      <c r="M32" s="203">
        <v>85</v>
      </c>
      <c r="N32" s="627">
        <v>4.0000000000000001E-3</v>
      </c>
      <c r="O32" s="141">
        <v>59</v>
      </c>
      <c r="P32" s="626">
        <v>3.0000000000000001E-3</v>
      </c>
      <c r="Q32" s="49">
        <v>36</v>
      </c>
      <c r="R32" s="625">
        <v>2E-3</v>
      </c>
      <c r="S32" s="49">
        <v>135</v>
      </c>
      <c r="T32" s="625">
        <v>7.0000000000000001E-3</v>
      </c>
      <c r="U32" s="49">
        <v>37</v>
      </c>
      <c r="V32" s="625">
        <v>2E-3</v>
      </c>
      <c r="W32" s="49">
        <v>125</v>
      </c>
      <c r="X32" s="624">
        <v>6.0000000000000001E-3</v>
      </c>
      <c r="Y32" s="52">
        <v>6</v>
      </c>
      <c r="Z32" s="623">
        <v>0</v>
      </c>
      <c r="AA32" s="434">
        <v>10</v>
      </c>
      <c r="AB32" s="622">
        <v>0</v>
      </c>
      <c r="AC32" s="621">
        <v>432</v>
      </c>
      <c r="AD32" s="431">
        <v>20011</v>
      </c>
      <c r="AE32" s="620">
        <v>0.98899999999999999</v>
      </c>
      <c r="AF32" s="423">
        <v>61</v>
      </c>
      <c r="AG32" s="619">
        <v>3.0000000000000001E-3</v>
      </c>
      <c r="AI32" s="495">
        <v>59</v>
      </c>
      <c r="AJ32" s="630">
        <v>3.0000000000000001E-3</v>
      </c>
      <c r="AL32" s="531">
        <f t="shared" si="4"/>
        <v>2</v>
      </c>
      <c r="AM32" s="617">
        <f t="shared" si="3"/>
        <v>0</v>
      </c>
      <c r="AQ32" s="434">
        <v>101</v>
      </c>
      <c r="AR32" s="650">
        <v>5.0000000000000001E-3</v>
      </c>
      <c r="AT32" s="656">
        <f t="shared" si="1"/>
        <v>-40</v>
      </c>
      <c r="AU32" s="202">
        <f t="shared" si="2"/>
        <v>-2E-3</v>
      </c>
    </row>
    <row r="33" spans="1:47" x14ac:dyDescent="0.25">
      <c r="A33" s="36" t="s">
        <v>419</v>
      </c>
      <c r="B33" s="37">
        <v>15910</v>
      </c>
      <c r="C33" s="38">
        <v>30</v>
      </c>
      <c r="D33" s="38">
        <v>0</v>
      </c>
      <c r="E33" s="38">
        <v>10</v>
      </c>
      <c r="F33" s="39">
        <v>4</v>
      </c>
      <c r="G33" s="206">
        <v>15490</v>
      </c>
      <c r="H33" s="629">
        <v>0.97399999999999998</v>
      </c>
      <c r="I33" s="145">
        <v>405</v>
      </c>
      <c r="J33" s="628">
        <v>2.5000000000000001E-2</v>
      </c>
      <c r="K33" s="203">
        <v>3</v>
      </c>
      <c r="L33" s="628">
        <v>0</v>
      </c>
      <c r="M33" s="203">
        <v>12</v>
      </c>
      <c r="N33" s="627">
        <v>1E-3</v>
      </c>
      <c r="O33" s="141">
        <v>73</v>
      </c>
      <c r="P33" s="626">
        <v>5.0000000000000001E-3</v>
      </c>
      <c r="Q33" s="49">
        <v>30</v>
      </c>
      <c r="R33" s="625">
        <v>2E-3</v>
      </c>
      <c r="S33" s="49">
        <v>40</v>
      </c>
      <c r="T33" s="625">
        <v>3.0000000000000001E-3</v>
      </c>
      <c r="U33" s="49">
        <v>30</v>
      </c>
      <c r="V33" s="625">
        <v>2E-3</v>
      </c>
      <c r="W33" s="49">
        <v>12</v>
      </c>
      <c r="X33" s="624">
        <v>1E-3</v>
      </c>
      <c r="Y33" s="52">
        <v>0</v>
      </c>
      <c r="Z33" s="623">
        <v>0</v>
      </c>
      <c r="AA33" s="434">
        <v>9</v>
      </c>
      <c r="AB33" s="622">
        <v>1E-3</v>
      </c>
      <c r="AC33" s="621">
        <v>192</v>
      </c>
      <c r="AD33" s="431">
        <v>15825</v>
      </c>
      <c r="AE33" s="620">
        <v>0.995</v>
      </c>
      <c r="AF33" s="423">
        <v>76</v>
      </c>
      <c r="AG33" s="619">
        <v>5.0000000000000001E-3</v>
      </c>
      <c r="AI33" s="495">
        <v>76</v>
      </c>
      <c r="AJ33" s="630">
        <v>5.0000000000000001E-3</v>
      </c>
      <c r="AL33" s="531">
        <f t="shared" si="4"/>
        <v>0</v>
      </c>
      <c r="AM33" s="617">
        <f t="shared" si="3"/>
        <v>0</v>
      </c>
      <c r="AQ33" s="434">
        <v>121</v>
      </c>
      <c r="AR33" s="650">
        <v>8.0000000000000002E-3</v>
      </c>
      <c r="AT33" s="656">
        <f t="shared" si="1"/>
        <v>-45</v>
      </c>
      <c r="AU33" s="202">
        <f t="shared" si="2"/>
        <v>-3.0000000000000001E-3</v>
      </c>
    </row>
    <row r="34" spans="1:47" x14ac:dyDescent="0.25">
      <c r="A34" s="36" t="s">
        <v>418</v>
      </c>
      <c r="B34" s="37">
        <v>11686</v>
      </c>
      <c r="C34" s="38">
        <v>33</v>
      </c>
      <c r="D34" s="38">
        <v>0</v>
      </c>
      <c r="E34" s="38">
        <v>6</v>
      </c>
      <c r="F34" s="39">
        <v>4</v>
      </c>
      <c r="G34" s="206">
        <v>9290</v>
      </c>
      <c r="H34" s="629">
        <v>0.79500000000000004</v>
      </c>
      <c r="I34" s="145">
        <v>1858</v>
      </c>
      <c r="J34" s="628">
        <v>0.159</v>
      </c>
      <c r="K34" s="203">
        <v>537</v>
      </c>
      <c r="L34" s="628">
        <v>4.5999999999999999E-2</v>
      </c>
      <c r="M34" s="203">
        <v>1</v>
      </c>
      <c r="N34" s="627">
        <v>0</v>
      </c>
      <c r="O34" s="141">
        <v>500</v>
      </c>
      <c r="P34" s="626">
        <v>4.2999999999999997E-2</v>
      </c>
      <c r="Q34" s="49">
        <v>100</v>
      </c>
      <c r="R34" s="625">
        <v>8.9999999999999993E-3</v>
      </c>
      <c r="S34" s="49">
        <v>2960</v>
      </c>
      <c r="T34" s="625">
        <v>0.253</v>
      </c>
      <c r="U34" s="49">
        <v>95</v>
      </c>
      <c r="V34" s="625">
        <v>8.0000000000000002E-3</v>
      </c>
      <c r="W34" s="49">
        <v>33</v>
      </c>
      <c r="X34" s="624">
        <v>3.0000000000000001E-3</v>
      </c>
      <c r="Y34" s="52">
        <v>17</v>
      </c>
      <c r="Z34" s="623">
        <v>1E-3</v>
      </c>
      <c r="AA34" s="434">
        <v>39</v>
      </c>
      <c r="AB34" s="622">
        <v>3.0000000000000001E-3</v>
      </c>
      <c r="AC34" s="621">
        <v>3664</v>
      </c>
      <c r="AD34" s="431">
        <v>7965</v>
      </c>
      <c r="AE34" s="620">
        <v>0.68200000000000005</v>
      </c>
      <c r="AF34" s="423">
        <v>1037</v>
      </c>
      <c r="AG34" s="619">
        <v>8.8999999999999996E-2</v>
      </c>
      <c r="AI34" s="495">
        <v>1045</v>
      </c>
      <c r="AJ34" s="630">
        <v>8.8999999999999996E-2</v>
      </c>
      <c r="AL34" s="531">
        <f t="shared" si="4"/>
        <v>-8</v>
      </c>
      <c r="AM34" s="617">
        <f t="shared" si="3"/>
        <v>0</v>
      </c>
      <c r="AQ34" s="434">
        <v>1236</v>
      </c>
      <c r="AR34" s="650">
        <v>0.107</v>
      </c>
      <c r="AT34" s="656">
        <f t="shared" si="1"/>
        <v>-199</v>
      </c>
      <c r="AU34" s="202">
        <f t="shared" si="2"/>
        <v>-1.8000000000000002E-2</v>
      </c>
    </row>
    <row r="35" spans="1:47" x14ac:dyDescent="0.25">
      <c r="A35" s="36" t="s">
        <v>417</v>
      </c>
      <c r="B35" s="37">
        <v>36983</v>
      </c>
      <c r="C35" s="38">
        <v>44</v>
      </c>
      <c r="D35" s="38">
        <v>0</v>
      </c>
      <c r="E35" s="38">
        <v>29</v>
      </c>
      <c r="F35" s="39">
        <v>3</v>
      </c>
      <c r="G35" s="206">
        <v>35009</v>
      </c>
      <c r="H35" s="629">
        <v>0.94699999999999995</v>
      </c>
      <c r="I35" s="145">
        <v>1843</v>
      </c>
      <c r="J35" s="628">
        <v>0.05</v>
      </c>
      <c r="K35" s="203">
        <v>89</v>
      </c>
      <c r="L35" s="628">
        <v>2E-3</v>
      </c>
      <c r="M35" s="203">
        <v>42</v>
      </c>
      <c r="N35" s="627">
        <v>1E-3</v>
      </c>
      <c r="O35" s="141">
        <v>157</v>
      </c>
      <c r="P35" s="626">
        <v>4.0000000000000001E-3</v>
      </c>
      <c r="Q35" s="49">
        <v>103</v>
      </c>
      <c r="R35" s="625">
        <v>3.0000000000000001E-3</v>
      </c>
      <c r="S35" s="49">
        <v>92</v>
      </c>
      <c r="T35" s="625">
        <v>2E-3</v>
      </c>
      <c r="U35" s="49">
        <v>120</v>
      </c>
      <c r="V35" s="625">
        <v>3.0000000000000001E-3</v>
      </c>
      <c r="W35" s="49">
        <v>54</v>
      </c>
      <c r="X35" s="624">
        <v>1E-3</v>
      </c>
      <c r="Y35" s="52">
        <v>18</v>
      </c>
      <c r="Z35" s="623">
        <v>0</v>
      </c>
      <c r="AA35" s="434">
        <v>50</v>
      </c>
      <c r="AB35" s="622">
        <v>1E-3</v>
      </c>
      <c r="AC35" s="621">
        <v>545</v>
      </c>
      <c r="AD35" s="431">
        <v>36684</v>
      </c>
      <c r="AE35" s="620">
        <v>0.99199999999999999</v>
      </c>
      <c r="AF35" s="423">
        <v>246</v>
      </c>
      <c r="AG35" s="619">
        <v>7.0000000000000001E-3</v>
      </c>
      <c r="AI35" s="495">
        <v>235</v>
      </c>
      <c r="AJ35" s="630">
        <v>6.0000000000000001E-3</v>
      </c>
      <c r="AL35" s="531">
        <f t="shared" si="4"/>
        <v>11</v>
      </c>
      <c r="AM35" s="617">
        <f t="shared" si="3"/>
        <v>1E-3</v>
      </c>
      <c r="AQ35" s="434">
        <v>528</v>
      </c>
      <c r="AR35" s="650">
        <v>1.4999999999999999E-2</v>
      </c>
      <c r="AT35" s="656">
        <f t="shared" si="1"/>
        <v>-282</v>
      </c>
      <c r="AU35" s="202">
        <f t="shared" si="2"/>
        <v>-8.0000000000000002E-3</v>
      </c>
    </row>
    <row r="36" spans="1:47" x14ac:dyDescent="0.25">
      <c r="A36" s="36" t="s">
        <v>416</v>
      </c>
      <c r="B36" s="37">
        <v>18244</v>
      </c>
      <c r="C36" s="38">
        <v>24</v>
      </c>
      <c r="D36" s="38">
        <v>0</v>
      </c>
      <c r="E36" s="38">
        <v>19</v>
      </c>
      <c r="F36" s="39">
        <v>3</v>
      </c>
      <c r="G36" s="206">
        <v>17592</v>
      </c>
      <c r="H36" s="629">
        <v>0.96399999999999997</v>
      </c>
      <c r="I36" s="145">
        <v>646</v>
      </c>
      <c r="J36" s="628">
        <v>3.5000000000000003E-2</v>
      </c>
      <c r="K36" s="203">
        <v>6</v>
      </c>
      <c r="L36" s="628">
        <v>0</v>
      </c>
      <c r="M36" s="203">
        <v>0</v>
      </c>
      <c r="N36" s="627">
        <v>0</v>
      </c>
      <c r="O36" s="141">
        <v>19</v>
      </c>
      <c r="P36" s="626">
        <v>1E-3</v>
      </c>
      <c r="Q36" s="49">
        <v>16</v>
      </c>
      <c r="R36" s="625">
        <v>1E-3</v>
      </c>
      <c r="S36" s="49">
        <v>13</v>
      </c>
      <c r="T36" s="625">
        <v>1E-3</v>
      </c>
      <c r="U36" s="49">
        <v>12</v>
      </c>
      <c r="V36" s="625">
        <v>1E-3</v>
      </c>
      <c r="W36" s="49">
        <v>10</v>
      </c>
      <c r="X36" s="624">
        <v>1E-3</v>
      </c>
      <c r="Y36" s="52">
        <v>6</v>
      </c>
      <c r="Z36" s="623">
        <v>0</v>
      </c>
      <c r="AA36" s="434">
        <v>0</v>
      </c>
      <c r="AB36" s="622">
        <v>0</v>
      </c>
      <c r="AC36" s="621">
        <v>62</v>
      </c>
      <c r="AD36" s="431">
        <v>18217</v>
      </c>
      <c r="AE36" s="620">
        <v>0.999</v>
      </c>
      <c r="AF36" s="423">
        <v>25</v>
      </c>
      <c r="AG36" s="619">
        <v>1E-3</v>
      </c>
      <c r="AI36" s="495">
        <v>30</v>
      </c>
      <c r="AJ36" s="630">
        <v>2E-3</v>
      </c>
      <c r="AL36" s="531">
        <f t="shared" si="4"/>
        <v>-5</v>
      </c>
      <c r="AM36" s="617">
        <f t="shared" si="3"/>
        <v>-1E-3</v>
      </c>
      <c r="AQ36" s="434">
        <v>402</v>
      </c>
      <c r="AR36" s="650">
        <v>2.1999999999999999E-2</v>
      </c>
      <c r="AT36" s="656">
        <f t="shared" si="1"/>
        <v>-377</v>
      </c>
      <c r="AU36" s="202">
        <f t="shared" si="2"/>
        <v>-2.0999999999999998E-2</v>
      </c>
    </row>
    <row r="37" spans="1:47" x14ac:dyDescent="0.25">
      <c r="A37" s="36" t="s">
        <v>415</v>
      </c>
      <c r="B37" s="37">
        <v>17001</v>
      </c>
      <c r="C37" s="38">
        <v>28</v>
      </c>
      <c r="D37" s="38">
        <v>0</v>
      </c>
      <c r="E37" s="38">
        <v>4</v>
      </c>
      <c r="F37" s="39">
        <v>5</v>
      </c>
      <c r="G37" s="206">
        <v>9731</v>
      </c>
      <c r="H37" s="629">
        <v>0.57199999999999995</v>
      </c>
      <c r="I37" s="145">
        <v>5948</v>
      </c>
      <c r="J37" s="628">
        <v>0.35</v>
      </c>
      <c r="K37" s="203">
        <v>1322</v>
      </c>
      <c r="L37" s="628">
        <v>7.8E-2</v>
      </c>
      <c r="M37" s="203">
        <v>0</v>
      </c>
      <c r="N37" s="627">
        <v>0</v>
      </c>
      <c r="O37" s="141">
        <v>1465</v>
      </c>
      <c r="P37" s="626">
        <v>8.5999999999999993E-2</v>
      </c>
      <c r="Q37" s="49">
        <v>292</v>
      </c>
      <c r="R37" s="625">
        <v>1.7000000000000001E-2</v>
      </c>
      <c r="S37" s="49">
        <v>615</v>
      </c>
      <c r="T37" s="625">
        <v>3.5999999999999997E-2</v>
      </c>
      <c r="U37" s="49">
        <v>179</v>
      </c>
      <c r="V37" s="625">
        <v>1.0999999999999999E-2</v>
      </c>
      <c r="W37" s="49">
        <v>51</v>
      </c>
      <c r="X37" s="624">
        <v>3.0000000000000001E-3</v>
      </c>
      <c r="Y37" s="52">
        <v>20</v>
      </c>
      <c r="Z37" s="623">
        <v>1E-3</v>
      </c>
      <c r="AA37" s="434">
        <v>72</v>
      </c>
      <c r="AB37" s="622">
        <v>4.0000000000000001E-3</v>
      </c>
      <c r="AC37" s="621">
        <v>2492</v>
      </c>
      <c r="AD37" s="431">
        <v>14205</v>
      </c>
      <c r="AE37" s="620">
        <v>0.83599999999999997</v>
      </c>
      <c r="AF37" s="423">
        <v>2787</v>
      </c>
      <c r="AG37" s="619">
        <v>0.16400000000000001</v>
      </c>
      <c r="AI37" s="495">
        <v>2790</v>
      </c>
      <c r="AJ37" s="630">
        <v>0.16400000000000001</v>
      </c>
      <c r="AL37" s="531">
        <f t="shared" si="4"/>
        <v>-3</v>
      </c>
      <c r="AM37" s="617">
        <f t="shared" si="3"/>
        <v>0</v>
      </c>
      <c r="AQ37" s="434">
        <v>3120</v>
      </c>
      <c r="AR37" s="650">
        <v>0.186</v>
      </c>
      <c r="AT37" s="656">
        <f t="shared" si="1"/>
        <v>-333</v>
      </c>
      <c r="AU37" s="202">
        <f t="shared" si="2"/>
        <v>-2.1999999999999992E-2</v>
      </c>
    </row>
    <row r="38" spans="1:47" x14ac:dyDescent="0.25">
      <c r="A38" s="36" t="s">
        <v>414</v>
      </c>
      <c r="B38" s="37">
        <v>62726</v>
      </c>
      <c r="C38" s="38">
        <v>44</v>
      </c>
      <c r="D38" s="38">
        <v>1</v>
      </c>
      <c r="E38" s="38">
        <v>32</v>
      </c>
      <c r="F38" s="39">
        <v>3</v>
      </c>
      <c r="G38" s="206">
        <v>60452</v>
      </c>
      <c r="H38" s="629">
        <v>0.96399999999999997</v>
      </c>
      <c r="I38" s="145">
        <v>2237</v>
      </c>
      <c r="J38" s="628">
        <v>3.5999999999999997E-2</v>
      </c>
      <c r="K38" s="203">
        <v>31</v>
      </c>
      <c r="L38" s="628">
        <v>0</v>
      </c>
      <c r="M38" s="203">
        <v>6</v>
      </c>
      <c r="N38" s="627">
        <v>0</v>
      </c>
      <c r="O38" s="141">
        <v>321</v>
      </c>
      <c r="P38" s="626">
        <v>5.0000000000000001E-3</v>
      </c>
      <c r="Q38" s="49">
        <v>260</v>
      </c>
      <c r="R38" s="625">
        <v>4.0000000000000001E-3</v>
      </c>
      <c r="S38" s="49">
        <v>210</v>
      </c>
      <c r="T38" s="625">
        <v>3.0000000000000001E-3</v>
      </c>
      <c r="U38" s="49">
        <v>214</v>
      </c>
      <c r="V38" s="625">
        <v>3.0000000000000001E-3</v>
      </c>
      <c r="W38" s="49">
        <v>110</v>
      </c>
      <c r="X38" s="624">
        <v>2E-3</v>
      </c>
      <c r="Y38" s="52">
        <v>14</v>
      </c>
      <c r="Z38" s="623">
        <v>0</v>
      </c>
      <c r="AA38" s="434">
        <v>18</v>
      </c>
      <c r="AB38" s="622">
        <v>0</v>
      </c>
      <c r="AC38" s="621">
        <v>896</v>
      </c>
      <c r="AD38" s="431">
        <v>62293</v>
      </c>
      <c r="AE38" s="620">
        <v>0.99299999999999999</v>
      </c>
      <c r="AF38" s="423">
        <v>352</v>
      </c>
      <c r="AG38" s="619">
        <v>6.0000000000000001E-3</v>
      </c>
      <c r="AI38" s="495">
        <v>353</v>
      </c>
      <c r="AJ38" s="630">
        <v>6.0000000000000001E-3</v>
      </c>
      <c r="AL38" s="531">
        <f t="shared" si="4"/>
        <v>-1</v>
      </c>
      <c r="AM38" s="617">
        <f t="shared" si="3"/>
        <v>0</v>
      </c>
      <c r="AQ38" s="434">
        <v>492</v>
      </c>
      <c r="AR38" s="650">
        <v>8.0000000000000002E-3</v>
      </c>
      <c r="AT38" s="656">
        <f t="shared" si="1"/>
        <v>-140</v>
      </c>
      <c r="AU38" s="202">
        <f t="shared" si="2"/>
        <v>-2E-3</v>
      </c>
    </row>
    <row r="39" spans="1:47" x14ac:dyDescent="0.25">
      <c r="A39" s="36" t="s">
        <v>413</v>
      </c>
      <c r="B39" s="37">
        <v>9456</v>
      </c>
      <c r="C39" s="38">
        <v>11</v>
      </c>
      <c r="D39" s="38">
        <v>0</v>
      </c>
      <c r="E39" s="38">
        <v>2</v>
      </c>
      <c r="F39" s="39">
        <v>3</v>
      </c>
      <c r="G39" s="206">
        <v>8742</v>
      </c>
      <c r="H39" s="629">
        <v>0.92400000000000004</v>
      </c>
      <c r="I39" s="145">
        <v>665</v>
      </c>
      <c r="J39" s="628">
        <v>7.0000000000000007E-2</v>
      </c>
      <c r="K39" s="203">
        <v>49</v>
      </c>
      <c r="L39" s="628">
        <v>5.0000000000000001E-3</v>
      </c>
      <c r="M39" s="203">
        <v>0</v>
      </c>
      <c r="N39" s="627">
        <v>0</v>
      </c>
      <c r="O39" s="141">
        <v>65</v>
      </c>
      <c r="P39" s="626">
        <v>7.0000000000000001E-3</v>
      </c>
      <c r="Q39" s="49">
        <v>32</v>
      </c>
      <c r="R39" s="625">
        <v>3.0000000000000001E-3</v>
      </c>
      <c r="S39" s="49">
        <v>80</v>
      </c>
      <c r="T39" s="625">
        <v>8.0000000000000002E-3</v>
      </c>
      <c r="U39" s="49">
        <v>62</v>
      </c>
      <c r="V39" s="625">
        <v>7.0000000000000001E-3</v>
      </c>
      <c r="W39" s="49">
        <v>12</v>
      </c>
      <c r="X39" s="624">
        <v>1E-3</v>
      </c>
      <c r="Y39" s="52">
        <v>12</v>
      </c>
      <c r="Z39" s="623">
        <v>1E-3</v>
      </c>
      <c r="AA39" s="434">
        <v>14</v>
      </c>
      <c r="AB39" s="622">
        <v>1E-3</v>
      </c>
      <c r="AC39" s="621">
        <v>257</v>
      </c>
      <c r="AD39" s="431">
        <v>9293</v>
      </c>
      <c r="AE39" s="620">
        <v>0.98299999999999998</v>
      </c>
      <c r="AF39" s="423">
        <v>114</v>
      </c>
      <c r="AG39" s="619">
        <v>1.2E-2</v>
      </c>
      <c r="AI39" s="495">
        <v>123</v>
      </c>
      <c r="AJ39" s="630">
        <v>1.2999999999999999E-2</v>
      </c>
      <c r="AL39" s="531">
        <f t="shared" si="4"/>
        <v>-9</v>
      </c>
      <c r="AM39" s="617">
        <f t="shared" si="3"/>
        <v>-9.9999999999999915E-4</v>
      </c>
      <c r="AQ39" s="434">
        <v>194</v>
      </c>
      <c r="AR39" s="650">
        <v>2.1000000000000001E-2</v>
      </c>
      <c r="AT39" s="656">
        <f t="shared" si="1"/>
        <v>-80</v>
      </c>
      <c r="AU39" s="202">
        <f t="shared" si="2"/>
        <v>-9.0000000000000011E-3</v>
      </c>
    </row>
    <row r="40" spans="1:47" x14ac:dyDescent="0.25">
      <c r="A40" s="36" t="s">
        <v>412</v>
      </c>
      <c r="B40" s="37">
        <v>13443</v>
      </c>
      <c r="C40" s="38">
        <v>13</v>
      </c>
      <c r="D40" s="38">
        <v>0</v>
      </c>
      <c r="E40" s="38">
        <v>5</v>
      </c>
      <c r="F40" s="39">
        <v>5</v>
      </c>
      <c r="G40" s="206">
        <v>12815</v>
      </c>
      <c r="H40" s="629">
        <v>0.95299999999999996</v>
      </c>
      <c r="I40" s="145">
        <v>589</v>
      </c>
      <c r="J40" s="628">
        <v>4.3999999999999997E-2</v>
      </c>
      <c r="K40" s="203">
        <v>30</v>
      </c>
      <c r="L40" s="628">
        <v>2E-3</v>
      </c>
      <c r="M40" s="203">
        <v>9</v>
      </c>
      <c r="N40" s="627">
        <v>1E-3</v>
      </c>
      <c r="O40" s="141">
        <v>367</v>
      </c>
      <c r="P40" s="626">
        <v>2.7E-2</v>
      </c>
      <c r="Q40" s="49">
        <v>73</v>
      </c>
      <c r="R40" s="625">
        <v>5.0000000000000001E-3</v>
      </c>
      <c r="S40" s="49">
        <v>2768</v>
      </c>
      <c r="T40" s="625">
        <v>0.20599999999999999</v>
      </c>
      <c r="U40" s="49">
        <v>78</v>
      </c>
      <c r="V40" s="625">
        <v>6.0000000000000001E-3</v>
      </c>
      <c r="W40" s="49">
        <v>31</v>
      </c>
      <c r="X40" s="624">
        <v>2E-3</v>
      </c>
      <c r="Y40" s="52">
        <v>31</v>
      </c>
      <c r="Z40" s="623">
        <v>2E-3</v>
      </c>
      <c r="AA40" s="434">
        <v>20</v>
      </c>
      <c r="AB40" s="622">
        <v>1E-3</v>
      </c>
      <c r="AC40" s="621">
        <v>3325</v>
      </c>
      <c r="AD40" s="431">
        <v>10508</v>
      </c>
      <c r="AE40" s="620">
        <v>0.78200000000000003</v>
      </c>
      <c r="AF40" s="423">
        <v>397</v>
      </c>
      <c r="AG40" s="619">
        <v>0.03</v>
      </c>
      <c r="AI40" s="495">
        <v>395</v>
      </c>
      <c r="AJ40" s="630">
        <v>2.9000000000000001E-2</v>
      </c>
      <c r="AL40" s="531">
        <f t="shared" si="4"/>
        <v>2</v>
      </c>
      <c r="AM40" s="617">
        <f t="shared" si="3"/>
        <v>9.9999999999999742E-4</v>
      </c>
      <c r="AQ40" s="434">
        <v>456</v>
      </c>
      <c r="AR40" s="650">
        <v>3.5000000000000003E-2</v>
      </c>
      <c r="AT40" s="656">
        <f t="shared" ref="AT40:AT62" si="5" xml:space="preserve"> AF40 - AQ40</f>
        <v>-59</v>
      </c>
      <c r="AU40" s="202">
        <f t="shared" ref="AU40:AU62" si="6" xml:space="preserve"> AG40 - AR40</f>
        <v>-5.0000000000000044E-3</v>
      </c>
    </row>
    <row r="41" spans="1:47" x14ac:dyDescent="0.25">
      <c r="A41" s="36" t="s">
        <v>411</v>
      </c>
      <c r="B41" s="37">
        <v>15631</v>
      </c>
      <c r="C41" s="38">
        <v>28</v>
      </c>
      <c r="D41" s="38">
        <v>2</v>
      </c>
      <c r="E41" s="38">
        <v>7</v>
      </c>
      <c r="F41" s="39">
        <v>3</v>
      </c>
      <c r="G41" s="206">
        <v>10170</v>
      </c>
      <c r="H41" s="629">
        <v>0.65100000000000002</v>
      </c>
      <c r="I41" s="145">
        <v>5440</v>
      </c>
      <c r="J41" s="628">
        <v>0.34799999999999998</v>
      </c>
      <c r="K41" s="203">
        <v>16</v>
      </c>
      <c r="L41" s="628">
        <v>1E-3</v>
      </c>
      <c r="M41" s="203">
        <v>5</v>
      </c>
      <c r="N41" s="627">
        <v>0</v>
      </c>
      <c r="O41" s="141">
        <v>65</v>
      </c>
      <c r="P41" s="626">
        <v>4.0000000000000001E-3</v>
      </c>
      <c r="Q41" s="49">
        <v>17</v>
      </c>
      <c r="R41" s="625">
        <v>1E-3</v>
      </c>
      <c r="S41" s="49">
        <v>29</v>
      </c>
      <c r="T41" s="625">
        <v>2E-3</v>
      </c>
      <c r="U41" s="49">
        <v>17</v>
      </c>
      <c r="V41" s="625">
        <v>1E-3</v>
      </c>
      <c r="W41" s="49">
        <v>10</v>
      </c>
      <c r="X41" s="624">
        <v>1E-3</v>
      </c>
      <c r="Y41" s="52">
        <v>3</v>
      </c>
      <c r="Z41" s="623">
        <v>0</v>
      </c>
      <c r="AA41" s="434">
        <v>6</v>
      </c>
      <c r="AB41" s="622">
        <v>0</v>
      </c>
      <c r="AC41" s="621">
        <v>149</v>
      </c>
      <c r="AD41" s="431">
        <v>15544</v>
      </c>
      <c r="AE41" s="620">
        <v>0.99399999999999999</v>
      </c>
      <c r="AF41" s="423">
        <v>81</v>
      </c>
      <c r="AG41" s="619">
        <v>5.0000000000000001E-3</v>
      </c>
      <c r="AI41" s="495">
        <v>80</v>
      </c>
      <c r="AJ41" s="630">
        <v>5.0000000000000001E-3</v>
      </c>
      <c r="AL41" s="531">
        <f t="shared" si="4"/>
        <v>1</v>
      </c>
      <c r="AM41" s="617">
        <f t="shared" si="3"/>
        <v>0</v>
      </c>
      <c r="AQ41" s="434">
        <v>267</v>
      </c>
      <c r="AR41" s="650">
        <v>1.7000000000000001E-2</v>
      </c>
      <c r="AT41" s="656">
        <f t="shared" si="5"/>
        <v>-186</v>
      </c>
      <c r="AU41" s="202">
        <f t="shared" si="6"/>
        <v>-1.2E-2</v>
      </c>
    </row>
    <row r="42" spans="1:47" x14ac:dyDescent="0.25">
      <c r="A42" s="36" t="s">
        <v>410</v>
      </c>
      <c r="B42" s="37">
        <v>27245</v>
      </c>
      <c r="C42" s="38">
        <v>42</v>
      </c>
      <c r="D42" s="38">
        <v>6</v>
      </c>
      <c r="E42" s="38">
        <v>30</v>
      </c>
      <c r="F42" s="39">
        <v>3</v>
      </c>
      <c r="G42" s="206">
        <v>26927</v>
      </c>
      <c r="H42" s="629">
        <v>0.98799999999999999</v>
      </c>
      <c r="I42" s="145">
        <v>304</v>
      </c>
      <c r="J42" s="628">
        <v>1.0999999999999999E-2</v>
      </c>
      <c r="K42" s="203">
        <v>1</v>
      </c>
      <c r="L42" s="628">
        <v>0</v>
      </c>
      <c r="M42" s="203">
        <v>13</v>
      </c>
      <c r="N42" s="627">
        <v>0</v>
      </c>
      <c r="O42" s="141">
        <v>83</v>
      </c>
      <c r="P42" s="626">
        <v>3.0000000000000001E-3</v>
      </c>
      <c r="Q42" s="49">
        <v>76</v>
      </c>
      <c r="R42" s="625">
        <v>3.0000000000000001E-3</v>
      </c>
      <c r="S42" s="49">
        <v>67</v>
      </c>
      <c r="T42" s="625">
        <v>2E-3</v>
      </c>
      <c r="U42" s="49">
        <v>72</v>
      </c>
      <c r="V42" s="625">
        <v>3.0000000000000001E-3</v>
      </c>
      <c r="W42" s="49">
        <v>19</v>
      </c>
      <c r="X42" s="624">
        <v>1E-3</v>
      </c>
      <c r="Y42" s="52">
        <v>0</v>
      </c>
      <c r="Z42" s="623">
        <v>0</v>
      </c>
      <c r="AA42" s="434">
        <v>16</v>
      </c>
      <c r="AB42" s="622">
        <v>1E-3</v>
      </c>
      <c r="AC42" s="621">
        <v>260</v>
      </c>
      <c r="AD42" s="431">
        <v>27139</v>
      </c>
      <c r="AE42" s="620">
        <v>0.996</v>
      </c>
      <c r="AF42" s="423">
        <v>84</v>
      </c>
      <c r="AG42" s="619">
        <v>3.0000000000000001E-3</v>
      </c>
      <c r="AI42" s="495">
        <v>84</v>
      </c>
      <c r="AJ42" s="630">
        <v>3.0000000000000001E-3</v>
      </c>
      <c r="AL42" s="531">
        <f t="shared" si="4"/>
        <v>0</v>
      </c>
      <c r="AM42" s="617">
        <f t="shared" si="3"/>
        <v>0</v>
      </c>
      <c r="AQ42" s="434">
        <v>2390</v>
      </c>
      <c r="AR42" s="650">
        <v>8.8999999999999996E-2</v>
      </c>
      <c r="AT42" s="656">
        <f t="shared" si="5"/>
        <v>-2306</v>
      </c>
      <c r="AU42" s="202">
        <f t="shared" si="6"/>
        <v>-8.5999999999999993E-2</v>
      </c>
    </row>
    <row r="43" spans="1:47" x14ac:dyDescent="0.25">
      <c r="A43" s="36" t="s">
        <v>409</v>
      </c>
      <c r="B43" s="37">
        <v>4902</v>
      </c>
      <c r="C43" s="38">
        <v>9</v>
      </c>
      <c r="D43" s="38">
        <v>0</v>
      </c>
      <c r="E43" s="38">
        <v>4</v>
      </c>
      <c r="F43" s="39">
        <v>3</v>
      </c>
      <c r="G43" s="206">
        <v>4733</v>
      </c>
      <c r="H43" s="629">
        <v>0.96599999999999997</v>
      </c>
      <c r="I43" s="145">
        <v>151</v>
      </c>
      <c r="J43" s="628">
        <v>3.1E-2</v>
      </c>
      <c r="K43" s="203">
        <v>7</v>
      </c>
      <c r="L43" s="628">
        <v>1E-3</v>
      </c>
      <c r="M43" s="203">
        <v>11</v>
      </c>
      <c r="N43" s="627">
        <v>2E-3</v>
      </c>
      <c r="O43" s="141">
        <v>98</v>
      </c>
      <c r="P43" s="626">
        <v>0.02</v>
      </c>
      <c r="Q43" s="49">
        <v>22</v>
      </c>
      <c r="R43" s="625">
        <v>4.0000000000000001E-3</v>
      </c>
      <c r="S43" s="49">
        <v>24</v>
      </c>
      <c r="T43" s="625">
        <v>5.0000000000000001E-3</v>
      </c>
      <c r="U43" s="49">
        <v>3</v>
      </c>
      <c r="V43" s="625">
        <v>1E-3</v>
      </c>
      <c r="W43" s="49">
        <v>1</v>
      </c>
      <c r="X43" s="624">
        <v>0</v>
      </c>
      <c r="Y43" s="52">
        <v>1</v>
      </c>
      <c r="Z43" s="623">
        <v>0</v>
      </c>
      <c r="AA43" s="434">
        <v>2</v>
      </c>
      <c r="AB43" s="622">
        <v>0</v>
      </c>
      <c r="AC43" s="621">
        <v>130</v>
      </c>
      <c r="AD43" s="431">
        <v>4795</v>
      </c>
      <c r="AE43" s="620">
        <v>0.97799999999999998</v>
      </c>
      <c r="AF43" s="423">
        <v>105</v>
      </c>
      <c r="AG43" s="619">
        <v>2.1000000000000001E-2</v>
      </c>
      <c r="AI43" s="495">
        <v>105</v>
      </c>
      <c r="AJ43" s="630">
        <v>2.1000000000000001E-2</v>
      </c>
      <c r="AL43" s="531">
        <f t="shared" si="4"/>
        <v>0</v>
      </c>
      <c r="AM43" s="617">
        <f t="shared" ref="AM43:AM62" si="7" xml:space="preserve"> AG43-AJ43</f>
        <v>0</v>
      </c>
      <c r="AQ43" s="434">
        <v>105</v>
      </c>
      <c r="AR43" s="650">
        <v>2.1999999999999999E-2</v>
      </c>
      <c r="AT43" s="656">
        <f t="shared" si="5"/>
        <v>0</v>
      </c>
      <c r="AU43" s="202">
        <f t="shared" si="6"/>
        <v>-9.9999999999999742E-4</v>
      </c>
    </row>
    <row r="44" spans="1:47" x14ac:dyDescent="0.25">
      <c r="A44" s="36" t="s">
        <v>408</v>
      </c>
      <c r="B44" s="37">
        <v>4907</v>
      </c>
      <c r="C44" s="38">
        <v>10</v>
      </c>
      <c r="D44" s="38">
        <v>0</v>
      </c>
      <c r="E44" s="38">
        <v>0</v>
      </c>
      <c r="F44" s="39">
        <v>3</v>
      </c>
      <c r="G44" s="206">
        <v>4759</v>
      </c>
      <c r="H44" s="629">
        <v>0.97</v>
      </c>
      <c r="I44" s="145">
        <v>139</v>
      </c>
      <c r="J44" s="628">
        <v>2.8000000000000001E-2</v>
      </c>
      <c r="K44" s="203">
        <v>9</v>
      </c>
      <c r="L44" s="628">
        <v>2E-3</v>
      </c>
      <c r="M44" s="203">
        <v>0</v>
      </c>
      <c r="N44" s="627">
        <v>0</v>
      </c>
      <c r="O44" s="141">
        <v>38</v>
      </c>
      <c r="P44" s="626">
        <v>8.0000000000000002E-3</v>
      </c>
      <c r="Q44" s="49">
        <v>2</v>
      </c>
      <c r="R44" s="625">
        <v>0</v>
      </c>
      <c r="S44" s="49">
        <v>34</v>
      </c>
      <c r="T44" s="625">
        <v>7.0000000000000001E-3</v>
      </c>
      <c r="U44" s="49">
        <v>47</v>
      </c>
      <c r="V44" s="625">
        <v>0.01</v>
      </c>
      <c r="W44" s="49">
        <v>8</v>
      </c>
      <c r="X44" s="624">
        <v>2E-3</v>
      </c>
      <c r="Y44" s="52">
        <v>6</v>
      </c>
      <c r="Z44" s="623">
        <v>1E-3</v>
      </c>
      <c r="AA44" s="434">
        <v>19</v>
      </c>
      <c r="AB44" s="622">
        <v>4.0000000000000001E-3</v>
      </c>
      <c r="AC44" s="621">
        <v>153</v>
      </c>
      <c r="AD44" s="431">
        <v>4824</v>
      </c>
      <c r="AE44" s="620">
        <v>0.98299999999999998</v>
      </c>
      <c r="AF44" s="423">
        <v>47</v>
      </c>
      <c r="AG44" s="619">
        <v>0.01</v>
      </c>
      <c r="AI44" s="495">
        <v>44</v>
      </c>
      <c r="AJ44" s="630">
        <v>8.9999999999999993E-3</v>
      </c>
      <c r="AL44" s="531">
        <f t="shared" ref="AL44:AL62" si="8" xml:space="preserve"> AF44-AI44</f>
        <v>3</v>
      </c>
      <c r="AM44" s="617">
        <f t="shared" si="7"/>
        <v>1.0000000000000009E-3</v>
      </c>
      <c r="AQ44" s="434">
        <v>41</v>
      </c>
      <c r="AR44" s="650">
        <v>8.9999999999999993E-3</v>
      </c>
      <c r="AT44" s="656">
        <f t="shared" si="5"/>
        <v>6</v>
      </c>
      <c r="AU44" s="202">
        <f t="shared" si="6"/>
        <v>1.0000000000000009E-3</v>
      </c>
    </row>
    <row r="45" spans="1:47" x14ac:dyDescent="0.25">
      <c r="A45" s="36" t="s">
        <v>407</v>
      </c>
      <c r="B45" s="37">
        <v>5609</v>
      </c>
      <c r="C45" s="38">
        <v>16</v>
      </c>
      <c r="D45" s="38">
        <v>0</v>
      </c>
      <c r="E45" s="38">
        <v>7</v>
      </c>
      <c r="F45" s="39">
        <v>3</v>
      </c>
      <c r="G45" s="206">
        <v>5289</v>
      </c>
      <c r="H45" s="629">
        <v>0.94299999999999995</v>
      </c>
      <c r="I45" s="145">
        <v>296</v>
      </c>
      <c r="J45" s="628">
        <v>5.2999999999999999E-2</v>
      </c>
      <c r="K45" s="203">
        <v>16</v>
      </c>
      <c r="L45" s="628">
        <v>3.0000000000000001E-3</v>
      </c>
      <c r="M45" s="203">
        <v>8</v>
      </c>
      <c r="N45" s="627">
        <v>1E-3</v>
      </c>
      <c r="O45" s="141">
        <v>14</v>
      </c>
      <c r="P45" s="626">
        <v>2E-3</v>
      </c>
      <c r="Q45" s="49">
        <v>2</v>
      </c>
      <c r="R45" s="625">
        <v>0</v>
      </c>
      <c r="S45" s="49">
        <v>205</v>
      </c>
      <c r="T45" s="625">
        <v>3.6999999999999998E-2</v>
      </c>
      <c r="U45" s="49">
        <v>5</v>
      </c>
      <c r="V45" s="625">
        <v>1E-3</v>
      </c>
      <c r="W45" s="49">
        <v>4</v>
      </c>
      <c r="X45" s="624">
        <v>1E-3</v>
      </c>
      <c r="Y45" s="52">
        <v>4</v>
      </c>
      <c r="Z45" s="623">
        <v>1E-3</v>
      </c>
      <c r="AA45" s="434">
        <v>8</v>
      </c>
      <c r="AB45" s="622">
        <v>1E-3</v>
      </c>
      <c r="AC45" s="621">
        <v>247</v>
      </c>
      <c r="AD45" s="431">
        <v>5369</v>
      </c>
      <c r="AE45" s="620">
        <v>0.95699999999999996</v>
      </c>
      <c r="AF45" s="423">
        <v>30</v>
      </c>
      <c r="AG45" s="619">
        <v>5.0000000000000001E-3</v>
      </c>
      <c r="AI45" s="495">
        <v>32</v>
      </c>
      <c r="AJ45" s="630">
        <v>6.0000000000000001E-3</v>
      </c>
      <c r="AL45" s="531">
        <f t="shared" si="8"/>
        <v>-2</v>
      </c>
      <c r="AM45" s="617">
        <f t="shared" si="7"/>
        <v>-1E-3</v>
      </c>
      <c r="AQ45" s="434">
        <v>68</v>
      </c>
      <c r="AR45" s="650">
        <v>1.2E-2</v>
      </c>
      <c r="AT45" s="656">
        <f t="shared" si="5"/>
        <v>-38</v>
      </c>
      <c r="AU45" s="202">
        <f t="shared" si="6"/>
        <v>-7.0000000000000001E-3</v>
      </c>
    </row>
    <row r="46" spans="1:47" x14ac:dyDescent="0.25">
      <c r="A46" s="36" t="s">
        <v>406</v>
      </c>
      <c r="B46" s="37">
        <v>19522</v>
      </c>
      <c r="C46" s="38">
        <v>28</v>
      </c>
      <c r="D46" s="38">
        <v>9</v>
      </c>
      <c r="E46" s="38">
        <v>11</v>
      </c>
      <c r="F46" s="39">
        <v>3</v>
      </c>
      <c r="G46" s="206">
        <v>19215</v>
      </c>
      <c r="H46" s="629">
        <v>0.98399999999999999</v>
      </c>
      <c r="I46" s="145">
        <v>234</v>
      </c>
      <c r="J46" s="628">
        <v>1.2E-2</v>
      </c>
      <c r="K46" s="203">
        <v>1</v>
      </c>
      <c r="L46" s="628">
        <v>0</v>
      </c>
      <c r="M46" s="203">
        <v>72</v>
      </c>
      <c r="N46" s="627">
        <v>4.0000000000000001E-3</v>
      </c>
      <c r="O46" s="141">
        <v>14</v>
      </c>
      <c r="P46" s="626">
        <v>1E-3</v>
      </c>
      <c r="Q46" s="49">
        <v>1</v>
      </c>
      <c r="R46" s="625">
        <v>0</v>
      </c>
      <c r="S46" s="49">
        <v>498</v>
      </c>
      <c r="T46" s="625">
        <v>2.5999999999999999E-2</v>
      </c>
      <c r="U46" s="49">
        <v>589</v>
      </c>
      <c r="V46" s="625">
        <v>0.03</v>
      </c>
      <c r="W46" s="49">
        <v>10</v>
      </c>
      <c r="X46" s="624">
        <v>1E-3</v>
      </c>
      <c r="Y46" s="52">
        <v>3</v>
      </c>
      <c r="Z46" s="623">
        <v>0</v>
      </c>
      <c r="AA46" s="434">
        <v>3</v>
      </c>
      <c r="AB46" s="622">
        <v>0</v>
      </c>
      <c r="AC46" s="621">
        <v>1193</v>
      </c>
      <c r="AD46" s="431">
        <v>18387</v>
      </c>
      <c r="AE46" s="620">
        <v>0.94199999999999995</v>
      </c>
      <c r="AF46" s="423">
        <v>15</v>
      </c>
      <c r="AG46" s="619">
        <v>1E-3</v>
      </c>
      <c r="AI46" s="495">
        <v>21</v>
      </c>
      <c r="AJ46" s="630">
        <v>1E-3</v>
      </c>
      <c r="AL46" s="531">
        <f t="shared" si="8"/>
        <v>-6</v>
      </c>
      <c r="AM46" s="617">
        <f t="shared" si="7"/>
        <v>0</v>
      </c>
      <c r="AQ46" s="434">
        <v>22</v>
      </c>
      <c r="AR46" s="650">
        <v>1E-3</v>
      </c>
      <c r="AT46" s="656">
        <f t="shared" si="5"/>
        <v>-7</v>
      </c>
      <c r="AU46" s="202">
        <f t="shared" si="6"/>
        <v>0</v>
      </c>
    </row>
    <row r="47" spans="1:47" x14ac:dyDescent="0.25">
      <c r="A47" s="36" t="s">
        <v>405</v>
      </c>
      <c r="B47" s="37">
        <v>39270</v>
      </c>
      <c r="C47" s="38">
        <v>39</v>
      </c>
      <c r="D47" s="38">
        <v>7</v>
      </c>
      <c r="E47" s="38">
        <v>27</v>
      </c>
      <c r="F47" s="39">
        <v>3</v>
      </c>
      <c r="G47" s="206">
        <v>37317</v>
      </c>
      <c r="H47" s="629">
        <v>0.95</v>
      </c>
      <c r="I47" s="145">
        <v>1786</v>
      </c>
      <c r="J47" s="628">
        <v>4.4999999999999998E-2</v>
      </c>
      <c r="K47" s="203">
        <v>22</v>
      </c>
      <c r="L47" s="628">
        <v>1E-3</v>
      </c>
      <c r="M47" s="203">
        <v>145</v>
      </c>
      <c r="N47" s="627">
        <v>4.0000000000000001E-3</v>
      </c>
      <c r="O47" s="141">
        <v>199</v>
      </c>
      <c r="P47" s="626">
        <v>5.0000000000000001E-3</v>
      </c>
      <c r="Q47" s="49">
        <v>130</v>
      </c>
      <c r="R47" s="625">
        <v>3.0000000000000001E-3</v>
      </c>
      <c r="S47" s="49">
        <v>102</v>
      </c>
      <c r="T47" s="625">
        <v>3.0000000000000001E-3</v>
      </c>
      <c r="U47" s="49">
        <v>117</v>
      </c>
      <c r="V47" s="625">
        <v>3.0000000000000001E-3</v>
      </c>
      <c r="W47" s="49">
        <v>45</v>
      </c>
      <c r="X47" s="624">
        <v>1E-3</v>
      </c>
      <c r="Y47" s="52">
        <v>1</v>
      </c>
      <c r="Z47" s="623">
        <v>0</v>
      </c>
      <c r="AA47" s="434">
        <v>10</v>
      </c>
      <c r="AB47" s="622">
        <v>0</v>
      </c>
      <c r="AC47" s="621">
        <v>596</v>
      </c>
      <c r="AD47" s="431">
        <v>38971</v>
      </c>
      <c r="AE47" s="620">
        <v>0.99199999999999999</v>
      </c>
      <c r="AF47" s="423">
        <v>221</v>
      </c>
      <c r="AG47" s="619">
        <v>6.0000000000000001E-3</v>
      </c>
      <c r="AI47" s="495">
        <v>238</v>
      </c>
      <c r="AJ47" s="630">
        <v>6.0000000000000001E-3</v>
      </c>
      <c r="AL47" s="531">
        <f t="shared" si="8"/>
        <v>-17</v>
      </c>
      <c r="AM47" s="617">
        <f t="shared" si="7"/>
        <v>0</v>
      </c>
      <c r="AQ47" s="434">
        <v>557</v>
      </c>
      <c r="AR47" s="650">
        <v>1.4E-2</v>
      </c>
      <c r="AT47" s="656">
        <f t="shared" si="5"/>
        <v>-336</v>
      </c>
      <c r="AU47" s="202">
        <f t="shared" si="6"/>
        <v>-8.0000000000000002E-3</v>
      </c>
    </row>
    <row r="48" spans="1:47" x14ac:dyDescent="0.25">
      <c r="A48" s="36" t="s">
        <v>404</v>
      </c>
      <c r="B48" s="37">
        <v>47890</v>
      </c>
      <c r="C48" s="38">
        <v>60</v>
      </c>
      <c r="D48" s="38">
        <v>0</v>
      </c>
      <c r="E48" s="38">
        <v>44</v>
      </c>
      <c r="F48" s="39">
        <v>3</v>
      </c>
      <c r="G48" s="206">
        <v>46509</v>
      </c>
      <c r="H48" s="629">
        <v>0.97099999999999997</v>
      </c>
      <c r="I48" s="145">
        <v>1196</v>
      </c>
      <c r="J48" s="628">
        <v>2.5000000000000001E-2</v>
      </c>
      <c r="K48" s="203">
        <v>88</v>
      </c>
      <c r="L48" s="628">
        <v>2E-3</v>
      </c>
      <c r="M48" s="203">
        <v>97</v>
      </c>
      <c r="N48" s="627">
        <v>2E-3</v>
      </c>
      <c r="O48" s="141">
        <v>262</v>
      </c>
      <c r="P48" s="626">
        <v>5.0000000000000001E-3</v>
      </c>
      <c r="Q48" s="49">
        <v>223</v>
      </c>
      <c r="R48" s="625">
        <v>5.0000000000000001E-3</v>
      </c>
      <c r="S48" s="49">
        <v>532</v>
      </c>
      <c r="T48" s="625">
        <v>1.0999999999999999E-2</v>
      </c>
      <c r="U48" s="49">
        <v>122</v>
      </c>
      <c r="V48" s="625">
        <v>3.0000000000000001E-3</v>
      </c>
      <c r="W48" s="49">
        <v>45</v>
      </c>
      <c r="X48" s="624">
        <v>1E-3</v>
      </c>
      <c r="Y48" s="52">
        <v>1</v>
      </c>
      <c r="Z48" s="623">
        <v>0</v>
      </c>
      <c r="AA48" s="434">
        <v>39</v>
      </c>
      <c r="AB48" s="622">
        <v>1E-3</v>
      </c>
      <c r="AC48" s="621">
        <v>1031</v>
      </c>
      <c r="AD48" s="431">
        <v>47090</v>
      </c>
      <c r="AE48" s="620">
        <v>0.98299999999999998</v>
      </c>
      <c r="AF48" s="423">
        <v>350</v>
      </c>
      <c r="AG48" s="619">
        <v>7.0000000000000001E-3</v>
      </c>
      <c r="AI48" s="495">
        <v>358</v>
      </c>
      <c r="AJ48" s="630">
        <v>7.0000000000000001E-3</v>
      </c>
      <c r="AL48" s="531">
        <f t="shared" si="8"/>
        <v>-8</v>
      </c>
      <c r="AM48" s="617">
        <f t="shared" si="7"/>
        <v>0</v>
      </c>
      <c r="AQ48" s="434">
        <v>1297</v>
      </c>
      <c r="AR48" s="650">
        <v>2.8000000000000001E-2</v>
      </c>
      <c r="AT48" s="656">
        <f t="shared" si="5"/>
        <v>-947</v>
      </c>
      <c r="AU48" s="202">
        <f t="shared" si="6"/>
        <v>-2.1000000000000001E-2</v>
      </c>
    </row>
    <row r="49" spans="1:47" x14ac:dyDescent="0.25">
      <c r="A49" s="36" t="s">
        <v>403</v>
      </c>
      <c r="B49" s="37">
        <v>17311</v>
      </c>
      <c r="C49" s="38">
        <v>27</v>
      </c>
      <c r="D49" s="38">
        <v>0</v>
      </c>
      <c r="E49" s="38">
        <v>16</v>
      </c>
      <c r="F49" s="39">
        <v>3</v>
      </c>
      <c r="G49" s="206">
        <v>15745</v>
      </c>
      <c r="H49" s="629">
        <v>0.91</v>
      </c>
      <c r="I49" s="145">
        <v>1521</v>
      </c>
      <c r="J49" s="628">
        <v>8.7999999999999995E-2</v>
      </c>
      <c r="K49" s="203">
        <v>45</v>
      </c>
      <c r="L49" s="628">
        <v>3.0000000000000001E-3</v>
      </c>
      <c r="M49" s="203">
        <v>0</v>
      </c>
      <c r="N49" s="627">
        <v>0</v>
      </c>
      <c r="O49" s="141">
        <v>286</v>
      </c>
      <c r="P49" s="626">
        <v>1.7000000000000001E-2</v>
      </c>
      <c r="Q49" s="49">
        <v>182</v>
      </c>
      <c r="R49" s="625">
        <v>1.0999999999999999E-2</v>
      </c>
      <c r="S49" s="49">
        <v>169</v>
      </c>
      <c r="T49" s="625">
        <v>0.01</v>
      </c>
      <c r="U49" s="49">
        <v>92</v>
      </c>
      <c r="V49" s="625">
        <v>5.0000000000000001E-3</v>
      </c>
      <c r="W49" s="49">
        <v>10</v>
      </c>
      <c r="X49" s="624">
        <v>1E-3</v>
      </c>
      <c r="Y49" s="52">
        <v>2</v>
      </c>
      <c r="Z49" s="623">
        <v>0</v>
      </c>
      <c r="AA49" s="434">
        <v>22</v>
      </c>
      <c r="AB49" s="622">
        <v>1E-3</v>
      </c>
      <c r="AC49" s="621">
        <v>586</v>
      </c>
      <c r="AD49" s="431">
        <v>16919</v>
      </c>
      <c r="AE49" s="620">
        <v>0.97699999999999998</v>
      </c>
      <c r="AF49" s="423">
        <v>331</v>
      </c>
      <c r="AG49" s="619">
        <v>1.9E-2</v>
      </c>
      <c r="AI49" s="495">
        <v>329</v>
      </c>
      <c r="AJ49" s="630">
        <v>1.9E-2</v>
      </c>
      <c r="AL49" s="531">
        <f t="shared" si="8"/>
        <v>2</v>
      </c>
      <c r="AM49" s="617">
        <f t="shared" si="7"/>
        <v>0</v>
      </c>
      <c r="AQ49" s="434">
        <v>1291</v>
      </c>
      <c r="AR49" s="650">
        <v>7.5999999999999998E-2</v>
      </c>
      <c r="AT49" s="656">
        <f t="shared" si="5"/>
        <v>-960</v>
      </c>
      <c r="AU49" s="202">
        <f t="shared" si="6"/>
        <v>-5.6999999999999995E-2</v>
      </c>
    </row>
    <row r="50" spans="1:47" x14ac:dyDescent="0.25">
      <c r="A50" s="36" t="s">
        <v>402</v>
      </c>
      <c r="B50" s="37">
        <v>6012</v>
      </c>
      <c r="C50" s="38">
        <v>9</v>
      </c>
      <c r="D50" s="38">
        <v>0</v>
      </c>
      <c r="E50" s="38">
        <v>0</v>
      </c>
      <c r="F50" s="39">
        <v>3</v>
      </c>
      <c r="G50" s="206">
        <v>5245</v>
      </c>
      <c r="H50" s="629">
        <v>0.872</v>
      </c>
      <c r="I50" s="145">
        <v>737</v>
      </c>
      <c r="J50" s="628">
        <v>0.123</v>
      </c>
      <c r="K50" s="203">
        <v>30</v>
      </c>
      <c r="L50" s="628">
        <v>5.0000000000000001E-3</v>
      </c>
      <c r="M50" s="203">
        <v>0</v>
      </c>
      <c r="N50" s="627">
        <v>0</v>
      </c>
      <c r="O50" s="141">
        <v>244</v>
      </c>
      <c r="P50" s="626">
        <v>4.1000000000000002E-2</v>
      </c>
      <c r="Q50" s="49">
        <v>6</v>
      </c>
      <c r="R50" s="625">
        <v>1E-3</v>
      </c>
      <c r="S50" s="49">
        <v>169</v>
      </c>
      <c r="T50" s="625">
        <v>2.8000000000000001E-2</v>
      </c>
      <c r="U50" s="49">
        <v>30</v>
      </c>
      <c r="V50" s="625">
        <v>5.0000000000000001E-3</v>
      </c>
      <c r="W50" s="49">
        <v>36</v>
      </c>
      <c r="X50" s="624">
        <v>6.0000000000000001E-3</v>
      </c>
      <c r="Y50" s="52">
        <v>12</v>
      </c>
      <c r="Z50" s="623">
        <v>2E-3</v>
      </c>
      <c r="AA50" s="434">
        <v>29</v>
      </c>
      <c r="AB50" s="622">
        <v>5.0000000000000001E-3</v>
      </c>
      <c r="AC50" s="621">
        <v>536</v>
      </c>
      <c r="AD50" s="431">
        <v>5699</v>
      </c>
      <c r="AE50" s="620">
        <v>0.94799999999999995</v>
      </c>
      <c r="AF50" s="423">
        <v>274</v>
      </c>
      <c r="AG50" s="619">
        <v>4.5999999999999999E-2</v>
      </c>
      <c r="AI50" s="495">
        <v>275</v>
      </c>
      <c r="AJ50" s="630">
        <v>4.5999999999999999E-2</v>
      </c>
      <c r="AL50" s="531">
        <f t="shared" si="8"/>
        <v>-1</v>
      </c>
      <c r="AM50" s="617">
        <f t="shared" si="7"/>
        <v>0</v>
      </c>
      <c r="AQ50" s="434">
        <v>384</v>
      </c>
      <c r="AR50" s="650">
        <v>6.5000000000000002E-2</v>
      </c>
      <c r="AT50" s="656">
        <f t="shared" si="5"/>
        <v>-110</v>
      </c>
      <c r="AU50" s="202">
        <f t="shared" si="6"/>
        <v>-1.9000000000000003E-2</v>
      </c>
    </row>
    <row r="51" spans="1:47" x14ac:dyDescent="0.25">
      <c r="A51" s="36" t="s">
        <v>401</v>
      </c>
      <c r="B51" s="37">
        <v>8567</v>
      </c>
      <c r="C51" s="38">
        <v>18</v>
      </c>
      <c r="D51" s="38">
        <v>0</v>
      </c>
      <c r="E51" s="38">
        <v>0</v>
      </c>
      <c r="F51" s="39">
        <v>3</v>
      </c>
      <c r="G51" s="206">
        <v>6207</v>
      </c>
      <c r="H51" s="629">
        <v>0.72499999999999998</v>
      </c>
      <c r="I51" s="145">
        <v>2353</v>
      </c>
      <c r="J51" s="628">
        <v>0.27500000000000002</v>
      </c>
      <c r="K51" s="203">
        <v>7</v>
      </c>
      <c r="L51" s="628">
        <v>1E-3</v>
      </c>
      <c r="M51" s="203">
        <v>0</v>
      </c>
      <c r="N51" s="627">
        <v>0</v>
      </c>
      <c r="O51" s="141">
        <v>56</v>
      </c>
      <c r="P51" s="626">
        <v>7.0000000000000001E-3</v>
      </c>
      <c r="Q51" s="49">
        <v>16</v>
      </c>
      <c r="R51" s="625">
        <v>2E-3</v>
      </c>
      <c r="S51" s="49">
        <v>56</v>
      </c>
      <c r="T51" s="625">
        <v>7.0000000000000001E-3</v>
      </c>
      <c r="U51" s="49">
        <v>32</v>
      </c>
      <c r="V51" s="625">
        <v>4.0000000000000001E-3</v>
      </c>
      <c r="W51" s="49">
        <v>24</v>
      </c>
      <c r="X51" s="624">
        <v>3.0000000000000001E-3</v>
      </c>
      <c r="Y51" s="52">
        <v>0</v>
      </c>
      <c r="Z51" s="623">
        <v>0</v>
      </c>
      <c r="AA51" s="434">
        <v>8</v>
      </c>
      <c r="AB51" s="622">
        <v>1E-3</v>
      </c>
      <c r="AC51" s="621">
        <v>203</v>
      </c>
      <c r="AD51" s="431">
        <v>8491</v>
      </c>
      <c r="AE51" s="620">
        <v>0.99099999999999999</v>
      </c>
      <c r="AF51" s="423">
        <v>63</v>
      </c>
      <c r="AG51" s="619">
        <v>7.0000000000000001E-3</v>
      </c>
      <c r="AI51" s="495">
        <v>59</v>
      </c>
      <c r="AJ51" s="630">
        <v>7.0000000000000001E-3</v>
      </c>
      <c r="AL51" s="531">
        <f t="shared" si="8"/>
        <v>4</v>
      </c>
      <c r="AM51" s="617">
        <f t="shared" si="7"/>
        <v>0</v>
      </c>
      <c r="AQ51" s="434">
        <v>483</v>
      </c>
      <c r="AR51" s="650">
        <v>5.7000000000000002E-2</v>
      </c>
      <c r="AT51" s="656">
        <f t="shared" si="5"/>
        <v>-420</v>
      </c>
      <c r="AU51" s="202">
        <f t="shared" si="6"/>
        <v>-0.05</v>
      </c>
    </row>
    <row r="52" spans="1:47" x14ac:dyDescent="0.25">
      <c r="A52" s="36" t="s">
        <v>400</v>
      </c>
      <c r="B52" s="37">
        <v>8339</v>
      </c>
      <c r="C52" s="38">
        <v>15</v>
      </c>
      <c r="D52" s="38">
        <v>0</v>
      </c>
      <c r="E52" s="38">
        <v>13</v>
      </c>
      <c r="F52" s="39">
        <v>3</v>
      </c>
      <c r="G52" s="206">
        <v>8015</v>
      </c>
      <c r="H52" s="629">
        <v>0.96099999999999997</v>
      </c>
      <c r="I52" s="145">
        <v>304</v>
      </c>
      <c r="J52" s="628">
        <v>3.5999999999999997E-2</v>
      </c>
      <c r="K52" s="203">
        <v>4</v>
      </c>
      <c r="L52" s="628">
        <v>0</v>
      </c>
      <c r="M52" s="203">
        <v>16</v>
      </c>
      <c r="N52" s="627">
        <v>2E-3</v>
      </c>
      <c r="O52" s="141">
        <v>26</v>
      </c>
      <c r="P52" s="626">
        <v>3.0000000000000001E-3</v>
      </c>
      <c r="Q52" s="49">
        <v>22</v>
      </c>
      <c r="R52" s="625">
        <v>3.0000000000000001E-3</v>
      </c>
      <c r="S52" s="49">
        <v>22</v>
      </c>
      <c r="T52" s="625">
        <v>3.0000000000000001E-3</v>
      </c>
      <c r="U52" s="49">
        <v>8</v>
      </c>
      <c r="V52" s="625">
        <v>1E-3</v>
      </c>
      <c r="W52" s="49">
        <v>10</v>
      </c>
      <c r="X52" s="624">
        <v>1E-3</v>
      </c>
      <c r="Y52" s="52">
        <v>1</v>
      </c>
      <c r="Z52" s="623">
        <v>0</v>
      </c>
      <c r="AA52" s="434">
        <v>6</v>
      </c>
      <c r="AB52" s="622">
        <v>1E-3</v>
      </c>
      <c r="AC52" s="621">
        <v>86</v>
      </c>
      <c r="AD52" s="431">
        <v>8302</v>
      </c>
      <c r="AE52" s="620">
        <v>0.996</v>
      </c>
      <c r="AF52" s="423">
        <v>30</v>
      </c>
      <c r="AG52" s="619">
        <v>4.0000000000000001E-3</v>
      </c>
      <c r="AI52" s="495">
        <v>35</v>
      </c>
      <c r="AJ52" s="630">
        <v>4.0000000000000001E-3</v>
      </c>
      <c r="AL52" s="531">
        <f t="shared" si="8"/>
        <v>-5</v>
      </c>
      <c r="AM52" s="617">
        <f t="shared" si="7"/>
        <v>0</v>
      </c>
      <c r="AQ52" s="434">
        <v>91</v>
      </c>
      <c r="AR52" s="650">
        <v>1.0999999999999999E-2</v>
      </c>
      <c r="AT52" s="656">
        <f t="shared" si="5"/>
        <v>-61</v>
      </c>
      <c r="AU52" s="202">
        <f t="shared" si="6"/>
        <v>-6.9999999999999993E-3</v>
      </c>
    </row>
    <row r="53" spans="1:47" x14ac:dyDescent="0.25">
      <c r="A53" s="36" t="s">
        <v>399</v>
      </c>
      <c r="B53" s="37">
        <v>10421</v>
      </c>
      <c r="C53" s="38">
        <v>17</v>
      </c>
      <c r="D53" s="38">
        <v>0</v>
      </c>
      <c r="E53" s="38">
        <v>8</v>
      </c>
      <c r="F53" s="39">
        <v>3</v>
      </c>
      <c r="G53" s="206">
        <v>9891</v>
      </c>
      <c r="H53" s="629">
        <v>0.94899999999999995</v>
      </c>
      <c r="I53" s="145">
        <v>488</v>
      </c>
      <c r="J53" s="628">
        <v>4.7E-2</v>
      </c>
      <c r="K53" s="203">
        <v>14</v>
      </c>
      <c r="L53" s="628">
        <v>1E-3</v>
      </c>
      <c r="M53" s="203">
        <v>28</v>
      </c>
      <c r="N53" s="627">
        <v>3.0000000000000001E-3</v>
      </c>
      <c r="O53" s="141">
        <v>80</v>
      </c>
      <c r="P53" s="626">
        <v>8.0000000000000002E-3</v>
      </c>
      <c r="Q53" s="49">
        <v>33</v>
      </c>
      <c r="R53" s="625">
        <v>3.0000000000000001E-3</v>
      </c>
      <c r="S53" s="49">
        <v>199</v>
      </c>
      <c r="T53" s="625">
        <v>1.9E-2</v>
      </c>
      <c r="U53" s="49">
        <v>41</v>
      </c>
      <c r="V53" s="625">
        <v>4.0000000000000001E-3</v>
      </c>
      <c r="W53" s="49">
        <v>1782</v>
      </c>
      <c r="X53" s="624">
        <v>0.17100000000000001</v>
      </c>
      <c r="Y53" s="52">
        <v>5875</v>
      </c>
      <c r="Z53" s="623">
        <v>0.56399999999999995</v>
      </c>
      <c r="AA53" s="434">
        <v>24</v>
      </c>
      <c r="AB53" s="622">
        <v>2E-3</v>
      </c>
      <c r="AC53" s="621">
        <v>8034</v>
      </c>
      <c r="AD53" s="431">
        <v>4421</v>
      </c>
      <c r="AE53" s="620">
        <v>0.42399999999999999</v>
      </c>
      <c r="AF53" s="423">
        <v>94</v>
      </c>
      <c r="AG53" s="619">
        <v>8.9999999999999993E-3</v>
      </c>
      <c r="AI53" s="495">
        <v>90</v>
      </c>
      <c r="AJ53" s="630">
        <v>8.9999999999999993E-3</v>
      </c>
      <c r="AL53" s="531">
        <f t="shared" si="8"/>
        <v>4</v>
      </c>
      <c r="AM53" s="617">
        <f t="shared" si="7"/>
        <v>0</v>
      </c>
      <c r="AQ53" s="434">
        <v>191</v>
      </c>
      <c r="AR53" s="650">
        <v>1.9E-2</v>
      </c>
      <c r="AT53" s="656">
        <f t="shared" si="5"/>
        <v>-97</v>
      </c>
      <c r="AU53" s="202">
        <f t="shared" si="6"/>
        <v>-0.01</v>
      </c>
    </row>
    <row r="54" spans="1:47" x14ac:dyDescent="0.25">
      <c r="A54" s="36" t="s">
        <v>398</v>
      </c>
      <c r="B54" s="37">
        <v>5095</v>
      </c>
      <c r="C54" s="38">
        <v>9</v>
      </c>
      <c r="D54" s="38">
        <v>0</v>
      </c>
      <c r="E54" s="38">
        <v>0</v>
      </c>
      <c r="F54" s="39">
        <v>3</v>
      </c>
      <c r="G54" s="206">
        <v>4799</v>
      </c>
      <c r="H54" s="629">
        <v>0.94199999999999995</v>
      </c>
      <c r="I54" s="145">
        <v>269</v>
      </c>
      <c r="J54" s="628">
        <v>5.2999999999999999E-2</v>
      </c>
      <c r="K54" s="203">
        <v>3</v>
      </c>
      <c r="L54" s="628">
        <v>1E-3</v>
      </c>
      <c r="M54" s="203">
        <v>24</v>
      </c>
      <c r="N54" s="627">
        <v>5.0000000000000001E-3</v>
      </c>
      <c r="O54" s="141">
        <v>5</v>
      </c>
      <c r="P54" s="626">
        <v>1E-3</v>
      </c>
      <c r="Q54" s="49">
        <v>0</v>
      </c>
      <c r="R54" s="625">
        <v>0</v>
      </c>
      <c r="S54" s="49">
        <v>97</v>
      </c>
      <c r="T54" s="625">
        <v>1.9E-2</v>
      </c>
      <c r="U54" s="49">
        <v>6</v>
      </c>
      <c r="V54" s="625">
        <v>1E-3</v>
      </c>
      <c r="W54" s="49">
        <v>5</v>
      </c>
      <c r="X54" s="624">
        <v>1E-3</v>
      </c>
      <c r="Y54" s="52">
        <v>0</v>
      </c>
      <c r="Z54" s="623">
        <v>0</v>
      </c>
      <c r="AA54" s="434">
        <v>0</v>
      </c>
      <c r="AB54" s="622">
        <v>0</v>
      </c>
      <c r="AC54" s="621">
        <v>128</v>
      </c>
      <c r="AD54" s="431">
        <v>4990</v>
      </c>
      <c r="AE54" s="620">
        <v>0.97899999999999998</v>
      </c>
      <c r="AF54" s="423">
        <v>8</v>
      </c>
      <c r="AG54" s="619">
        <v>2E-3</v>
      </c>
      <c r="AI54" s="495">
        <v>8</v>
      </c>
      <c r="AJ54" s="630">
        <v>2E-3</v>
      </c>
      <c r="AL54" s="531">
        <f t="shared" si="8"/>
        <v>0</v>
      </c>
      <c r="AM54" s="617">
        <f t="shared" si="7"/>
        <v>0</v>
      </c>
      <c r="AQ54" s="434">
        <v>12</v>
      </c>
      <c r="AR54" s="650">
        <v>2E-3</v>
      </c>
      <c r="AT54" s="656">
        <f t="shared" si="5"/>
        <v>-4</v>
      </c>
      <c r="AU54" s="202">
        <f t="shared" si="6"/>
        <v>0</v>
      </c>
    </row>
    <row r="55" spans="1:47" x14ac:dyDescent="0.25">
      <c r="A55" s="36" t="s">
        <v>397</v>
      </c>
      <c r="B55" s="37">
        <v>5612</v>
      </c>
      <c r="C55" s="38">
        <v>10</v>
      </c>
      <c r="D55" s="38">
        <v>0</v>
      </c>
      <c r="E55" s="38">
        <v>7</v>
      </c>
      <c r="F55" s="39">
        <v>4</v>
      </c>
      <c r="G55" s="206">
        <v>4959</v>
      </c>
      <c r="H55" s="629">
        <v>0.88400000000000001</v>
      </c>
      <c r="I55" s="145">
        <v>622</v>
      </c>
      <c r="J55" s="628">
        <v>0.111</v>
      </c>
      <c r="K55" s="203">
        <v>31</v>
      </c>
      <c r="L55" s="628">
        <v>6.0000000000000001E-3</v>
      </c>
      <c r="M55" s="203">
        <v>0</v>
      </c>
      <c r="N55" s="627">
        <v>0</v>
      </c>
      <c r="O55" s="141">
        <v>153</v>
      </c>
      <c r="P55" s="626">
        <v>2.7E-2</v>
      </c>
      <c r="Q55" s="49">
        <v>85</v>
      </c>
      <c r="R55" s="625">
        <v>1.4999999999999999E-2</v>
      </c>
      <c r="S55" s="49">
        <v>109</v>
      </c>
      <c r="T55" s="625">
        <v>1.9E-2</v>
      </c>
      <c r="U55" s="49">
        <v>58</v>
      </c>
      <c r="V55" s="625">
        <v>0.01</v>
      </c>
      <c r="W55" s="49">
        <v>14</v>
      </c>
      <c r="X55" s="624">
        <v>2E-3</v>
      </c>
      <c r="Y55" s="52">
        <v>1</v>
      </c>
      <c r="Z55" s="623">
        <v>0</v>
      </c>
      <c r="AA55" s="434">
        <v>31</v>
      </c>
      <c r="AB55" s="622">
        <v>6.0000000000000001E-3</v>
      </c>
      <c r="AC55" s="621">
        <v>370</v>
      </c>
      <c r="AD55" s="431">
        <v>5428</v>
      </c>
      <c r="AE55" s="620">
        <v>0.96699999999999997</v>
      </c>
      <c r="AF55" s="423">
        <v>184</v>
      </c>
      <c r="AG55" s="619">
        <v>3.3000000000000002E-2</v>
      </c>
      <c r="AI55" s="495">
        <v>183</v>
      </c>
      <c r="AJ55" s="630">
        <v>3.3000000000000002E-2</v>
      </c>
      <c r="AL55" s="531">
        <f t="shared" si="8"/>
        <v>1</v>
      </c>
      <c r="AM55" s="617">
        <f t="shared" si="7"/>
        <v>0</v>
      </c>
      <c r="AQ55" s="434">
        <v>206</v>
      </c>
      <c r="AR55" s="650">
        <v>3.6999999999999998E-2</v>
      </c>
      <c r="AT55" s="656">
        <f t="shared" si="5"/>
        <v>-22</v>
      </c>
      <c r="AU55" s="202">
        <f t="shared" si="6"/>
        <v>-3.9999999999999966E-3</v>
      </c>
    </row>
    <row r="56" spans="1:47" x14ac:dyDescent="0.25">
      <c r="A56" s="36" t="s">
        <v>396</v>
      </c>
      <c r="B56" s="37">
        <v>14391</v>
      </c>
      <c r="C56" s="38">
        <v>20</v>
      </c>
      <c r="D56" s="38">
        <v>0</v>
      </c>
      <c r="E56" s="38">
        <v>14</v>
      </c>
      <c r="F56" s="39">
        <v>3</v>
      </c>
      <c r="G56" s="206">
        <v>14005</v>
      </c>
      <c r="H56" s="629">
        <v>0.97299999999999998</v>
      </c>
      <c r="I56" s="145">
        <v>384</v>
      </c>
      <c r="J56" s="628">
        <v>2.7E-2</v>
      </c>
      <c r="K56" s="203">
        <v>2</v>
      </c>
      <c r="L56" s="628">
        <v>0</v>
      </c>
      <c r="M56" s="203">
        <v>0</v>
      </c>
      <c r="N56" s="627">
        <v>0</v>
      </c>
      <c r="O56" s="141">
        <v>25</v>
      </c>
      <c r="P56" s="626">
        <v>2E-3</v>
      </c>
      <c r="Q56" s="49">
        <v>5</v>
      </c>
      <c r="R56" s="625">
        <v>0</v>
      </c>
      <c r="S56" s="49">
        <v>6</v>
      </c>
      <c r="T56" s="625">
        <v>0</v>
      </c>
      <c r="U56" s="49">
        <v>3</v>
      </c>
      <c r="V56" s="625">
        <v>0</v>
      </c>
      <c r="W56" s="49">
        <v>2</v>
      </c>
      <c r="X56" s="624">
        <v>0</v>
      </c>
      <c r="Y56" s="52">
        <v>0</v>
      </c>
      <c r="Z56" s="623">
        <v>0</v>
      </c>
      <c r="AA56" s="434">
        <v>0</v>
      </c>
      <c r="AB56" s="622">
        <v>0</v>
      </c>
      <c r="AC56" s="621">
        <v>36</v>
      </c>
      <c r="AD56" s="431">
        <v>14364</v>
      </c>
      <c r="AE56" s="620">
        <v>0.998</v>
      </c>
      <c r="AF56" s="423">
        <v>27</v>
      </c>
      <c r="AG56" s="619">
        <v>2E-3</v>
      </c>
      <c r="AI56" s="495">
        <v>27</v>
      </c>
      <c r="AJ56" s="630">
        <v>2E-3</v>
      </c>
      <c r="AL56" s="531">
        <f t="shared" si="8"/>
        <v>0</v>
      </c>
      <c r="AM56" s="617">
        <f t="shared" si="7"/>
        <v>0</v>
      </c>
      <c r="AQ56" s="434">
        <v>355</v>
      </c>
      <c r="AR56" s="650">
        <v>2.5000000000000001E-2</v>
      </c>
      <c r="AT56" s="656">
        <f t="shared" si="5"/>
        <v>-328</v>
      </c>
      <c r="AU56" s="202">
        <f t="shared" si="6"/>
        <v>-2.3E-2</v>
      </c>
    </row>
    <row r="57" spans="1:47" x14ac:dyDescent="0.25">
      <c r="A57" s="36" t="s">
        <v>395</v>
      </c>
      <c r="B57" s="37">
        <v>25238</v>
      </c>
      <c r="C57" s="38">
        <v>38</v>
      </c>
      <c r="D57" s="38">
        <v>0</v>
      </c>
      <c r="E57" s="38">
        <v>22</v>
      </c>
      <c r="F57" s="39">
        <v>4</v>
      </c>
      <c r="G57" s="206">
        <v>23180</v>
      </c>
      <c r="H57" s="629">
        <v>0.91800000000000004</v>
      </c>
      <c r="I57" s="145">
        <v>1925</v>
      </c>
      <c r="J57" s="628">
        <v>7.5999999999999998E-2</v>
      </c>
      <c r="K57" s="203">
        <v>133</v>
      </c>
      <c r="L57" s="628">
        <v>5.0000000000000001E-3</v>
      </c>
      <c r="M57" s="203">
        <v>0</v>
      </c>
      <c r="N57" s="627">
        <v>0</v>
      </c>
      <c r="O57" s="141">
        <v>762</v>
      </c>
      <c r="P57" s="626">
        <v>0.03</v>
      </c>
      <c r="Q57" s="49">
        <v>526</v>
      </c>
      <c r="R57" s="625">
        <v>2.1000000000000001E-2</v>
      </c>
      <c r="S57" s="49">
        <v>6721</v>
      </c>
      <c r="T57" s="625">
        <v>0.26600000000000001</v>
      </c>
      <c r="U57" s="49">
        <v>207</v>
      </c>
      <c r="V57" s="625">
        <v>8.0000000000000002E-3</v>
      </c>
      <c r="W57" s="49">
        <v>148</v>
      </c>
      <c r="X57" s="624">
        <v>6.0000000000000001E-3</v>
      </c>
      <c r="Y57" s="52">
        <v>25</v>
      </c>
      <c r="Z57" s="623">
        <v>1E-3</v>
      </c>
      <c r="AA57" s="434">
        <v>49</v>
      </c>
      <c r="AB57" s="622">
        <v>2E-3</v>
      </c>
      <c r="AC57" s="621">
        <v>7935</v>
      </c>
      <c r="AD57" s="431">
        <v>17981</v>
      </c>
      <c r="AE57" s="620">
        <v>0.71199999999999997</v>
      </c>
      <c r="AF57" s="423">
        <v>895</v>
      </c>
      <c r="AG57" s="619">
        <v>3.5000000000000003E-2</v>
      </c>
      <c r="AI57" s="495">
        <v>902</v>
      </c>
      <c r="AJ57" s="630">
        <v>3.5999999999999997E-2</v>
      </c>
      <c r="AL57" s="531">
        <f t="shared" si="8"/>
        <v>-7</v>
      </c>
      <c r="AM57" s="617">
        <f t="shared" si="7"/>
        <v>-9.9999999999999395E-4</v>
      </c>
      <c r="AQ57" s="434">
        <v>980</v>
      </c>
      <c r="AR57" s="650">
        <v>3.9E-2</v>
      </c>
      <c r="AT57" s="656">
        <f t="shared" si="5"/>
        <v>-85</v>
      </c>
      <c r="AU57" s="202">
        <f t="shared" si="6"/>
        <v>-3.9999999999999966E-3</v>
      </c>
    </row>
    <row r="58" spans="1:47" x14ac:dyDescent="0.25">
      <c r="A58" s="36" t="s">
        <v>394</v>
      </c>
      <c r="B58" s="37">
        <v>4984</v>
      </c>
      <c r="C58" s="38">
        <v>12</v>
      </c>
      <c r="D58" s="38">
        <v>0</v>
      </c>
      <c r="E58" s="38">
        <v>0</v>
      </c>
      <c r="F58" s="39">
        <v>3</v>
      </c>
      <c r="G58" s="206">
        <v>4213</v>
      </c>
      <c r="H58" s="629">
        <v>0.84499999999999997</v>
      </c>
      <c r="I58" s="145">
        <v>752</v>
      </c>
      <c r="J58" s="628">
        <v>0.151</v>
      </c>
      <c r="K58" s="203">
        <v>18</v>
      </c>
      <c r="L58" s="628">
        <v>4.0000000000000001E-3</v>
      </c>
      <c r="M58" s="203">
        <v>1</v>
      </c>
      <c r="N58" s="627">
        <v>0</v>
      </c>
      <c r="O58" s="141">
        <v>173</v>
      </c>
      <c r="P58" s="626">
        <v>3.5000000000000003E-2</v>
      </c>
      <c r="Q58" s="49">
        <v>2</v>
      </c>
      <c r="R58" s="625">
        <v>0</v>
      </c>
      <c r="S58" s="49">
        <v>796</v>
      </c>
      <c r="T58" s="625">
        <v>0.16</v>
      </c>
      <c r="U58" s="49">
        <v>4966</v>
      </c>
      <c r="V58" s="625">
        <v>0.996</v>
      </c>
      <c r="W58" s="49">
        <v>15</v>
      </c>
      <c r="X58" s="624">
        <v>3.0000000000000001E-3</v>
      </c>
      <c r="Y58" s="52">
        <v>1</v>
      </c>
      <c r="Z58" s="623">
        <v>0</v>
      </c>
      <c r="AA58" s="434">
        <v>9</v>
      </c>
      <c r="AB58" s="622">
        <v>2E-3</v>
      </c>
      <c r="AC58" s="621">
        <v>5970</v>
      </c>
      <c r="AD58" s="431">
        <v>0</v>
      </c>
      <c r="AE58" s="620">
        <v>0</v>
      </c>
      <c r="AF58" s="423">
        <v>191</v>
      </c>
      <c r="AG58" s="619">
        <v>3.7999999999999999E-2</v>
      </c>
      <c r="AI58" s="495">
        <v>191</v>
      </c>
      <c r="AJ58" s="630">
        <v>3.7999999999999999E-2</v>
      </c>
      <c r="AL58" s="531">
        <f t="shared" si="8"/>
        <v>0</v>
      </c>
      <c r="AM58" s="617">
        <f t="shared" si="7"/>
        <v>0</v>
      </c>
      <c r="AQ58" s="434">
        <v>327</v>
      </c>
      <c r="AR58" s="650">
        <v>6.6000000000000003E-2</v>
      </c>
      <c r="AT58" s="656">
        <f t="shared" si="5"/>
        <v>-136</v>
      </c>
      <c r="AU58" s="202">
        <f t="shared" si="6"/>
        <v>-2.8000000000000004E-2</v>
      </c>
    </row>
    <row r="59" spans="1:47" x14ac:dyDescent="0.25">
      <c r="A59" s="36" t="s">
        <v>393</v>
      </c>
      <c r="B59" s="37">
        <v>9868</v>
      </c>
      <c r="C59" s="38">
        <v>23</v>
      </c>
      <c r="D59" s="38">
        <v>1</v>
      </c>
      <c r="E59" s="38">
        <v>12</v>
      </c>
      <c r="F59" s="39">
        <v>3</v>
      </c>
      <c r="G59" s="206">
        <v>9433</v>
      </c>
      <c r="H59" s="629">
        <v>0.95599999999999996</v>
      </c>
      <c r="I59" s="145">
        <v>402</v>
      </c>
      <c r="J59" s="628">
        <v>4.1000000000000002E-2</v>
      </c>
      <c r="K59" s="203">
        <v>27</v>
      </c>
      <c r="L59" s="628">
        <v>3.0000000000000001E-3</v>
      </c>
      <c r="M59" s="203">
        <v>6</v>
      </c>
      <c r="N59" s="627">
        <v>1E-3</v>
      </c>
      <c r="O59" s="141">
        <v>346</v>
      </c>
      <c r="P59" s="626">
        <v>3.5000000000000003E-2</v>
      </c>
      <c r="Q59" s="49">
        <v>131</v>
      </c>
      <c r="R59" s="625">
        <v>1.2999999999999999E-2</v>
      </c>
      <c r="S59" s="49">
        <v>258</v>
      </c>
      <c r="T59" s="625">
        <v>2.5999999999999999E-2</v>
      </c>
      <c r="U59" s="49">
        <v>70</v>
      </c>
      <c r="V59" s="625">
        <v>7.0000000000000001E-3</v>
      </c>
      <c r="W59" s="49">
        <v>8</v>
      </c>
      <c r="X59" s="624">
        <v>1E-3</v>
      </c>
      <c r="Y59" s="52">
        <v>8</v>
      </c>
      <c r="Z59" s="623">
        <v>1E-3</v>
      </c>
      <c r="AA59" s="434">
        <v>23</v>
      </c>
      <c r="AB59" s="622">
        <v>2E-3</v>
      </c>
      <c r="AC59" s="621">
        <v>728</v>
      </c>
      <c r="AD59" s="431">
        <v>9328</v>
      </c>
      <c r="AE59" s="620">
        <v>0.94499999999999995</v>
      </c>
      <c r="AF59" s="423">
        <v>373</v>
      </c>
      <c r="AG59" s="619">
        <v>3.7999999999999999E-2</v>
      </c>
      <c r="AI59" s="495">
        <v>376</v>
      </c>
      <c r="AJ59" s="630">
        <v>3.7999999999999999E-2</v>
      </c>
      <c r="AL59" s="531">
        <f t="shared" si="8"/>
        <v>-3</v>
      </c>
      <c r="AM59" s="617">
        <f t="shared" si="7"/>
        <v>0</v>
      </c>
      <c r="AQ59" s="434">
        <v>861</v>
      </c>
      <c r="AR59" s="650">
        <v>8.7999999999999995E-2</v>
      </c>
      <c r="AT59" s="656">
        <f t="shared" si="5"/>
        <v>-488</v>
      </c>
      <c r="AU59" s="202">
        <f t="shared" si="6"/>
        <v>-4.9999999999999996E-2</v>
      </c>
    </row>
    <row r="60" spans="1:47" x14ac:dyDescent="0.25">
      <c r="A60" s="36" t="s">
        <v>392</v>
      </c>
      <c r="B60" s="37">
        <v>3577</v>
      </c>
      <c r="C60" s="38">
        <v>10</v>
      </c>
      <c r="D60" s="38">
        <v>0</v>
      </c>
      <c r="E60" s="38">
        <v>8</v>
      </c>
      <c r="F60" s="39">
        <v>3</v>
      </c>
      <c r="G60" s="206">
        <v>1803</v>
      </c>
      <c r="H60" s="629">
        <v>0.504</v>
      </c>
      <c r="I60" s="145">
        <v>1774</v>
      </c>
      <c r="J60" s="628">
        <v>0.496</v>
      </c>
      <c r="K60" s="203">
        <v>0</v>
      </c>
      <c r="L60" s="628">
        <v>0</v>
      </c>
      <c r="M60" s="203">
        <v>0</v>
      </c>
      <c r="N60" s="627">
        <v>0</v>
      </c>
      <c r="O60" s="141">
        <v>48</v>
      </c>
      <c r="P60" s="626">
        <v>1.2999999999999999E-2</v>
      </c>
      <c r="Q60" s="49">
        <v>20</v>
      </c>
      <c r="R60" s="625">
        <v>6.0000000000000001E-3</v>
      </c>
      <c r="S60" s="49">
        <v>45</v>
      </c>
      <c r="T60" s="625">
        <v>1.2999999999999999E-2</v>
      </c>
      <c r="U60" s="49">
        <v>22</v>
      </c>
      <c r="V60" s="625">
        <v>6.0000000000000001E-3</v>
      </c>
      <c r="W60" s="49">
        <v>19</v>
      </c>
      <c r="X60" s="624">
        <v>5.0000000000000001E-3</v>
      </c>
      <c r="Y60" s="52">
        <v>7</v>
      </c>
      <c r="Z60" s="623">
        <v>2E-3</v>
      </c>
      <c r="AA60" s="434">
        <v>18</v>
      </c>
      <c r="AB60" s="622">
        <v>5.0000000000000001E-3</v>
      </c>
      <c r="AC60" s="621">
        <v>174</v>
      </c>
      <c r="AD60" s="431">
        <v>3528</v>
      </c>
      <c r="AE60" s="620">
        <v>0.98599999999999999</v>
      </c>
      <c r="AF60" s="423">
        <v>48</v>
      </c>
      <c r="AG60" s="619">
        <v>1.2999999999999999E-2</v>
      </c>
      <c r="AI60" s="495">
        <v>39</v>
      </c>
      <c r="AJ60" s="630">
        <v>1.0999999999999999E-2</v>
      </c>
      <c r="AL60" s="531">
        <f t="shared" si="8"/>
        <v>9</v>
      </c>
      <c r="AM60" s="617">
        <f t="shared" si="7"/>
        <v>2E-3</v>
      </c>
      <c r="AQ60" s="434">
        <v>249</v>
      </c>
      <c r="AR60" s="650">
        <v>7.0000000000000007E-2</v>
      </c>
      <c r="AT60" s="656">
        <f t="shared" si="5"/>
        <v>-201</v>
      </c>
      <c r="AU60" s="202">
        <f t="shared" si="6"/>
        <v>-5.7000000000000009E-2</v>
      </c>
    </row>
    <row r="61" spans="1:47" x14ac:dyDescent="0.25">
      <c r="A61" s="36" t="s">
        <v>391</v>
      </c>
      <c r="B61" s="37">
        <v>54361</v>
      </c>
      <c r="C61" s="38">
        <v>73</v>
      </c>
      <c r="D61" s="38">
        <v>0</v>
      </c>
      <c r="E61" s="38">
        <v>49</v>
      </c>
      <c r="F61" s="39">
        <v>3</v>
      </c>
      <c r="G61" s="206">
        <v>53879</v>
      </c>
      <c r="H61" s="629">
        <v>0.99099999999999999</v>
      </c>
      <c r="I61" s="145">
        <v>355</v>
      </c>
      <c r="J61" s="628">
        <v>7.0000000000000001E-3</v>
      </c>
      <c r="K61" s="203">
        <v>0</v>
      </c>
      <c r="L61" s="628">
        <v>0</v>
      </c>
      <c r="M61" s="203">
        <v>127</v>
      </c>
      <c r="N61" s="627">
        <v>2E-3</v>
      </c>
      <c r="O61" s="141">
        <v>15</v>
      </c>
      <c r="P61" s="626">
        <v>0</v>
      </c>
      <c r="Q61" s="49">
        <v>3</v>
      </c>
      <c r="R61" s="625">
        <v>0</v>
      </c>
      <c r="S61" s="49">
        <v>13</v>
      </c>
      <c r="T61" s="625">
        <v>0</v>
      </c>
      <c r="U61" s="49">
        <v>139</v>
      </c>
      <c r="V61" s="625">
        <v>3.0000000000000001E-3</v>
      </c>
      <c r="W61" s="49">
        <v>7</v>
      </c>
      <c r="X61" s="624">
        <v>0</v>
      </c>
      <c r="Y61" s="52">
        <v>7</v>
      </c>
      <c r="Z61" s="623">
        <v>0</v>
      </c>
      <c r="AA61" s="434">
        <v>0</v>
      </c>
      <c r="AB61" s="622">
        <v>0</v>
      </c>
      <c r="AC61" s="621">
        <v>264</v>
      </c>
      <c r="AD61" s="431">
        <v>54143</v>
      </c>
      <c r="AE61" s="620">
        <v>0.996</v>
      </c>
      <c r="AF61" s="423">
        <v>15</v>
      </c>
      <c r="AG61" s="619">
        <v>0</v>
      </c>
      <c r="AI61" s="495">
        <v>21</v>
      </c>
      <c r="AJ61" s="630">
        <v>0</v>
      </c>
      <c r="AL61" s="531">
        <f t="shared" si="8"/>
        <v>-6</v>
      </c>
      <c r="AM61" s="617">
        <f t="shared" si="7"/>
        <v>0</v>
      </c>
      <c r="AQ61" s="434">
        <v>65</v>
      </c>
      <c r="AR61" s="650">
        <v>1E-3</v>
      </c>
      <c r="AT61" s="656">
        <f t="shared" si="5"/>
        <v>-50</v>
      </c>
      <c r="AU61" s="202">
        <f t="shared" si="6"/>
        <v>-1E-3</v>
      </c>
    </row>
    <row r="62" spans="1:47" ht="15.75" thickBot="1" x14ac:dyDescent="0.3">
      <c r="A62" s="36" t="s">
        <v>390</v>
      </c>
      <c r="B62" s="37">
        <v>13753</v>
      </c>
      <c r="C62" s="38">
        <v>26</v>
      </c>
      <c r="D62" s="38">
        <v>0</v>
      </c>
      <c r="E62" s="38">
        <v>11</v>
      </c>
      <c r="F62" s="39">
        <v>3</v>
      </c>
      <c r="G62" s="206">
        <v>11668</v>
      </c>
      <c r="H62" s="629">
        <v>0.84799999999999998</v>
      </c>
      <c r="I62" s="145">
        <v>2059</v>
      </c>
      <c r="J62" s="628">
        <v>0.15</v>
      </c>
      <c r="K62" s="203">
        <v>23</v>
      </c>
      <c r="L62" s="628">
        <v>2E-3</v>
      </c>
      <c r="M62" s="203">
        <v>3</v>
      </c>
      <c r="N62" s="627">
        <v>0</v>
      </c>
      <c r="O62" s="141">
        <v>407</v>
      </c>
      <c r="P62" s="626">
        <v>0.03</v>
      </c>
      <c r="Q62" s="49">
        <v>141</v>
      </c>
      <c r="R62" s="625">
        <v>0.01</v>
      </c>
      <c r="S62" s="49">
        <v>113</v>
      </c>
      <c r="T62" s="625">
        <v>8.0000000000000002E-3</v>
      </c>
      <c r="U62" s="49">
        <v>79</v>
      </c>
      <c r="V62" s="625">
        <v>6.0000000000000001E-3</v>
      </c>
      <c r="W62" s="49">
        <v>17</v>
      </c>
      <c r="X62" s="624">
        <v>1E-3</v>
      </c>
      <c r="Y62" s="52">
        <v>9</v>
      </c>
      <c r="Z62" s="623">
        <v>1E-3</v>
      </c>
      <c r="AA62" s="434">
        <v>7</v>
      </c>
      <c r="AB62" s="622">
        <v>1E-3</v>
      </c>
      <c r="AC62" s="621">
        <v>646</v>
      </c>
      <c r="AD62" s="431">
        <v>13320</v>
      </c>
      <c r="AE62" s="620">
        <v>0.96899999999999997</v>
      </c>
      <c r="AF62" s="423">
        <v>430</v>
      </c>
      <c r="AG62" s="619">
        <v>3.1E-2</v>
      </c>
      <c r="AI62" s="491">
        <v>470</v>
      </c>
      <c r="AJ62" s="618">
        <v>3.4000000000000002E-2</v>
      </c>
      <c r="AL62" s="531">
        <f t="shared" si="8"/>
        <v>-40</v>
      </c>
      <c r="AM62" s="617">
        <f t="shared" si="7"/>
        <v>-3.0000000000000027E-3</v>
      </c>
      <c r="AQ62" s="428">
        <v>1152</v>
      </c>
      <c r="AR62" s="648">
        <v>8.5000000000000006E-2</v>
      </c>
      <c r="AT62" s="656">
        <f t="shared" si="5"/>
        <v>-722</v>
      </c>
      <c r="AU62" s="202">
        <f t="shared" si="6"/>
        <v>-5.4000000000000006E-2</v>
      </c>
    </row>
    <row r="63" spans="1:47" x14ac:dyDescent="0.25">
      <c r="H63" s="661"/>
      <c r="J63" s="661"/>
      <c r="L63" s="661"/>
      <c r="N63" s="661"/>
      <c r="P63" s="661"/>
      <c r="R63" s="661"/>
      <c r="T63" s="661"/>
      <c r="V63" s="661"/>
      <c r="X63" s="661"/>
      <c r="Z63" s="661"/>
      <c r="AB63" s="661"/>
      <c r="AE63" s="661"/>
      <c r="AG63" s="661"/>
    </row>
    <row r="64" spans="1:47" x14ac:dyDescent="0.25">
      <c r="A64" s="58" t="s">
        <v>92</v>
      </c>
      <c r="B64" s="10"/>
      <c r="C64" s="19"/>
      <c r="D64" s="19"/>
      <c r="E64" s="19"/>
      <c r="F64" s="19"/>
      <c r="G64" s="10"/>
      <c r="H64" s="616"/>
      <c r="I64" s="10"/>
      <c r="J64" s="615"/>
      <c r="K64" s="19"/>
      <c r="L64" s="615"/>
      <c r="M64" s="615"/>
      <c r="N64" s="615"/>
      <c r="O64" s="615"/>
      <c r="P64" s="615" t="s">
        <v>188</v>
      </c>
      <c r="Q64" s="615"/>
      <c r="R64" s="615"/>
      <c r="S64" s="615"/>
      <c r="T64" s="615"/>
      <c r="U64" s="615"/>
      <c r="V64" s="615"/>
      <c r="W64" s="615"/>
      <c r="X64" s="616"/>
      <c r="Y64" s="615"/>
      <c r="Z64" s="615"/>
      <c r="AA64" s="7"/>
      <c r="AB64" s="7"/>
      <c r="AC64" s="7"/>
      <c r="AD64" s="68"/>
      <c r="AE64" s="295"/>
      <c r="AF64" s="7"/>
      <c r="AG64" s="615" t="s">
        <v>188</v>
      </c>
    </row>
    <row r="65" spans="1:33" x14ac:dyDescent="0.25">
      <c r="A65" s="60" t="s">
        <v>93</v>
      </c>
      <c r="B65" s="61">
        <f t="shared" ref="B65:G65" si="9">SUM(B8:B62)</f>
        <v>1174769</v>
      </c>
      <c r="C65" s="62">
        <f t="shared" si="9"/>
        <v>1667</v>
      </c>
      <c r="D65" s="61">
        <f t="shared" si="9"/>
        <v>38</v>
      </c>
      <c r="E65" s="61">
        <f t="shared" si="9"/>
        <v>966</v>
      </c>
      <c r="F65" s="62">
        <f t="shared" si="9"/>
        <v>195</v>
      </c>
      <c r="G65" s="63">
        <f t="shared" si="9"/>
        <v>1104734</v>
      </c>
      <c r="H65" s="613">
        <f xml:space="preserve"> G65 / B65</f>
        <v>0.9403840244337397</v>
      </c>
      <c r="I65" s="63">
        <f>SUM(I8:I62)</f>
        <v>63319</v>
      </c>
      <c r="J65" s="614">
        <f xml:space="preserve"> I65 / B65</f>
        <v>5.3899106973370935E-2</v>
      </c>
      <c r="K65" s="63">
        <f>SUM(K8:K62)</f>
        <v>4750</v>
      </c>
      <c r="L65" s="614">
        <f xml:space="preserve"> K65 / B65</f>
        <v>4.0433480965194005E-3</v>
      </c>
      <c r="M65" s="63">
        <f>SUM(M8:M62)</f>
        <v>1966</v>
      </c>
      <c r="N65" s="613">
        <f xml:space="preserve"> M65 / B65</f>
        <v>1.6735204963699247E-3</v>
      </c>
      <c r="O65" s="66">
        <f>SUM(O8:O62)</f>
        <v>13635</v>
      </c>
      <c r="P65" s="612">
        <f xml:space="preserve"> O65 / ($G$65 + $I$65)</f>
        <v>1.1673271675172275E-2</v>
      </c>
      <c r="Q65" s="66">
        <f>SUM(Q8:Q62)</f>
        <v>6869</v>
      </c>
      <c r="R65" s="612">
        <f xml:space="preserve"> Q65 / ($G$65 + $I$65)</f>
        <v>5.8807263026592112E-3</v>
      </c>
      <c r="S65" s="66">
        <f>SUM(S8:S62)</f>
        <v>29432</v>
      </c>
      <c r="T65" s="612">
        <f xml:space="preserve"> S65 /  ($G$65 + $I$65)</f>
        <v>2.5197486757878283E-2</v>
      </c>
      <c r="U65" s="66">
        <f>SUM(U8:U62)</f>
        <v>23838</v>
      </c>
      <c r="V65" s="612">
        <f xml:space="preserve"> U65 /  ($G$65 + $I$65)</f>
        <v>2.0408320512853441E-2</v>
      </c>
      <c r="W65" s="66">
        <f>SUM(W8:W62)</f>
        <v>5412</v>
      </c>
      <c r="X65" s="612">
        <f xml:space="preserve"> W65 / ($G$65 + $I$65)</f>
        <v>4.6333513975821304E-3</v>
      </c>
      <c r="Y65" s="66">
        <f>SUM(Y8:Y62)</f>
        <v>6318</v>
      </c>
      <c r="Z65" s="612">
        <f xml:space="preserve"> Y65 /  ($G$65 + $I$65)</f>
        <v>5.4090011326540831E-3</v>
      </c>
      <c r="AA65" s="418">
        <f>SUM(AA8:AA62)</f>
        <v>1196</v>
      </c>
      <c r="AB65" s="611">
        <f xml:space="preserve"> AA65 /  ($G$65 + $I$65)</f>
        <v>1.02392614033781E-3</v>
      </c>
      <c r="AC65" s="416">
        <f>SUM(AC8:AC62)</f>
        <v>81653</v>
      </c>
      <c r="AD65" s="416">
        <f>SUM(AD8:AD62)</f>
        <v>1111711</v>
      </c>
      <c r="AE65" s="610">
        <f xml:space="preserve"> AD65 /  ($G$65 + $I$65)</f>
        <v>0.95176417508452105</v>
      </c>
      <c r="AF65" s="414">
        <f>SUM(AF8:AF62)</f>
        <v>18385</v>
      </c>
      <c r="AG65" s="609">
        <f xml:space="preserve"> AF65 / $B$65</f>
        <v>1.5649885211475617E-2</v>
      </c>
    </row>
    <row r="66" spans="1:33" x14ac:dyDescent="0.25">
      <c r="A66" s="69" t="s">
        <v>94</v>
      </c>
      <c r="B66" s="61">
        <f t="shared" ref="B66:AG66" si="10">MIN(B8:B62)</f>
        <v>3577</v>
      </c>
      <c r="C66" s="61">
        <f t="shared" si="10"/>
        <v>9</v>
      </c>
      <c r="D66" s="61">
        <f t="shared" si="10"/>
        <v>0</v>
      </c>
      <c r="E66" s="61">
        <f t="shared" si="10"/>
        <v>0</v>
      </c>
      <c r="F66" s="61">
        <f t="shared" si="10"/>
        <v>3</v>
      </c>
      <c r="G66" s="63">
        <f t="shared" si="10"/>
        <v>1803</v>
      </c>
      <c r="H66" s="70">
        <f t="shared" si="10"/>
        <v>0.504</v>
      </c>
      <c r="I66" s="63">
        <f t="shared" si="10"/>
        <v>34</v>
      </c>
      <c r="J66" s="71">
        <f t="shared" si="10"/>
        <v>3.0000000000000001E-3</v>
      </c>
      <c r="K66" s="63">
        <f t="shared" si="10"/>
        <v>0</v>
      </c>
      <c r="L66" s="71">
        <f t="shared" si="10"/>
        <v>0</v>
      </c>
      <c r="M66" s="63">
        <f t="shared" si="10"/>
        <v>0</v>
      </c>
      <c r="N66" s="70">
        <f t="shared" si="10"/>
        <v>0</v>
      </c>
      <c r="O66" s="66">
        <f t="shared" si="10"/>
        <v>5</v>
      </c>
      <c r="P66" s="607">
        <f t="shared" si="10"/>
        <v>0</v>
      </c>
      <c r="Q66" s="66">
        <f t="shared" si="10"/>
        <v>0</v>
      </c>
      <c r="R66" s="607">
        <f t="shared" si="10"/>
        <v>0</v>
      </c>
      <c r="S66" s="66">
        <f t="shared" si="10"/>
        <v>6</v>
      </c>
      <c r="T66" s="607">
        <f t="shared" si="10"/>
        <v>0</v>
      </c>
      <c r="U66" s="66">
        <f t="shared" si="10"/>
        <v>1</v>
      </c>
      <c r="V66" s="607">
        <f t="shared" si="10"/>
        <v>0</v>
      </c>
      <c r="W66" s="66">
        <f t="shared" si="10"/>
        <v>0</v>
      </c>
      <c r="X66" s="608">
        <f t="shared" si="10"/>
        <v>0</v>
      </c>
      <c r="Y66" s="66">
        <f t="shared" si="10"/>
        <v>0</v>
      </c>
      <c r="Z66" s="607">
        <f t="shared" si="10"/>
        <v>0</v>
      </c>
      <c r="AA66" s="418">
        <f t="shared" si="10"/>
        <v>0</v>
      </c>
      <c r="AB66" s="606">
        <f t="shared" si="10"/>
        <v>0</v>
      </c>
      <c r="AC66" s="416">
        <f t="shared" si="10"/>
        <v>36</v>
      </c>
      <c r="AD66" s="416">
        <f t="shared" si="10"/>
        <v>0</v>
      </c>
      <c r="AE66" s="605">
        <f t="shared" si="10"/>
        <v>0</v>
      </c>
      <c r="AF66" s="414">
        <f t="shared" si="10"/>
        <v>8</v>
      </c>
      <c r="AG66" s="604">
        <f t="shared" si="10"/>
        <v>0</v>
      </c>
    </row>
    <row r="67" spans="1:33" x14ac:dyDescent="0.25">
      <c r="A67" s="69" t="s">
        <v>95</v>
      </c>
      <c r="B67" s="61">
        <f t="shared" ref="B67:AG67" si="11">MAX(B8:B62)</f>
        <v>118102</v>
      </c>
      <c r="C67" s="61">
        <f t="shared" si="11"/>
        <v>192</v>
      </c>
      <c r="D67" s="61">
        <f t="shared" si="11"/>
        <v>9</v>
      </c>
      <c r="E67" s="61">
        <f t="shared" si="11"/>
        <v>168</v>
      </c>
      <c r="F67" s="61">
        <f t="shared" si="11"/>
        <v>8</v>
      </c>
      <c r="G67" s="63">
        <f t="shared" si="11"/>
        <v>115196</v>
      </c>
      <c r="H67" s="70">
        <f t="shared" si="11"/>
        <v>0.997</v>
      </c>
      <c r="I67" s="63">
        <f t="shared" si="11"/>
        <v>5948</v>
      </c>
      <c r="J67" s="71">
        <f t="shared" si="11"/>
        <v>0.496</v>
      </c>
      <c r="K67" s="63">
        <f t="shared" si="11"/>
        <v>1322</v>
      </c>
      <c r="L67" s="71">
        <f t="shared" si="11"/>
        <v>7.8E-2</v>
      </c>
      <c r="M67" s="63">
        <f t="shared" si="11"/>
        <v>301</v>
      </c>
      <c r="N67" s="71">
        <f t="shared" si="11"/>
        <v>1.2999999999999999E-2</v>
      </c>
      <c r="O67" s="66">
        <f t="shared" si="11"/>
        <v>1585</v>
      </c>
      <c r="P67" s="607">
        <f t="shared" si="11"/>
        <v>8.5999999999999993E-2</v>
      </c>
      <c r="Q67" s="66">
        <f t="shared" si="11"/>
        <v>1357</v>
      </c>
      <c r="R67" s="607">
        <f t="shared" si="11"/>
        <v>0.03</v>
      </c>
      <c r="S67" s="66">
        <f t="shared" si="11"/>
        <v>6721</v>
      </c>
      <c r="T67" s="607">
        <f t="shared" si="11"/>
        <v>0.26600000000000001</v>
      </c>
      <c r="U67" s="66">
        <f t="shared" si="11"/>
        <v>6473</v>
      </c>
      <c r="V67" s="607">
        <f t="shared" si="11"/>
        <v>0.996</v>
      </c>
      <c r="W67" s="66">
        <f t="shared" si="11"/>
        <v>1782</v>
      </c>
      <c r="X67" s="608">
        <f t="shared" si="11"/>
        <v>0.17100000000000001</v>
      </c>
      <c r="Y67" s="66">
        <f t="shared" si="11"/>
        <v>5875</v>
      </c>
      <c r="Z67" s="607">
        <f t="shared" si="11"/>
        <v>0.56399999999999995</v>
      </c>
      <c r="AA67" s="418">
        <f t="shared" si="11"/>
        <v>146</v>
      </c>
      <c r="AB67" s="606">
        <f t="shared" si="11"/>
        <v>6.0000000000000001E-3</v>
      </c>
      <c r="AC67" s="416">
        <f t="shared" si="11"/>
        <v>11031</v>
      </c>
      <c r="AD67" s="416">
        <f t="shared" si="11"/>
        <v>115899</v>
      </c>
      <c r="AE67" s="605">
        <f t="shared" si="11"/>
        <v>0.999</v>
      </c>
      <c r="AF67" s="414">
        <f t="shared" si="11"/>
        <v>2787</v>
      </c>
      <c r="AG67" s="604">
        <f t="shared" si="11"/>
        <v>0.16400000000000001</v>
      </c>
    </row>
  </sheetData>
  <autoFilter ref="A7:AU7">
    <sortState ref="A8:AU62">
      <sortCondition ref="A7"/>
    </sortState>
  </autoFilter>
  <mergeCells count="9">
    <mergeCell ref="AL6:AM6"/>
    <mergeCell ref="AQ6:AR6"/>
    <mergeCell ref="AT6:AU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39" activePane="bottomRight" state="frozen"/>
      <selection pane="topRight" activeCell="B1" sqref="B1"/>
      <selection pane="bottomLeft" activeCell="A8" sqref="A8"/>
      <selection pane="bottomRight" activeCell="M8" sqref="M8:N62"/>
    </sheetView>
  </sheetViews>
  <sheetFormatPr defaultRowHeight="12.75" x14ac:dyDescent="0.2"/>
  <cols>
    <col min="1" max="1" width="11.42578125" style="9" bestFit="1" customWidth="1"/>
    <col min="2" max="2" width="18.85546875" style="7" customWidth="1"/>
    <col min="3" max="3" width="10.42578125" style="7" customWidth="1"/>
    <col min="4" max="4" width="12.85546875" style="7" customWidth="1"/>
    <col min="5" max="5" width="7.85546875" style="7" customWidth="1"/>
    <col min="6" max="6" width="14.42578125" style="7" customWidth="1"/>
    <col min="7" max="7" width="16.42578125" style="7" customWidth="1"/>
    <col min="8" max="8" width="16.85546875" style="8" customWidth="1"/>
    <col min="9" max="9" width="17.85546875" style="7" customWidth="1"/>
    <col min="10" max="10" width="15.85546875" style="8" customWidth="1"/>
    <col min="11" max="11" width="16.85546875" style="7" customWidth="1"/>
    <col min="12" max="12" width="16.7109375" style="8" customWidth="1"/>
    <col min="13" max="13" width="14.140625" style="7" customWidth="1"/>
    <col min="14" max="14" width="18.42578125" style="8" customWidth="1"/>
    <col min="15" max="15" width="18.140625" style="7" hidden="1" customWidth="1"/>
    <col min="16" max="16" width="17.85546875" style="8" hidden="1" customWidth="1"/>
    <col min="17" max="17" width="13.85546875" style="7" customWidth="1"/>
    <col min="18" max="18" width="14.140625" style="8" customWidth="1"/>
    <col min="19" max="19" width="12.42578125" style="7" customWidth="1"/>
    <col min="20" max="20" width="12.7109375" style="8" customWidth="1"/>
    <col min="21" max="21" width="14.28515625" style="7" customWidth="1"/>
    <col min="22" max="22" width="15" style="8" customWidth="1"/>
    <col min="23" max="23" width="15.28515625" style="7" customWidth="1"/>
    <col min="24" max="24" width="15.85546875" style="8" customWidth="1"/>
    <col min="25" max="25" width="13.7109375" style="7" customWidth="1"/>
    <col min="26" max="26" width="14.42578125" style="8" customWidth="1"/>
    <col min="27" max="27" width="14.7109375" style="7" customWidth="1"/>
    <col min="28" max="16384" width="9.140625" style="7"/>
  </cols>
  <sheetData>
    <row r="1" spans="1:27" customFormat="1" ht="15" x14ac:dyDescent="0.25">
      <c r="A1" s="3" t="s">
        <v>168</v>
      </c>
      <c r="H1" s="1"/>
      <c r="J1" s="1"/>
      <c r="L1" s="1"/>
      <c r="N1" s="1"/>
      <c r="P1" s="1"/>
      <c r="R1" s="1"/>
      <c r="T1" s="1"/>
      <c r="V1" s="1"/>
      <c r="X1" s="1"/>
      <c r="Z1" s="1"/>
      <c r="AA1" s="137"/>
    </row>
    <row r="2" spans="1:27" customFormat="1" ht="15" x14ac:dyDescent="0.25">
      <c r="A2" s="4" t="s">
        <v>167</v>
      </c>
      <c r="H2" s="1"/>
      <c r="J2" s="1"/>
      <c r="L2" s="1"/>
      <c r="N2" s="1"/>
      <c r="P2" s="1"/>
      <c r="R2" s="1"/>
      <c r="T2" s="1"/>
      <c r="V2" s="1"/>
      <c r="X2" s="1"/>
      <c r="Z2" s="1"/>
      <c r="AA2" s="137"/>
    </row>
    <row r="3" spans="1:27" customFormat="1" ht="15" x14ac:dyDescent="0.25">
      <c r="A3" s="4" t="s">
        <v>166</v>
      </c>
      <c r="H3" s="1"/>
      <c r="J3" s="1"/>
      <c r="L3" s="1"/>
      <c r="N3" s="1"/>
      <c r="P3" s="1"/>
      <c r="R3" s="1"/>
      <c r="T3" s="1"/>
      <c r="V3" s="1"/>
      <c r="X3" s="1"/>
      <c r="Z3" s="1"/>
      <c r="AA3" s="137"/>
    </row>
    <row r="4" spans="1:27" customFormat="1" ht="15" x14ac:dyDescent="0.25">
      <c r="A4" s="4"/>
      <c r="E4" s="5" t="s">
        <v>83</v>
      </c>
      <c r="H4" s="6" t="s">
        <v>84</v>
      </c>
      <c r="I4" s="7"/>
      <c r="J4" s="8"/>
      <c r="K4" s="7"/>
      <c r="L4" s="8"/>
      <c r="M4" s="7"/>
      <c r="N4" s="6" t="s">
        <v>165</v>
      </c>
      <c r="P4" s="1"/>
      <c r="R4" s="1"/>
      <c r="T4" s="1"/>
      <c r="V4" s="1"/>
      <c r="X4" s="1"/>
      <c r="Z4" s="1"/>
      <c r="AA4" s="137"/>
    </row>
    <row r="5" spans="1:27" customFormat="1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customFormat="1" ht="15.75" thickBot="1" x14ac:dyDescent="0.3">
      <c r="A6" s="9"/>
      <c r="B6" s="10"/>
      <c r="C6" s="19"/>
      <c r="D6" s="19"/>
      <c r="E6" s="19"/>
      <c r="F6" s="19"/>
      <c r="G6" s="725" t="s">
        <v>89</v>
      </c>
      <c r="H6" s="726"/>
      <c r="I6" s="726"/>
      <c r="J6" s="726"/>
      <c r="K6" s="726"/>
      <c r="L6" s="727"/>
      <c r="M6" s="718" t="s">
        <v>90</v>
      </c>
      <c r="N6" s="719"/>
      <c r="O6" s="719"/>
      <c r="P6" s="719"/>
      <c r="Q6" s="719"/>
      <c r="R6" s="719"/>
      <c r="S6" s="719"/>
      <c r="T6" s="719"/>
      <c r="U6" s="719"/>
      <c r="V6" s="719"/>
      <c r="W6" s="719"/>
      <c r="X6" s="719"/>
      <c r="Y6" s="719"/>
      <c r="Z6" s="719"/>
      <c r="AA6" s="720"/>
    </row>
    <row r="7" spans="1:27" customFormat="1" ht="45.75" thickBot="1" x14ac:dyDescent="0.3">
      <c r="A7" s="20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7" t="s">
        <v>10</v>
      </c>
      <c r="M7" s="136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6" t="s">
        <v>27</v>
      </c>
    </row>
    <row r="8" spans="1:27" x14ac:dyDescent="0.2">
      <c r="A8" s="36" t="s">
        <v>28</v>
      </c>
      <c r="B8" s="37">
        <v>9428</v>
      </c>
      <c r="C8" s="38">
        <v>13</v>
      </c>
      <c r="D8" s="38">
        <v>0</v>
      </c>
      <c r="E8" s="38">
        <v>9</v>
      </c>
      <c r="F8" s="39">
        <v>3</v>
      </c>
      <c r="G8" s="40">
        <v>8831</v>
      </c>
      <c r="H8" s="165">
        <v>0.93700000000000006</v>
      </c>
      <c r="I8" s="41">
        <v>557</v>
      </c>
      <c r="J8" s="42">
        <v>5.8999999999999997E-2</v>
      </c>
      <c r="K8" s="43">
        <v>40</v>
      </c>
      <c r="L8" s="164">
        <v>4.0000000000000001E-3</v>
      </c>
      <c r="M8" s="138">
        <v>339</v>
      </c>
      <c r="N8" s="31">
        <v>3.7999999999999999E-2</v>
      </c>
      <c r="O8" s="32">
        <v>228</v>
      </c>
      <c r="P8" s="33">
        <v>2.5999999999999999E-2</v>
      </c>
      <c r="Q8" s="32">
        <v>499</v>
      </c>
      <c r="R8" s="33">
        <v>5.7000000000000002E-2</v>
      </c>
      <c r="S8" s="32">
        <v>5</v>
      </c>
      <c r="T8" s="33">
        <v>1E-3</v>
      </c>
      <c r="U8" s="32">
        <v>3</v>
      </c>
      <c r="V8" s="33">
        <v>0</v>
      </c>
      <c r="W8" s="34">
        <v>0</v>
      </c>
      <c r="X8" s="35">
        <v>0</v>
      </c>
      <c r="Y8" s="34">
        <v>11</v>
      </c>
      <c r="Z8" s="163">
        <v>1E-3</v>
      </c>
      <c r="AA8" s="162">
        <v>857</v>
      </c>
    </row>
    <row r="9" spans="1:27" x14ac:dyDescent="0.2">
      <c r="A9" s="36" t="s">
        <v>29</v>
      </c>
      <c r="B9" s="37">
        <v>81062</v>
      </c>
      <c r="C9" s="38">
        <v>80</v>
      </c>
      <c r="D9" s="38">
        <v>0</v>
      </c>
      <c r="E9" s="38">
        <v>74</v>
      </c>
      <c r="F9" s="39">
        <v>6</v>
      </c>
      <c r="G9" s="40">
        <v>80081</v>
      </c>
      <c r="H9" s="165">
        <v>0.98799999999999999</v>
      </c>
      <c r="I9" s="41">
        <v>804</v>
      </c>
      <c r="J9" s="42">
        <v>0.01</v>
      </c>
      <c r="K9" s="43">
        <v>177</v>
      </c>
      <c r="L9" s="164">
        <v>2E-3</v>
      </c>
      <c r="M9" s="138">
        <v>12277</v>
      </c>
      <c r="N9" s="149">
        <v>0.153</v>
      </c>
      <c r="O9" s="32">
        <v>11173</v>
      </c>
      <c r="P9" s="33">
        <v>0.14000000000000001</v>
      </c>
      <c r="Q9" s="32">
        <v>6161</v>
      </c>
      <c r="R9" s="33">
        <v>7.6999999999999999E-2</v>
      </c>
      <c r="S9" s="32">
        <v>11664</v>
      </c>
      <c r="T9" s="33">
        <v>0.14599999999999999</v>
      </c>
      <c r="U9" s="32">
        <v>4786</v>
      </c>
      <c r="V9" s="33">
        <v>0.06</v>
      </c>
      <c r="W9" s="34">
        <v>53</v>
      </c>
      <c r="X9" s="35">
        <v>1E-3</v>
      </c>
      <c r="Y9" s="34">
        <v>16</v>
      </c>
      <c r="Z9" s="163">
        <v>0</v>
      </c>
      <c r="AA9" s="162">
        <v>34957</v>
      </c>
    </row>
    <row r="10" spans="1:27" x14ac:dyDescent="0.2">
      <c r="A10" s="36" t="s">
        <v>30</v>
      </c>
      <c r="B10" s="37">
        <v>14123</v>
      </c>
      <c r="C10" s="38">
        <v>26</v>
      </c>
      <c r="D10" s="38">
        <v>0</v>
      </c>
      <c r="E10" s="38">
        <v>18</v>
      </c>
      <c r="F10" s="39">
        <v>3</v>
      </c>
      <c r="G10" s="40">
        <v>13401</v>
      </c>
      <c r="H10" s="165">
        <v>0.94899999999999995</v>
      </c>
      <c r="I10" s="41">
        <v>556</v>
      </c>
      <c r="J10" s="42">
        <v>3.9E-2</v>
      </c>
      <c r="K10" s="43">
        <v>166</v>
      </c>
      <c r="L10" s="164">
        <v>1.2E-2</v>
      </c>
      <c r="M10" s="138">
        <v>232</v>
      </c>
      <c r="N10" s="31">
        <v>1.7000000000000001E-2</v>
      </c>
      <c r="O10" s="32">
        <v>225</v>
      </c>
      <c r="P10" s="33">
        <v>1.7000000000000001E-2</v>
      </c>
      <c r="Q10" s="32">
        <v>158</v>
      </c>
      <c r="R10" s="33">
        <v>1.2E-2</v>
      </c>
      <c r="S10" s="32">
        <v>11673</v>
      </c>
      <c r="T10" s="33">
        <v>0.871</v>
      </c>
      <c r="U10" s="32">
        <v>1</v>
      </c>
      <c r="V10" s="33">
        <v>0</v>
      </c>
      <c r="W10" s="34">
        <v>0</v>
      </c>
      <c r="X10" s="35">
        <v>0</v>
      </c>
      <c r="Y10" s="34">
        <v>110</v>
      </c>
      <c r="Z10" s="163">
        <v>8.0000000000000002E-3</v>
      </c>
      <c r="AA10" s="162">
        <v>12174</v>
      </c>
    </row>
    <row r="11" spans="1:27" x14ac:dyDescent="0.2">
      <c r="A11" s="36" t="s">
        <v>31</v>
      </c>
      <c r="B11" s="37">
        <v>7966</v>
      </c>
      <c r="C11" s="38">
        <v>18</v>
      </c>
      <c r="D11" s="38">
        <v>0</v>
      </c>
      <c r="E11" s="38">
        <v>14</v>
      </c>
      <c r="F11" s="39">
        <v>4</v>
      </c>
      <c r="G11" s="40">
        <v>6521</v>
      </c>
      <c r="H11" s="134">
        <v>0.81899999999999995</v>
      </c>
      <c r="I11" s="41">
        <v>1237</v>
      </c>
      <c r="J11" s="42">
        <v>0.155</v>
      </c>
      <c r="K11" s="43">
        <v>208</v>
      </c>
      <c r="L11" s="164">
        <v>2.5999999999999999E-2</v>
      </c>
      <c r="M11" s="138">
        <v>1980</v>
      </c>
      <c r="N11" s="149">
        <v>0.30399999999999999</v>
      </c>
      <c r="O11" s="32">
        <v>1488</v>
      </c>
      <c r="P11" s="33">
        <v>0.22800000000000001</v>
      </c>
      <c r="Q11" s="32">
        <v>433</v>
      </c>
      <c r="R11" s="33">
        <v>6.6000000000000003E-2</v>
      </c>
      <c r="S11" s="32">
        <v>24</v>
      </c>
      <c r="T11" s="33">
        <v>4.0000000000000001E-3</v>
      </c>
      <c r="U11" s="32">
        <v>27</v>
      </c>
      <c r="V11" s="33">
        <v>4.0000000000000001E-3</v>
      </c>
      <c r="W11" s="34">
        <v>9</v>
      </c>
      <c r="X11" s="35">
        <v>1E-3</v>
      </c>
      <c r="Y11" s="34">
        <v>23</v>
      </c>
      <c r="Z11" s="163">
        <v>4.0000000000000001E-3</v>
      </c>
      <c r="AA11" s="162">
        <v>2496</v>
      </c>
    </row>
    <row r="12" spans="1:27" x14ac:dyDescent="0.2">
      <c r="A12" s="36" t="s">
        <v>32</v>
      </c>
      <c r="B12" s="37">
        <v>14461</v>
      </c>
      <c r="C12" s="38">
        <v>19</v>
      </c>
      <c r="D12" s="38">
        <v>0</v>
      </c>
      <c r="E12" s="38">
        <v>13</v>
      </c>
      <c r="F12" s="39">
        <v>3</v>
      </c>
      <c r="G12" s="40">
        <v>14162</v>
      </c>
      <c r="H12" s="165">
        <v>0.97899999999999998</v>
      </c>
      <c r="I12" s="41">
        <v>264</v>
      </c>
      <c r="J12" s="42">
        <v>1.7999999999999999E-2</v>
      </c>
      <c r="K12" s="43">
        <v>35</v>
      </c>
      <c r="L12" s="164">
        <v>2E-3</v>
      </c>
      <c r="M12" s="138">
        <v>283</v>
      </c>
      <c r="N12" s="31">
        <v>0.02</v>
      </c>
      <c r="O12" s="32">
        <v>201</v>
      </c>
      <c r="P12" s="33">
        <v>1.4E-2</v>
      </c>
      <c r="Q12" s="32">
        <v>122</v>
      </c>
      <c r="R12" s="33">
        <v>8.9999999999999993E-3</v>
      </c>
      <c r="S12" s="32">
        <v>140</v>
      </c>
      <c r="T12" s="33">
        <v>0.01</v>
      </c>
      <c r="U12" s="32">
        <v>10</v>
      </c>
      <c r="V12" s="33">
        <v>1E-3</v>
      </c>
      <c r="W12" s="34">
        <v>10</v>
      </c>
      <c r="X12" s="35">
        <v>1E-3</v>
      </c>
      <c r="Y12" s="34">
        <v>12</v>
      </c>
      <c r="Z12" s="163">
        <v>1E-3</v>
      </c>
      <c r="AA12" s="162">
        <v>577</v>
      </c>
    </row>
    <row r="13" spans="1:27" x14ac:dyDescent="0.2">
      <c r="A13" s="36" t="s">
        <v>33</v>
      </c>
      <c r="B13" s="37">
        <v>54290</v>
      </c>
      <c r="C13" s="38">
        <v>69</v>
      </c>
      <c r="D13" s="38">
        <v>5</v>
      </c>
      <c r="E13" s="38">
        <v>62</v>
      </c>
      <c r="F13" s="39">
        <v>3</v>
      </c>
      <c r="G13" s="40">
        <v>51689</v>
      </c>
      <c r="H13" s="165">
        <v>0.95199999999999996</v>
      </c>
      <c r="I13" s="41">
        <v>2483</v>
      </c>
      <c r="J13" s="42">
        <v>4.5999999999999999E-2</v>
      </c>
      <c r="K13" s="43">
        <v>118</v>
      </c>
      <c r="L13" s="164">
        <v>2E-3</v>
      </c>
      <c r="M13" s="138">
        <v>6051</v>
      </c>
      <c r="N13" s="149">
        <v>0.11700000000000001</v>
      </c>
      <c r="O13" s="32">
        <v>5716</v>
      </c>
      <c r="P13" s="33">
        <v>0.111</v>
      </c>
      <c r="Q13" s="32">
        <v>41252</v>
      </c>
      <c r="R13" s="33">
        <v>0.79800000000000004</v>
      </c>
      <c r="S13" s="32">
        <v>2475</v>
      </c>
      <c r="T13" s="33">
        <v>4.8000000000000001E-2</v>
      </c>
      <c r="U13" s="32">
        <v>2035</v>
      </c>
      <c r="V13" s="33">
        <v>3.9E-2</v>
      </c>
      <c r="W13" s="34">
        <v>118</v>
      </c>
      <c r="X13" s="35">
        <v>2E-3</v>
      </c>
      <c r="Y13" s="34">
        <v>18</v>
      </c>
      <c r="Z13" s="163">
        <v>0</v>
      </c>
      <c r="AA13" s="162">
        <v>51949</v>
      </c>
    </row>
    <row r="14" spans="1:27" x14ac:dyDescent="0.2">
      <c r="A14" s="36" t="s">
        <v>34</v>
      </c>
      <c r="B14" s="37">
        <v>4166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65">
        <v>0.86799999999999999</v>
      </c>
      <c r="I14" s="41">
        <v>532</v>
      </c>
      <c r="J14" s="42">
        <v>0.128</v>
      </c>
      <c r="K14" s="43">
        <v>17</v>
      </c>
      <c r="L14" s="164">
        <v>4.0000000000000001E-3</v>
      </c>
      <c r="M14" s="138">
        <v>149</v>
      </c>
      <c r="N14" s="31">
        <v>4.1000000000000002E-2</v>
      </c>
      <c r="O14" s="32">
        <v>67</v>
      </c>
      <c r="P14" s="33">
        <v>1.9E-2</v>
      </c>
      <c r="Q14" s="32">
        <v>112</v>
      </c>
      <c r="R14" s="33">
        <v>3.1E-2</v>
      </c>
      <c r="S14" s="32">
        <v>12</v>
      </c>
      <c r="T14" s="33">
        <v>3.0000000000000001E-3</v>
      </c>
      <c r="U14" s="32">
        <v>13</v>
      </c>
      <c r="V14" s="33">
        <v>4.0000000000000001E-3</v>
      </c>
      <c r="W14" s="34">
        <v>12</v>
      </c>
      <c r="X14" s="35">
        <v>3.0000000000000001E-3</v>
      </c>
      <c r="Y14" s="34">
        <v>10</v>
      </c>
      <c r="Z14" s="163">
        <v>3.0000000000000001E-3</v>
      </c>
      <c r="AA14" s="162">
        <v>308</v>
      </c>
    </row>
    <row r="15" spans="1:27" x14ac:dyDescent="0.2">
      <c r="A15" s="36" t="s">
        <v>35</v>
      </c>
      <c r="B15" s="37">
        <v>5070</v>
      </c>
      <c r="C15" s="38">
        <v>11</v>
      </c>
      <c r="D15" s="38">
        <v>0</v>
      </c>
      <c r="E15" s="38">
        <v>10</v>
      </c>
      <c r="F15" s="39">
        <v>3</v>
      </c>
      <c r="G15" s="40">
        <v>4715</v>
      </c>
      <c r="H15" s="165">
        <v>0.93</v>
      </c>
      <c r="I15" s="41">
        <v>334</v>
      </c>
      <c r="J15" s="42">
        <v>6.6000000000000003E-2</v>
      </c>
      <c r="K15" s="43">
        <v>21</v>
      </c>
      <c r="L15" s="164">
        <v>4.0000000000000001E-3</v>
      </c>
      <c r="M15" s="138">
        <v>124</v>
      </c>
      <c r="N15" s="31">
        <v>2.5999999999999999E-2</v>
      </c>
      <c r="O15" s="32">
        <v>121</v>
      </c>
      <c r="P15" s="33">
        <v>2.5999999999999999E-2</v>
      </c>
      <c r="Q15" s="32">
        <v>98</v>
      </c>
      <c r="R15" s="33">
        <v>2.1000000000000001E-2</v>
      </c>
      <c r="S15" s="32">
        <v>49</v>
      </c>
      <c r="T15" s="33">
        <v>0.01</v>
      </c>
      <c r="U15" s="32">
        <v>53</v>
      </c>
      <c r="V15" s="33">
        <v>1.0999999999999999E-2</v>
      </c>
      <c r="W15" s="34">
        <v>8</v>
      </c>
      <c r="X15" s="35">
        <v>2E-3</v>
      </c>
      <c r="Y15" s="34">
        <v>48</v>
      </c>
      <c r="Z15" s="163">
        <v>0.01</v>
      </c>
      <c r="AA15" s="162">
        <v>380</v>
      </c>
    </row>
    <row r="16" spans="1:27" x14ac:dyDescent="0.2">
      <c r="A16" s="36" t="s">
        <v>36</v>
      </c>
      <c r="B16" s="37">
        <v>4281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5">
        <v>0.91</v>
      </c>
      <c r="I16" s="41">
        <v>318</v>
      </c>
      <c r="J16" s="42">
        <v>7.3999999999999996E-2</v>
      </c>
      <c r="K16" s="43">
        <v>68</v>
      </c>
      <c r="L16" s="164">
        <v>1.6E-2</v>
      </c>
      <c r="M16" s="138">
        <v>566</v>
      </c>
      <c r="N16" s="149">
        <v>0.14499999999999999</v>
      </c>
      <c r="O16" s="32">
        <v>535</v>
      </c>
      <c r="P16" s="33">
        <v>0.13700000000000001</v>
      </c>
      <c r="Q16" s="32">
        <v>268</v>
      </c>
      <c r="R16" s="33">
        <v>6.9000000000000006E-2</v>
      </c>
      <c r="S16" s="32">
        <v>3895</v>
      </c>
      <c r="T16" s="33">
        <v>1</v>
      </c>
      <c r="U16" s="32">
        <v>12</v>
      </c>
      <c r="V16" s="33">
        <v>3.0000000000000001E-3</v>
      </c>
      <c r="W16" s="34">
        <v>4</v>
      </c>
      <c r="X16" s="35">
        <v>1E-3</v>
      </c>
      <c r="Y16" s="34">
        <v>12</v>
      </c>
      <c r="Z16" s="163">
        <v>3.0000000000000001E-3</v>
      </c>
      <c r="AA16" s="162">
        <v>4757</v>
      </c>
    </row>
    <row r="17" spans="1:27" x14ac:dyDescent="0.2">
      <c r="A17" s="36" t="s">
        <v>37</v>
      </c>
      <c r="B17" s="37">
        <v>24970</v>
      </c>
      <c r="C17" s="38">
        <v>39</v>
      </c>
      <c r="D17" s="38">
        <v>0</v>
      </c>
      <c r="E17" s="38">
        <v>33</v>
      </c>
      <c r="F17" s="39">
        <v>3</v>
      </c>
      <c r="G17" s="40">
        <v>22038</v>
      </c>
      <c r="H17" s="165">
        <v>0.88300000000000001</v>
      </c>
      <c r="I17" s="41">
        <v>2472</v>
      </c>
      <c r="J17" s="42">
        <v>9.9000000000000005E-2</v>
      </c>
      <c r="K17" s="43">
        <v>460</v>
      </c>
      <c r="L17" s="164">
        <v>1.7999999999999999E-2</v>
      </c>
      <c r="M17" s="138">
        <v>1424</v>
      </c>
      <c r="N17" s="31">
        <v>6.5000000000000002E-2</v>
      </c>
      <c r="O17" s="32">
        <v>1098</v>
      </c>
      <c r="P17" s="33">
        <v>0.05</v>
      </c>
      <c r="Q17" s="32">
        <v>2787</v>
      </c>
      <c r="R17" s="33">
        <v>0.126</v>
      </c>
      <c r="S17" s="32">
        <v>5807</v>
      </c>
      <c r="T17" s="33">
        <v>0.26300000000000001</v>
      </c>
      <c r="U17" s="32">
        <v>1256</v>
      </c>
      <c r="V17" s="33">
        <v>5.7000000000000002E-2</v>
      </c>
      <c r="W17" s="34">
        <v>22</v>
      </c>
      <c r="X17" s="35">
        <v>1E-3</v>
      </c>
      <c r="Y17" s="34">
        <v>22</v>
      </c>
      <c r="Z17" s="163">
        <v>1E-3</v>
      </c>
      <c r="AA17" s="162">
        <v>11318</v>
      </c>
    </row>
    <row r="18" spans="1:27" x14ac:dyDescent="0.2">
      <c r="A18" s="36" t="s">
        <v>38</v>
      </c>
      <c r="B18" s="37">
        <v>3647</v>
      </c>
      <c r="C18" s="38">
        <v>10</v>
      </c>
      <c r="D18" s="38">
        <v>0</v>
      </c>
      <c r="E18" s="38">
        <v>10</v>
      </c>
      <c r="F18" s="39">
        <v>4</v>
      </c>
      <c r="G18" s="40">
        <v>2773</v>
      </c>
      <c r="H18" s="134">
        <v>0.76</v>
      </c>
      <c r="I18" s="41">
        <v>569</v>
      </c>
      <c r="J18" s="42">
        <v>0.156</v>
      </c>
      <c r="K18" s="43">
        <v>305</v>
      </c>
      <c r="L18" s="164">
        <v>8.4000000000000005E-2</v>
      </c>
      <c r="M18" s="138">
        <v>158</v>
      </c>
      <c r="N18" s="31">
        <v>5.7000000000000002E-2</v>
      </c>
      <c r="O18" s="32">
        <v>158</v>
      </c>
      <c r="P18" s="33">
        <v>5.7000000000000002E-2</v>
      </c>
      <c r="Q18" s="32">
        <v>104</v>
      </c>
      <c r="R18" s="33">
        <v>3.7999999999999999E-2</v>
      </c>
      <c r="S18" s="32">
        <v>103</v>
      </c>
      <c r="T18" s="33">
        <v>3.6999999999999998E-2</v>
      </c>
      <c r="U18" s="32">
        <v>9</v>
      </c>
      <c r="V18" s="33">
        <v>3.0000000000000001E-3</v>
      </c>
      <c r="W18" s="34">
        <v>0</v>
      </c>
      <c r="X18" s="35">
        <v>0</v>
      </c>
      <c r="Y18" s="34">
        <v>13</v>
      </c>
      <c r="Z18" s="163">
        <v>5.0000000000000001E-3</v>
      </c>
      <c r="AA18" s="162">
        <v>387</v>
      </c>
    </row>
    <row r="19" spans="1:27" x14ac:dyDescent="0.2">
      <c r="A19" s="36" t="s">
        <v>39</v>
      </c>
      <c r="B19" s="37">
        <v>7283</v>
      </c>
      <c r="C19" s="38">
        <v>14</v>
      </c>
      <c r="D19" s="38">
        <v>0</v>
      </c>
      <c r="E19" s="38">
        <v>9</v>
      </c>
      <c r="F19" s="39">
        <v>3</v>
      </c>
      <c r="G19" s="40">
        <v>7222</v>
      </c>
      <c r="H19" s="165">
        <v>0.99199999999999999</v>
      </c>
      <c r="I19" s="41">
        <v>45</v>
      </c>
      <c r="J19" s="42">
        <v>6.0000000000000001E-3</v>
      </c>
      <c r="K19" s="43">
        <v>16</v>
      </c>
      <c r="L19" s="164">
        <v>2E-3</v>
      </c>
      <c r="M19" s="138">
        <v>61</v>
      </c>
      <c r="N19" s="31">
        <v>8.0000000000000002E-3</v>
      </c>
      <c r="O19" s="32">
        <v>9</v>
      </c>
      <c r="P19" s="33">
        <v>1E-3</v>
      </c>
      <c r="Q19" s="32">
        <v>19</v>
      </c>
      <c r="R19" s="33">
        <v>3.0000000000000001E-3</v>
      </c>
      <c r="S19" s="32">
        <v>2</v>
      </c>
      <c r="T19" s="33">
        <v>0</v>
      </c>
      <c r="U19" s="32">
        <v>1</v>
      </c>
      <c r="V19" s="33">
        <v>0</v>
      </c>
      <c r="W19" s="34">
        <v>1</v>
      </c>
      <c r="X19" s="35">
        <v>0</v>
      </c>
      <c r="Y19" s="34">
        <v>1</v>
      </c>
      <c r="Z19" s="163">
        <v>0</v>
      </c>
      <c r="AA19" s="162">
        <v>85</v>
      </c>
    </row>
    <row r="20" spans="1:27" x14ac:dyDescent="0.2">
      <c r="A20" s="36" t="s">
        <v>40</v>
      </c>
      <c r="B20" s="37">
        <v>21786</v>
      </c>
      <c r="C20" s="38">
        <v>28</v>
      </c>
      <c r="D20" s="38">
        <v>0</v>
      </c>
      <c r="E20" s="38">
        <v>22</v>
      </c>
      <c r="F20" s="39">
        <v>3</v>
      </c>
      <c r="G20" s="40">
        <v>18594</v>
      </c>
      <c r="H20" s="165">
        <v>0.85299999999999998</v>
      </c>
      <c r="I20" s="41">
        <v>2226</v>
      </c>
      <c r="J20" s="42">
        <v>0.10199999999999999</v>
      </c>
      <c r="K20" s="43">
        <v>966</v>
      </c>
      <c r="L20" s="164">
        <v>4.3999999999999997E-2</v>
      </c>
      <c r="M20" s="138">
        <v>1219</v>
      </c>
      <c r="N20" s="31">
        <v>6.6000000000000003E-2</v>
      </c>
      <c r="O20" s="32">
        <v>1009</v>
      </c>
      <c r="P20" s="33">
        <v>5.3999999999999999E-2</v>
      </c>
      <c r="Q20" s="32">
        <v>422</v>
      </c>
      <c r="R20" s="33">
        <v>2.3E-2</v>
      </c>
      <c r="S20" s="32">
        <v>360</v>
      </c>
      <c r="T20" s="33">
        <v>1.9E-2</v>
      </c>
      <c r="U20" s="32">
        <v>6</v>
      </c>
      <c r="V20" s="33">
        <v>0</v>
      </c>
      <c r="W20" s="34">
        <v>6</v>
      </c>
      <c r="X20" s="35">
        <v>0</v>
      </c>
      <c r="Y20" s="34">
        <v>70</v>
      </c>
      <c r="Z20" s="163">
        <v>4.0000000000000001E-3</v>
      </c>
      <c r="AA20" s="162">
        <v>2083</v>
      </c>
    </row>
    <row r="21" spans="1:27" x14ac:dyDescent="0.2">
      <c r="A21" s="36" t="s">
        <v>41</v>
      </c>
      <c r="B21" s="37">
        <v>13752</v>
      </c>
      <c r="C21" s="38">
        <v>25</v>
      </c>
      <c r="D21" s="38">
        <v>0</v>
      </c>
      <c r="E21" s="38">
        <v>17</v>
      </c>
      <c r="F21" s="39">
        <v>8</v>
      </c>
      <c r="G21" s="40">
        <v>13104</v>
      </c>
      <c r="H21" s="165">
        <v>0.95299999999999996</v>
      </c>
      <c r="I21" s="41">
        <v>483</v>
      </c>
      <c r="J21" s="42">
        <v>3.5000000000000003E-2</v>
      </c>
      <c r="K21" s="43">
        <v>165</v>
      </c>
      <c r="L21" s="164">
        <v>1.2E-2</v>
      </c>
      <c r="M21" s="138">
        <v>2312</v>
      </c>
      <c r="N21" s="149">
        <v>0.17599999999999999</v>
      </c>
      <c r="O21" s="32">
        <v>1265</v>
      </c>
      <c r="P21" s="33">
        <v>9.7000000000000003E-2</v>
      </c>
      <c r="Q21" s="32">
        <v>677</v>
      </c>
      <c r="R21" s="33">
        <v>5.1999999999999998E-2</v>
      </c>
      <c r="S21" s="32">
        <v>264</v>
      </c>
      <c r="T21" s="33">
        <v>0.02</v>
      </c>
      <c r="U21" s="32">
        <v>29</v>
      </c>
      <c r="V21" s="33">
        <v>2E-3</v>
      </c>
      <c r="W21" s="34">
        <v>11</v>
      </c>
      <c r="X21" s="35">
        <v>1E-3</v>
      </c>
      <c r="Y21" s="34">
        <v>23</v>
      </c>
      <c r="Z21" s="163">
        <v>2E-3</v>
      </c>
      <c r="AA21" s="162">
        <v>3316</v>
      </c>
    </row>
    <row r="22" spans="1:27" x14ac:dyDescent="0.2">
      <c r="A22" s="36" t="s">
        <v>42</v>
      </c>
      <c r="B22" s="37">
        <v>18477</v>
      </c>
      <c r="C22" s="38">
        <v>24</v>
      </c>
      <c r="D22" s="38">
        <v>0</v>
      </c>
      <c r="E22" s="38">
        <v>9</v>
      </c>
      <c r="F22" s="39">
        <v>3</v>
      </c>
      <c r="G22" s="40">
        <v>18209</v>
      </c>
      <c r="H22" s="165">
        <v>0.98499999999999999</v>
      </c>
      <c r="I22" s="41">
        <v>255</v>
      </c>
      <c r="J22" s="42">
        <v>1.4E-2</v>
      </c>
      <c r="K22" s="43">
        <v>13</v>
      </c>
      <c r="L22" s="164">
        <v>1E-3</v>
      </c>
      <c r="M22" s="138">
        <v>199</v>
      </c>
      <c r="N22" s="31">
        <v>1.0999999999999999E-2</v>
      </c>
      <c r="O22" s="32">
        <v>94</v>
      </c>
      <c r="P22" s="33">
        <v>5.0000000000000001E-3</v>
      </c>
      <c r="Q22" s="32">
        <v>316</v>
      </c>
      <c r="R22" s="33">
        <v>1.7000000000000001E-2</v>
      </c>
      <c r="S22" s="32">
        <v>15</v>
      </c>
      <c r="T22" s="33">
        <v>1E-3</v>
      </c>
      <c r="U22" s="32">
        <v>3</v>
      </c>
      <c r="V22" s="33">
        <v>0</v>
      </c>
      <c r="W22" s="34">
        <v>3</v>
      </c>
      <c r="X22" s="35">
        <v>0</v>
      </c>
      <c r="Y22" s="34">
        <v>39</v>
      </c>
      <c r="Z22" s="163">
        <v>2E-3</v>
      </c>
      <c r="AA22" s="162">
        <v>575</v>
      </c>
    </row>
    <row r="23" spans="1:27" x14ac:dyDescent="0.2">
      <c r="A23" s="36" t="s">
        <v>43</v>
      </c>
      <c r="B23" s="37">
        <v>8571</v>
      </c>
      <c r="C23" s="38">
        <v>14</v>
      </c>
      <c r="D23" s="38">
        <v>5</v>
      </c>
      <c r="E23" s="38">
        <v>7</v>
      </c>
      <c r="F23" s="39">
        <v>5</v>
      </c>
      <c r="G23" s="40">
        <v>8123</v>
      </c>
      <c r="H23" s="165">
        <v>0.94799999999999995</v>
      </c>
      <c r="I23" s="41">
        <v>407</v>
      </c>
      <c r="J23" s="42">
        <v>4.7E-2</v>
      </c>
      <c r="K23" s="43">
        <v>41</v>
      </c>
      <c r="L23" s="164">
        <v>5.0000000000000001E-3</v>
      </c>
      <c r="M23" s="138">
        <v>70</v>
      </c>
      <c r="N23" s="31">
        <v>8.9999999999999993E-3</v>
      </c>
      <c r="O23" s="32">
        <v>19</v>
      </c>
      <c r="P23" s="33">
        <v>2E-3</v>
      </c>
      <c r="Q23" s="32">
        <v>78</v>
      </c>
      <c r="R23" s="33">
        <v>0.01</v>
      </c>
      <c r="S23" s="32">
        <v>8123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3">
        <v>3.0000000000000001E-3</v>
      </c>
      <c r="AA23" s="162">
        <v>8316</v>
      </c>
    </row>
    <row r="24" spans="1:27" x14ac:dyDescent="0.2">
      <c r="A24" s="36" t="s">
        <v>44</v>
      </c>
      <c r="B24" s="37">
        <v>43328</v>
      </c>
      <c r="C24" s="38">
        <v>64</v>
      </c>
      <c r="D24" s="38">
        <v>0</v>
      </c>
      <c r="E24" s="38">
        <v>44</v>
      </c>
      <c r="F24" s="39">
        <v>6</v>
      </c>
      <c r="G24" s="40">
        <v>40382</v>
      </c>
      <c r="H24" s="165">
        <v>0.93200000000000005</v>
      </c>
      <c r="I24" s="41">
        <v>2578</v>
      </c>
      <c r="J24" s="42">
        <v>5.8999999999999997E-2</v>
      </c>
      <c r="K24" s="43">
        <v>368</v>
      </c>
      <c r="L24" s="164">
        <v>8.0000000000000002E-3</v>
      </c>
      <c r="M24" s="138">
        <v>2662</v>
      </c>
      <c r="N24" s="31">
        <v>6.6000000000000003E-2</v>
      </c>
      <c r="O24" s="32">
        <v>2258</v>
      </c>
      <c r="P24" s="33">
        <v>5.6000000000000001E-2</v>
      </c>
      <c r="Q24" s="32">
        <v>796</v>
      </c>
      <c r="R24" s="33">
        <v>0.02</v>
      </c>
      <c r="S24" s="32">
        <v>1226</v>
      </c>
      <c r="T24" s="33">
        <v>0.03</v>
      </c>
      <c r="U24" s="32">
        <v>45</v>
      </c>
      <c r="V24" s="33">
        <v>1E-3</v>
      </c>
      <c r="W24" s="34">
        <v>12</v>
      </c>
      <c r="X24" s="35">
        <v>0</v>
      </c>
      <c r="Y24" s="34">
        <v>109</v>
      </c>
      <c r="Z24" s="163">
        <v>3.0000000000000001E-3</v>
      </c>
      <c r="AA24" s="162">
        <v>4850</v>
      </c>
    </row>
    <row r="25" spans="1:27" x14ac:dyDescent="0.2">
      <c r="A25" s="36" t="s">
        <v>45</v>
      </c>
      <c r="B25" s="37">
        <v>18549</v>
      </c>
      <c r="C25" s="38">
        <v>30</v>
      </c>
      <c r="D25" s="38">
        <v>0</v>
      </c>
      <c r="E25" s="38">
        <v>20</v>
      </c>
      <c r="F25" s="39">
        <v>3</v>
      </c>
      <c r="G25" s="40">
        <v>18044</v>
      </c>
      <c r="H25" s="165">
        <v>0.97299999999999998</v>
      </c>
      <c r="I25" s="41">
        <v>398</v>
      </c>
      <c r="J25" s="42">
        <v>2.1000000000000001E-2</v>
      </c>
      <c r="K25" s="43">
        <v>107</v>
      </c>
      <c r="L25" s="164">
        <v>6.0000000000000001E-3</v>
      </c>
      <c r="M25" s="138">
        <v>390</v>
      </c>
      <c r="N25" s="31">
        <v>2.1999999999999999E-2</v>
      </c>
      <c r="O25" s="32">
        <v>202</v>
      </c>
      <c r="P25" s="33">
        <v>1.0999999999999999E-2</v>
      </c>
      <c r="Q25" s="32">
        <v>109</v>
      </c>
      <c r="R25" s="33">
        <v>6.0000000000000001E-3</v>
      </c>
      <c r="S25" s="32">
        <v>119</v>
      </c>
      <c r="T25" s="33">
        <v>7.0000000000000001E-3</v>
      </c>
      <c r="U25" s="32">
        <v>72</v>
      </c>
      <c r="V25" s="33">
        <v>4.0000000000000001E-3</v>
      </c>
      <c r="W25" s="34">
        <v>16</v>
      </c>
      <c r="X25" s="35">
        <v>1E-3</v>
      </c>
      <c r="Y25" s="34">
        <v>41</v>
      </c>
      <c r="Z25" s="163">
        <v>2E-3</v>
      </c>
      <c r="AA25" s="162">
        <v>747</v>
      </c>
    </row>
    <row r="26" spans="1:27" x14ac:dyDescent="0.2">
      <c r="A26" s="36" t="s">
        <v>46</v>
      </c>
      <c r="B26" s="37">
        <v>40007</v>
      </c>
      <c r="C26" s="38">
        <v>28</v>
      </c>
      <c r="D26" s="38">
        <v>5</v>
      </c>
      <c r="E26" s="38">
        <v>23</v>
      </c>
      <c r="F26" s="39">
        <v>5</v>
      </c>
      <c r="G26" s="40">
        <v>39791</v>
      </c>
      <c r="H26" s="165">
        <v>0.995</v>
      </c>
      <c r="I26" s="41">
        <v>208</v>
      </c>
      <c r="J26" s="42">
        <v>5.0000000000000001E-3</v>
      </c>
      <c r="K26" s="43">
        <v>8</v>
      </c>
      <c r="L26" s="164">
        <v>0</v>
      </c>
      <c r="M26" s="138">
        <v>11339</v>
      </c>
      <c r="N26" s="149">
        <v>0.28499999999999998</v>
      </c>
      <c r="O26" s="32">
        <v>11016</v>
      </c>
      <c r="P26" s="33">
        <v>0.27700000000000002</v>
      </c>
      <c r="Q26" s="32">
        <v>2861</v>
      </c>
      <c r="R26" s="33">
        <v>7.1999999999999995E-2</v>
      </c>
      <c r="S26" s="32">
        <v>4263</v>
      </c>
      <c r="T26" s="33">
        <v>0.107</v>
      </c>
      <c r="U26" s="32">
        <v>4</v>
      </c>
      <c r="V26" s="33">
        <v>0</v>
      </c>
      <c r="W26" s="34">
        <v>1</v>
      </c>
      <c r="X26" s="35">
        <v>0</v>
      </c>
      <c r="Y26" s="34">
        <v>47</v>
      </c>
      <c r="Z26" s="163">
        <v>1E-3</v>
      </c>
      <c r="AA26" s="162">
        <v>18515</v>
      </c>
    </row>
    <row r="27" spans="1:27" x14ac:dyDescent="0.2">
      <c r="A27" s="36" t="s">
        <v>47</v>
      </c>
      <c r="B27" s="37">
        <v>116597</v>
      </c>
      <c r="C27" s="38">
        <v>191</v>
      </c>
      <c r="D27" s="38">
        <v>0</v>
      </c>
      <c r="E27" s="38">
        <v>172</v>
      </c>
      <c r="F27" s="39">
        <v>4</v>
      </c>
      <c r="G27" s="40">
        <v>113290</v>
      </c>
      <c r="H27" s="165">
        <v>0.97199999999999998</v>
      </c>
      <c r="I27" s="41">
        <v>2948</v>
      </c>
      <c r="J27" s="42">
        <v>2.5000000000000001E-2</v>
      </c>
      <c r="K27" s="43">
        <v>359</v>
      </c>
      <c r="L27" s="164">
        <v>3.0000000000000001E-3</v>
      </c>
      <c r="M27" s="138">
        <v>3987</v>
      </c>
      <c r="N27" s="31">
        <v>3.5000000000000003E-2</v>
      </c>
      <c r="O27" s="32">
        <v>3370</v>
      </c>
      <c r="P27" s="33">
        <v>0.03</v>
      </c>
      <c r="Q27" s="32">
        <v>709</v>
      </c>
      <c r="R27" s="33">
        <v>6.0000000000000001E-3</v>
      </c>
      <c r="S27" s="32">
        <v>1668</v>
      </c>
      <c r="T27" s="33">
        <v>1.4999999999999999E-2</v>
      </c>
      <c r="U27" s="32">
        <v>365</v>
      </c>
      <c r="V27" s="33">
        <v>3.0000000000000001E-3</v>
      </c>
      <c r="W27" s="34">
        <v>22</v>
      </c>
      <c r="X27" s="35">
        <v>0</v>
      </c>
      <c r="Y27" s="34">
        <v>152</v>
      </c>
      <c r="Z27" s="163">
        <v>1E-3</v>
      </c>
      <c r="AA27" s="162">
        <v>6903</v>
      </c>
    </row>
    <row r="28" spans="1:27" x14ac:dyDescent="0.2">
      <c r="A28" s="36" t="s">
        <v>48</v>
      </c>
      <c r="B28" s="37">
        <v>10072</v>
      </c>
      <c r="C28" s="38">
        <v>24</v>
      </c>
      <c r="D28" s="38">
        <v>0</v>
      </c>
      <c r="E28" s="38">
        <v>13</v>
      </c>
      <c r="F28" s="39">
        <v>3</v>
      </c>
      <c r="G28" s="40">
        <v>9615</v>
      </c>
      <c r="H28" s="165">
        <v>0.95499999999999996</v>
      </c>
      <c r="I28" s="41">
        <v>435</v>
      </c>
      <c r="J28" s="42">
        <v>4.2999999999999997E-2</v>
      </c>
      <c r="K28" s="43">
        <v>22</v>
      </c>
      <c r="L28" s="164">
        <v>2E-3</v>
      </c>
      <c r="M28" s="138">
        <v>50</v>
      </c>
      <c r="N28" s="31">
        <v>5.0000000000000001E-3</v>
      </c>
      <c r="O28" s="32">
        <v>37</v>
      </c>
      <c r="P28" s="33">
        <v>4.0000000000000001E-3</v>
      </c>
      <c r="Q28" s="32">
        <v>32</v>
      </c>
      <c r="R28" s="33">
        <v>3.0000000000000001E-3</v>
      </c>
      <c r="S28" s="32">
        <v>28</v>
      </c>
      <c r="T28" s="33">
        <v>3.0000000000000001E-3</v>
      </c>
      <c r="U28" s="32">
        <v>11</v>
      </c>
      <c r="V28" s="33">
        <v>1E-3</v>
      </c>
      <c r="W28" s="34">
        <v>11</v>
      </c>
      <c r="X28" s="35">
        <v>1E-3</v>
      </c>
      <c r="Y28" s="34">
        <v>19</v>
      </c>
      <c r="Z28" s="163">
        <v>2E-3</v>
      </c>
      <c r="AA28" s="162">
        <v>151</v>
      </c>
    </row>
    <row r="29" spans="1:27" x14ac:dyDescent="0.2">
      <c r="A29" s="36" t="s">
        <v>49</v>
      </c>
      <c r="B29" s="37">
        <v>11736</v>
      </c>
      <c r="C29" s="38">
        <v>14</v>
      </c>
      <c r="D29" s="38">
        <v>0</v>
      </c>
      <c r="E29" s="38">
        <v>13</v>
      </c>
      <c r="F29" s="39">
        <v>3</v>
      </c>
      <c r="G29" s="40">
        <v>10416</v>
      </c>
      <c r="H29" s="165">
        <v>0.88800000000000001</v>
      </c>
      <c r="I29" s="41">
        <v>1269</v>
      </c>
      <c r="J29" s="42">
        <v>0.108</v>
      </c>
      <c r="K29" s="43">
        <v>51</v>
      </c>
      <c r="L29" s="164">
        <v>4.0000000000000001E-3</v>
      </c>
      <c r="M29" s="138">
        <v>363</v>
      </c>
      <c r="N29" s="31">
        <v>3.5000000000000003E-2</v>
      </c>
      <c r="O29" s="32">
        <v>322</v>
      </c>
      <c r="P29" s="33">
        <v>3.1E-2</v>
      </c>
      <c r="Q29" s="32">
        <v>686</v>
      </c>
      <c r="R29" s="33">
        <v>6.6000000000000003E-2</v>
      </c>
      <c r="S29" s="32">
        <v>116</v>
      </c>
      <c r="T29" s="33">
        <v>1.0999999999999999E-2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37</v>
      </c>
      <c r="Z29" s="163">
        <v>4.0000000000000001E-3</v>
      </c>
      <c r="AA29" s="162">
        <v>1302</v>
      </c>
    </row>
    <row r="30" spans="1:27" x14ac:dyDescent="0.2">
      <c r="A30" s="36" t="s">
        <v>50</v>
      </c>
      <c r="B30" s="37">
        <v>21996</v>
      </c>
      <c r="C30" s="38">
        <v>34</v>
      </c>
      <c r="D30" s="38">
        <v>0</v>
      </c>
      <c r="E30" s="38">
        <v>30</v>
      </c>
      <c r="F30" s="39">
        <v>4</v>
      </c>
      <c r="G30" s="40">
        <v>17882</v>
      </c>
      <c r="H30" s="134">
        <v>0.81299999999999994</v>
      </c>
      <c r="I30" s="41">
        <v>3154</v>
      </c>
      <c r="J30" s="42">
        <v>0.14299999999999999</v>
      </c>
      <c r="K30" s="43">
        <v>960</v>
      </c>
      <c r="L30" s="164">
        <v>4.3999999999999997E-2</v>
      </c>
      <c r="M30" s="138">
        <v>2254</v>
      </c>
      <c r="N30" s="149">
        <v>0.126</v>
      </c>
      <c r="O30" s="32">
        <v>2024</v>
      </c>
      <c r="P30" s="33">
        <v>0.113</v>
      </c>
      <c r="Q30" s="32">
        <v>8419</v>
      </c>
      <c r="R30" s="33">
        <v>0.47099999999999997</v>
      </c>
      <c r="S30" s="32">
        <v>8231</v>
      </c>
      <c r="T30" s="33">
        <v>0.46</v>
      </c>
      <c r="U30" s="32">
        <v>6</v>
      </c>
      <c r="V30" s="33">
        <v>0</v>
      </c>
      <c r="W30" s="34">
        <v>4</v>
      </c>
      <c r="X30" s="35">
        <v>0</v>
      </c>
      <c r="Y30" s="34">
        <v>30</v>
      </c>
      <c r="Z30" s="163">
        <v>2E-3</v>
      </c>
      <c r="AA30" s="162">
        <v>18944</v>
      </c>
    </row>
    <row r="31" spans="1:27" x14ac:dyDescent="0.2">
      <c r="A31" s="36" t="s">
        <v>51</v>
      </c>
      <c r="B31" s="37">
        <v>35916</v>
      </c>
      <c r="C31" s="38">
        <v>77</v>
      </c>
      <c r="D31" s="38">
        <v>0</v>
      </c>
      <c r="E31" s="38">
        <v>61</v>
      </c>
      <c r="F31" s="39">
        <v>3</v>
      </c>
      <c r="G31" s="40">
        <v>31798</v>
      </c>
      <c r="H31" s="165">
        <v>0.88500000000000001</v>
      </c>
      <c r="I31" s="41">
        <v>3314</v>
      </c>
      <c r="J31" s="42">
        <v>9.1999999999999998E-2</v>
      </c>
      <c r="K31" s="43">
        <v>804</v>
      </c>
      <c r="L31" s="164">
        <v>2.1999999999999999E-2</v>
      </c>
      <c r="M31" s="138">
        <v>338</v>
      </c>
      <c r="N31" s="31">
        <v>1.0999999999999999E-2</v>
      </c>
      <c r="O31" s="32">
        <v>245</v>
      </c>
      <c r="P31" s="33">
        <v>8.0000000000000002E-3</v>
      </c>
      <c r="Q31" s="32">
        <v>164</v>
      </c>
      <c r="R31" s="33">
        <v>5.0000000000000001E-3</v>
      </c>
      <c r="S31" s="32">
        <v>215</v>
      </c>
      <c r="T31" s="33">
        <v>7.0000000000000001E-3</v>
      </c>
      <c r="U31" s="32">
        <v>172</v>
      </c>
      <c r="V31" s="33">
        <v>5.0000000000000001E-3</v>
      </c>
      <c r="W31" s="34">
        <v>60</v>
      </c>
      <c r="X31" s="35">
        <v>2E-3</v>
      </c>
      <c r="Y31" s="34">
        <v>24</v>
      </c>
      <c r="Z31" s="163">
        <v>1E-3</v>
      </c>
      <c r="AA31" s="162">
        <v>973</v>
      </c>
    </row>
    <row r="32" spans="1:27" x14ac:dyDescent="0.2">
      <c r="A32" s="36" t="s">
        <v>52</v>
      </c>
      <c r="B32" s="37">
        <v>19544</v>
      </c>
      <c r="C32" s="38">
        <v>35</v>
      </c>
      <c r="D32" s="38">
        <v>0</v>
      </c>
      <c r="E32" s="38">
        <v>25</v>
      </c>
      <c r="F32" s="39">
        <v>3</v>
      </c>
      <c r="G32" s="40">
        <v>19118</v>
      </c>
      <c r="H32" s="165">
        <v>0.97799999999999998</v>
      </c>
      <c r="I32" s="41">
        <v>402</v>
      </c>
      <c r="J32" s="42">
        <v>2.1000000000000001E-2</v>
      </c>
      <c r="K32" s="43">
        <v>24</v>
      </c>
      <c r="L32" s="164">
        <v>1E-3</v>
      </c>
      <c r="M32" s="138">
        <v>1415</v>
      </c>
      <c r="N32" s="31">
        <v>7.3999999999999996E-2</v>
      </c>
      <c r="O32" s="32">
        <v>691</v>
      </c>
      <c r="P32" s="33">
        <v>3.5999999999999997E-2</v>
      </c>
      <c r="Q32" s="32">
        <v>299</v>
      </c>
      <c r="R32" s="33">
        <v>1.6E-2</v>
      </c>
      <c r="S32" s="32">
        <v>84</v>
      </c>
      <c r="T32" s="33">
        <v>4.0000000000000001E-3</v>
      </c>
      <c r="U32" s="32">
        <v>351</v>
      </c>
      <c r="V32" s="33">
        <v>1.7999999999999999E-2</v>
      </c>
      <c r="W32" s="34">
        <v>9</v>
      </c>
      <c r="X32" s="35">
        <v>0</v>
      </c>
      <c r="Y32" s="34">
        <v>36</v>
      </c>
      <c r="Z32" s="163">
        <v>2E-3</v>
      </c>
      <c r="AA32" s="162">
        <v>2194</v>
      </c>
    </row>
    <row r="33" spans="1:27" x14ac:dyDescent="0.2">
      <c r="A33" s="36" t="s">
        <v>53</v>
      </c>
      <c r="B33" s="37">
        <v>15813</v>
      </c>
      <c r="C33" s="38">
        <v>31</v>
      </c>
      <c r="D33" s="38">
        <v>0</v>
      </c>
      <c r="E33" s="38">
        <v>12</v>
      </c>
      <c r="F33" s="39">
        <v>4</v>
      </c>
      <c r="G33" s="40">
        <v>15366</v>
      </c>
      <c r="H33" s="165">
        <v>0.97199999999999998</v>
      </c>
      <c r="I33" s="41">
        <v>425</v>
      </c>
      <c r="J33" s="42">
        <v>2.7E-2</v>
      </c>
      <c r="K33" s="43">
        <v>22</v>
      </c>
      <c r="L33" s="164">
        <v>1E-3</v>
      </c>
      <c r="M33" s="138">
        <v>123</v>
      </c>
      <c r="N33" s="31">
        <v>8.0000000000000002E-3</v>
      </c>
      <c r="O33" s="32">
        <v>94</v>
      </c>
      <c r="P33" s="33">
        <v>6.0000000000000001E-3</v>
      </c>
      <c r="Q33" s="32">
        <v>47</v>
      </c>
      <c r="R33" s="33">
        <v>3.0000000000000001E-3</v>
      </c>
      <c r="S33" s="32">
        <v>67</v>
      </c>
      <c r="T33" s="33">
        <v>4.0000000000000001E-3</v>
      </c>
      <c r="U33" s="32">
        <v>13</v>
      </c>
      <c r="V33" s="33">
        <v>1E-3</v>
      </c>
      <c r="W33" s="34">
        <v>1</v>
      </c>
      <c r="X33" s="35">
        <v>0</v>
      </c>
      <c r="Y33" s="34">
        <v>36</v>
      </c>
      <c r="Z33" s="163">
        <v>2E-3</v>
      </c>
      <c r="AA33" s="162">
        <v>287</v>
      </c>
    </row>
    <row r="34" spans="1:27" x14ac:dyDescent="0.2">
      <c r="A34" s="36" t="s">
        <v>54</v>
      </c>
      <c r="B34" s="37">
        <v>11505</v>
      </c>
      <c r="C34" s="38">
        <v>38</v>
      </c>
      <c r="D34" s="38">
        <v>0</v>
      </c>
      <c r="E34" s="38">
        <v>13</v>
      </c>
      <c r="F34" s="39">
        <v>4</v>
      </c>
      <c r="G34" s="40">
        <v>8871</v>
      </c>
      <c r="H34" s="134">
        <v>0.77100000000000002</v>
      </c>
      <c r="I34" s="41">
        <v>2002</v>
      </c>
      <c r="J34" s="42">
        <v>0.17399999999999999</v>
      </c>
      <c r="K34" s="43">
        <v>632</v>
      </c>
      <c r="L34" s="164">
        <v>5.5E-2</v>
      </c>
      <c r="M34" s="138">
        <v>3132</v>
      </c>
      <c r="N34" s="149">
        <v>0.35299999999999998</v>
      </c>
      <c r="O34" s="32">
        <v>975</v>
      </c>
      <c r="P34" s="33">
        <v>0.11</v>
      </c>
      <c r="Q34" s="32">
        <v>3559</v>
      </c>
      <c r="R34" s="33">
        <v>0.40100000000000002</v>
      </c>
      <c r="S34" s="32">
        <v>164</v>
      </c>
      <c r="T34" s="33">
        <v>1.7999999999999999E-2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3">
        <v>4.0000000000000001E-3</v>
      </c>
      <c r="AA34" s="162">
        <v>6936</v>
      </c>
    </row>
    <row r="35" spans="1:27" x14ac:dyDescent="0.2">
      <c r="A35" s="36" t="s">
        <v>55</v>
      </c>
      <c r="B35" s="37">
        <v>35688</v>
      </c>
      <c r="C35" s="38">
        <v>45</v>
      </c>
      <c r="D35" s="38">
        <v>0</v>
      </c>
      <c r="E35" s="38">
        <v>32</v>
      </c>
      <c r="F35" s="39">
        <v>3</v>
      </c>
      <c r="G35" s="40">
        <v>33356</v>
      </c>
      <c r="H35" s="165">
        <v>0.93500000000000005</v>
      </c>
      <c r="I35" s="41">
        <v>2024</v>
      </c>
      <c r="J35" s="42">
        <v>5.7000000000000002E-2</v>
      </c>
      <c r="K35" s="43">
        <v>308</v>
      </c>
      <c r="L35" s="164">
        <v>8.9999999999999993E-3</v>
      </c>
      <c r="M35" s="138">
        <v>457</v>
      </c>
      <c r="N35" s="31">
        <v>1.4E-2</v>
      </c>
      <c r="O35" s="32">
        <v>343</v>
      </c>
      <c r="P35" s="33">
        <v>0.01</v>
      </c>
      <c r="Q35" s="32">
        <v>33356</v>
      </c>
      <c r="R35" s="33">
        <v>1</v>
      </c>
      <c r="S35" s="32">
        <v>128</v>
      </c>
      <c r="T35" s="33">
        <v>4.0000000000000001E-3</v>
      </c>
      <c r="U35" s="32">
        <v>51</v>
      </c>
      <c r="V35" s="33">
        <v>2E-3</v>
      </c>
      <c r="W35" s="34">
        <v>21</v>
      </c>
      <c r="X35" s="35">
        <v>1E-3</v>
      </c>
      <c r="Y35" s="34">
        <v>58</v>
      </c>
      <c r="Z35" s="163">
        <v>2E-3</v>
      </c>
      <c r="AA35" s="162">
        <v>34071</v>
      </c>
    </row>
    <row r="36" spans="1:27" x14ac:dyDescent="0.2">
      <c r="A36" s="36" t="s">
        <v>56</v>
      </c>
      <c r="B36" s="37">
        <v>17353</v>
      </c>
      <c r="C36" s="38">
        <v>24</v>
      </c>
      <c r="D36" s="38">
        <v>0</v>
      </c>
      <c r="E36" s="38">
        <v>21</v>
      </c>
      <c r="F36" s="39">
        <v>3</v>
      </c>
      <c r="G36" s="40">
        <v>16271</v>
      </c>
      <c r="H36" s="165">
        <v>0.93799999999999994</v>
      </c>
      <c r="I36" s="41">
        <v>880</v>
      </c>
      <c r="J36" s="42">
        <v>5.0999999999999997E-2</v>
      </c>
      <c r="K36" s="43">
        <v>202</v>
      </c>
      <c r="L36" s="164">
        <v>1.2E-2</v>
      </c>
      <c r="M36" s="138">
        <v>581</v>
      </c>
      <c r="N36" s="31">
        <v>3.5999999999999997E-2</v>
      </c>
      <c r="O36" s="32">
        <v>572</v>
      </c>
      <c r="P36" s="33">
        <v>3.5000000000000003E-2</v>
      </c>
      <c r="Q36" s="32">
        <v>95</v>
      </c>
      <c r="R36" s="33">
        <v>6.0000000000000001E-3</v>
      </c>
      <c r="S36" s="32">
        <v>197</v>
      </c>
      <c r="T36" s="33">
        <v>1.2E-2</v>
      </c>
      <c r="U36" s="32">
        <v>16</v>
      </c>
      <c r="V36" s="33">
        <v>1E-3</v>
      </c>
      <c r="W36" s="34">
        <v>2</v>
      </c>
      <c r="X36" s="35">
        <v>0</v>
      </c>
      <c r="Y36" s="34">
        <v>18</v>
      </c>
      <c r="Z36" s="163">
        <v>1E-3</v>
      </c>
      <c r="AA36" s="162">
        <v>909</v>
      </c>
    </row>
    <row r="37" spans="1:27" x14ac:dyDescent="0.2">
      <c r="A37" s="36" t="s">
        <v>57</v>
      </c>
      <c r="B37" s="37">
        <v>16315</v>
      </c>
      <c r="C37" s="38">
        <v>28</v>
      </c>
      <c r="D37" s="38">
        <v>7</v>
      </c>
      <c r="E37" s="38">
        <v>9</v>
      </c>
      <c r="F37" s="39">
        <v>5</v>
      </c>
      <c r="G37" s="40">
        <v>8585</v>
      </c>
      <c r="H37" s="134">
        <v>0.52600000000000002</v>
      </c>
      <c r="I37" s="41">
        <v>5679</v>
      </c>
      <c r="J37" s="42">
        <v>0.34799999999999998</v>
      </c>
      <c r="K37" s="43">
        <v>2051</v>
      </c>
      <c r="L37" s="164">
        <v>0.126</v>
      </c>
      <c r="M37" s="138">
        <v>999</v>
      </c>
      <c r="N37" s="31">
        <v>0.11600000000000001</v>
      </c>
      <c r="O37" s="32">
        <v>521</v>
      </c>
      <c r="P37" s="33">
        <v>6.0999999999999999E-2</v>
      </c>
      <c r="Q37" s="32">
        <v>258</v>
      </c>
      <c r="R37" s="33">
        <v>0.03</v>
      </c>
      <c r="S37" s="32">
        <v>199</v>
      </c>
      <c r="T37" s="33">
        <v>2.3E-2</v>
      </c>
      <c r="U37" s="32">
        <v>16</v>
      </c>
      <c r="V37" s="33">
        <v>2E-3</v>
      </c>
      <c r="W37" s="34">
        <v>6</v>
      </c>
      <c r="X37" s="35">
        <v>1E-3</v>
      </c>
      <c r="Y37" s="34">
        <v>59</v>
      </c>
      <c r="Z37" s="163">
        <v>7.0000000000000001E-3</v>
      </c>
      <c r="AA37" s="162">
        <v>1537</v>
      </c>
    </row>
    <row r="38" spans="1:27" x14ac:dyDescent="0.2">
      <c r="A38" s="36" t="s">
        <v>58</v>
      </c>
      <c r="B38" s="37">
        <v>60279</v>
      </c>
      <c r="C38" s="38">
        <v>45</v>
      </c>
      <c r="D38" s="38">
        <v>1</v>
      </c>
      <c r="E38" s="38">
        <v>38</v>
      </c>
      <c r="F38" s="39">
        <v>3</v>
      </c>
      <c r="G38" s="40">
        <v>57356</v>
      </c>
      <c r="H38" s="165">
        <v>0.95199999999999996</v>
      </c>
      <c r="I38" s="41">
        <v>2728</v>
      </c>
      <c r="J38" s="42">
        <v>4.4999999999999998E-2</v>
      </c>
      <c r="K38" s="43">
        <v>195</v>
      </c>
      <c r="L38" s="164">
        <v>3.0000000000000001E-3</v>
      </c>
      <c r="M38" s="138">
        <v>1001</v>
      </c>
      <c r="N38" s="31">
        <v>1.7000000000000001E-2</v>
      </c>
      <c r="O38" s="32">
        <v>838</v>
      </c>
      <c r="P38" s="33">
        <v>1.4999999999999999E-2</v>
      </c>
      <c r="Q38" s="32">
        <v>337</v>
      </c>
      <c r="R38" s="33">
        <v>6.0000000000000001E-3</v>
      </c>
      <c r="S38" s="32">
        <v>10950</v>
      </c>
      <c r="T38" s="33">
        <v>0.191</v>
      </c>
      <c r="U38" s="32">
        <v>5454</v>
      </c>
      <c r="V38" s="33">
        <v>9.5000000000000001E-2</v>
      </c>
      <c r="W38" s="34">
        <v>31</v>
      </c>
      <c r="X38" s="35">
        <v>1E-3</v>
      </c>
      <c r="Y38" s="34">
        <v>18</v>
      </c>
      <c r="Z38" s="163">
        <v>0</v>
      </c>
      <c r="AA38" s="162">
        <v>17791</v>
      </c>
    </row>
    <row r="39" spans="1:27" x14ac:dyDescent="0.2">
      <c r="A39" s="36" t="s">
        <v>59</v>
      </c>
      <c r="B39" s="37">
        <v>8885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65">
        <v>0.90300000000000002</v>
      </c>
      <c r="I39" s="41">
        <v>748</v>
      </c>
      <c r="J39" s="42">
        <v>8.4000000000000005E-2</v>
      </c>
      <c r="K39" s="43">
        <v>112</v>
      </c>
      <c r="L39" s="164">
        <v>1.2999999999999999E-2</v>
      </c>
      <c r="M39" s="138">
        <v>149</v>
      </c>
      <c r="N39" s="31">
        <v>1.9E-2</v>
      </c>
      <c r="O39" s="32">
        <v>73</v>
      </c>
      <c r="P39" s="33">
        <v>8.9999999999999993E-3</v>
      </c>
      <c r="Q39" s="32">
        <v>91</v>
      </c>
      <c r="R39" s="33">
        <v>1.0999999999999999E-2</v>
      </c>
      <c r="S39" s="32">
        <v>23</v>
      </c>
      <c r="T39" s="33">
        <v>3.0000000000000001E-3</v>
      </c>
      <c r="U39" s="32">
        <v>7</v>
      </c>
      <c r="V39" s="33">
        <v>1E-3</v>
      </c>
      <c r="W39" s="34">
        <v>7</v>
      </c>
      <c r="X39" s="35">
        <v>1E-3</v>
      </c>
      <c r="Y39" s="34">
        <v>36</v>
      </c>
      <c r="Z39" s="163">
        <v>4.0000000000000001E-3</v>
      </c>
      <c r="AA39" s="162">
        <v>313</v>
      </c>
    </row>
    <row r="40" spans="1:27" x14ac:dyDescent="0.2">
      <c r="A40" s="36" t="s">
        <v>60</v>
      </c>
      <c r="B40" s="37">
        <v>12455</v>
      </c>
      <c r="C40" s="38">
        <v>13</v>
      </c>
      <c r="D40" s="38">
        <v>0</v>
      </c>
      <c r="E40" s="38">
        <v>6</v>
      </c>
      <c r="F40" s="39">
        <v>5</v>
      </c>
      <c r="G40" s="40">
        <v>11891</v>
      </c>
      <c r="H40" s="165">
        <v>0.95499999999999996</v>
      </c>
      <c r="I40" s="41">
        <v>533</v>
      </c>
      <c r="J40" s="42">
        <v>4.2999999999999997E-2</v>
      </c>
      <c r="K40" s="43">
        <v>31</v>
      </c>
      <c r="L40" s="164">
        <v>2E-3</v>
      </c>
      <c r="M40" s="138">
        <v>876</v>
      </c>
      <c r="N40" s="31">
        <v>7.3999999999999996E-2</v>
      </c>
      <c r="O40" s="32">
        <v>298</v>
      </c>
      <c r="P40" s="33">
        <v>2.5000000000000001E-2</v>
      </c>
      <c r="Q40" s="32">
        <v>2482</v>
      </c>
      <c r="R40" s="33">
        <v>0.20899999999999999</v>
      </c>
      <c r="S40" s="32">
        <v>158</v>
      </c>
      <c r="T40" s="33">
        <v>1.2999999999999999E-2</v>
      </c>
      <c r="U40" s="32">
        <v>31</v>
      </c>
      <c r="V40" s="33">
        <v>3.0000000000000001E-3</v>
      </c>
      <c r="W40" s="34">
        <v>31</v>
      </c>
      <c r="X40" s="35">
        <v>3.0000000000000001E-3</v>
      </c>
      <c r="Y40" s="34">
        <v>29</v>
      </c>
      <c r="Z40" s="163">
        <v>2E-3</v>
      </c>
      <c r="AA40" s="162">
        <v>3607</v>
      </c>
    </row>
    <row r="41" spans="1:27" x14ac:dyDescent="0.2">
      <c r="A41" s="36" t="s">
        <v>61</v>
      </c>
      <c r="B41" s="37">
        <v>15423</v>
      </c>
      <c r="C41" s="38">
        <v>27</v>
      </c>
      <c r="D41" s="38">
        <v>2</v>
      </c>
      <c r="E41" s="38">
        <v>20</v>
      </c>
      <c r="F41" s="39">
        <v>3</v>
      </c>
      <c r="G41" s="40">
        <v>9657</v>
      </c>
      <c r="H41" s="134">
        <v>0.626</v>
      </c>
      <c r="I41" s="41">
        <v>5650</v>
      </c>
      <c r="J41" s="42">
        <v>0.36599999999999999</v>
      </c>
      <c r="K41" s="43">
        <v>116</v>
      </c>
      <c r="L41" s="164">
        <v>8.0000000000000002E-3</v>
      </c>
      <c r="M41" s="138">
        <v>230</v>
      </c>
      <c r="N41" s="31">
        <v>2.4E-2</v>
      </c>
      <c r="O41" s="32">
        <v>165</v>
      </c>
      <c r="P41" s="33">
        <v>1.7000000000000001E-2</v>
      </c>
      <c r="Q41" s="32">
        <v>26</v>
      </c>
      <c r="R41" s="33">
        <v>3.0000000000000001E-3</v>
      </c>
      <c r="S41" s="32">
        <v>21</v>
      </c>
      <c r="T41" s="33">
        <v>2E-3</v>
      </c>
      <c r="U41" s="32">
        <v>8</v>
      </c>
      <c r="V41" s="33">
        <v>1E-3</v>
      </c>
      <c r="W41" s="34">
        <v>1</v>
      </c>
      <c r="X41" s="35">
        <v>0</v>
      </c>
      <c r="Y41" s="34">
        <v>12</v>
      </c>
      <c r="Z41" s="163">
        <v>1E-3</v>
      </c>
      <c r="AA41" s="162">
        <v>298</v>
      </c>
    </row>
    <row r="42" spans="1:27" x14ac:dyDescent="0.2">
      <c r="A42" s="36" t="s">
        <v>62</v>
      </c>
      <c r="B42" s="37">
        <v>26644</v>
      </c>
      <c r="C42" s="38">
        <v>36</v>
      </c>
      <c r="D42" s="38">
        <v>13</v>
      </c>
      <c r="E42" s="38">
        <v>28</v>
      </c>
      <c r="F42" s="39">
        <v>3</v>
      </c>
      <c r="G42" s="40">
        <v>25957</v>
      </c>
      <c r="H42" s="165">
        <v>0.97399999999999998</v>
      </c>
      <c r="I42" s="41">
        <v>666</v>
      </c>
      <c r="J42" s="42">
        <v>2.5000000000000001E-2</v>
      </c>
      <c r="K42" s="43">
        <v>21</v>
      </c>
      <c r="L42" s="164">
        <v>1E-3</v>
      </c>
      <c r="M42" s="138">
        <v>2593</v>
      </c>
      <c r="N42" s="31">
        <v>0.1</v>
      </c>
      <c r="O42" s="32">
        <v>2223</v>
      </c>
      <c r="P42" s="33">
        <v>8.5999999999999993E-2</v>
      </c>
      <c r="Q42" s="32">
        <v>457</v>
      </c>
      <c r="R42" s="33">
        <v>1.7999999999999999E-2</v>
      </c>
      <c r="S42" s="32">
        <v>419</v>
      </c>
      <c r="T42" s="33">
        <v>1.6E-2</v>
      </c>
      <c r="U42" s="32">
        <v>27</v>
      </c>
      <c r="V42" s="33">
        <v>1E-3</v>
      </c>
      <c r="W42" s="34">
        <v>4</v>
      </c>
      <c r="X42" s="35">
        <v>0</v>
      </c>
      <c r="Y42" s="34">
        <v>31</v>
      </c>
      <c r="Z42" s="163">
        <v>1E-3</v>
      </c>
      <c r="AA42" s="162">
        <v>3531</v>
      </c>
    </row>
    <row r="43" spans="1:27" x14ac:dyDescent="0.2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4612</v>
      </c>
      <c r="H43" s="165">
        <v>0.94799999999999995</v>
      </c>
      <c r="I43" s="41">
        <v>226</v>
      </c>
      <c r="J43" s="42">
        <v>4.5999999999999999E-2</v>
      </c>
      <c r="K43" s="43">
        <v>26</v>
      </c>
      <c r="L43" s="164">
        <v>5.0000000000000001E-3</v>
      </c>
      <c r="M43" s="138">
        <v>159</v>
      </c>
      <c r="N43" s="31">
        <v>3.4000000000000002E-2</v>
      </c>
      <c r="O43" s="32">
        <v>81</v>
      </c>
      <c r="P43" s="33">
        <v>1.7999999999999999E-2</v>
      </c>
      <c r="Q43" s="32">
        <v>28</v>
      </c>
      <c r="R43" s="33">
        <v>6.0000000000000001E-3</v>
      </c>
      <c r="S43" s="32">
        <v>3</v>
      </c>
      <c r="T43" s="33">
        <v>1E-3</v>
      </c>
      <c r="U43" s="32">
        <v>2</v>
      </c>
      <c r="V43" s="33">
        <v>0</v>
      </c>
      <c r="W43" s="34">
        <v>2</v>
      </c>
      <c r="X43" s="35">
        <v>0</v>
      </c>
      <c r="Y43" s="34">
        <v>2</v>
      </c>
      <c r="Z43" s="163">
        <v>0</v>
      </c>
      <c r="AA43" s="162">
        <v>196</v>
      </c>
    </row>
    <row r="44" spans="1:27" x14ac:dyDescent="0.2">
      <c r="A44" s="36" t="s">
        <v>64</v>
      </c>
      <c r="B44" s="37">
        <v>4726</v>
      </c>
      <c r="C44" s="38">
        <v>10</v>
      </c>
      <c r="D44" s="38">
        <v>0</v>
      </c>
      <c r="E44" s="38">
        <v>1</v>
      </c>
      <c r="F44" s="39">
        <v>3</v>
      </c>
      <c r="G44" s="40">
        <v>4551</v>
      </c>
      <c r="H44" s="165">
        <v>0.96299999999999997</v>
      </c>
      <c r="I44" s="41">
        <v>164</v>
      </c>
      <c r="J44" s="42">
        <v>3.5000000000000003E-2</v>
      </c>
      <c r="K44" s="43">
        <v>11</v>
      </c>
      <c r="L44" s="164">
        <v>2E-3</v>
      </c>
      <c r="M44" s="138">
        <v>87</v>
      </c>
      <c r="N44" s="31">
        <v>1.9E-2</v>
      </c>
      <c r="O44" s="32">
        <v>8</v>
      </c>
      <c r="P44" s="33">
        <v>2E-3</v>
      </c>
      <c r="Q44" s="32">
        <v>254</v>
      </c>
      <c r="R44" s="33">
        <v>5.6000000000000001E-2</v>
      </c>
      <c r="S44" s="32">
        <v>993</v>
      </c>
      <c r="T44" s="33">
        <v>0.218</v>
      </c>
      <c r="U44" s="32">
        <v>1</v>
      </c>
      <c r="V44" s="33">
        <v>0</v>
      </c>
      <c r="W44" s="34">
        <v>0</v>
      </c>
      <c r="X44" s="35">
        <v>0</v>
      </c>
      <c r="Y44" s="34">
        <v>12</v>
      </c>
      <c r="Z44" s="163">
        <v>3.0000000000000001E-3</v>
      </c>
      <c r="AA44" s="162">
        <v>1347</v>
      </c>
    </row>
    <row r="45" spans="1:27" x14ac:dyDescent="0.2">
      <c r="A45" s="36" t="s">
        <v>65</v>
      </c>
      <c r="B45" s="37">
        <v>5401</v>
      </c>
      <c r="C45" s="38">
        <v>16</v>
      </c>
      <c r="D45" s="38">
        <v>0</v>
      </c>
      <c r="E45" s="38">
        <v>11</v>
      </c>
      <c r="F45" s="39">
        <v>3</v>
      </c>
      <c r="G45" s="40">
        <v>4996</v>
      </c>
      <c r="H45" s="165">
        <v>0.92500000000000004</v>
      </c>
      <c r="I45" s="41">
        <v>361</v>
      </c>
      <c r="J45" s="42">
        <v>6.7000000000000004E-2</v>
      </c>
      <c r="K45" s="43">
        <v>44</v>
      </c>
      <c r="L45" s="164">
        <v>8.0000000000000002E-3</v>
      </c>
      <c r="M45" s="138">
        <v>239</v>
      </c>
      <c r="N45" s="31">
        <v>4.8000000000000001E-2</v>
      </c>
      <c r="O45" s="32">
        <v>194</v>
      </c>
      <c r="P45" s="33">
        <v>3.9E-2</v>
      </c>
      <c r="Q45" s="32">
        <v>227</v>
      </c>
      <c r="R45" s="33">
        <v>4.4999999999999998E-2</v>
      </c>
      <c r="S45" s="32">
        <v>58</v>
      </c>
      <c r="T45" s="33">
        <v>1.2E-2</v>
      </c>
      <c r="U45" s="32">
        <v>8</v>
      </c>
      <c r="V45" s="33">
        <v>2E-3</v>
      </c>
      <c r="W45" s="34">
        <v>9</v>
      </c>
      <c r="X45" s="35">
        <v>2E-3</v>
      </c>
      <c r="Y45" s="34">
        <v>9</v>
      </c>
      <c r="Z45" s="163">
        <v>2E-3</v>
      </c>
      <c r="AA45" s="162">
        <v>550</v>
      </c>
    </row>
    <row r="46" spans="1:27" x14ac:dyDescent="0.2">
      <c r="A46" s="36" t="s">
        <v>66</v>
      </c>
      <c r="B46" s="37">
        <v>19033</v>
      </c>
      <c r="C46" s="38">
        <v>28</v>
      </c>
      <c r="D46" s="38">
        <v>9</v>
      </c>
      <c r="E46" s="38">
        <v>18</v>
      </c>
      <c r="F46" s="39">
        <v>3</v>
      </c>
      <c r="G46" s="40">
        <v>18851</v>
      </c>
      <c r="H46" s="165">
        <v>0.99</v>
      </c>
      <c r="I46" s="41">
        <v>145</v>
      </c>
      <c r="J46" s="42">
        <v>8.0000000000000002E-3</v>
      </c>
      <c r="K46" s="43">
        <v>37</v>
      </c>
      <c r="L46" s="164">
        <v>2E-3</v>
      </c>
      <c r="M46" s="138">
        <v>225</v>
      </c>
      <c r="N46" s="31">
        <v>1.2E-2</v>
      </c>
      <c r="O46" s="32">
        <v>167</v>
      </c>
      <c r="P46" s="33">
        <v>8.9999999999999993E-3</v>
      </c>
      <c r="Q46" s="32">
        <v>1123</v>
      </c>
      <c r="R46" s="33">
        <v>0.06</v>
      </c>
      <c r="S46" s="32">
        <v>641</v>
      </c>
      <c r="T46" s="33">
        <v>3.4000000000000002E-2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3">
        <v>1E-3</v>
      </c>
      <c r="AA46" s="162">
        <v>2012</v>
      </c>
    </row>
    <row r="47" spans="1:27" x14ac:dyDescent="0.2">
      <c r="A47" s="36" t="s">
        <v>67</v>
      </c>
      <c r="B47" s="37">
        <v>38182</v>
      </c>
      <c r="C47" s="38">
        <v>39</v>
      </c>
      <c r="D47" s="38">
        <v>7</v>
      </c>
      <c r="E47" s="38">
        <v>34</v>
      </c>
      <c r="F47" s="39">
        <v>3</v>
      </c>
      <c r="G47" s="40">
        <v>35708</v>
      </c>
      <c r="H47" s="165">
        <v>0.93500000000000005</v>
      </c>
      <c r="I47" s="41">
        <v>2388</v>
      </c>
      <c r="J47" s="42">
        <v>6.3E-2</v>
      </c>
      <c r="K47" s="43">
        <v>86</v>
      </c>
      <c r="L47" s="164">
        <v>2E-3</v>
      </c>
      <c r="M47" s="138">
        <v>2247</v>
      </c>
      <c r="N47" s="31">
        <v>6.3E-2</v>
      </c>
      <c r="O47" s="32">
        <v>2229</v>
      </c>
      <c r="P47" s="33">
        <v>6.2E-2</v>
      </c>
      <c r="Q47" s="32">
        <v>16151</v>
      </c>
      <c r="R47" s="33">
        <v>0.45200000000000001</v>
      </c>
      <c r="S47" s="32">
        <v>33009</v>
      </c>
      <c r="T47" s="33">
        <v>0.92400000000000004</v>
      </c>
      <c r="U47" s="32">
        <v>16</v>
      </c>
      <c r="V47" s="33">
        <v>0</v>
      </c>
      <c r="W47" s="34">
        <v>6</v>
      </c>
      <c r="X47" s="35">
        <v>0</v>
      </c>
      <c r="Y47" s="34">
        <v>63</v>
      </c>
      <c r="Z47" s="163">
        <v>2E-3</v>
      </c>
      <c r="AA47" s="162">
        <v>51492</v>
      </c>
    </row>
    <row r="48" spans="1:27" x14ac:dyDescent="0.2">
      <c r="A48" s="36" t="s">
        <v>68</v>
      </c>
      <c r="B48" s="37">
        <v>46546</v>
      </c>
      <c r="C48" s="38">
        <v>60</v>
      </c>
      <c r="D48" s="38">
        <v>0</v>
      </c>
      <c r="E48" s="38">
        <v>48</v>
      </c>
      <c r="F48" s="39">
        <v>3</v>
      </c>
      <c r="G48" s="40">
        <v>45129</v>
      </c>
      <c r="H48" s="165">
        <v>0.97</v>
      </c>
      <c r="I48" s="41">
        <v>1212</v>
      </c>
      <c r="J48" s="42">
        <v>2.5999999999999999E-2</v>
      </c>
      <c r="K48" s="43">
        <v>205</v>
      </c>
      <c r="L48" s="164">
        <v>4.0000000000000001E-3</v>
      </c>
      <c r="M48" s="138">
        <v>2947</v>
      </c>
      <c r="N48" s="31">
        <v>6.5000000000000002E-2</v>
      </c>
      <c r="O48" s="32">
        <v>2745</v>
      </c>
      <c r="P48" s="33">
        <v>6.0999999999999999E-2</v>
      </c>
      <c r="Q48" s="32">
        <v>978</v>
      </c>
      <c r="R48" s="33">
        <v>2.1999999999999999E-2</v>
      </c>
      <c r="S48" s="32">
        <v>1926</v>
      </c>
      <c r="T48" s="33">
        <v>4.2999999999999997E-2</v>
      </c>
      <c r="U48" s="32">
        <v>107</v>
      </c>
      <c r="V48" s="33">
        <v>2E-3</v>
      </c>
      <c r="W48" s="34">
        <v>47</v>
      </c>
      <c r="X48" s="35">
        <v>1E-3</v>
      </c>
      <c r="Y48" s="34">
        <v>61</v>
      </c>
      <c r="Z48" s="163">
        <v>1E-3</v>
      </c>
      <c r="AA48" s="162">
        <v>6066</v>
      </c>
    </row>
    <row r="49" spans="1:27" x14ac:dyDescent="0.2">
      <c r="A49" s="36" t="s">
        <v>69</v>
      </c>
      <c r="B49" s="37">
        <v>17201</v>
      </c>
      <c r="C49" s="38">
        <v>27</v>
      </c>
      <c r="D49" s="38">
        <v>0</v>
      </c>
      <c r="E49" s="38">
        <v>22</v>
      </c>
      <c r="F49" s="39">
        <v>3</v>
      </c>
      <c r="G49" s="40">
        <v>14099</v>
      </c>
      <c r="H49" s="134">
        <v>0.82</v>
      </c>
      <c r="I49" s="41">
        <v>2464</v>
      </c>
      <c r="J49" s="42">
        <v>0.14299999999999999</v>
      </c>
      <c r="K49" s="43">
        <v>638</v>
      </c>
      <c r="L49" s="164">
        <v>3.6999999999999998E-2</v>
      </c>
      <c r="M49" s="138">
        <v>627</v>
      </c>
      <c r="N49" s="31">
        <v>4.3999999999999997E-2</v>
      </c>
      <c r="O49" s="32">
        <v>497</v>
      </c>
      <c r="P49" s="33">
        <v>3.5000000000000003E-2</v>
      </c>
      <c r="Q49" s="32">
        <v>312</v>
      </c>
      <c r="R49" s="33">
        <v>2.1999999999999999E-2</v>
      </c>
      <c r="S49" s="32">
        <v>127</v>
      </c>
      <c r="T49" s="33">
        <v>8.9999999999999993E-3</v>
      </c>
      <c r="U49" s="32">
        <v>21</v>
      </c>
      <c r="V49" s="33">
        <v>1E-3</v>
      </c>
      <c r="W49" s="34">
        <v>10</v>
      </c>
      <c r="X49" s="35">
        <v>1E-3</v>
      </c>
      <c r="Y49" s="34">
        <v>27</v>
      </c>
      <c r="Z49" s="163">
        <v>2E-3</v>
      </c>
      <c r="AA49" s="162">
        <v>1124</v>
      </c>
    </row>
    <row r="50" spans="1:27" x14ac:dyDescent="0.2">
      <c r="A50" s="36" t="s">
        <v>70</v>
      </c>
      <c r="B50" s="37">
        <v>5752</v>
      </c>
      <c r="C50" s="38">
        <v>9</v>
      </c>
      <c r="D50" s="38">
        <v>0</v>
      </c>
      <c r="E50" s="38">
        <v>4</v>
      </c>
      <c r="F50" s="39">
        <v>3</v>
      </c>
      <c r="G50" s="40">
        <v>4975</v>
      </c>
      <c r="H50" s="165">
        <v>0.86499999999999999</v>
      </c>
      <c r="I50" s="41">
        <v>724</v>
      </c>
      <c r="J50" s="42">
        <v>0.126</v>
      </c>
      <c r="K50" s="43">
        <v>53</v>
      </c>
      <c r="L50" s="164">
        <v>8.9999999999999993E-3</v>
      </c>
      <c r="M50" s="138">
        <v>288</v>
      </c>
      <c r="N50" s="31">
        <v>5.8000000000000003E-2</v>
      </c>
      <c r="O50" s="32">
        <v>98</v>
      </c>
      <c r="P50" s="33">
        <v>0.02</v>
      </c>
      <c r="Q50" s="32">
        <v>113</v>
      </c>
      <c r="R50" s="33">
        <v>2.3E-2</v>
      </c>
      <c r="S50" s="32">
        <v>18</v>
      </c>
      <c r="T50" s="33">
        <v>4.0000000000000001E-3</v>
      </c>
      <c r="U50" s="32">
        <v>20</v>
      </c>
      <c r="V50" s="33">
        <v>4.0000000000000001E-3</v>
      </c>
      <c r="W50" s="34">
        <v>6</v>
      </c>
      <c r="X50" s="35">
        <v>1E-3</v>
      </c>
      <c r="Y50" s="34">
        <v>25</v>
      </c>
      <c r="Z50" s="163">
        <v>5.0000000000000001E-3</v>
      </c>
      <c r="AA50" s="162">
        <v>470</v>
      </c>
    </row>
    <row r="51" spans="1:27" x14ac:dyDescent="0.2">
      <c r="A51" s="36" t="s">
        <v>71</v>
      </c>
      <c r="B51" s="37">
        <v>8351</v>
      </c>
      <c r="C51" s="38">
        <v>19</v>
      </c>
      <c r="D51" s="38">
        <v>0</v>
      </c>
      <c r="E51" s="38">
        <v>10</v>
      </c>
      <c r="F51" s="39">
        <v>3</v>
      </c>
      <c r="G51" s="40">
        <v>5910</v>
      </c>
      <c r="H51" s="134">
        <v>0.70799999999999996</v>
      </c>
      <c r="I51" s="41">
        <v>2434</v>
      </c>
      <c r="J51" s="42">
        <v>0.29099999999999998</v>
      </c>
      <c r="K51" s="43">
        <v>7</v>
      </c>
      <c r="L51" s="164">
        <v>1E-3</v>
      </c>
      <c r="M51" s="138">
        <v>343</v>
      </c>
      <c r="N51" s="31">
        <v>5.8000000000000003E-2</v>
      </c>
      <c r="O51" s="32">
        <v>140</v>
      </c>
      <c r="P51" s="33">
        <v>2.4E-2</v>
      </c>
      <c r="Q51" s="32">
        <v>102</v>
      </c>
      <c r="R51" s="33">
        <v>1.7000000000000001E-2</v>
      </c>
      <c r="S51" s="32">
        <v>14</v>
      </c>
      <c r="T51" s="33">
        <v>2E-3</v>
      </c>
      <c r="U51" s="32">
        <v>11</v>
      </c>
      <c r="V51" s="33">
        <v>2E-3</v>
      </c>
      <c r="W51" s="34">
        <v>4</v>
      </c>
      <c r="X51" s="35">
        <v>1E-3</v>
      </c>
      <c r="Y51" s="34">
        <v>10</v>
      </c>
      <c r="Z51" s="163">
        <v>2E-3</v>
      </c>
      <c r="AA51" s="162">
        <v>484</v>
      </c>
    </row>
    <row r="52" spans="1:27" x14ac:dyDescent="0.2">
      <c r="A52" s="36" t="s">
        <v>72</v>
      </c>
      <c r="B52" s="37">
        <v>7964</v>
      </c>
      <c r="C52" s="38">
        <v>15</v>
      </c>
      <c r="D52" s="38">
        <v>0</v>
      </c>
      <c r="E52" s="38">
        <v>15</v>
      </c>
      <c r="F52" s="39">
        <v>3</v>
      </c>
      <c r="G52" s="40">
        <v>7366</v>
      </c>
      <c r="H52" s="165">
        <v>0.92500000000000004</v>
      </c>
      <c r="I52" s="41">
        <v>457</v>
      </c>
      <c r="J52" s="42">
        <v>5.7000000000000002E-2</v>
      </c>
      <c r="K52" s="43">
        <v>141</v>
      </c>
      <c r="L52" s="164">
        <v>1.7999999999999999E-2</v>
      </c>
      <c r="M52" s="138">
        <v>577</v>
      </c>
      <c r="N52" s="31">
        <v>7.8E-2</v>
      </c>
      <c r="O52" s="32">
        <v>572</v>
      </c>
      <c r="P52" s="33">
        <v>7.8E-2</v>
      </c>
      <c r="Q52" s="32">
        <v>112</v>
      </c>
      <c r="R52" s="33">
        <v>1.4999999999999999E-2</v>
      </c>
      <c r="S52" s="32">
        <v>419</v>
      </c>
      <c r="T52" s="33">
        <v>5.7000000000000002E-2</v>
      </c>
      <c r="U52" s="32">
        <v>18</v>
      </c>
      <c r="V52" s="33">
        <v>2E-3</v>
      </c>
      <c r="W52" s="34">
        <v>9</v>
      </c>
      <c r="X52" s="35">
        <v>1E-3</v>
      </c>
      <c r="Y52" s="34">
        <v>26</v>
      </c>
      <c r="Z52" s="163">
        <v>4.0000000000000001E-3</v>
      </c>
      <c r="AA52" s="162">
        <v>1161</v>
      </c>
    </row>
    <row r="53" spans="1:27" x14ac:dyDescent="0.2">
      <c r="A53" s="36" t="s">
        <v>73</v>
      </c>
      <c r="B53" s="37">
        <v>9733</v>
      </c>
      <c r="C53" s="38">
        <v>17</v>
      </c>
      <c r="D53" s="38">
        <v>0</v>
      </c>
      <c r="E53" s="38">
        <v>15</v>
      </c>
      <c r="F53" s="39">
        <v>3</v>
      </c>
      <c r="G53" s="40">
        <v>9042</v>
      </c>
      <c r="H53" s="165">
        <v>0.92900000000000005</v>
      </c>
      <c r="I53" s="41">
        <v>522</v>
      </c>
      <c r="J53" s="42">
        <v>5.3999999999999999E-2</v>
      </c>
      <c r="K53" s="43">
        <v>169</v>
      </c>
      <c r="L53" s="164">
        <v>1.7000000000000001E-2</v>
      </c>
      <c r="M53" s="138">
        <v>66</v>
      </c>
      <c r="N53" s="31">
        <v>7.0000000000000001E-3</v>
      </c>
      <c r="O53" s="32">
        <v>62</v>
      </c>
      <c r="P53" s="33">
        <v>7.0000000000000001E-3</v>
      </c>
      <c r="Q53" s="32">
        <v>144</v>
      </c>
      <c r="R53" s="33">
        <v>1.6E-2</v>
      </c>
      <c r="S53" s="32">
        <v>17</v>
      </c>
      <c r="T53" s="33">
        <v>2E-3</v>
      </c>
      <c r="U53" s="32">
        <v>1409</v>
      </c>
      <c r="V53" s="33">
        <v>0.156</v>
      </c>
      <c r="W53" s="34">
        <v>5146</v>
      </c>
      <c r="X53" s="35">
        <v>0.56899999999999995</v>
      </c>
      <c r="Y53" s="34">
        <v>15</v>
      </c>
      <c r="Z53" s="163">
        <v>2E-3</v>
      </c>
      <c r="AA53" s="162">
        <v>6797</v>
      </c>
    </row>
    <row r="54" spans="1:27" x14ac:dyDescent="0.2">
      <c r="A54" s="36" t="s">
        <v>74</v>
      </c>
      <c r="B54" s="37">
        <v>4969</v>
      </c>
      <c r="C54" s="38">
        <v>11</v>
      </c>
      <c r="D54" s="38">
        <v>0</v>
      </c>
      <c r="E54" s="38">
        <v>8</v>
      </c>
      <c r="F54" s="39">
        <v>3</v>
      </c>
      <c r="G54" s="40">
        <v>4671</v>
      </c>
      <c r="H54" s="165">
        <v>0.94</v>
      </c>
      <c r="I54" s="41">
        <v>284</v>
      </c>
      <c r="J54" s="42">
        <v>5.7000000000000002E-2</v>
      </c>
      <c r="K54" s="43">
        <v>14</v>
      </c>
      <c r="L54" s="164">
        <v>3.0000000000000001E-3</v>
      </c>
      <c r="M54" s="138">
        <v>27</v>
      </c>
      <c r="N54" s="31">
        <v>6.0000000000000001E-3</v>
      </c>
      <c r="O54" s="32">
        <v>20</v>
      </c>
      <c r="P54" s="33">
        <v>4.0000000000000001E-3</v>
      </c>
      <c r="Q54" s="32">
        <v>85</v>
      </c>
      <c r="R54" s="33">
        <v>1.7999999999999999E-2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3">
        <v>1E-3</v>
      </c>
      <c r="AA54" s="162">
        <v>124</v>
      </c>
    </row>
    <row r="55" spans="1:27" x14ac:dyDescent="0.2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4782</v>
      </c>
      <c r="H55" s="165">
        <v>0.875</v>
      </c>
      <c r="I55" s="41">
        <v>612</v>
      </c>
      <c r="J55" s="42">
        <v>0.112</v>
      </c>
      <c r="K55" s="43">
        <v>73</v>
      </c>
      <c r="L55" s="164">
        <v>1.2999999999999999E-2</v>
      </c>
      <c r="M55" s="138">
        <v>759</v>
      </c>
      <c r="N55" s="149">
        <v>0.159</v>
      </c>
      <c r="O55" s="32">
        <v>651</v>
      </c>
      <c r="P55" s="33">
        <v>0.13600000000000001</v>
      </c>
      <c r="Q55" s="32">
        <v>311</v>
      </c>
      <c r="R55" s="33">
        <v>6.5000000000000002E-2</v>
      </c>
      <c r="S55" s="32">
        <v>453</v>
      </c>
      <c r="T55" s="33">
        <v>9.5000000000000001E-2</v>
      </c>
      <c r="U55" s="32">
        <v>12</v>
      </c>
      <c r="V55" s="33">
        <v>3.0000000000000001E-3</v>
      </c>
      <c r="W55" s="34">
        <v>4</v>
      </c>
      <c r="X55" s="35">
        <v>1E-3</v>
      </c>
      <c r="Y55" s="34">
        <v>29</v>
      </c>
      <c r="Z55" s="163">
        <v>6.0000000000000001E-3</v>
      </c>
      <c r="AA55" s="162">
        <v>1568</v>
      </c>
    </row>
    <row r="56" spans="1:27" x14ac:dyDescent="0.2">
      <c r="A56" s="36" t="s">
        <v>76</v>
      </c>
      <c r="B56" s="37">
        <v>13916</v>
      </c>
      <c r="C56" s="38">
        <v>20</v>
      </c>
      <c r="D56" s="38">
        <v>0</v>
      </c>
      <c r="E56" s="38">
        <v>15</v>
      </c>
      <c r="F56" s="39">
        <v>3</v>
      </c>
      <c r="G56" s="40">
        <v>13474</v>
      </c>
      <c r="H56" s="165">
        <v>0.96799999999999997</v>
      </c>
      <c r="I56" s="41">
        <v>434</v>
      </c>
      <c r="J56" s="42">
        <v>3.1E-2</v>
      </c>
      <c r="K56" s="43">
        <v>8</v>
      </c>
      <c r="L56" s="164">
        <v>1E-3</v>
      </c>
      <c r="M56" s="138">
        <v>70</v>
      </c>
      <c r="N56" s="31">
        <v>5.0000000000000001E-3</v>
      </c>
      <c r="O56" s="32">
        <v>45</v>
      </c>
      <c r="P56" s="33">
        <v>3.0000000000000001E-3</v>
      </c>
      <c r="Q56" s="32">
        <v>10</v>
      </c>
      <c r="R56" s="33">
        <v>1E-3</v>
      </c>
      <c r="S56" s="32">
        <v>40</v>
      </c>
      <c r="T56" s="33">
        <v>3.0000000000000001E-3</v>
      </c>
      <c r="U56" s="32">
        <v>3</v>
      </c>
      <c r="V56" s="33">
        <v>0</v>
      </c>
      <c r="W56" s="34">
        <v>1</v>
      </c>
      <c r="X56" s="35">
        <v>0</v>
      </c>
      <c r="Y56" s="34">
        <v>0</v>
      </c>
      <c r="Z56" s="163">
        <v>0</v>
      </c>
      <c r="AA56" s="162">
        <v>124</v>
      </c>
    </row>
    <row r="57" spans="1:27" x14ac:dyDescent="0.2">
      <c r="A57" s="36" t="s">
        <v>77</v>
      </c>
      <c r="B57" s="37">
        <v>24517</v>
      </c>
      <c r="C57" s="38">
        <v>38</v>
      </c>
      <c r="D57" s="38">
        <v>0</v>
      </c>
      <c r="E57" s="38">
        <v>26</v>
      </c>
      <c r="F57" s="39">
        <v>4</v>
      </c>
      <c r="G57" s="40">
        <v>22092</v>
      </c>
      <c r="H57" s="165">
        <v>0.90100000000000002</v>
      </c>
      <c r="I57" s="41">
        <v>2152</v>
      </c>
      <c r="J57" s="42">
        <v>8.7999999999999995E-2</v>
      </c>
      <c r="K57" s="43">
        <v>273</v>
      </c>
      <c r="L57" s="164">
        <v>1.0999999999999999E-2</v>
      </c>
      <c r="M57" s="138">
        <v>3957</v>
      </c>
      <c r="N57" s="149">
        <v>0.17899999999999999</v>
      </c>
      <c r="O57" s="32">
        <v>3166</v>
      </c>
      <c r="P57" s="33">
        <v>0.14299999999999999</v>
      </c>
      <c r="Q57" s="32">
        <v>6695</v>
      </c>
      <c r="R57" s="33">
        <v>0.30299999999999999</v>
      </c>
      <c r="S57" s="32">
        <v>946</v>
      </c>
      <c r="T57" s="33">
        <v>4.2999999999999997E-2</v>
      </c>
      <c r="U57" s="32">
        <v>508</v>
      </c>
      <c r="V57" s="33">
        <v>2.3E-2</v>
      </c>
      <c r="W57" s="34">
        <v>2</v>
      </c>
      <c r="X57" s="35">
        <v>0</v>
      </c>
      <c r="Y57" s="34">
        <v>43</v>
      </c>
      <c r="Z57" s="163">
        <v>2E-3</v>
      </c>
      <c r="AA57" s="162">
        <v>12151</v>
      </c>
    </row>
    <row r="58" spans="1:27" x14ac:dyDescent="0.2">
      <c r="A58" s="36" t="s">
        <v>78</v>
      </c>
      <c r="B58" s="37">
        <v>4878</v>
      </c>
      <c r="C58" s="38">
        <v>12</v>
      </c>
      <c r="D58" s="38">
        <v>0</v>
      </c>
      <c r="E58" s="38">
        <v>9</v>
      </c>
      <c r="F58" s="39">
        <v>3</v>
      </c>
      <c r="G58" s="40">
        <v>4158</v>
      </c>
      <c r="H58" s="165">
        <v>0.85199999999999998</v>
      </c>
      <c r="I58" s="41">
        <v>687</v>
      </c>
      <c r="J58" s="42">
        <v>0.14099999999999999</v>
      </c>
      <c r="K58" s="43">
        <v>33</v>
      </c>
      <c r="L58" s="164">
        <v>7.0000000000000001E-3</v>
      </c>
      <c r="M58" s="138">
        <v>191</v>
      </c>
      <c r="N58" s="31">
        <v>4.5999999999999999E-2</v>
      </c>
      <c r="O58" s="32">
        <v>144</v>
      </c>
      <c r="P58" s="33">
        <v>3.5000000000000003E-2</v>
      </c>
      <c r="Q58" s="32">
        <v>662</v>
      </c>
      <c r="R58" s="33">
        <v>0.159</v>
      </c>
      <c r="S58" s="32">
        <v>4158</v>
      </c>
      <c r="T58" s="33">
        <v>1</v>
      </c>
      <c r="U58" s="32">
        <v>12</v>
      </c>
      <c r="V58" s="33">
        <v>3.0000000000000001E-3</v>
      </c>
      <c r="W58" s="34">
        <v>4</v>
      </c>
      <c r="X58" s="35">
        <v>1E-3</v>
      </c>
      <c r="Y58" s="34">
        <v>11</v>
      </c>
      <c r="Z58" s="163">
        <v>3.0000000000000001E-3</v>
      </c>
      <c r="AA58" s="162">
        <v>5038</v>
      </c>
    </row>
    <row r="59" spans="1:27" x14ac:dyDescent="0.2">
      <c r="A59" s="36" t="s">
        <v>79</v>
      </c>
      <c r="B59" s="37">
        <v>9615</v>
      </c>
      <c r="C59" s="38">
        <v>21</v>
      </c>
      <c r="D59" s="38">
        <v>0</v>
      </c>
      <c r="E59" s="38">
        <v>12</v>
      </c>
      <c r="F59" s="39">
        <v>3</v>
      </c>
      <c r="G59" s="40">
        <v>9115</v>
      </c>
      <c r="H59" s="165">
        <v>0.94799999999999995</v>
      </c>
      <c r="I59" s="41">
        <v>374</v>
      </c>
      <c r="J59" s="42">
        <v>3.9E-2</v>
      </c>
      <c r="K59" s="43">
        <v>126</v>
      </c>
      <c r="L59" s="164">
        <v>1.2999999999999999E-2</v>
      </c>
      <c r="M59" s="138">
        <v>922</v>
      </c>
      <c r="N59" s="31">
        <v>0.10100000000000001</v>
      </c>
      <c r="O59" s="32">
        <v>426</v>
      </c>
      <c r="P59" s="33">
        <v>4.7E-2</v>
      </c>
      <c r="Q59" s="32">
        <v>286</v>
      </c>
      <c r="R59" s="33">
        <v>3.1E-2</v>
      </c>
      <c r="S59" s="32">
        <v>233</v>
      </c>
      <c r="T59" s="33">
        <v>2.5999999999999999E-2</v>
      </c>
      <c r="U59" s="32">
        <v>3</v>
      </c>
      <c r="V59" s="33">
        <v>0</v>
      </c>
      <c r="W59" s="34">
        <v>3</v>
      </c>
      <c r="X59" s="35">
        <v>0</v>
      </c>
      <c r="Y59" s="34">
        <v>40</v>
      </c>
      <c r="Z59" s="163">
        <v>4.0000000000000001E-3</v>
      </c>
      <c r="AA59" s="162">
        <v>1487</v>
      </c>
    </row>
    <row r="60" spans="1:27" x14ac:dyDescent="0.2">
      <c r="A60" s="36" t="s">
        <v>80</v>
      </c>
      <c r="B60" s="37">
        <v>3550</v>
      </c>
      <c r="C60" s="38">
        <v>10</v>
      </c>
      <c r="D60" s="38">
        <v>0</v>
      </c>
      <c r="E60" s="38">
        <v>10</v>
      </c>
      <c r="F60" s="39">
        <v>3</v>
      </c>
      <c r="G60" s="40">
        <v>1760</v>
      </c>
      <c r="H60" s="134">
        <v>0.496</v>
      </c>
      <c r="I60" s="41">
        <v>1782</v>
      </c>
      <c r="J60" s="42">
        <v>0.502</v>
      </c>
      <c r="K60" s="43">
        <v>8</v>
      </c>
      <c r="L60" s="164">
        <v>2E-3</v>
      </c>
      <c r="M60" s="138">
        <v>79</v>
      </c>
      <c r="N60" s="31">
        <v>4.4999999999999998E-2</v>
      </c>
      <c r="O60" s="32">
        <v>79</v>
      </c>
      <c r="P60" s="33">
        <v>4.4999999999999998E-2</v>
      </c>
      <c r="Q60" s="32">
        <v>67</v>
      </c>
      <c r="R60" s="33">
        <v>3.7999999999999999E-2</v>
      </c>
      <c r="S60" s="32">
        <v>21</v>
      </c>
      <c r="T60" s="33">
        <v>1.2E-2</v>
      </c>
      <c r="U60" s="32">
        <v>12</v>
      </c>
      <c r="V60" s="33">
        <v>7.0000000000000001E-3</v>
      </c>
      <c r="W60" s="34">
        <v>7</v>
      </c>
      <c r="X60" s="35">
        <v>4.0000000000000001E-3</v>
      </c>
      <c r="Y60" s="34">
        <v>19</v>
      </c>
      <c r="Z60" s="163">
        <v>1.0999999999999999E-2</v>
      </c>
      <c r="AA60" s="162">
        <v>205</v>
      </c>
    </row>
    <row r="61" spans="1:27" x14ac:dyDescent="0.2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52141</v>
      </c>
      <c r="H61" s="165">
        <v>0.99099999999999999</v>
      </c>
      <c r="I61" s="41">
        <v>445</v>
      </c>
      <c r="J61" s="42">
        <v>8.0000000000000002E-3</v>
      </c>
      <c r="K61" s="43">
        <v>32</v>
      </c>
      <c r="L61" s="164">
        <v>1E-3</v>
      </c>
      <c r="M61" s="138">
        <v>1077</v>
      </c>
      <c r="N61" s="31">
        <v>2.1000000000000001E-2</v>
      </c>
      <c r="O61" s="32">
        <v>939</v>
      </c>
      <c r="P61" s="33">
        <v>1.7999999999999999E-2</v>
      </c>
      <c r="Q61" s="32">
        <v>407</v>
      </c>
      <c r="R61" s="33">
        <v>8.0000000000000002E-3</v>
      </c>
      <c r="S61" s="32">
        <v>559</v>
      </c>
      <c r="T61" s="33">
        <v>1.0999999999999999E-2</v>
      </c>
      <c r="U61" s="32">
        <v>7</v>
      </c>
      <c r="V61" s="33">
        <v>0</v>
      </c>
      <c r="W61" s="34">
        <v>8</v>
      </c>
      <c r="X61" s="35">
        <v>0</v>
      </c>
      <c r="Y61" s="34">
        <v>8</v>
      </c>
      <c r="Z61" s="163">
        <v>0</v>
      </c>
      <c r="AA61" s="162">
        <v>2066</v>
      </c>
    </row>
    <row r="62" spans="1:27" x14ac:dyDescent="0.2">
      <c r="A62" s="36" t="s">
        <v>82</v>
      </c>
      <c r="B62" s="37">
        <v>13562</v>
      </c>
      <c r="C62" s="38">
        <v>26</v>
      </c>
      <c r="D62" s="38">
        <v>0</v>
      </c>
      <c r="E62" s="38">
        <v>21</v>
      </c>
      <c r="F62" s="39">
        <v>3</v>
      </c>
      <c r="G62" s="40">
        <v>11113</v>
      </c>
      <c r="H62" s="134">
        <v>0.81899999999999995</v>
      </c>
      <c r="I62" s="41">
        <v>2266</v>
      </c>
      <c r="J62" s="42">
        <v>0.16700000000000001</v>
      </c>
      <c r="K62" s="43">
        <v>183</v>
      </c>
      <c r="L62" s="164">
        <v>1.2999999999999999E-2</v>
      </c>
      <c r="M62" s="138">
        <v>823</v>
      </c>
      <c r="N62" s="31">
        <v>7.3999999999999996E-2</v>
      </c>
      <c r="O62" s="32">
        <v>670</v>
      </c>
      <c r="P62" s="33">
        <v>0.06</v>
      </c>
      <c r="Q62" s="32">
        <v>170</v>
      </c>
      <c r="R62" s="33">
        <v>1.4999999999999999E-2</v>
      </c>
      <c r="S62" s="32">
        <v>141</v>
      </c>
      <c r="T62" s="33">
        <v>1.2999999999999999E-2</v>
      </c>
      <c r="U62" s="32">
        <v>49</v>
      </c>
      <c r="V62" s="33">
        <v>4.0000000000000001E-3</v>
      </c>
      <c r="W62" s="34">
        <v>48</v>
      </c>
      <c r="X62" s="35">
        <v>4.0000000000000001E-3</v>
      </c>
      <c r="Y62" s="34">
        <v>8</v>
      </c>
      <c r="Z62" s="163">
        <v>1E-3</v>
      </c>
      <c r="AA62" s="162">
        <v>1239</v>
      </c>
    </row>
    <row r="64" spans="1:27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x14ac:dyDescent="0.2">
      <c r="A65" s="60" t="s">
        <v>93</v>
      </c>
      <c r="B65" s="61">
        <f t="shared" ref="B65:G65" si="0">SUM(B8:B62)</f>
        <v>1132283</v>
      </c>
      <c r="C65" s="62">
        <f t="shared" si="0"/>
        <v>1674</v>
      </c>
      <c r="D65" s="61">
        <f t="shared" si="0"/>
        <v>54</v>
      </c>
      <c r="E65" s="61">
        <f t="shared" si="0"/>
        <v>1251</v>
      </c>
      <c r="F65" s="62">
        <f t="shared" si="0"/>
        <v>195</v>
      </c>
      <c r="G65" s="63">
        <f t="shared" si="0"/>
        <v>1051191</v>
      </c>
      <c r="H65" s="64">
        <f xml:space="preserve"> G65 / B65</f>
        <v>0.9283818621316402</v>
      </c>
      <c r="I65" s="63">
        <f>SUM(I8:I62)</f>
        <v>69716</v>
      </c>
      <c r="J65" s="65">
        <f xml:space="preserve"> I65 / B65</f>
        <v>6.1571179643251733E-2</v>
      </c>
      <c r="K65" s="63">
        <f>SUM(K8:K62)</f>
        <v>11376</v>
      </c>
      <c r="L65" s="65">
        <f xml:space="preserve"> K65 / B65</f>
        <v>1.0046958225108035E-2</v>
      </c>
      <c r="M65" s="66">
        <f>SUM(M8:M62)</f>
        <v>76093</v>
      </c>
      <c r="N65" s="67">
        <f xml:space="preserve"> M65 / $G$65</f>
        <v>7.2387415797890209E-2</v>
      </c>
      <c r="O65" s="66">
        <f>SUM(O8:O62)</f>
        <v>62606</v>
      </c>
      <c r="P65" s="67">
        <f xml:space="preserve"> O65 / $G$65</f>
        <v>5.9557207015661286E-2</v>
      </c>
      <c r="Q65" s="66">
        <f>SUM(Q8:Q62)</f>
        <v>136526</v>
      </c>
      <c r="R65" s="67">
        <f xml:space="preserve"> Q65 / $G$65</f>
        <v>0.1298774437756792</v>
      </c>
      <c r="S65" s="66">
        <f>SUM(S8:S62)</f>
        <v>116667</v>
      </c>
      <c r="T65" s="67">
        <f xml:space="preserve"> S65 / $G$65</f>
        <v>0.11098553925975393</v>
      </c>
      <c r="U65" s="66">
        <f>SUM(U8:U62)</f>
        <v>17242</v>
      </c>
      <c r="V65" s="67">
        <f xml:space="preserve"> U65 / $G$65</f>
        <v>1.6402347432578856E-2</v>
      </c>
      <c r="W65" s="66">
        <f>SUM(W8:W62)</f>
        <v>5863</v>
      </c>
      <c r="X65" s="67">
        <f xml:space="preserve"> W65 / $G$65</f>
        <v>5.5774830644478501E-3</v>
      </c>
      <c r="Y65" s="66">
        <f>SUM(Y8:Y62)</f>
        <v>1704</v>
      </c>
      <c r="Z65" s="67">
        <f xml:space="preserve"> Y65 / $G$65</f>
        <v>1.621018444792621E-3</v>
      </c>
      <c r="AA65" s="161"/>
    </row>
    <row r="66" spans="1:27" x14ac:dyDescent="0.2">
      <c r="A66" s="69" t="s">
        <v>94</v>
      </c>
      <c r="B66" s="61">
        <f t="shared" ref="B66:Z66" si="1">MIN(B8:B62)</f>
        <v>3550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1760</v>
      </c>
      <c r="H66" s="70">
        <f t="shared" si="1"/>
        <v>0.496</v>
      </c>
      <c r="I66" s="63">
        <f t="shared" si="1"/>
        <v>45</v>
      </c>
      <c r="J66" s="71">
        <f t="shared" si="1"/>
        <v>5.0000000000000001E-3</v>
      </c>
      <c r="K66" s="63">
        <f t="shared" si="1"/>
        <v>7</v>
      </c>
      <c r="L66" s="71">
        <f t="shared" si="1"/>
        <v>0</v>
      </c>
      <c r="M66" s="66">
        <f t="shared" si="1"/>
        <v>27</v>
      </c>
      <c r="N66" s="159">
        <f t="shared" si="1"/>
        <v>5.0000000000000001E-3</v>
      </c>
      <c r="O66" s="66">
        <f t="shared" si="1"/>
        <v>8</v>
      </c>
      <c r="P66" s="72">
        <f t="shared" si="1"/>
        <v>1E-3</v>
      </c>
      <c r="Q66" s="66">
        <f t="shared" si="1"/>
        <v>10</v>
      </c>
      <c r="R66" s="160">
        <f t="shared" si="1"/>
        <v>1E-3</v>
      </c>
      <c r="S66" s="66">
        <f t="shared" si="1"/>
        <v>2</v>
      </c>
      <c r="T66" s="160">
        <f t="shared" si="1"/>
        <v>0</v>
      </c>
      <c r="U66" s="66">
        <f t="shared" si="1"/>
        <v>1</v>
      </c>
      <c r="V66" s="160">
        <f t="shared" si="1"/>
        <v>0</v>
      </c>
      <c r="W66" s="66">
        <f t="shared" si="1"/>
        <v>0</v>
      </c>
      <c r="X66" s="159">
        <f t="shared" si="1"/>
        <v>0</v>
      </c>
      <c r="Y66" s="66">
        <f t="shared" si="1"/>
        <v>0</v>
      </c>
      <c r="Z66" s="159">
        <f t="shared" si="1"/>
        <v>0</v>
      </c>
      <c r="AA66" s="66"/>
    </row>
    <row r="67" spans="1:27" x14ac:dyDescent="0.2">
      <c r="A67" s="69" t="s">
        <v>95</v>
      </c>
      <c r="B67" s="61">
        <f t="shared" ref="B67:Z67" si="2">MAX(B8:B62)</f>
        <v>116597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113290</v>
      </c>
      <c r="H67" s="70">
        <f t="shared" si="2"/>
        <v>0.995</v>
      </c>
      <c r="I67" s="63">
        <f t="shared" si="2"/>
        <v>5679</v>
      </c>
      <c r="J67" s="71">
        <f t="shared" si="2"/>
        <v>0.502</v>
      </c>
      <c r="K67" s="63">
        <f t="shared" si="2"/>
        <v>2051</v>
      </c>
      <c r="L67" s="71">
        <f t="shared" si="2"/>
        <v>0.126</v>
      </c>
      <c r="M67" s="66">
        <f t="shared" si="2"/>
        <v>12277</v>
      </c>
      <c r="N67" s="159">
        <f t="shared" si="2"/>
        <v>0.35299999999999998</v>
      </c>
      <c r="O67" s="66">
        <f t="shared" si="2"/>
        <v>11173</v>
      </c>
      <c r="P67" s="72">
        <f t="shared" si="2"/>
        <v>0.27700000000000002</v>
      </c>
      <c r="Q67" s="66">
        <f t="shared" si="2"/>
        <v>41252</v>
      </c>
      <c r="R67" s="160">
        <f t="shared" si="2"/>
        <v>1</v>
      </c>
      <c r="S67" s="66">
        <f t="shared" si="2"/>
        <v>33009</v>
      </c>
      <c r="T67" s="160">
        <f t="shared" si="2"/>
        <v>1</v>
      </c>
      <c r="U67" s="66">
        <f t="shared" si="2"/>
        <v>5454</v>
      </c>
      <c r="V67" s="160">
        <f t="shared" si="2"/>
        <v>0.156</v>
      </c>
      <c r="W67" s="66">
        <f t="shared" si="2"/>
        <v>5146</v>
      </c>
      <c r="X67" s="159">
        <f t="shared" si="2"/>
        <v>0.56899999999999995</v>
      </c>
      <c r="Y67" s="66">
        <f t="shared" si="2"/>
        <v>152</v>
      </c>
      <c r="Z67" s="159">
        <f t="shared" si="2"/>
        <v>1.0999999999999999E-2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59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5" x14ac:dyDescent="0.25"/>
  <cols>
    <col min="8" max="8" width="9.140625" style="1"/>
    <col min="10" max="10" width="9.140625" style="1"/>
    <col min="12" max="12" width="9.140625" style="1"/>
    <col min="14" max="14" width="11.7109375" style="1" customWidth="1"/>
    <col min="15" max="15" width="0" hidden="1" customWidth="1"/>
    <col min="16" max="16" width="0" style="1" hidden="1" customWidth="1"/>
    <col min="18" max="18" width="9.140625" style="1"/>
    <col min="20" max="20" width="9.140625" style="1"/>
    <col min="22" max="22" width="9.140625" style="1"/>
    <col min="24" max="24" width="9.140625" style="1"/>
    <col min="26" max="26" width="9.140625" style="1"/>
    <col min="27" max="27" width="11.28515625" customWidth="1"/>
  </cols>
  <sheetData>
    <row r="1" spans="1:27" x14ac:dyDescent="0.25">
      <c r="A1" s="2" t="s">
        <v>173</v>
      </c>
      <c r="AA1" s="137"/>
    </row>
    <row r="2" spans="1:27" x14ac:dyDescent="0.25">
      <c r="A2" s="169" t="s">
        <v>172</v>
      </c>
      <c r="AA2" s="137"/>
    </row>
    <row r="3" spans="1:27" x14ac:dyDescent="0.25">
      <c r="A3" s="169" t="s">
        <v>171</v>
      </c>
      <c r="AA3" s="137"/>
    </row>
    <row r="4" spans="1:27" x14ac:dyDescent="0.25">
      <c r="A4" s="169"/>
      <c r="E4" s="5" t="s">
        <v>83</v>
      </c>
      <c r="H4" s="6" t="s">
        <v>170</v>
      </c>
      <c r="I4" s="7"/>
      <c r="J4" s="8"/>
      <c r="K4" s="7"/>
      <c r="L4" s="8"/>
      <c r="M4" s="7"/>
      <c r="N4" s="6" t="s">
        <v>169</v>
      </c>
      <c r="AA4" s="137"/>
    </row>
    <row r="5" spans="1:27" ht="15.75" thickBot="1" x14ac:dyDescent="0.3">
      <c r="A5" s="7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ht="15.75" thickBot="1" x14ac:dyDescent="0.3">
      <c r="A6" s="7"/>
      <c r="B6" s="10"/>
      <c r="C6" s="19"/>
      <c r="D6" s="19"/>
      <c r="E6" s="19"/>
      <c r="F6" s="19"/>
      <c r="G6" s="728" t="s">
        <v>89</v>
      </c>
      <c r="H6" s="729"/>
      <c r="I6" s="729"/>
      <c r="J6" s="729"/>
      <c r="K6" s="729"/>
      <c r="L6" s="730"/>
      <c r="M6" s="718" t="s">
        <v>90</v>
      </c>
      <c r="N6" s="719"/>
      <c r="O6" s="719"/>
      <c r="P6" s="719"/>
      <c r="Q6" s="719"/>
      <c r="R6" s="719"/>
      <c r="S6" s="719"/>
      <c r="T6" s="719"/>
      <c r="U6" s="719"/>
      <c r="V6" s="719"/>
      <c r="W6" s="719"/>
      <c r="X6" s="719"/>
      <c r="Y6" s="719"/>
      <c r="Z6" s="719"/>
      <c r="AA6" s="720"/>
    </row>
    <row r="7" spans="1:27" ht="75.75" thickBot="1" x14ac:dyDescent="0.3">
      <c r="A7" s="168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7" t="s">
        <v>10</v>
      </c>
      <c r="M7" s="136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6" t="s">
        <v>27</v>
      </c>
    </row>
    <row r="8" spans="1:27" x14ac:dyDescent="0.25">
      <c r="A8" s="36" t="s">
        <v>28</v>
      </c>
      <c r="B8" s="37">
        <v>9432</v>
      </c>
      <c r="C8" s="38">
        <v>13</v>
      </c>
      <c r="D8" s="38">
        <v>0</v>
      </c>
      <c r="E8" s="38">
        <v>9</v>
      </c>
      <c r="F8" s="39">
        <v>3</v>
      </c>
      <c r="G8" s="40">
        <v>8992</v>
      </c>
      <c r="H8" s="165">
        <v>0.95299999999999996</v>
      </c>
      <c r="I8" s="41">
        <v>400</v>
      </c>
      <c r="J8" s="42">
        <v>4.2000000000000003E-2</v>
      </c>
      <c r="K8" s="43">
        <v>40</v>
      </c>
      <c r="L8" s="164">
        <v>4.0000000000000001E-3</v>
      </c>
      <c r="M8" s="138">
        <v>377</v>
      </c>
      <c r="N8" s="31">
        <v>4.2000000000000003E-2</v>
      </c>
      <c r="O8" s="32">
        <v>261</v>
      </c>
      <c r="P8" s="33">
        <v>2.9000000000000001E-2</v>
      </c>
      <c r="Q8" s="32">
        <v>544</v>
      </c>
      <c r="R8" s="33">
        <v>0.06</v>
      </c>
      <c r="S8" s="32">
        <v>10</v>
      </c>
      <c r="T8" s="33">
        <v>1E-3</v>
      </c>
      <c r="U8" s="32">
        <v>8</v>
      </c>
      <c r="V8" s="33">
        <v>1E-3</v>
      </c>
      <c r="W8" s="34">
        <v>0</v>
      </c>
      <c r="X8" s="35">
        <v>0</v>
      </c>
      <c r="Y8" s="34">
        <v>16</v>
      </c>
      <c r="Z8" s="163">
        <v>2E-3</v>
      </c>
      <c r="AA8" s="162">
        <v>955</v>
      </c>
    </row>
    <row r="9" spans="1:27" x14ac:dyDescent="0.25">
      <c r="A9" s="36" t="s">
        <v>29</v>
      </c>
      <c r="B9" s="37">
        <v>80187</v>
      </c>
      <c r="C9" s="38">
        <v>80</v>
      </c>
      <c r="D9" s="38">
        <v>0</v>
      </c>
      <c r="E9" s="38">
        <v>74</v>
      </c>
      <c r="F9" s="39">
        <v>6</v>
      </c>
      <c r="G9" s="40">
        <v>79416</v>
      </c>
      <c r="H9" s="165">
        <v>0.99</v>
      </c>
      <c r="I9" s="41">
        <v>701</v>
      </c>
      <c r="J9" s="42">
        <v>8.9999999999999993E-3</v>
      </c>
      <c r="K9" s="43">
        <v>70</v>
      </c>
      <c r="L9" s="164">
        <v>1E-3</v>
      </c>
      <c r="M9" s="138">
        <v>32802</v>
      </c>
      <c r="N9" s="149">
        <v>0.41299999999999998</v>
      </c>
      <c r="O9" s="32">
        <v>29989</v>
      </c>
      <c r="P9" s="33">
        <v>0.378</v>
      </c>
      <c r="Q9" s="32">
        <v>18650</v>
      </c>
      <c r="R9" s="33">
        <v>0.23499999999999999</v>
      </c>
      <c r="S9" s="32">
        <v>79416</v>
      </c>
      <c r="T9" s="33">
        <v>1</v>
      </c>
      <c r="U9" s="32">
        <v>15317</v>
      </c>
      <c r="V9" s="33">
        <v>0.193</v>
      </c>
      <c r="W9" s="34">
        <v>38</v>
      </c>
      <c r="X9" s="35">
        <v>0</v>
      </c>
      <c r="Y9" s="34">
        <v>36</v>
      </c>
      <c r="Z9" s="163">
        <v>0</v>
      </c>
      <c r="AA9" s="162">
        <v>146259</v>
      </c>
    </row>
    <row r="10" spans="1:27" x14ac:dyDescent="0.25">
      <c r="A10" s="36" t="s">
        <v>30</v>
      </c>
      <c r="B10" s="37">
        <v>14114</v>
      </c>
      <c r="C10" s="38">
        <v>26</v>
      </c>
      <c r="D10" s="38">
        <v>0</v>
      </c>
      <c r="E10" s="38">
        <v>18</v>
      </c>
      <c r="F10" s="39">
        <v>3</v>
      </c>
      <c r="G10" s="40">
        <v>13508</v>
      </c>
      <c r="H10" s="165">
        <v>0.95699999999999996</v>
      </c>
      <c r="I10" s="41">
        <v>487</v>
      </c>
      <c r="J10" s="42">
        <v>3.5000000000000003E-2</v>
      </c>
      <c r="K10" s="43">
        <v>119</v>
      </c>
      <c r="L10" s="164">
        <v>8.0000000000000002E-3</v>
      </c>
      <c r="M10" s="138">
        <v>154</v>
      </c>
      <c r="N10" s="31">
        <v>1.0999999999999999E-2</v>
      </c>
      <c r="O10" s="32">
        <v>117</v>
      </c>
      <c r="P10" s="33">
        <v>8.9999999999999993E-3</v>
      </c>
      <c r="Q10" s="32">
        <v>111</v>
      </c>
      <c r="R10" s="33">
        <v>8.0000000000000002E-3</v>
      </c>
      <c r="S10" s="32">
        <v>11775</v>
      </c>
      <c r="T10" s="33">
        <v>0.872</v>
      </c>
      <c r="U10" s="32">
        <v>1</v>
      </c>
      <c r="V10" s="33">
        <v>0</v>
      </c>
      <c r="W10" s="34">
        <v>0</v>
      </c>
      <c r="X10" s="35">
        <v>0</v>
      </c>
      <c r="Y10" s="34">
        <v>68</v>
      </c>
      <c r="Z10" s="163">
        <v>5.0000000000000001E-3</v>
      </c>
      <c r="AA10" s="162">
        <v>12109</v>
      </c>
    </row>
    <row r="11" spans="1:27" x14ac:dyDescent="0.25">
      <c r="A11" s="36" t="s">
        <v>31</v>
      </c>
      <c r="B11" s="37">
        <v>7953</v>
      </c>
      <c r="C11" s="38">
        <v>18</v>
      </c>
      <c r="D11" s="38">
        <v>0</v>
      </c>
      <c r="E11" s="38">
        <v>14</v>
      </c>
      <c r="F11" s="39">
        <v>4</v>
      </c>
      <c r="G11" s="40">
        <v>6482</v>
      </c>
      <c r="H11" s="134">
        <v>0.81499999999999995</v>
      </c>
      <c r="I11" s="41">
        <v>1267</v>
      </c>
      <c r="J11" s="42">
        <v>0.159</v>
      </c>
      <c r="K11" s="43">
        <v>204</v>
      </c>
      <c r="L11" s="164">
        <v>2.5999999999999999E-2</v>
      </c>
      <c r="M11" s="138">
        <v>1989</v>
      </c>
      <c r="N11" s="149">
        <v>0.307</v>
      </c>
      <c r="O11" s="32">
        <v>1522</v>
      </c>
      <c r="P11" s="33">
        <v>0.23499999999999999</v>
      </c>
      <c r="Q11" s="32">
        <v>431</v>
      </c>
      <c r="R11" s="33">
        <v>6.6000000000000003E-2</v>
      </c>
      <c r="S11" s="32">
        <v>24</v>
      </c>
      <c r="T11" s="33">
        <v>4.0000000000000001E-3</v>
      </c>
      <c r="U11" s="32">
        <v>28</v>
      </c>
      <c r="V11" s="33">
        <v>4.0000000000000001E-3</v>
      </c>
      <c r="W11" s="34">
        <v>11</v>
      </c>
      <c r="X11" s="35">
        <v>2E-3</v>
      </c>
      <c r="Y11" s="34">
        <v>22</v>
      </c>
      <c r="Z11" s="163">
        <v>3.0000000000000001E-3</v>
      </c>
      <c r="AA11" s="162">
        <v>2505</v>
      </c>
    </row>
    <row r="12" spans="1:27" x14ac:dyDescent="0.25">
      <c r="A12" s="36" t="s">
        <v>32</v>
      </c>
      <c r="B12" s="37">
        <v>14464</v>
      </c>
      <c r="C12" s="38">
        <v>19</v>
      </c>
      <c r="D12" s="38">
        <v>0</v>
      </c>
      <c r="E12" s="38">
        <v>13</v>
      </c>
      <c r="F12" s="39">
        <v>3</v>
      </c>
      <c r="G12" s="40">
        <v>14213</v>
      </c>
      <c r="H12" s="165">
        <v>0.98299999999999998</v>
      </c>
      <c r="I12" s="41">
        <v>226</v>
      </c>
      <c r="J12" s="42">
        <v>1.6E-2</v>
      </c>
      <c r="K12" s="43">
        <v>25</v>
      </c>
      <c r="L12" s="164">
        <v>2E-3</v>
      </c>
      <c r="M12" s="138">
        <v>369</v>
      </c>
      <c r="N12" s="31">
        <v>2.5999999999999999E-2</v>
      </c>
      <c r="O12" s="32">
        <v>222</v>
      </c>
      <c r="P12" s="33">
        <v>1.6E-2</v>
      </c>
      <c r="Q12" s="32">
        <v>144</v>
      </c>
      <c r="R12" s="33">
        <v>0.01</v>
      </c>
      <c r="S12" s="32">
        <v>218</v>
      </c>
      <c r="T12" s="33">
        <v>1.4999999999999999E-2</v>
      </c>
      <c r="U12" s="32">
        <v>9</v>
      </c>
      <c r="V12" s="33">
        <v>1E-3</v>
      </c>
      <c r="W12" s="34">
        <v>9</v>
      </c>
      <c r="X12" s="35">
        <v>1E-3</v>
      </c>
      <c r="Y12" s="34">
        <v>17</v>
      </c>
      <c r="Z12" s="163">
        <v>1E-3</v>
      </c>
      <c r="AA12" s="162">
        <v>766</v>
      </c>
    </row>
    <row r="13" spans="1:27" x14ac:dyDescent="0.25">
      <c r="A13" s="36" t="s">
        <v>33</v>
      </c>
      <c r="B13" s="37">
        <v>54246</v>
      </c>
      <c r="C13" s="38">
        <v>69</v>
      </c>
      <c r="D13" s="38">
        <v>5</v>
      </c>
      <c r="E13" s="38">
        <v>62</v>
      </c>
      <c r="F13" s="39">
        <v>3</v>
      </c>
      <c r="G13" s="40">
        <v>50544</v>
      </c>
      <c r="H13" s="165">
        <v>0.93200000000000005</v>
      </c>
      <c r="I13" s="41">
        <v>3562</v>
      </c>
      <c r="J13" s="42">
        <v>6.6000000000000003E-2</v>
      </c>
      <c r="K13" s="43">
        <v>140</v>
      </c>
      <c r="L13" s="164">
        <v>3.0000000000000001E-3</v>
      </c>
      <c r="M13" s="138">
        <v>9609</v>
      </c>
      <c r="N13" s="149">
        <v>0.19</v>
      </c>
      <c r="O13" s="32">
        <v>9221</v>
      </c>
      <c r="P13" s="33">
        <v>0.182</v>
      </c>
      <c r="Q13" s="32">
        <v>41102</v>
      </c>
      <c r="R13" s="33">
        <v>0.81299999999999994</v>
      </c>
      <c r="S13" s="32">
        <v>4675</v>
      </c>
      <c r="T13" s="33">
        <v>9.1999999999999998E-2</v>
      </c>
      <c r="U13" s="32">
        <v>3227</v>
      </c>
      <c r="V13" s="33">
        <v>6.4000000000000001E-2</v>
      </c>
      <c r="W13" s="34">
        <v>115</v>
      </c>
      <c r="X13" s="35">
        <v>2E-3</v>
      </c>
      <c r="Y13" s="34">
        <v>89</v>
      </c>
      <c r="Z13" s="163">
        <v>2E-3</v>
      </c>
      <c r="AA13" s="162">
        <v>58817</v>
      </c>
    </row>
    <row r="14" spans="1:27" x14ac:dyDescent="0.25">
      <c r="A14" s="36" t="s">
        <v>34</v>
      </c>
      <c r="B14" s="37">
        <v>4168</v>
      </c>
      <c r="C14" s="38">
        <v>10</v>
      </c>
      <c r="D14" s="38">
        <v>0</v>
      </c>
      <c r="E14" s="38">
        <v>6</v>
      </c>
      <c r="F14" s="39">
        <v>5</v>
      </c>
      <c r="G14" s="40">
        <v>3726</v>
      </c>
      <c r="H14" s="165">
        <v>0.89400000000000002</v>
      </c>
      <c r="I14" s="41">
        <v>427</v>
      </c>
      <c r="J14" s="42">
        <v>0.10199999999999999</v>
      </c>
      <c r="K14" s="43">
        <v>15</v>
      </c>
      <c r="L14" s="164">
        <v>4.0000000000000001E-3</v>
      </c>
      <c r="M14" s="138">
        <v>165</v>
      </c>
      <c r="N14" s="31">
        <v>4.3999999999999997E-2</v>
      </c>
      <c r="O14" s="32">
        <v>79</v>
      </c>
      <c r="P14" s="33">
        <v>2.1000000000000001E-2</v>
      </c>
      <c r="Q14" s="32">
        <v>126</v>
      </c>
      <c r="R14" s="33">
        <v>3.4000000000000002E-2</v>
      </c>
      <c r="S14" s="32">
        <v>20</v>
      </c>
      <c r="T14" s="33">
        <v>5.0000000000000001E-3</v>
      </c>
      <c r="U14" s="32">
        <v>21</v>
      </c>
      <c r="V14" s="33">
        <v>6.0000000000000001E-3</v>
      </c>
      <c r="W14" s="34">
        <v>12</v>
      </c>
      <c r="X14" s="35">
        <v>3.0000000000000001E-3</v>
      </c>
      <c r="Y14" s="34">
        <v>18</v>
      </c>
      <c r="Z14" s="163">
        <v>5.0000000000000001E-3</v>
      </c>
      <c r="AA14" s="162">
        <v>362</v>
      </c>
    </row>
    <row r="15" spans="1:27" x14ac:dyDescent="0.25">
      <c r="A15" s="36" t="s">
        <v>35</v>
      </c>
      <c r="B15" s="37">
        <v>5040</v>
      </c>
      <c r="C15" s="38">
        <v>11</v>
      </c>
      <c r="D15" s="38">
        <v>0</v>
      </c>
      <c r="E15" s="38">
        <v>10</v>
      </c>
      <c r="F15" s="39">
        <v>3</v>
      </c>
      <c r="G15" s="40">
        <v>4725</v>
      </c>
      <c r="H15" s="165">
        <v>0.93799999999999994</v>
      </c>
      <c r="I15" s="41">
        <v>301</v>
      </c>
      <c r="J15" s="42">
        <v>0.06</v>
      </c>
      <c r="K15" s="43">
        <v>14</v>
      </c>
      <c r="L15" s="164">
        <v>3.0000000000000001E-3</v>
      </c>
      <c r="M15" s="138">
        <v>134</v>
      </c>
      <c r="N15" s="31">
        <v>2.8000000000000001E-2</v>
      </c>
      <c r="O15" s="32">
        <v>129</v>
      </c>
      <c r="P15" s="33">
        <v>2.7E-2</v>
      </c>
      <c r="Q15" s="32">
        <v>106</v>
      </c>
      <c r="R15" s="33">
        <v>2.1999999999999999E-2</v>
      </c>
      <c r="S15" s="32">
        <v>54</v>
      </c>
      <c r="T15" s="33">
        <v>1.0999999999999999E-2</v>
      </c>
      <c r="U15" s="32">
        <v>58</v>
      </c>
      <c r="V15" s="33">
        <v>1.2E-2</v>
      </c>
      <c r="W15" s="34">
        <v>4</v>
      </c>
      <c r="X15" s="35">
        <v>1E-3</v>
      </c>
      <c r="Y15" s="34">
        <v>56</v>
      </c>
      <c r="Z15" s="163">
        <v>1.2E-2</v>
      </c>
      <c r="AA15" s="162">
        <v>412</v>
      </c>
    </row>
    <row r="16" spans="1:27" x14ac:dyDescent="0.25">
      <c r="A16" s="36" t="s">
        <v>36</v>
      </c>
      <c r="B16" s="37">
        <v>4272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5">
        <v>0.91200000000000003</v>
      </c>
      <c r="I16" s="41">
        <v>311</v>
      </c>
      <c r="J16" s="42">
        <v>7.2999999999999995E-2</v>
      </c>
      <c r="K16" s="43">
        <v>66</v>
      </c>
      <c r="L16" s="164">
        <v>1.4999999999999999E-2</v>
      </c>
      <c r="M16" s="138">
        <v>574</v>
      </c>
      <c r="N16" s="31">
        <v>0.14699999999999999</v>
      </c>
      <c r="O16" s="32">
        <v>539</v>
      </c>
      <c r="P16" s="33">
        <v>0.13800000000000001</v>
      </c>
      <c r="Q16" s="32">
        <v>276</v>
      </c>
      <c r="R16" s="33">
        <v>7.0999999999999994E-2</v>
      </c>
      <c r="S16" s="32">
        <v>3895</v>
      </c>
      <c r="T16" s="33">
        <v>1</v>
      </c>
      <c r="U16" s="32">
        <v>17</v>
      </c>
      <c r="V16" s="33">
        <v>4.0000000000000001E-3</v>
      </c>
      <c r="W16" s="34">
        <v>6</v>
      </c>
      <c r="X16" s="35">
        <v>2E-3</v>
      </c>
      <c r="Y16" s="34">
        <v>18</v>
      </c>
      <c r="Z16" s="163">
        <v>5.0000000000000001E-3</v>
      </c>
      <c r="AA16" s="162">
        <v>4786</v>
      </c>
    </row>
    <row r="17" spans="1:27" x14ac:dyDescent="0.25">
      <c r="A17" s="36" t="s">
        <v>37</v>
      </c>
      <c r="B17" s="37">
        <v>24951</v>
      </c>
      <c r="C17" s="38">
        <v>39</v>
      </c>
      <c r="D17" s="38">
        <v>0</v>
      </c>
      <c r="E17" s="38">
        <v>33</v>
      </c>
      <c r="F17" s="39">
        <v>3</v>
      </c>
      <c r="G17" s="40">
        <v>22046</v>
      </c>
      <c r="H17" s="165">
        <v>0.88400000000000001</v>
      </c>
      <c r="I17" s="41">
        <v>2476</v>
      </c>
      <c r="J17" s="42">
        <v>9.9000000000000005E-2</v>
      </c>
      <c r="K17" s="43">
        <v>429</v>
      </c>
      <c r="L17" s="164">
        <v>1.7000000000000001E-2</v>
      </c>
      <c r="M17" s="138">
        <v>2366</v>
      </c>
      <c r="N17" s="31">
        <v>0.107</v>
      </c>
      <c r="O17" s="32">
        <v>1756</v>
      </c>
      <c r="P17" s="33">
        <v>0.08</v>
      </c>
      <c r="Q17" s="32">
        <v>2970</v>
      </c>
      <c r="R17" s="33">
        <v>0.13500000000000001</v>
      </c>
      <c r="S17" s="32">
        <v>6266</v>
      </c>
      <c r="T17" s="33">
        <v>0.28399999999999997</v>
      </c>
      <c r="U17" s="32">
        <v>1391</v>
      </c>
      <c r="V17" s="33">
        <v>6.3E-2</v>
      </c>
      <c r="W17" s="34">
        <v>14</v>
      </c>
      <c r="X17" s="35">
        <v>1E-3</v>
      </c>
      <c r="Y17" s="34">
        <v>30</v>
      </c>
      <c r="Z17" s="163">
        <v>1E-3</v>
      </c>
      <c r="AA17" s="162">
        <v>13037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34">
        <v>0.76200000000000001</v>
      </c>
      <c r="I18" s="41">
        <v>566</v>
      </c>
      <c r="J18" s="42">
        <v>0.155</v>
      </c>
      <c r="K18" s="43">
        <v>302</v>
      </c>
      <c r="L18" s="164">
        <v>8.3000000000000004E-2</v>
      </c>
      <c r="M18" s="138">
        <v>271</v>
      </c>
      <c r="N18" s="31">
        <v>9.8000000000000004E-2</v>
      </c>
      <c r="O18" s="32">
        <v>270</v>
      </c>
      <c r="P18" s="33">
        <v>9.7000000000000003E-2</v>
      </c>
      <c r="Q18" s="32">
        <v>233</v>
      </c>
      <c r="R18" s="33">
        <v>8.4000000000000005E-2</v>
      </c>
      <c r="S18" s="32">
        <v>1633</v>
      </c>
      <c r="T18" s="33">
        <v>0.58799999999999997</v>
      </c>
      <c r="U18" s="32">
        <v>11</v>
      </c>
      <c r="V18" s="33">
        <v>4.0000000000000001E-3</v>
      </c>
      <c r="W18" s="34">
        <v>1</v>
      </c>
      <c r="X18" s="35">
        <v>0</v>
      </c>
      <c r="Y18" s="34">
        <v>15</v>
      </c>
      <c r="Z18" s="163">
        <v>5.0000000000000001E-3</v>
      </c>
      <c r="AA18" s="162">
        <v>2164</v>
      </c>
    </row>
    <row r="19" spans="1:27" x14ac:dyDescent="0.25">
      <c r="A19" s="36" t="s">
        <v>39</v>
      </c>
      <c r="B19" s="37">
        <v>7238</v>
      </c>
      <c r="C19" s="38">
        <v>14</v>
      </c>
      <c r="D19" s="38">
        <v>0</v>
      </c>
      <c r="E19" s="38">
        <v>9</v>
      </c>
      <c r="F19" s="39">
        <v>3</v>
      </c>
      <c r="G19" s="40">
        <v>7185</v>
      </c>
      <c r="H19" s="165">
        <v>0.99299999999999999</v>
      </c>
      <c r="I19" s="41">
        <v>38</v>
      </c>
      <c r="J19" s="42">
        <v>5.0000000000000001E-3</v>
      </c>
      <c r="K19" s="43">
        <v>15</v>
      </c>
      <c r="L19" s="164">
        <v>2E-3</v>
      </c>
      <c r="M19" s="138">
        <v>298</v>
      </c>
      <c r="N19" s="31">
        <v>4.1000000000000002E-2</v>
      </c>
      <c r="O19" s="32">
        <v>207</v>
      </c>
      <c r="P19" s="33">
        <v>2.9000000000000001E-2</v>
      </c>
      <c r="Q19" s="32">
        <v>51</v>
      </c>
      <c r="R19" s="33">
        <v>7.0000000000000001E-3</v>
      </c>
      <c r="S19" s="32">
        <v>7185</v>
      </c>
      <c r="T19" s="33">
        <v>1</v>
      </c>
      <c r="U19" s="32">
        <v>5322</v>
      </c>
      <c r="V19" s="33">
        <v>0.74099999999999999</v>
      </c>
      <c r="W19" s="34">
        <v>1</v>
      </c>
      <c r="X19" s="35">
        <v>0</v>
      </c>
      <c r="Y19" s="34">
        <v>2</v>
      </c>
      <c r="Z19" s="163">
        <v>0</v>
      </c>
      <c r="AA19" s="162">
        <v>12859</v>
      </c>
    </row>
    <row r="20" spans="1:27" x14ac:dyDescent="0.25">
      <c r="A20" s="36" t="s">
        <v>40</v>
      </c>
      <c r="B20" s="37">
        <v>21848</v>
      </c>
      <c r="C20" s="38">
        <v>28</v>
      </c>
      <c r="D20" s="38">
        <v>0</v>
      </c>
      <c r="E20" s="38">
        <v>22</v>
      </c>
      <c r="F20" s="39">
        <v>3</v>
      </c>
      <c r="G20" s="40">
        <v>18801</v>
      </c>
      <c r="H20" s="165">
        <v>0.86099999999999999</v>
      </c>
      <c r="I20" s="41">
        <v>2083</v>
      </c>
      <c r="J20" s="42">
        <v>9.5000000000000001E-2</v>
      </c>
      <c r="K20" s="43">
        <v>964</v>
      </c>
      <c r="L20" s="164">
        <v>4.3999999999999997E-2</v>
      </c>
      <c r="M20" s="138">
        <v>1463</v>
      </c>
      <c r="N20" s="31">
        <v>7.8E-2</v>
      </c>
      <c r="O20" s="32">
        <v>1212</v>
      </c>
      <c r="P20" s="33">
        <v>6.4000000000000001E-2</v>
      </c>
      <c r="Q20" s="32">
        <v>638</v>
      </c>
      <c r="R20" s="33">
        <v>3.4000000000000002E-2</v>
      </c>
      <c r="S20" s="32">
        <v>534</v>
      </c>
      <c r="T20" s="33">
        <v>2.8000000000000001E-2</v>
      </c>
      <c r="U20" s="32">
        <v>7</v>
      </c>
      <c r="V20" s="33">
        <v>0</v>
      </c>
      <c r="W20" s="34">
        <v>6</v>
      </c>
      <c r="X20" s="35">
        <v>0</v>
      </c>
      <c r="Y20" s="34">
        <v>72</v>
      </c>
      <c r="Z20" s="163">
        <v>4.0000000000000001E-3</v>
      </c>
      <c r="AA20" s="162">
        <v>2720</v>
      </c>
    </row>
    <row r="21" spans="1:27" x14ac:dyDescent="0.25">
      <c r="A21" s="36" t="s">
        <v>41</v>
      </c>
      <c r="B21" s="37">
        <v>13661</v>
      </c>
      <c r="C21" s="38">
        <v>25</v>
      </c>
      <c r="D21" s="38">
        <v>0</v>
      </c>
      <c r="E21" s="38">
        <v>17</v>
      </c>
      <c r="F21" s="39">
        <v>8</v>
      </c>
      <c r="G21" s="40">
        <v>13055</v>
      </c>
      <c r="H21" s="165">
        <v>0.95599999999999996</v>
      </c>
      <c r="I21" s="41">
        <v>442</v>
      </c>
      <c r="J21" s="42">
        <v>3.2000000000000001E-2</v>
      </c>
      <c r="K21" s="43">
        <v>164</v>
      </c>
      <c r="L21" s="164">
        <v>1.2E-2</v>
      </c>
      <c r="M21" s="138">
        <v>2351</v>
      </c>
      <c r="N21" s="149">
        <v>0.18</v>
      </c>
      <c r="O21" s="32">
        <v>1291</v>
      </c>
      <c r="P21" s="33">
        <v>9.9000000000000005E-2</v>
      </c>
      <c r="Q21" s="32">
        <v>697</v>
      </c>
      <c r="R21" s="33">
        <v>5.2999999999999999E-2</v>
      </c>
      <c r="S21" s="32">
        <v>279</v>
      </c>
      <c r="T21" s="33">
        <v>2.1000000000000001E-2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3">
        <v>2E-3</v>
      </c>
      <c r="AA21" s="162">
        <v>3392</v>
      </c>
    </row>
    <row r="22" spans="1:27" x14ac:dyDescent="0.25">
      <c r="A22" s="36" t="s">
        <v>42</v>
      </c>
      <c r="B22" s="37">
        <v>18467</v>
      </c>
      <c r="C22" s="38">
        <v>24</v>
      </c>
      <c r="D22" s="38">
        <v>0</v>
      </c>
      <c r="E22" s="38">
        <v>9</v>
      </c>
      <c r="F22" s="39">
        <v>3</v>
      </c>
      <c r="G22" s="40">
        <v>18231</v>
      </c>
      <c r="H22" s="165">
        <v>0.98699999999999999</v>
      </c>
      <c r="I22" s="41">
        <v>223</v>
      </c>
      <c r="J22" s="42">
        <v>1.2E-2</v>
      </c>
      <c r="K22" s="43">
        <v>13</v>
      </c>
      <c r="L22" s="164">
        <v>1E-3</v>
      </c>
      <c r="M22" s="138">
        <v>230</v>
      </c>
      <c r="N22" s="31">
        <v>1.2999999999999999E-2</v>
      </c>
      <c r="O22" s="32">
        <v>120</v>
      </c>
      <c r="P22" s="33">
        <v>7.0000000000000001E-3</v>
      </c>
      <c r="Q22" s="32">
        <v>342</v>
      </c>
      <c r="R22" s="33">
        <v>1.9E-2</v>
      </c>
      <c r="S22" s="32">
        <v>36</v>
      </c>
      <c r="T22" s="33">
        <v>2E-3</v>
      </c>
      <c r="U22" s="32">
        <v>1</v>
      </c>
      <c r="V22" s="33">
        <v>0</v>
      </c>
      <c r="W22" s="34">
        <v>1</v>
      </c>
      <c r="X22" s="35">
        <v>0</v>
      </c>
      <c r="Y22" s="34">
        <v>44</v>
      </c>
      <c r="Z22" s="163">
        <v>2E-3</v>
      </c>
      <c r="AA22" s="162">
        <v>654</v>
      </c>
    </row>
    <row r="23" spans="1:27" x14ac:dyDescent="0.25">
      <c r="A23" s="36" t="s">
        <v>43</v>
      </c>
      <c r="B23" s="37">
        <v>8565</v>
      </c>
      <c r="C23" s="38">
        <v>14</v>
      </c>
      <c r="D23" s="38">
        <v>5</v>
      </c>
      <c r="E23" s="38">
        <v>7</v>
      </c>
      <c r="F23" s="39">
        <v>5</v>
      </c>
      <c r="G23" s="40">
        <v>8109</v>
      </c>
      <c r="H23" s="165">
        <v>0.94699999999999995</v>
      </c>
      <c r="I23" s="41">
        <v>420</v>
      </c>
      <c r="J23" s="42">
        <v>4.9000000000000002E-2</v>
      </c>
      <c r="K23" s="43">
        <v>36</v>
      </c>
      <c r="L23" s="164">
        <v>4.0000000000000001E-3</v>
      </c>
      <c r="M23" s="138">
        <v>76</v>
      </c>
      <c r="N23" s="31">
        <v>8.9999999999999993E-3</v>
      </c>
      <c r="O23" s="32">
        <v>22</v>
      </c>
      <c r="P23" s="33">
        <v>3.0000000000000001E-3</v>
      </c>
      <c r="Q23" s="32">
        <v>86</v>
      </c>
      <c r="R23" s="33">
        <v>1.0999999999999999E-2</v>
      </c>
      <c r="S23" s="32">
        <v>8109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3">
        <v>3.0000000000000001E-3</v>
      </c>
      <c r="AA23" s="162">
        <v>8316</v>
      </c>
    </row>
    <row r="24" spans="1:27" x14ac:dyDescent="0.25">
      <c r="A24" s="36" t="s">
        <v>44</v>
      </c>
      <c r="B24" s="37">
        <v>43314</v>
      </c>
      <c r="C24" s="38">
        <v>64</v>
      </c>
      <c r="D24" s="38">
        <v>0</v>
      </c>
      <c r="E24" s="38">
        <v>44</v>
      </c>
      <c r="F24" s="39">
        <v>6</v>
      </c>
      <c r="G24" s="40">
        <v>40983</v>
      </c>
      <c r="H24" s="165">
        <v>0.94599999999999995</v>
      </c>
      <c r="I24" s="41">
        <v>1969</v>
      </c>
      <c r="J24" s="42">
        <v>4.4999999999999998E-2</v>
      </c>
      <c r="K24" s="43">
        <v>362</v>
      </c>
      <c r="L24" s="164">
        <v>8.0000000000000002E-3</v>
      </c>
      <c r="M24" s="138">
        <v>3519</v>
      </c>
      <c r="N24" s="31">
        <v>8.5999999999999993E-2</v>
      </c>
      <c r="O24" s="32">
        <v>2919</v>
      </c>
      <c r="P24" s="33">
        <v>7.0999999999999994E-2</v>
      </c>
      <c r="Q24" s="32">
        <v>1331</v>
      </c>
      <c r="R24" s="33">
        <v>3.2000000000000001E-2</v>
      </c>
      <c r="S24" s="32">
        <v>1824</v>
      </c>
      <c r="T24" s="33">
        <v>4.4999999999999998E-2</v>
      </c>
      <c r="U24" s="32">
        <v>58</v>
      </c>
      <c r="V24" s="33">
        <v>1E-3</v>
      </c>
      <c r="W24" s="34">
        <v>3</v>
      </c>
      <c r="X24" s="35">
        <v>0</v>
      </c>
      <c r="Y24" s="34">
        <v>133</v>
      </c>
      <c r="Z24" s="163">
        <v>3.0000000000000001E-3</v>
      </c>
      <c r="AA24" s="162">
        <v>6868</v>
      </c>
    </row>
    <row r="25" spans="1:27" x14ac:dyDescent="0.25">
      <c r="A25" s="36" t="s">
        <v>45</v>
      </c>
      <c r="B25" s="37">
        <v>18527</v>
      </c>
      <c r="C25" s="38">
        <v>30</v>
      </c>
      <c r="D25" s="38">
        <v>0</v>
      </c>
      <c r="E25" s="38">
        <v>20</v>
      </c>
      <c r="F25" s="39">
        <v>3</v>
      </c>
      <c r="G25" s="40">
        <v>18016</v>
      </c>
      <c r="H25" s="165">
        <v>0.97199999999999998</v>
      </c>
      <c r="I25" s="41">
        <v>398</v>
      </c>
      <c r="J25" s="42">
        <v>2.1000000000000001E-2</v>
      </c>
      <c r="K25" s="43">
        <v>113</v>
      </c>
      <c r="L25" s="164">
        <v>6.0000000000000001E-3</v>
      </c>
      <c r="M25" s="138">
        <v>1172</v>
      </c>
      <c r="N25" s="31">
        <v>6.5000000000000002E-2</v>
      </c>
      <c r="O25" s="32">
        <v>735</v>
      </c>
      <c r="P25" s="33">
        <v>4.1000000000000002E-2</v>
      </c>
      <c r="Q25" s="32">
        <v>196</v>
      </c>
      <c r="R25" s="33">
        <v>1.0999999999999999E-2</v>
      </c>
      <c r="S25" s="32">
        <v>230</v>
      </c>
      <c r="T25" s="33">
        <v>1.2999999999999999E-2</v>
      </c>
      <c r="U25" s="32">
        <v>131</v>
      </c>
      <c r="V25" s="33">
        <v>7.0000000000000001E-3</v>
      </c>
      <c r="W25" s="34">
        <v>15</v>
      </c>
      <c r="X25" s="35">
        <v>1E-3</v>
      </c>
      <c r="Y25" s="34">
        <v>52</v>
      </c>
      <c r="Z25" s="163">
        <v>3.0000000000000001E-3</v>
      </c>
      <c r="AA25" s="162">
        <v>1796</v>
      </c>
    </row>
    <row r="26" spans="1:27" x14ac:dyDescent="0.25">
      <c r="A26" s="36" t="s">
        <v>46</v>
      </c>
      <c r="B26" s="37">
        <v>40073</v>
      </c>
      <c r="C26" s="38">
        <v>28</v>
      </c>
      <c r="D26" s="38">
        <v>5</v>
      </c>
      <c r="E26" s="38">
        <v>23</v>
      </c>
      <c r="F26" s="39">
        <v>5</v>
      </c>
      <c r="G26" s="40">
        <v>39887</v>
      </c>
      <c r="H26" s="165">
        <v>0.995</v>
      </c>
      <c r="I26" s="41">
        <v>180</v>
      </c>
      <c r="J26" s="42">
        <v>4.0000000000000001E-3</v>
      </c>
      <c r="K26" s="43">
        <v>6</v>
      </c>
      <c r="L26" s="164">
        <v>0</v>
      </c>
      <c r="M26" s="138">
        <v>9935</v>
      </c>
      <c r="N26" s="149">
        <v>0.249</v>
      </c>
      <c r="O26" s="32">
        <v>9606</v>
      </c>
      <c r="P26" s="33">
        <v>0.24099999999999999</v>
      </c>
      <c r="Q26" s="32">
        <v>3312</v>
      </c>
      <c r="R26" s="33">
        <v>8.3000000000000004E-2</v>
      </c>
      <c r="S26" s="32">
        <v>4819</v>
      </c>
      <c r="T26" s="33">
        <v>0.121</v>
      </c>
      <c r="U26" s="32">
        <v>6</v>
      </c>
      <c r="V26" s="33">
        <v>0</v>
      </c>
      <c r="W26" s="34">
        <v>2</v>
      </c>
      <c r="X26" s="35">
        <v>0</v>
      </c>
      <c r="Y26" s="34">
        <v>49</v>
      </c>
      <c r="Z26" s="163">
        <v>1E-3</v>
      </c>
      <c r="AA26" s="162">
        <v>18123</v>
      </c>
    </row>
    <row r="27" spans="1:27" x14ac:dyDescent="0.25">
      <c r="A27" s="36" t="s">
        <v>47</v>
      </c>
      <c r="B27" s="37">
        <v>116451</v>
      </c>
      <c r="C27" s="38">
        <v>191</v>
      </c>
      <c r="D27" s="38">
        <v>0</v>
      </c>
      <c r="E27" s="38">
        <v>172</v>
      </c>
      <c r="F27" s="39">
        <v>4</v>
      </c>
      <c r="G27" s="40">
        <v>113728</v>
      </c>
      <c r="H27" s="165">
        <v>0.97699999999999998</v>
      </c>
      <c r="I27" s="41">
        <v>2413</v>
      </c>
      <c r="J27" s="42">
        <v>2.1000000000000001E-2</v>
      </c>
      <c r="K27" s="43">
        <v>310</v>
      </c>
      <c r="L27" s="164">
        <v>3.0000000000000001E-3</v>
      </c>
      <c r="M27" s="138">
        <v>6497</v>
      </c>
      <c r="N27" s="31">
        <v>5.7000000000000002E-2</v>
      </c>
      <c r="O27" s="32">
        <v>5551</v>
      </c>
      <c r="P27" s="33">
        <v>4.9000000000000002E-2</v>
      </c>
      <c r="Q27" s="32">
        <v>1521</v>
      </c>
      <c r="R27" s="33">
        <v>1.2999999999999999E-2</v>
      </c>
      <c r="S27" s="32">
        <v>2876</v>
      </c>
      <c r="T27" s="33">
        <v>2.5000000000000001E-2</v>
      </c>
      <c r="U27" s="32">
        <v>981</v>
      </c>
      <c r="V27" s="33">
        <v>8.9999999999999993E-3</v>
      </c>
      <c r="W27" s="34">
        <v>23</v>
      </c>
      <c r="X27" s="35">
        <v>0</v>
      </c>
      <c r="Y27" s="34">
        <v>152</v>
      </c>
      <c r="Z27" s="163">
        <v>1E-3</v>
      </c>
      <c r="AA27" s="162">
        <v>12050</v>
      </c>
    </row>
    <row r="28" spans="1:27" x14ac:dyDescent="0.25">
      <c r="A28" s="36" t="s">
        <v>48</v>
      </c>
      <c r="B28" s="37">
        <v>10056</v>
      </c>
      <c r="C28" s="38">
        <v>24</v>
      </c>
      <c r="D28" s="38">
        <v>0</v>
      </c>
      <c r="E28" s="38">
        <v>13</v>
      </c>
      <c r="F28" s="39">
        <v>3</v>
      </c>
      <c r="G28" s="40">
        <v>9616</v>
      </c>
      <c r="H28" s="165">
        <v>0.95599999999999996</v>
      </c>
      <c r="I28" s="41">
        <v>420</v>
      </c>
      <c r="J28" s="42">
        <v>4.2000000000000003E-2</v>
      </c>
      <c r="K28" s="43">
        <v>20</v>
      </c>
      <c r="L28" s="164">
        <v>2E-3</v>
      </c>
      <c r="M28" s="138">
        <v>75</v>
      </c>
      <c r="N28" s="31">
        <v>8.0000000000000002E-3</v>
      </c>
      <c r="O28" s="32">
        <v>50</v>
      </c>
      <c r="P28" s="33">
        <v>5.0000000000000001E-3</v>
      </c>
      <c r="Q28" s="32">
        <v>49</v>
      </c>
      <c r="R28" s="33">
        <v>5.0000000000000001E-3</v>
      </c>
      <c r="S28" s="32">
        <v>35</v>
      </c>
      <c r="T28" s="33">
        <v>4.0000000000000001E-3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3">
        <v>2E-3</v>
      </c>
      <c r="AA28" s="162">
        <v>206</v>
      </c>
    </row>
    <row r="29" spans="1:27" x14ac:dyDescent="0.25">
      <c r="A29" s="36" t="s">
        <v>49</v>
      </c>
      <c r="B29" s="37">
        <v>11721</v>
      </c>
      <c r="C29" s="38">
        <v>14</v>
      </c>
      <c r="D29" s="38">
        <v>0</v>
      </c>
      <c r="E29" s="38">
        <v>13</v>
      </c>
      <c r="F29" s="39">
        <v>3</v>
      </c>
      <c r="G29" s="40">
        <v>10489</v>
      </c>
      <c r="H29" s="165">
        <v>0.89500000000000002</v>
      </c>
      <c r="I29" s="41">
        <v>1186</v>
      </c>
      <c r="J29" s="42">
        <v>0.10100000000000001</v>
      </c>
      <c r="K29" s="43">
        <v>46</v>
      </c>
      <c r="L29" s="164">
        <v>4.0000000000000001E-3</v>
      </c>
      <c r="M29" s="138">
        <v>415</v>
      </c>
      <c r="N29" s="31">
        <v>0.04</v>
      </c>
      <c r="O29" s="32">
        <v>374</v>
      </c>
      <c r="P29" s="33">
        <v>3.5999999999999997E-2</v>
      </c>
      <c r="Q29" s="32">
        <v>1372</v>
      </c>
      <c r="R29" s="33">
        <v>0.13100000000000001</v>
      </c>
      <c r="S29" s="32">
        <v>10191</v>
      </c>
      <c r="T29" s="33">
        <v>0.97199999999999998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77</v>
      </c>
      <c r="Z29" s="163">
        <v>7.0000000000000001E-3</v>
      </c>
      <c r="AA29" s="162">
        <v>12155</v>
      </c>
    </row>
    <row r="30" spans="1:27" x14ac:dyDescent="0.25">
      <c r="A30" s="36" t="s">
        <v>50</v>
      </c>
      <c r="B30" s="37">
        <v>22015</v>
      </c>
      <c r="C30" s="38">
        <v>39</v>
      </c>
      <c r="D30" s="38">
        <v>0</v>
      </c>
      <c r="E30" s="38">
        <v>33</v>
      </c>
      <c r="F30" s="39">
        <v>4</v>
      </c>
      <c r="G30" s="40">
        <v>18233</v>
      </c>
      <c r="H30" s="134">
        <v>0.82799999999999996</v>
      </c>
      <c r="I30" s="41">
        <v>2844</v>
      </c>
      <c r="J30" s="42">
        <v>0.129</v>
      </c>
      <c r="K30" s="43">
        <v>938</v>
      </c>
      <c r="L30" s="164">
        <v>4.2999999999999997E-2</v>
      </c>
      <c r="M30" s="138">
        <v>3225</v>
      </c>
      <c r="N30" s="149">
        <v>0.17699999999999999</v>
      </c>
      <c r="O30" s="32">
        <v>2659</v>
      </c>
      <c r="P30" s="33">
        <v>0.14599999999999999</v>
      </c>
      <c r="Q30" s="32">
        <v>9744</v>
      </c>
      <c r="R30" s="33">
        <v>0.53400000000000003</v>
      </c>
      <c r="S30" s="32">
        <v>9503</v>
      </c>
      <c r="T30" s="33">
        <v>0.52100000000000002</v>
      </c>
      <c r="U30" s="32">
        <v>9</v>
      </c>
      <c r="V30" s="33">
        <v>0</v>
      </c>
      <c r="W30" s="34">
        <v>4</v>
      </c>
      <c r="X30" s="35">
        <v>0</v>
      </c>
      <c r="Y30" s="34">
        <v>44</v>
      </c>
      <c r="Z30" s="163">
        <v>2E-3</v>
      </c>
      <c r="AA30" s="162">
        <v>22529</v>
      </c>
    </row>
    <row r="31" spans="1:27" x14ac:dyDescent="0.25">
      <c r="A31" s="36" t="s">
        <v>51</v>
      </c>
      <c r="B31" s="37">
        <v>35919</v>
      </c>
      <c r="C31" s="38">
        <v>77</v>
      </c>
      <c r="D31" s="38">
        <v>0</v>
      </c>
      <c r="E31" s="38">
        <v>61</v>
      </c>
      <c r="F31" s="39">
        <v>3</v>
      </c>
      <c r="G31" s="40">
        <v>32140</v>
      </c>
      <c r="H31" s="165">
        <v>0.89500000000000002</v>
      </c>
      <c r="I31" s="41">
        <v>3077</v>
      </c>
      <c r="J31" s="42">
        <v>8.5999999999999993E-2</v>
      </c>
      <c r="K31" s="43">
        <v>702</v>
      </c>
      <c r="L31" s="164">
        <v>0.02</v>
      </c>
      <c r="M31" s="138">
        <v>3432</v>
      </c>
      <c r="N31" s="31">
        <v>0.107</v>
      </c>
      <c r="O31" s="32">
        <v>2796</v>
      </c>
      <c r="P31" s="33">
        <v>8.6999999999999994E-2</v>
      </c>
      <c r="Q31" s="32">
        <v>1016</v>
      </c>
      <c r="R31" s="33">
        <v>3.2000000000000001E-2</v>
      </c>
      <c r="S31" s="32">
        <v>2306</v>
      </c>
      <c r="T31" s="33">
        <v>7.1999999999999995E-2</v>
      </c>
      <c r="U31" s="32">
        <v>1260</v>
      </c>
      <c r="V31" s="33">
        <v>3.9E-2</v>
      </c>
      <c r="W31" s="34">
        <v>88</v>
      </c>
      <c r="X31" s="35">
        <v>3.0000000000000001E-3</v>
      </c>
      <c r="Y31" s="34">
        <v>96</v>
      </c>
      <c r="Z31" s="163">
        <v>3.0000000000000001E-3</v>
      </c>
      <c r="AA31" s="162">
        <v>8198</v>
      </c>
    </row>
    <row r="32" spans="1:27" x14ac:dyDescent="0.25">
      <c r="A32" s="36" t="s">
        <v>52</v>
      </c>
      <c r="B32" s="37">
        <v>19512</v>
      </c>
      <c r="C32" s="38">
        <v>35</v>
      </c>
      <c r="D32" s="38">
        <v>0</v>
      </c>
      <c r="E32" s="38">
        <v>25</v>
      </c>
      <c r="F32" s="39">
        <v>3</v>
      </c>
      <c r="G32" s="40">
        <v>19171</v>
      </c>
      <c r="H32" s="165">
        <v>0.98299999999999998</v>
      </c>
      <c r="I32" s="41">
        <v>325</v>
      </c>
      <c r="J32" s="42">
        <v>1.7000000000000001E-2</v>
      </c>
      <c r="K32" s="43">
        <v>16</v>
      </c>
      <c r="L32" s="164">
        <v>1E-3</v>
      </c>
      <c r="M32" s="138">
        <v>2325</v>
      </c>
      <c r="N32" s="31">
        <v>0.121</v>
      </c>
      <c r="O32" s="32">
        <v>1450</v>
      </c>
      <c r="P32" s="33">
        <v>7.5999999999999998E-2</v>
      </c>
      <c r="Q32" s="32">
        <v>572</v>
      </c>
      <c r="R32" s="33">
        <v>0.03</v>
      </c>
      <c r="S32" s="32">
        <v>311</v>
      </c>
      <c r="T32" s="33">
        <v>1.6E-2</v>
      </c>
      <c r="U32" s="32">
        <v>572</v>
      </c>
      <c r="V32" s="33">
        <v>0.03</v>
      </c>
      <c r="W32" s="34">
        <v>0</v>
      </c>
      <c r="X32" s="35">
        <v>0</v>
      </c>
      <c r="Y32" s="34">
        <v>85</v>
      </c>
      <c r="Z32" s="163">
        <v>4.0000000000000001E-3</v>
      </c>
      <c r="AA32" s="162">
        <v>3865</v>
      </c>
    </row>
    <row r="33" spans="1:27" x14ac:dyDescent="0.25">
      <c r="A33" s="36" t="s">
        <v>53</v>
      </c>
      <c r="B33" s="37">
        <v>15810</v>
      </c>
      <c r="C33" s="38">
        <v>31</v>
      </c>
      <c r="D33" s="38">
        <v>0</v>
      </c>
      <c r="E33" s="38">
        <v>12</v>
      </c>
      <c r="F33" s="39">
        <v>4</v>
      </c>
      <c r="G33" s="40">
        <v>15371</v>
      </c>
      <c r="H33" s="165">
        <v>0.97199999999999998</v>
      </c>
      <c r="I33" s="41">
        <v>416</v>
      </c>
      <c r="J33" s="42">
        <v>2.5999999999999999E-2</v>
      </c>
      <c r="K33" s="43">
        <v>23</v>
      </c>
      <c r="L33" s="164">
        <v>1E-3</v>
      </c>
      <c r="M33" s="138">
        <v>833</v>
      </c>
      <c r="N33" s="31">
        <v>5.3999999999999999E-2</v>
      </c>
      <c r="O33" s="32">
        <v>720</v>
      </c>
      <c r="P33" s="33">
        <v>4.7E-2</v>
      </c>
      <c r="Q33" s="32">
        <v>583</v>
      </c>
      <c r="R33" s="33">
        <v>3.7999999999999999E-2</v>
      </c>
      <c r="S33" s="32">
        <v>647</v>
      </c>
      <c r="T33" s="33">
        <v>4.2000000000000003E-2</v>
      </c>
      <c r="U33" s="32">
        <v>20</v>
      </c>
      <c r="V33" s="33">
        <v>1E-3</v>
      </c>
      <c r="W33" s="34">
        <v>8</v>
      </c>
      <c r="X33" s="35">
        <v>1E-3</v>
      </c>
      <c r="Y33" s="34">
        <v>37</v>
      </c>
      <c r="Z33" s="163">
        <v>2E-3</v>
      </c>
      <c r="AA33" s="162">
        <v>2128</v>
      </c>
    </row>
    <row r="34" spans="1:27" x14ac:dyDescent="0.25">
      <c r="A34" s="36" t="s">
        <v>54</v>
      </c>
      <c r="B34" s="37">
        <v>11536</v>
      </c>
      <c r="C34" s="38">
        <v>38</v>
      </c>
      <c r="D34" s="38">
        <v>0</v>
      </c>
      <c r="E34" s="38">
        <v>13</v>
      </c>
      <c r="F34" s="39">
        <v>4</v>
      </c>
      <c r="G34" s="40">
        <v>9012</v>
      </c>
      <c r="H34" s="134">
        <v>0.78100000000000003</v>
      </c>
      <c r="I34" s="41">
        <v>1912</v>
      </c>
      <c r="J34" s="42">
        <v>0.16600000000000001</v>
      </c>
      <c r="K34" s="43">
        <v>612</v>
      </c>
      <c r="L34" s="164">
        <v>5.2999999999999999E-2</v>
      </c>
      <c r="M34" s="138">
        <v>3227</v>
      </c>
      <c r="N34" s="149">
        <v>0.35799999999999998</v>
      </c>
      <c r="O34" s="32">
        <v>1035</v>
      </c>
      <c r="P34" s="33">
        <v>0.115</v>
      </c>
      <c r="Q34" s="32">
        <v>3635</v>
      </c>
      <c r="R34" s="33">
        <v>0.40300000000000002</v>
      </c>
      <c r="S34" s="32">
        <v>193</v>
      </c>
      <c r="T34" s="33">
        <v>2.1000000000000001E-2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3">
        <v>4.0000000000000001E-3</v>
      </c>
      <c r="AA34" s="162">
        <v>7136</v>
      </c>
    </row>
    <row r="35" spans="1:27" x14ac:dyDescent="0.25">
      <c r="A35" s="36" t="s">
        <v>55</v>
      </c>
      <c r="B35" s="37">
        <v>35684</v>
      </c>
      <c r="C35" s="38">
        <v>45</v>
      </c>
      <c r="D35" s="38">
        <v>0</v>
      </c>
      <c r="E35" s="38">
        <v>32</v>
      </c>
      <c r="F35" s="39">
        <v>3</v>
      </c>
      <c r="G35" s="40">
        <v>33656</v>
      </c>
      <c r="H35" s="165">
        <v>0.94299999999999995</v>
      </c>
      <c r="I35" s="41">
        <v>1755</v>
      </c>
      <c r="J35" s="42">
        <v>4.9000000000000002E-2</v>
      </c>
      <c r="K35" s="43">
        <v>273</v>
      </c>
      <c r="L35" s="164">
        <v>8.0000000000000002E-3</v>
      </c>
      <c r="M35" s="138">
        <v>1070</v>
      </c>
      <c r="N35" s="31">
        <v>3.2000000000000001E-2</v>
      </c>
      <c r="O35" s="32">
        <v>704</v>
      </c>
      <c r="P35" s="33">
        <v>2.1000000000000001E-2</v>
      </c>
      <c r="Q35" s="32">
        <v>33656</v>
      </c>
      <c r="R35" s="33">
        <v>1</v>
      </c>
      <c r="S35" s="32">
        <v>284</v>
      </c>
      <c r="T35" s="33">
        <v>8.0000000000000002E-3</v>
      </c>
      <c r="U35" s="32">
        <v>49</v>
      </c>
      <c r="V35" s="33">
        <v>1E-3</v>
      </c>
      <c r="W35" s="34">
        <v>20</v>
      </c>
      <c r="X35" s="35">
        <v>1E-3</v>
      </c>
      <c r="Y35" s="34">
        <v>54</v>
      </c>
      <c r="Z35" s="163">
        <v>2E-3</v>
      </c>
      <c r="AA35" s="162">
        <v>35133</v>
      </c>
    </row>
    <row r="36" spans="1:27" x14ac:dyDescent="0.25">
      <c r="A36" s="36" t="s">
        <v>56</v>
      </c>
      <c r="B36" s="37">
        <v>17373</v>
      </c>
      <c r="C36" s="38">
        <v>24</v>
      </c>
      <c r="D36" s="38">
        <v>0</v>
      </c>
      <c r="E36" s="38">
        <v>21</v>
      </c>
      <c r="F36" s="39">
        <v>3</v>
      </c>
      <c r="G36" s="40">
        <v>16465</v>
      </c>
      <c r="H36" s="165">
        <v>0.94799999999999995</v>
      </c>
      <c r="I36" s="41">
        <v>711</v>
      </c>
      <c r="J36" s="42">
        <v>4.1000000000000002E-2</v>
      </c>
      <c r="K36" s="43">
        <v>197</v>
      </c>
      <c r="L36" s="164">
        <v>1.0999999999999999E-2</v>
      </c>
      <c r="M36" s="138">
        <v>674</v>
      </c>
      <c r="N36" s="31">
        <v>4.1000000000000002E-2</v>
      </c>
      <c r="O36" s="32">
        <v>658</v>
      </c>
      <c r="P36" s="33">
        <v>0.04</v>
      </c>
      <c r="Q36" s="32">
        <v>171</v>
      </c>
      <c r="R36" s="33">
        <v>0.01</v>
      </c>
      <c r="S36" s="32">
        <v>239</v>
      </c>
      <c r="T36" s="33">
        <v>1.4999999999999999E-2</v>
      </c>
      <c r="U36" s="32">
        <v>23</v>
      </c>
      <c r="V36" s="33">
        <v>1E-3</v>
      </c>
      <c r="W36" s="34">
        <v>6</v>
      </c>
      <c r="X36" s="35">
        <v>0</v>
      </c>
      <c r="Y36" s="34">
        <v>23</v>
      </c>
      <c r="Z36" s="163">
        <v>1E-3</v>
      </c>
      <c r="AA36" s="162">
        <v>1136</v>
      </c>
    </row>
    <row r="37" spans="1:27" x14ac:dyDescent="0.25">
      <c r="A37" s="36" t="s">
        <v>57</v>
      </c>
      <c r="B37" s="37">
        <v>16349</v>
      </c>
      <c r="C37" s="38">
        <v>28</v>
      </c>
      <c r="D37" s="38">
        <v>9</v>
      </c>
      <c r="E37" s="38">
        <v>18</v>
      </c>
      <c r="F37" s="39">
        <v>5</v>
      </c>
      <c r="G37" s="40">
        <v>8747</v>
      </c>
      <c r="H37" s="134">
        <v>0.53500000000000003</v>
      </c>
      <c r="I37" s="41">
        <v>5484</v>
      </c>
      <c r="J37" s="42">
        <v>0.33500000000000002</v>
      </c>
      <c r="K37" s="43">
        <v>2118</v>
      </c>
      <c r="L37" s="164">
        <v>0.13</v>
      </c>
      <c r="M37" s="138">
        <v>2271</v>
      </c>
      <c r="N37" s="149">
        <v>0.26</v>
      </c>
      <c r="O37" s="32">
        <v>1420</v>
      </c>
      <c r="P37" s="33">
        <v>0.16200000000000001</v>
      </c>
      <c r="Q37" s="32">
        <v>3072</v>
      </c>
      <c r="R37" s="33">
        <v>0.35099999999999998</v>
      </c>
      <c r="S37" s="32">
        <v>8747</v>
      </c>
      <c r="T37" s="33">
        <v>1</v>
      </c>
      <c r="U37" s="32">
        <v>2691</v>
      </c>
      <c r="V37" s="33">
        <v>0.308</v>
      </c>
      <c r="W37" s="34">
        <v>77</v>
      </c>
      <c r="X37" s="35">
        <v>8.9999999999999993E-3</v>
      </c>
      <c r="Y37" s="34">
        <v>126</v>
      </c>
      <c r="Z37" s="163">
        <v>1.4E-2</v>
      </c>
      <c r="AA37" s="162">
        <v>16984</v>
      </c>
    </row>
    <row r="38" spans="1:27" x14ac:dyDescent="0.25">
      <c r="A38" s="36" t="s">
        <v>58</v>
      </c>
      <c r="B38" s="37">
        <v>60241</v>
      </c>
      <c r="C38" s="38">
        <v>45</v>
      </c>
      <c r="D38" s="38">
        <v>1</v>
      </c>
      <c r="E38" s="38">
        <v>38</v>
      </c>
      <c r="F38" s="39">
        <v>3</v>
      </c>
      <c r="G38" s="40">
        <v>57786</v>
      </c>
      <c r="H38" s="165">
        <v>0.95899999999999996</v>
      </c>
      <c r="I38" s="41">
        <v>2265</v>
      </c>
      <c r="J38" s="42">
        <v>3.7999999999999999E-2</v>
      </c>
      <c r="K38" s="43">
        <v>190</v>
      </c>
      <c r="L38" s="164">
        <v>3.0000000000000001E-3</v>
      </c>
      <c r="M38" s="138">
        <v>4741</v>
      </c>
      <c r="N38" s="31">
        <v>8.2000000000000003E-2</v>
      </c>
      <c r="O38" s="32">
        <v>3796</v>
      </c>
      <c r="P38" s="33">
        <v>6.6000000000000003E-2</v>
      </c>
      <c r="Q38" s="32">
        <v>1031</v>
      </c>
      <c r="R38" s="33">
        <v>1.7999999999999999E-2</v>
      </c>
      <c r="S38" s="32">
        <v>34711</v>
      </c>
      <c r="T38" s="33">
        <v>0.60099999999999998</v>
      </c>
      <c r="U38" s="32">
        <v>12729</v>
      </c>
      <c r="V38" s="33">
        <v>0.22</v>
      </c>
      <c r="W38" s="34">
        <v>23</v>
      </c>
      <c r="X38" s="35">
        <v>0</v>
      </c>
      <c r="Y38" s="34">
        <v>22</v>
      </c>
      <c r="Z38" s="163">
        <v>0</v>
      </c>
      <c r="AA38" s="162">
        <v>53257</v>
      </c>
    </row>
    <row r="39" spans="1:27" x14ac:dyDescent="0.25">
      <c r="A39" s="36" t="s">
        <v>59</v>
      </c>
      <c r="B39" s="37">
        <v>8756</v>
      </c>
      <c r="C39" s="38">
        <v>11</v>
      </c>
      <c r="D39" s="38">
        <v>0</v>
      </c>
      <c r="E39" s="38">
        <v>4</v>
      </c>
      <c r="F39" s="39">
        <v>3</v>
      </c>
      <c r="G39" s="40">
        <v>8053</v>
      </c>
      <c r="H39" s="165">
        <v>0.92</v>
      </c>
      <c r="I39" s="41">
        <v>591</v>
      </c>
      <c r="J39" s="42">
        <v>6.7000000000000004E-2</v>
      </c>
      <c r="K39" s="43">
        <v>112</v>
      </c>
      <c r="L39" s="164">
        <v>1.2999999999999999E-2</v>
      </c>
      <c r="M39" s="138">
        <v>279</v>
      </c>
      <c r="N39" s="31">
        <v>3.5000000000000003E-2</v>
      </c>
      <c r="O39" s="32">
        <v>114</v>
      </c>
      <c r="P39" s="33">
        <v>1.4E-2</v>
      </c>
      <c r="Q39" s="32">
        <v>148</v>
      </c>
      <c r="R39" s="33">
        <v>1.7999999999999999E-2</v>
      </c>
      <c r="S39" s="32">
        <v>197</v>
      </c>
      <c r="T39" s="33">
        <v>2.4E-2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3">
        <v>4.0000000000000001E-3</v>
      </c>
      <c r="AA39" s="162">
        <v>678</v>
      </c>
    </row>
    <row r="40" spans="1:27" x14ac:dyDescent="0.25">
      <c r="A40" s="36" t="s">
        <v>60</v>
      </c>
      <c r="B40" s="37">
        <v>12454</v>
      </c>
      <c r="C40" s="38">
        <v>13</v>
      </c>
      <c r="D40" s="38">
        <v>0</v>
      </c>
      <c r="E40" s="38">
        <v>6</v>
      </c>
      <c r="F40" s="39">
        <v>5</v>
      </c>
      <c r="G40" s="40">
        <v>11932</v>
      </c>
      <c r="H40" s="165">
        <v>0.95799999999999996</v>
      </c>
      <c r="I40" s="41">
        <v>483</v>
      </c>
      <c r="J40" s="42">
        <v>3.9E-2</v>
      </c>
      <c r="K40" s="43">
        <v>39</v>
      </c>
      <c r="L40" s="164">
        <v>3.0000000000000001E-3</v>
      </c>
      <c r="M40" s="138">
        <v>1985</v>
      </c>
      <c r="N40" s="31">
        <v>0.16600000000000001</v>
      </c>
      <c r="O40" s="32">
        <v>1384</v>
      </c>
      <c r="P40" s="33">
        <v>0.11600000000000001</v>
      </c>
      <c r="Q40" s="32">
        <v>1437</v>
      </c>
      <c r="R40" s="33">
        <v>0.12</v>
      </c>
      <c r="S40" s="32">
        <v>11932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3">
        <v>2E-3</v>
      </c>
      <c r="AA40" s="162">
        <v>15393</v>
      </c>
    </row>
    <row r="41" spans="1:27" x14ac:dyDescent="0.25">
      <c r="A41" s="36" t="s">
        <v>61</v>
      </c>
      <c r="B41" s="37">
        <v>15408</v>
      </c>
      <c r="C41" s="38">
        <v>27</v>
      </c>
      <c r="D41" s="38">
        <v>2</v>
      </c>
      <c r="E41" s="38">
        <v>20</v>
      </c>
      <c r="F41" s="39">
        <v>3</v>
      </c>
      <c r="G41" s="40">
        <v>9884</v>
      </c>
      <c r="H41" s="134">
        <v>0.64100000000000001</v>
      </c>
      <c r="I41" s="41">
        <v>5426</v>
      </c>
      <c r="J41" s="42">
        <v>0.35199999999999998</v>
      </c>
      <c r="K41" s="43">
        <v>98</v>
      </c>
      <c r="L41" s="164">
        <v>6.0000000000000001E-3</v>
      </c>
      <c r="M41" s="138">
        <v>496</v>
      </c>
      <c r="N41" s="31">
        <v>0.05</v>
      </c>
      <c r="O41" s="32">
        <v>331</v>
      </c>
      <c r="P41" s="33">
        <v>3.3000000000000002E-2</v>
      </c>
      <c r="Q41" s="32">
        <v>1083</v>
      </c>
      <c r="R41" s="33">
        <v>0.11</v>
      </c>
      <c r="S41" s="32">
        <v>148</v>
      </c>
      <c r="T41" s="33">
        <v>1.4999999999999999E-2</v>
      </c>
      <c r="U41" s="32">
        <v>10</v>
      </c>
      <c r="V41" s="33">
        <v>1E-3</v>
      </c>
      <c r="W41" s="34">
        <v>3</v>
      </c>
      <c r="X41" s="35">
        <v>0</v>
      </c>
      <c r="Y41" s="34">
        <v>11</v>
      </c>
      <c r="Z41" s="163">
        <v>1E-3</v>
      </c>
      <c r="AA41" s="162">
        <v>1751</v>
      </c>
    </row>
    <row r="42" spans="1:27" x14ac:dyDescent="0.25">
      <c r="A42" s="36" t="s">
        <v>62</v>
      </c>
      <c r="B42" s="37">
        <v>26646</v>
      </c>
      <c r="C42" s="38">
        <v>36</v>
      </c>
      <c r="D42" s="38">
        <v>13</v>
      </c>
      <c r="E42" s="38">
        <v>28</v>
      </c>
      <c r="F42" s="39">
        <v>3</v>
      </c>
      <c r="G42" s="40">
        <v>26048</v>
      </c>
      <c r="H42" s="165">
        <v>0.97799999999999998</v>
      </c>
      <c r="I42" s="41">
        <v>588</v>
      </c>
      <c r="J42" s="42">
        <v>2.1999999999999999E-2</v>
      </c>
      <c r="K42" s="43">
        <v>10</v>
      </c>
      <c r="L42" s="164">
        <v>0</v>
      </c>
      <c r="M42" s="138">
        <v>2726</v>
      </c>
      <c r="N42" s="31">
        <v>0.105</v>
      </c>
      <c r="O42" s="32">
        <v>2318</v>
      </c>
      <c r="P42" s="33">
        <v>8.8999999999999996E-2</v>
      </c>
      <c r="Q42" s="32">
        <v>801</v>
      </c>
      <c r="R42" s="33">
        <v>3.1E-2</v>
      </c>
      <c r="S42" s="32">
        <v>22476</v>
      </c>
      <c r="T42" s="33">
        <v>0.86299999999999999</v>
      </c>
      <c r="U42" s="32">
        <v>36</v>
      </c>
      <c r="V42" s="33">
        <v>1E-3</v>
      </c>
      <c r="W42" s="34">
        <v>9</v>
      </c>
      <c r="X42" s="35">
        <v>0</v>
      </c>
      <c r="Y42" s="34">
        <v>36</v>
      </c>
      <c r="Z42" s="163">
        <v>1E-3</v>
      </c>
      <c r="AA42" s="162">
        <v>26084</v>
      </c>
    </row>
    <row r="43" spans="1:27" x14ac:dyDescent="0.25">
      <c r="A43" s="36" t="s">
        <v>63</v>
      </c>
      <c r="B43" s="37">
        <v>4853</v>
      </c>
      <c r="C43" s="38">
        <v>9</v>
      </c>
      <c r="D43" s="38">
        <v>0</v>
      </c>
      <c r="E43" s="38">
        <v>6</v>
      </c>
      <c r="F43" s="39">
        <v>3</v>
      </c>
      <c r="G43" s="40">
        <v>4583</v>
      </c>
      <c r="H43" s="165">
        <v>0.94399999999999995</v>
      </c>
      <c r="I43" s="41">
        <v>228</v>
      </c>
      <c r="J43" s="42">
        <v>4.7E-2</v>
      </c>
      <c r="K43" s="43">
        <v>42</v>
      </c>
      <c r="L43" s="164">
        <v>8.9999999999999993E-3</v>
      </c>
      <c r="M43" s="138">
        <v>161</v>
      </c>
      <c r="N43" s="31">
        <v>3.5000000000000003E-2</v>
      </c>
      <c r="O43" s="32">
        <v>82</v>
      </c>
      <c r="P43" s="33">
        <v>1.7999999999999999E-2</v>
      </c>
      <c r="Q43" s="32">
        <v>31</v>
      </c>
      <c r="R43" s="33">
        <v>7.0000000000000001E-3</v>
      </c>
      <c r="S43" s="32">
        <v>6</v>
      </c>
      <c r="T43" s="33">
        <v>1E-3</v>
      </c>
      <c r="U43" s="32">
        <v>4</v>
      </c>
      <c r="V43" s="33">
        <v>1E-3</v>
      </c>
      <c r="W43" s="34">
        <v>4</v>
      </c>
      <c r="X43" s="35">
        <v>1E-3</v>
      </c>
      <c r="Y43" s="34">
        <v>3</v>
      </c>
      <c r="Z43" s="163">
        <v>1E-3</v>
      </c>
      <c r="AA43" s="162">
        <v>209</v>
      </c>
    </row>
    <row r="44" spans="1:27" x14ac:dyDescent="0.25">
      <c r="A44" s="36" t="s">
        <v>64</v>
      </c>
      <c r="B44" s="37">
        <v>4728</v>
      </c>
      <c r="C44" s="38">
        <v>10</v>
      </c>
      <c r="D44" s="38">
        <v>0</v>
      </c>
      <c r="E44" s="38">
        <v>1</v>
      </c>
      <c r="F44" s="39">
        <v>3</v>
      </c>
      <c r="G44" s="40">
        <v>4580</v>
      </c>
      <c r="H44" s="165">
        <v>0.96899999999999997</v>
      </c>
      <c r="I44" s="41">
        <v>136</v>
      </c>
      <c r="J44" s="42">
        <v>2.9000000000000001E-2</v>
      </c>
      <c r="K44" s="43">
        <v>12</v>
      </c>
      <c r="L44" s="164">
        <v>3.0000000000000001E-3</v>
      </c>
      <c r="M44" s="138">
        <v>121</v>
      </c>
      <c r="N44" s="31">
        <v>2.5999999999999999E-2</v>
      </c>
      <c r="O44" s="32">
        <v>15</v>
      </c>
      <c r="P44" s="33">
        <v>3.0000000000000001E-3</v>
      </c>
      <c r="Q44" s="32">
        <v>1635</v>
      </c>
      <c r="R44" s="33">
        <v>0.35699999999999998</v>
      </c>
      <c r="S44" s="32">
        <v>4402</v>
      </c>
      <c r="T44" s="33">
        <v>0.96099999999999997</v>
      </c>
      <c r="U44" s="32">
        <v>9</v>
      </c>
      <c r="V44" s="33">
        <v>2E-3</v>
      </c>
      <c r="W44" s="34">
        <v>1</v>
      </c>
      <c r="X44" s="35">
        <v>0</v>
      </c>
      <c r="Y44" s="34">
        <v>19</v>
      </c>
      <c r="Z44" s="163">
        <v>4.0000000000000001E-3</v>
      </c>
      <c r="AA44" s="162">
        <v>6187</v>
      </c>
    </row>
    <row r="45" spans="1:27" x14ac:dyDescent="0.25">
      <c r="A45" s="36" t="s">
        <v>65</v>
      </c>
      <c r="B45" s="37">
        <v>5394</v>
      </c>
      <c r="C45" s="38">
        <v>16</v>
      </c>
      <c r="D45" s="38">
        <v>0</v>
      </c>
      <c r="E45" s="38">
        <v>11</v>
      </c>
      <c r="F45" s="39">
        <v>3</v>
      </c>
      <c r="G45" s="40">
        <v>5015</v>
      </c>
      <c r="H45" s="165">
        <v>0.93</v>
      </c>
      <c r="I45" s="41">
        <v>340</v>
      </c>
      <c r="J45" s="42">
        <v>6.3E-2</v>
      </c>
      <c r="K45" s="43">
        <v>39</v>
      </c>
      <c r="L45" s="164">
        <v>7.0000000000000001E-3</v>
      </c>
      <c r="M45" s="138">
        <v>244</v>
      </c>
      <c r="N45" s="31">
        <v>4.9000000000000002E-2</v>
      </c>
      <c r="O45" s="32">
        <v>198</v>
      </c>
      <c r="P45" s="33">
        <v>3.9E-2</v>
      </c>
      <c r="Q45" s="32">
        <v>230</v>
      </c>
      <c r="R45" s="33">
        <v>4.5999999999999999E-2</v>
      </c>
      <c r="S45" s="32">
        <v>59</v>
      </c>
      <c r="T45" s="33">
        <v>1.2E-2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3">
        <v>2E-3</v>
      </c>
      <c r="AA45" s="162">
        <v>564</v>
      </c>
    </row>
    <row r="46" spans="1:27" x14ac:dyDescent="0.25">
      <c r="A46" s="36" t="s">
        <v>66</v>
      </c>
      <c r="B46" s="37">
        <v>18990</v>
      </c>
      <c r="C46" s="38">
        <v>28</v>
      </c>
      <c r="D46" s="38">
        <v>9</v>
      </c>
      <c r="E46" s="38">
        <v>18</v>
      </c>
      <c r="F46" s="39">
        <v>3</v>
      </c>
      <c r="G46" s="40">
        <v>18826</v>
      </c>
      <c r="H46" s="165">
        <v>0.99099999999999999</v>
      </c>
      <c r="I46" s="41">
        <v>112</v>
      </c>
      <c r="J46" s="42">
        <v>6.0000000000000001E-3</v>
      </c>
      <c r="K46" s="43">
        <v>52</v>
      </c>
      <c r="L46" s="164">
        <v>3.0000000000000001E-3</v>
      </c>
      <c r="M46" s="138">
        <v>2009</v>
      </c>
      <c r="N46" s="31">
        <v>0.107</v>
      </c>
      <c r="O46" s="32">
        <v>1737</v>
      </c>
      <c r="P46" s="33">
        <v>9.1999999999999998E-2</v>
      </c>
      <c r="Q46" s="32">
        <v>1346</v>
      </c>
      <c r="R46" s="33">
        <v>7.0999999999999994E-2</v>
      </c>
      <c r="S46" s="32">
        <v>1334</v>
      </c>
      <c r="T46" s="33">
        <v>7.0999999999999994E-2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3">
        <v>1E-3</v>
      </c>
      <c r="AA46" s="162">
        <v>4712</v>
      </c>
    </row>
    <row r="47" spans="1:27" x14ac:dyDescent="0.25">
      <c r="A47" s="36" t="s">
        <v>67</v>
      </c>
      <c r="B47" s="37">
        <v>37893</v>
      </c>
      <c r="C47" s="38">
        <v>39</v>
      </c>
      <c r="D47" s="38">
        <v>7</v>
      </c>
      <c r="E47" s="38">
        <v>34</v>
      </c>
      <c r="F47" s="39">
        <v>3</v>
      </c>
      <c r="G47" s="40">
        <v>35963</v>
      </c>
      <c r="H47" s="165">
        <v>0.94899999999999995</v>
      </c>
      <c r="I47" s="41">
        <v>1842</v>
      </c>
      <c r="J47" s="42">
        <v>4.9000000000000002E-2</v>
      </c>
      <c r="K47" s="43">
        <v>88</v>
      </c>
      <c r="L47" s="164">
        <v>2E-3</v>
      </c>
      <c r="M47" s="138">
        <v>3861</v>
      </c>
      <c r="N47" s="31">
        <v>0.107</v>
      </c>
      <c r="O47" s="32">
        <v>3790</v>
      </c>
      <c r="P47" s="33">
        <v>0.105</v>
      </c>
      <c r="Q47" s="32">
        <v>15961</v>
      </c>
      <c r="R47" s="33">
        <v>0.44400000000000001</v>
      </c>
      <c r="S47" s="32">
        <v>33317</v>
      </c>
      <c r="T47" s="33">
        <v>0.92600000000000005</v>
      </c>
      <c r="U47" s="32">
        <v>185</v>
      </c>
      <c r="V47" s="33">
        <v>5.0000000000000001E-3</v>
      </c>
      <c r="W47" s="34">
        <v>6</v>
      </c>
      <c r="X47" s="35">
        <v>0</v>
      </c>
      <c r="Y47" s="34">
        <v>66</v>
      </c>
      <c r="Z47" s="163">
        <v>2E-3</v>
      </c>
      <c r="AA47" s="162">
        <v>53396</v>
      </c>
    </row>
    <row r="48" spans="1:27" x14ac:dyDescent="0.25">
      <c r="A48" s="36" t="s">
        <v>68</v>
      </c>
      <c r="B48" s="37">
        <v>46566</v>
      </c>
      <c r="C48" s="38">
        <v>60</v>
      </c>
      <c r="D48" s="38">
        <v>0</v>
      </c>
      <c r="E48" s="38">
        <v>48</v>
      </c>
      <c r="F48" s="39">
        <v>3</v>
      </c>
      <c r="G48" s="40">
        <v>45528</v>
      </c>
      <c r="H48" s="165">
        <v>0.97799999999999998</v>
      </c>
      <c r="I48" s="41">
        <v>889</v>
      </c>
      <c r="J48" s="42">
        <v>1.9E-2</v>
      </c>
      <c r="K48" s="43">
        <v>149</v>
      </c>
      <c r="L48" s="164">
        <v>3.0000000000000001E-3</v>
      </c>
      <c r="M48" s="138">
        <v>8003</v>
      </c>
      <c r="N48" s="149">
        <v>0.17599999999999999</v>
      </c>
      <c r="O48" s="32">
        <v>7005</v>
      </c>
      <c r="P48" s="33">
        <v>0.154</v>
      </c>
      <c r="Q48" s="32">
        <v>1683</v>
      </c>
      <c r="R48" s="33">
        <v>3.6999999999999998E-2</v>
      </c>
      <c r="S48" s="32">
        <v>7585</v>
      </c>
      <c r="T48" s="33">
        <v>0.16700000000000001</v>
      </c>
      <c r="U48" s="32">
        <v>123</v>
      </c>
      <c r="V48" s="33">
        <v>3.0000000000000001E-3</v>
      </c>
      <c r="W48" s="34">
        <v>62</v>
      </c>
      <c r="X48" s="35">
        <v>1E-3</v>
      </c>
      <c r="Y48" s="34">
        <v>80</v>
      </c>
      <c r="Z48" s="163">
        <v>2E-3</v>
      </c>
      <c r="AA48" s="162">
        <v>17536</v>
      </c>
    </row>
    <row r="49" spans="1:27" x14ac:dyDescent="0.25">
      <c r="A49" s="36" t="s">
        <v>69</v>
      </c>
      <c r="B49" s="37">
        <v>17047</v>
      </c>
      <c r="C49" s="38">
        <v>27</v>
      </c>
      <c r="D49" s="38">
        <v>0</v>
      </c>
      <c r="E49" s="38">
        <v>22</v>
      </c>
      <c r="F49" s="39">
        <v>3</v>
      </c>
      <c r="G49" s="40">
        <v>14234</v>
      </c>
      <c r="H49" s="134">
        <v>0.83499999999999996</v>
      </c>
      <c r="I49" s="41">
        <v>2186</v>
      </c>
      <c r="J49" s="42">
        <v>0.128</v>
      </c>
      <c r="K49" s="43">
        <v>627</v>
      </c>
      <c r="L49" s="164">
        <v>3.6999999999999998E-2</v>
      </c>
      <c r="M49" s="138">
        <v>953</v>
      </c>
      <c r="N49" s="31">
        <v>6.7000000000000004E-2</v>
      </c>
      <c r="O49" s="32">
        <v>754</v>
      </c>
      <c r="P49" s="33">
        <v>5.2999999999999999E-2</v>
      </c>
      <c r="Q49" s="32">
        <v>532</v>
      </c>
      <c r="R49" s="33">
        <v>3.6999999999999998E-2</v>
      </c>
      <c r="S49" s="32">
        <v>297</v>
      </c>
      <c r="T49" s="33">
        <v>2.1000000000000001E-2</v>
      </c>
      <c r="U49" s="32">
        <v>53</v>
      </c>
      <c r="V49" s="33">
        <v>4.0000000000000001E-3</v>
      </c>
      <c r="W49" s="34">
        <v>10</v>
      </c>
      <c r="X49" s="35">
        <v>1E-3</v>
      </c>
      <c r="Y49" s="34">
        <v>60</v>
      </c>
      <c r="Z49" s="163">
        <v>4.0000000000000001E-3</v>
      </c>
      <c r="AA49" s="162">
        <v>1905</v>
      </c>
    </row>
    <row r="50" spans="1:27" x14ac:dyDescent="0.25">
      <c r="A50" s="36" t="s">
        <v>70</v>
      </c>
      <c r="B50" s="37">
        <v>5747</v>
      </c>
      <c r="C50" s="38">
        <v>9</v>
      </c>
      <c r="D50" s="38">
        <v>0</v>
      </c>
      <c r="E50" s="38">
        <v>4</v>
      </c>
      <c r="F50" s="39">
        <v>3</v>
      </c>
      <c r="G50" s="40">
        <v>4989</v>
      </c>
      <c r="H50" s="165">
        <v>0.86799999999999999</v>
      </c>
      <c r="I50" s="41">
        <v>704</v>
      </c>
      <c r="J50" s="42">
        <v>0.122</v>
      </c>
      <c r="K50" s="43">
        <v>54</v>
      </c>
      <c r="L50" s="164">
        <v>8.9999999999999993E-3</v>
      </c>
      <c r="M50" s="138">
        <v>316</v>
      </c>
      <c r="N50" s="31">
        <v>6.3E-2</v>
      </c>
      <c r="O50" s="32">
        <v>110</v>
      </c>
      <c r="P50" s="33">
        <v>2.1999999999999999E-2</v>
      </c>
      <c r="Q50" s="32">
        <v>133</v>
      </c>
      <c r="R50" s="33">
        <v>2.7E-2</v>
      </c>
      <c r="S50" s="32">
        <v>19</v>
      </c>
      <c r="T50" s="33">
        <v>4.0000000000000001E-3</v>
      </c>
      <c r="U50" s="32">
        <v>21</v>
      </c>
      <c r="V50" s="33">
        <v>4.0000000000000001E-3</v>
      </c>
      <c r="W50" s="34">
        <v>6</v>
      </c>
      <c r="X50" s="35">
        <v>1E-3</v>
      </c>
      <c r="Y50" s="34">
        <v>26</v>
      </c>
      <c r="Z50" s="163">
        <v>5.0000000000000001E-3</v>
      </c>
      <c r="AA50" s="162">
        <v>521</v>
      </c>
    </row>
    <row r="51" spans="1:27" x14ac:dyDescent="0.25">
      <c r="A51" s="36" t="s">
        <v>71</v>
      </c>
      <c r="B51" s="37">
        <v>8338</v>
      </c>
      <c r="C51" s="38">
        <v>19</v>
      </c>
      <c r="D51" s="38">
        <v>0</v>
      </c>
      <c r="E51" s="38">
        <v>10</v>
      </c>
      <c r="F51" s="39">
        <v>3</v>
      </c>
      <c r="G51" s="40">
        <v>5895</v>
      </c>
      <c r="H51" s="134">
        <v>0.70699999999999996</v>
      </c>
      <c r="I51" s="41">
        <v>2436</v>
      </c>
      <c r="J51" s="42">
        <v>0.29199999999999998</v>
      </c>
      <c r="K51" s="43">
        <v>7</v>
      </c>
      <c r="L51" s="164">
        <v>1E-3</v>
      </c>
      <c r="M51" s="138">
        <v>386</v>
      </c>
      <c r="N51" s="31">
        <v>6.5000000000000002E-2</v>
      </c>
      <c r="O51" s="32">
        <v>149</v>
      </c>
      <c r="P51" s="33">
        <v>2.5000000000000001E-2</v>
      </c>
      <c r="Q51" s="32">
        <v>143</v>
      </c>
      <c r="R51" s="33">
        <v>2.4E-2</v>
      </c>
      <c r="S51" s="32">
        <v>23</v>
      </c>
      <c r="T51" s="33">
        <v>4.0000000000000001E-3</v>
      </c>
      <c r="U51" s="32">
        <v>20</v>
      </c>
      <c r="V51" s="33">
        <v>3.0000000000000001E-3</v>
      </c>
      <c r="W51" s="34">
        <v>5</v>
      </c>
      <c r="X51" s="35">
        <v>1E-3</v>
      </c>
      <c r="Y51" s="34">
        <v>20</v>
      </c>
      <c r="Z51" s="163">
        <v>3.0000000000000001E-3</v>
      </c>
      <c r="AA51" s="162">
        <v>597</v>
      </c>
    </row>
    <row r="52" spans="1:27" x14ac:dyDescent="0.25">
      <c r="A52" s="36" t="s">
        <v>72</v>
      </c>
      <c r="B52" s="37">
        <v>7951</v>
      </c>
      <c r="C52" s="38">
        <v>15</v>
      </c>
      <c r="D52" s="38">
        <v>0</v>
      </c>
      <c r="E52" s="38">
        <v>15</v>
      </c>
      <c r="F52" s="39">
        <v>3</v>
      </c>
      <c r="G52" s="40">
        <v>7377</v>
      </c>
      <c r="H52" s="165">
        <v>0.92800000000000005</v>
      </c>
      <c r="I52" s="41">
        <v>434</v>
      </c>
      <c r="J52" s="42">
        <v>5.5E-2</v>
      </c>
      <c r="K52" s="43">
        <v>140</v>
      </c>
      <c r="L52" s="164">
        <v>1.7999999999999999E-2</v>
      </c>
      <c r="M52" s="138">
        <v>793</v>
      </c>
      <c r="N52" s="31">
        <v>0.107</v>
      </c>
      <c r="O52" s="32">
        <v>788</v>
      </c>
      <c r="P52" s="33">
        <v>0.107</v>
      </c>
      <c r="Q52" s="32">
        <v>248</v>
      </c>
      <c r="R52" s="33">
        <v>3.4000000000000002E-2</v>
      </c>
      <c r="S52" s="32">
        <v>520</v>
      </c>
      <c r="T52" s="33">
        <v>7.0000000000000007E-2</v>
      </c>
      <c r="U52" s="32">
        <v>20</v>
      </c>
      <c r="V52" s="33">
        <v>3.0000000000000001E-3</v>
      </c>
      <c r="W52" s="34">
        <v>11</v>
      </c>
      <c r="X52" s="35">
        <v>1E-3</v>
      </c>
      <c r="Y52" s="34">
        <v>27</v>
      </c>
      <c r="Z52" s="163">
        <v>4.0000000000000001E-3</v>
      </c>
      <c r="AA52" s="162">
        <v>1619</v>
      </c>
    </row>
    <row r="53" spans="1:27" x14ac:dyDescent="0.25">
      <c r="A53" s="36" t="s">
        <v>73</v>
      </c>
      <c r="B53" s="37">
        <v>9681</v>
      </c>
      <c r="C53" s="38">
        <v>17</v>
      </c>
      <c r="D53" s="38">
        <v>0</v>
      </c>
      <c r="E53" s="38">
        <v>15</v>
      </c>
      <c r="F53" s="39">
        <v>3</v>
      </c>
      <c r="G53" s="40">
        <v>9111</v>
      </c>
      <c r="H53" s="165">
        <v>0.94099999999999995</v>
      </c>
      <c r="I53" s="41">
        <v>402</v>
      </c>
      <c r="J53" s="42">
        <v>4.2000000000000003E-2</v>
      </c>
      <c r="K53" s="43">
        <v>168</v>
      </c>
      <c r="L53" s="164">
        <v>1.7000000000000001E-2</v>
      </c>
      <c r="M53" s="138">
        <v>165</v>
      </c>
      <c r="N53" s="31">
        <v>1.7999999999999999E-2</v>
      </c>
      <c r="O53" s="32">
        <v>138</v>
      </c>
      <c r="P53" s="33">
        <v>1.4999999999999999E-2</v>
      </c>
      <c r="Q53" s="32">
        <v>188</v>
      </c>
      <c r="R53" s="33">
        <v>2.1000000000000001E-2</v>
      </c>
      <c r="S53" s="32">
        <v>23</v>
      </c>
      <c r="T53" s="33">
        <v>3.0000000000000001E-3</v>
      </c>
      <c r="U53" s="32">
        <v>1508</v>
      </c>
      <c r="V53" s="33">
        <v>0.16600000000000001</v>
      </c>
      <c r="W53" s="34">
        <v>5244</v>
      </c>
      <c r="X53" s="35">
        <v>0.57599999999999996</v>
      </c>
      <c r="Y53" s="34">
        <v>22</v>
      </c>
      <c r="Z53" s="163">
        <v>2E-3</v>
      </c>
      <c r="AA53" s="162">
        <v>7150</v>
      </c>
    </row>
    <row r="54" spans="1:27" x14ac:dyDescent="0.25">
      <c r="A54" s="36" t="s">
        <v>74</v>
      </c>
      <c r="B54" s="37">
        <v>4981</v>
      </c>
      <c r="C54" s="38">
        <v>11</v>
      </c>
      <c r="D54" s="38">
        <v>0</v>
      </c>
      <c r="E54" s="38">
        <v>8</v>
      </c>
      <c r="F54" s="39">
        <v>3</v>
      </c>
      <c r="G54" s="40">
        <v>4693</v>
      </c>
      <c r="H54" s="165">
        <v>0.94199999999999995</v>
      </c>
      <c r="I54" s="41">
        <v>277</v>
      </c>
      <c r="J54" s="42">
        <v>5.6000000000000001E-2</v>
      </c>
      <c r="K54" s="43">
        <v>11</v>
      </c>
      <c r="L54" s="164">
        <v>2E-3</v>
      </c>
      <c r="M54" s="138">
        <v>35</v>
      </c>
      <c r="N54" s="31">
        <v>7.0000000000000001E-3</v>
      </c>
      <c r="O54" s="32">
        <v>28</v>
      </c>
      <c r="P54" s="33">
        <v>6.0000000000000001E-3</v>
      </c>
      <c r="Q54" s="32">
        <v>87</v>
      </c>
      <c r="R54" s="33">
        <v>1.9E-2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3">
        <v>1E-3</v>
      </c>
      <c r="AA54" s="162">
        <v>134</v>
      </c>
    </row>
    <row r="55" spans="1:27" x14ac:dyDescent="0.25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4796</v>
      </c>
      <c r="H55" s="165">
        <v>0.877</v>
      </c>
      <c r="I55" s="41">
        <v>599</v>
      </c>
      <c r="J55" s="42">
        <v>0.11</v>
      </c>
      <c r="K55" s="43">
        <v>72</v>
      </c>
      <c r="L55" s="164">
        <v>1.2999999999999999E-2</v>
      </c>
      <c r="M55" s="138">
        <v>798</v>
      </c>
      <c r="N55" s="31">
        <v>0.16600000000000001</v>
      </c>
      <c r="O55" s="32">
        <v>685</v>
      </c>
      <c r="P55" s="33">
        <v>0.14299999999999999</v>
      </c>
      <c r="Q55" s="32">
        <v>324</v>
      </c>
      <c r="R55" s="33">
        <v>6.8000000000000005E-2</v>
      </c>
      <c r="S55" s="32">
        <v>480</v>
      </c>
      <c r="T55" s="33">
        <v>0.1</v>
      </c>
      <c r="U55" s="32">
        <v>11</v>
      </c>
      <c r="V55" s="33">
        <v>2E-3</v>
      </c>
      <c r="W55" s="34">
        <v>4</v>
      </c>
      <c r="X55" s="35">
        <v>1E-3</v>
      </c>
      <c r="Y55" s="34">
        <v>32</v>
      </c>
      <c r="Z55" s="163">
        <v>7.0000000000000001E-3</v>
      </c>
      <c r="AA55" s="162">
        <v>1649</v>
      </c>
    </row>
    <row r="56" spans="1:27" x14ac:dyDescent="0.25">
      <c r="A56" s="36" t="s">
        <v>76</v>
      </c>
      <c r="B56" s="37">
        <v>13894</v>
      </c>
      <c r="C56" s="38">
        <v>20</v>
      </c>
      <c r="D56" s="38">
        <v>0</v>
      </c>
      <c r="E56" s="38">
        <v>15</v>
      </c>
      <c r="F56" s="39">
        <v>3</v>
      </c>
      <c r="G56" s="40">
        <v>13478</v>
      </c>
      <c r="H56" s="165">
        <v>0.97</v>
      </c>
      <c r="I56" s="41">
        <v>411</v>
      </c>
      <c r="J56" s="42">
        <v>0.03</v>
      </c>
      <c r="K56" s="43">
        <v>5</v>
      </c>
      <c r="L56" s="164">
        <v>0</v>
      </c>
      <c r="M56" s="138">
        <v>207</v>
      </c>
      <c r="N56" s="31">
        <v>1.4999999999999999E-2</v>
      </c>
      <c r="O56" s="32">
        <v>177</v>
      </c>
      <c r="P56" s="33">
        <v>1.2999999999999999E-2</v>
      </c>
      <c r="Q56" s="32">
        <v>14</v>
      </c>
      <c r="R56" s="33">
        <v>1E-3</v>
      </c>
      <c r="S56" s="32">
        <v>141</v>
      </c>
      <c r="T56" s="33">
        <v>0.01</v>
      </c>
      <c r="U56" s="32">
        <v>3</v>
      </c>
      <c r="V56" s="33">
        <v>0</v>
      </c>
      <c r="W56" s="34">
        <v>1</v>
      </c>
      <c r="X56" s="35">
        <v>0</v>
      </c>
      <c r="Y56" s="34">
        <v>1</v>
      </c>
      <c r="Z56" s="163">
        <v>0</v>
      </c>
      <c r="AA56" s="162">
        <v>367</v>
      </c>
    </row>
    <row r="57" spans="1:27" x14ac:dyDescent="0.25">
      <c r="A57" s="36" t="s">
        <v>77</v>
      </c>
      <c r="B57" s="37">
        <v>24476</v>
      </c>
      <c r="C57" s="38">
        <v>38</v>
      </c>
      <c r="D57" s="38">
        <v>0</v>
      </c>
      <c r="E57" s="38">
        <v>26</v>
      </c>
      <c r="F57" s="39">
        <v>4</v>
      </c>
      <c r="G57" s="40">
        <v>22491</v>
      </c>
      <c r="H57" s="165">
        <v>0.91900000000000004</v>
      </c>
      <c r="I57" s="41">
        <v>1751</v>
      </c>
      <c r="J57" s="42">
        <v>7.1999999999999995E-2</v>
      </c>
      <c r="K57" s="43">
        <v>234</v>
      </c>
      <c r="L57" s="164">
        <v>0.01</v>
      </c>
      <c r="M57" s="138">
        <v>5832</v>
      </c>
      <c r="N57" s="149">
        <v>0.25900000000000001</v>
      </c>
      <c r="O57" s="32">
        <v>4638</v>
      </c>
      <c r="P57" s="33">
        <v>0.20599999999999999</v>
      </c>
      <c r="Q57" s="32">
        <v>7149</v>
      </c>
      <c r="R57" s="33">
        <v>0.318</v>
      </c>
      <c r="S57" s="32">
        <v>1116</v>
      </c>
      <c r="T57" s="33">
        <v>0.05</v>
      </c>
      <c r="U57" s="32">
        <v>746</v>
      </c>
      <c r="V57" s="33">
        <v>3.3000000000000002E-2</v>
      </c>
      <c r="W57" s="34">
        <v>2</v>
      </c>
      <c r="X57" s="35">
        <v>0</v>
      </c>
      <c r="Y57" s="34">
        <v>59</v>
      </c>
      <c r="Z57" s="163">
        <v>3.0000000000000001E-3</v>
      </c>
      <c r="AA57" s="162">
        <v>14904</v>
      </c>
    </row>
    <row r="58" spans="1:27" x14ac:dyDescent="0.25">
      <c r="A58" s="36" t="s">
        <v>78</v>
      </c>
      <c r="B58" s="37">
        <v>4846</v>
      </c>
      <c r="C58" s="38">
        <v>12</v>
      </c>
      <c r="D58" s="38">
        <v>0</v>
      </c>
      <c r="E58" s="38">
        <v>9</v>
      </c>
      <c r="F58" s="39">
        <v>3</v>
      </c>
      <c r="G58" s="40">
        <v>4243</v>
      </c>
      <c r="H58" s="165">
        <v>0.876</v>
      </c>
      <c r="I58" s="41">
        <v>571</v>
      </c>
      <c r="J58" s="42">
        <v>0.11799999999999999</v>
      </c>
      <c r="K58" s="43">
        <v>32</v>
      </c>
      <c r="L58" s="164">
        <v>7.0000000000000001E-3</v>
      </c>
      <c r="M58" s="138">
        <v>207</v>
      </c>
      <c r="N58" s="31">
        <v>4.9000000000000002E-2</v>
      </c>
      <c r="O58" s="32">
        <v>146</v>
      </c>
      <c r="P58" s="33">
        <v>3.4000000000000002E-2</v>
      </c>
      <c r="Q58" s="32">
        <v>676</v>
      </c>
      <c r="R58" s="33">
        <v>0.159</v>
      </c>
      <c r="S58" s="32">
        <v>4243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3">
        <v>2E-3</v>
      </c>
      <c r="AA58" s="162">
        <v>5151</v>
      </c>
    </row>
    <row r="59" spans="1:27" x14ac:dyDescent="0.25">
      <c r="A59" s="36" t="s">
        <v>79</v>
      </c>
      <c r="B59" s="37">
        <v>9590</v>
      </c>
      <c r="C59" s="38">
        <v>21</v>
      </c>
      <c r="D59" s="38">
        <v>0</v>
      </c>
      <c r="E59" s="38">
        <v>12</v>
      </c>
      <c r="F59" s="39">
        <v>3</v>
      </c>
      <c r="G59" s="40">
        <v>9106</v>
      </c>
      <c r="H59" s="165">
        <v>0.95</v>
      </c>
      <c r="I59" s="41">
        <v>348</v>
      </c>
      <c r="J59" s="42">
        <v>3.5999999999999997E-2</v>
      </c>
      <c r="K59" s="43">
        <v>136</v>
      </c>
      <c r="L59" s="164">
        <v>1.4E-2</v>
      </c>
      <c r="M59" s="138">
        <v>1056</v>
      </c>
      <c r="N59" s="31">
        <v>0.11600000000000001</v>
      </c>
      <c r="O59" s="32">
        <v>546</v>
      </c>
      <c r="P59" s="33">
        <v>0.06</v>
      </c>
      <c r="Q59" s="32">
        <v>308</v>
      </c>
      <c r="R59" s="33">
        <v>3.4000000000000002E-2</v>
      </c>
      <c r="S59" s="32">
        <v>346</v>
      </c>
      <c r="T59" s="33">
        <v>3.7999999999999999E-2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3">
        <v>4.0000000000000001E-3</v>
      </c>
      <c r="AA59" s="162">
        <v>1750</v>
      </c>
    </row>
    <row r="60" spans="1:27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1751</v>
      </c>
      <c r="H60" s="134">
        <v>0.49299999999999999</v>
      </c>
      <c r="I60" s="41">
        <v>1795</v>
      </c>
      <c r="J60" s="42">
        <v>0.505</v>
      </c>
      <c r="K60" s="43">
        <v>8</v>
      </c>
      <c r="L60" s="164">
        <v>2E-3</v>
      </c>
      <c r="M60" s="138">
        <v>87</v>
      </c>
      <c r="N60" s="31">
        <v>0.05</v>
      </c>
      <c r="O60" s="32">
        <v>83</v>
      </c>
      <c r="P60" s="33">
        <v>4.7E-2</v>
      </c>
      <c r="Q60" s="32">
        <v>94</v>
      </c>
      <c r="R60" s="33">
        <v>5.3999999999999999E-2</v>
      </c>
      <c r="S60" s="32">
        <v>1559</v>
      </c>
      <c r="T60" s="33">
        <v>0.89</v>
      </c>
      <c r="U60" s="32">
        <v>16</v>
      </c>
      <c r="V60" s="33">
        <v>8.9999999999999993E-3</v>
      </c>
      <c r="W60" s="34">
        <v>12</v>
      </c>
      <c r="X60" s="35">
        <v>7.0000000000000001E-3</v>
      </c>
      <c r="Y60" s="34">
        <v>24</v>
      </c>
      <c r="Z60" s="163">
        <v>1.4E-2</v>
      </c>
      <c r="AA60" s="162">
        <v>1792</v>
      </c>
    </row>
    <row r="61" spans="1:27" x14ac:dyDescent="0.25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52227</v>
      </c>
      <c r="H61" s="165">
        <v>0.99299999999999999</v>
      </c>
      <c r="I61" s="41">
        <v>361</v>
      </c>
      <c r="J61" s="42">
        <v>7.0000000000000001E-3</v>
      </c>
      <c r="K61" s="43">
        <v>30</v>
      </c>
      <c r="L61" s="164">
        <v>1E-3</v>
      </c>
      <c r="M61" s="138">
        <v>5054</v>
      </c>
      <c r="N61" s="31">
        <v>9.7000000000000003E-2</v>
      </c>
      <c r="O61" s="32">
        <v>4740</v>
      </c>
      <c r="P61" s="33">
        <v>9.0999999999999998E-2</v>
      </c>
      <c r="Q61" s="32">
        <v>1155</v>
      </c>
      <c r="R61" s="33">
        <v>2.1999999999999999E-2</v>
      </c>
      <c r="S61" s="32">
        <v>3676</v>
      </c>
      <c r="T61" s="33">
        <v>7.0000000000000007E-2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3">
        <v>0</v>
      </c>
      <c r="AA61" s="162">
        <v>9909</v>
      </c>
    </row>
    <row r="62" spans="1:27" x14ac:dyDescent="0.25">
      <c r="A62" s="36" t="s">
        <v>82</v>
      </c>
      <c r="B62" s="37">
        <v>13560</v>
      </c>
      <c r="C62" s="38">
        <v>26</v>
      </c>
      <c r="D62" s="38">
        <v>0</v>
      </c>
      <c r="E62" s="38">
        <v>21</v>
      </c>
      <c r="F62" s="39">
        <v>3</v>
      </c>
      <c r="G62" s="40">
        <v>11396</v>
      </c>
      <c r="H62" s="134">
        <v>0.84</v>
      </c>
      <c r="I62" s="41">
        <v>2004</v>
      </c>
      <c r="J62" s="42">
        <v>0.14799999999999999</v>
      </c>
      <c r="K62" s="43">
        <v>160</v>
      </c>
      <c r="L62" s="164">
        <v>1.2E-2</v>
      </c>
      <c r="M62" s="138">
        <v>932</v>
      </c>
      <c r="N62" s="31">
        <v>8.2000000000000003E-2</v>
      </c>
      <c r="O62" s="32">
        <v>748</v>
      </c>
      <c r="P62" s="33">
        <v>6.6000000000000003E-2</v>
      </c>
      <c r="Q62" s="32">
        <v>218</v>
      </c>
      <c r="R62" s="33">
        <v>1.9E-2</v>
      </c>
      <c r="S62" s="32">
        <v>172</v>
      </c>
      <c r="T62" s="33">
        <v>1.4999999999999999E-2</v>
      </c>
      <c r="U62" s="32">
        <v>50</v>
      </c>
      <c r="V62" s="33">
        <v>4.0000000000000001E-3</v>
      </c>
      <c r="W62" s="34">
        <v>49</v>
      </c>
      <c r="X62" s="35">
        <v>4.0000000000000001E-3</v>
      </c>
      <c r="Y62" s="34">
        <v>12</v>
      </c>
      <c r="Z62" s="163">
        <v>1E-3</v>
      </c>
      <c r="AA62" s="162">
        <v>1433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1130271</v>
      </c>
      <c r="C65" s="62">
        <f t="shared" si="0"/>
        <v>1679</v>
      </c>
      <c r="D65" s="61">
        <f t="shared" si="0"/>
        <v>56</v>
      </c>
      <c r="E65" s="61">
        <f t="shared" si="0"/>
        <v>1263</v>
      </c>
      <c r="F65" s="62">
        <f t="shared" si="0"/>
        <v>195</v>
      </c>
      <c r="G65" s="63">
        <f t="shared" si="0"/>
        <v>1055205</v>
      </c>
      <c r="H65" s="64">
        <f xml:space="preserve"> G65 / B65</f>
        <v>0.9335858391483105</v>
      </c>
      <c r="I65" s="63">
        <f>SUM(I8:I62)</f>
        <v>64199</v>
      </c>
      <c r="J65" s="65">
        <f xml:space="preserve"> I65 / B65</f>
        <v>5.6799652472725566E-2</v>
      </c>
      <c r="K65" s="63">
        <f>SUM(K8:K62)</f>
        <v>10867</v>
      </c>
      <c r="L65" s="65">
        <f xml:space="preserve"> K65 / B65</f>
        <v>9.6145083789639825E-3</v>
      </c>
      <c r="M65" s="66">
        <f>SUM(M8:M62)</f>
        <v>133345</v>
      </c>
      <c r="N65" s="67">
        <f xml:space="preserve"> M65 / $G$65</f>
        <v>0.12636880985211404</v>
      </c>
      <c r="O65" s="66">
        <f>SUM(O8:O62)</f>
        <v>112134</v>
      </c>
      <c r="P65" s="67">
        <f xml:space="preserve"> O65 / $G$65</f>
        <v>0.10626750252320639</v>
      </c>
      <c r="Q65" s="66">
        <f>SUM(Q8:Q62)</f>
        <v>163392</v>
      </c>
      <c r="R65" s="67">
        <f xml:space="preserve"> Q65 / $G$65</f>
        <v>0.15484384550869262</v>
      </c>
      <c r="S65" s="66">
        <f>SUM(S8:S62)</f>
        <v>295120</v>
      </c>
      <c r="T65" s="67">
        <f xml:space="preserve"> S65 / $G$65</f>
        <v>0.27968025170464506</v>
      </c>
      <c r="U65" s="66">
        <f>SUM(U8:U62)</f>
        <v>46978</v>
      </c>
      <c r="V65" s="67">
        <f xml:space="preserve"> U65 / $G$65</f>
        <v>4.4520259096573651E-2</v>
      </c>
      <c r="W65" s="66">
        <f>SUM(W8:W62)</f>
        <v>6028</v>
      </c>
      <c r="X65" s="67">
        <f xml:space="preserve"> W65 / $G$65</f>
        <v>5.7126340379357564E-3</v>
      </c>
      <c r="Y65" s="66">
        <f>SUM(Y8:Y62)</f>
        <v>2205</v>
      </c>
      <c r="Z65" s="67">
        <f xml:space="preserve"> Y65 / $G$65</f>
        <v>2.0896413493112715E-3</v>
      </c>
      <c r="AA65" s="161"/>
    </row>
    <row r="66" spans="1:27" s="7" customFormat="1" ht="12.75" x14ac:dyDescent="0.2">
      <c r="A66" s="69" t="s">
        <v>94</v>
      </c>
      <c r="B66" s="61">
        <f t="shared" ref="B66:Z66" si="1">MIN(B8:B62)</f>
        <v>3554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1751</v>
      </c>
      <c r="H66" s="70">
        <f t="shared" si="1"/>
        <v>0.49299999999999999</v>
      </c>
      <c r="I66" s="63">
        <f t="shared" si="1"/>
        <v>38</v>
      </c>
      <c r="J66" s="71">
        <f t="shared" si="1"/>
        <v>4.0000000000000001E-3</v>
      </c>
      <c r="K66" s="63">
        <f t="shared" si="1"/>
        <v>5</v>
      </c>
      <c r="L66" s="71">
        <f t="shared" si="1"/>
        <v>0</v>
      </c>
      <c r="M66" s="66">
        <f t="shared" si="1"/>
        <v>35</v>
      </c>
      <c r="N66" s="159">
        <f t="shared" si="1"/>
        <v>7.0000000000000001E-3</v>
      </c>
      <c r="O66" s="66">
        <f t="shared" si="1"/>
        <v>15</v>
      </c>
      <c r="P66" s="72">
        <f t="shared" si="1"/>
        <v>3.0000000000000001E-3</v>
      </c>
      <c r="Q66" s="66">
        <f t="shared" si="1"/>
        <v>14</v>
      </c>
      <c r="R66" s="160">
        <f t="shared" si="1"/>
        <v>1E-3</v>
      </c>
      <c r="S66" s="66">
        <f t="shared" si="1"/>
        <v>4</v>
      </c>
      <c r="T66" s="160">
        <f t="shared" si="1"/>
        <v>1E-3</v>
      </c>
      <c r="U66" s="66">
        <f t="shared" si="1"/>
        <v>1</v>
      </c>
      <c r="V66" s="160">
        <f t="shared" si="1"/>
        <v>0</v>
      </c>
      <c r="W66" s="66">
        <f t="shared" si="1"/>
        <v>0</v>
      </c>
      <c r="X66" s="159">
        <f t="shared" si="1"/>
        <v>0</v>
      </c>
      <c r="Y66" s="66">
        <f t="shared" si="1"/>
        <v>1</v>
      </c>
      <c r="Z66" s="159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116451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113728</v>
      </c>
      <c r="H67" s="70">
        <f t="shared" si="2"/>
        <v>0.995</v>
      </c>
      <c r="I67" s="63">
        <f t="shared" si="2"/>
        <v>5484</v>
      </c>
      <c r="J67" s="71">
        <f t="shared" si="2"/>
        <v>0.505</v>
      </c>
      <c r="K67" s="63">
        <f t="shared" si="2"/>
        <v>2118</v>
      </c>
      <c r="L67" s="71">
        <f t="shared" si="2"/>
        <v>0.13</v>
      </c>
      <c r="M67" s="66">
        <f t="shared" si="2"/>
        <v>32802</v>
      </c>
      <c r="N67" s="159">
        <f t="shared" si="2"/>
        <v>0.41299999999999998</v>
      </c>
      <c r="O67" s="66">
        <f t="shared" si="2"/>
        <v>29989</v>
      </c>
      <c r="P67" s="72">
        <f t="shared" si="2"/>
        <v>0.378</v>
      </c>
      <c r="Q67" s="66">
        <f t="shared" si="2"/>
        <v>41102</v>
      </c>
      <c r="R67" s="160">
        <f t="shared" si="2"/>
        <v>1</v>
      </c>
      <c r="S67" s="66">
        <f t="shared" si="2"/>
        <v>79416</v>
      </c>
      <c r="T67" s="160">
        <f t="shared" si="2"/>
        <v>1</v>
      </c>
      <c r="U67" s="66">
        <f t="shared" si="2"/>
        <v>15317</v>
      </c>
      <c r="V67" s="160">
        <f t="shared" si="2"/>
        <v>0.74099999999999999</v>
      </c>
      <c r="W67" s="66">
        <f t="shared" si="2"/>
        <v>5244</v>
      </c>
      <c r="X67" s="159">
        <f t="shared" si="2"/>
        <v>0.57599999999999996</v>
      </c>
      <c r="Y67" s="66">
        <f t="shared" si="2"/>
        <v>152</v>
      </c>
      <c r="Z67" s="159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"/>
  <sheetViews>
    <sheetView workbookViewId="0">
      <pane xSplit="1" ySplit="7" topLeftCell="B11" activePane="bottomRight" state="frozen"/>
      <selection activeCell="B2" sqref="B2"/>
      <selection pane="topRight" activeCell="B2" sqref="B2"/>
      <selection pane="bottomLeft" activeCell="B2" sqref="B2"/>
      <selection pane="bottomRight" activeCell="Y26" sqref="Y26"/>
    </sheetView>
  </sheetViews>
  <sheetFormatPr defaultRowHeight="15" x14ac:dyDescent="0.25"/>
  <cols>
    <col min="1" max="1" width="11.42578125" bestFit="1" customWidth="1"/>
    <col min="2" max="2" width="12" customWidth="1"/>
    <col min="3" max="3" width="9.28515625" customWidth="1"/>
    <col min="4" max="4" width="10.85546875" customWidth="1"/>
    <col min="5" max="5" width="7.28515625" customWidth="1"/>
    <col min="6" max="6" width="11.5703125" customWidth="1"/>
    <col min="7" max="7" width="15.140625" customWidth="1"/>
    <col min="8" max="8" width="11.85546875" style="1" customWidth="1"/>
    <col min="9" max="9" width="10.5703125" customWidth="1"/>
    <col min="10" max="10" width="8" style="1" customWidth="1"/>
    <col min="11" max="11" width="10.42578125" customWidth="1"/>
    <col min="12" max="12" width="10.7109375" style="1" customWidth="1"/>
    <col min="13" max="13" width="14" customWidth="1"/>
    <col min="14" max="14" width="11.85546875" style="1" customWidth="1"/>
    <col min="15" max="15" width="15.28515625" customWidth="1"/>
    <col min="16" max="16" width="17.140625" style="1" customWidth="1"/>
    <col min="17" max="17" width="12.28515625" customWidth="1"/>
    <col min="18" max="18" width="13.5703125" style="1" customWidth="1"/>
    <col min="19" max="19" width="13" customWidth="1"/>
    <col min="20" max="20" width="11" style="1" customWidth="1"/>
    <col min="21" max="21" width="12.42578125" customWidth="1"/>
    <col min="22" max="22" width="13" style="1" customWidth="1"/>
    <col min="23" max="23" width="14.140625" customWidth="1"/>
    <col min="24" max="24" width="15.42578125" style="1" customWidth="1"/>
    <col min="25" max="25" width="13.7109375" customWidth="1"/>
    <col min="26" max="26" width="12.7109375" style="1" customWidth="1"/>
    <col min="27" max="27" width="16.140625" style="137" customWidth="1"/>
  </cols>
  <sheetData>
    <row r="1" spans="1:32" x14ac:dyDescent="0.25">
      <c r="A1" s="2" t="s">
        <v>177</v>
      </c>
    </row>
    <row r="2" spans="1:32" x14ac:dyDescent="0.25">
      <c r="A2" s="169" t="s">
        <v>176</v>
      </c>
    </row>
    <row r="3" spans="1:32" x14ac:dyDescent="0.25">
      <c r="A3" s="169" t="s">
        <v>175</v>
      </c>
    </row>
    <row r="4" spans="1:32" x14ac:dyDescent="0.25">
      <c r="A4" s="169"/>
    </row>
    <row r="5" spans="1:32" s="7" customFormat="1" ht="13.5" thickBot="1" x14ac:dyDescent="0.25">
      <c r="B5" s="10"/>
      <c r="D5" s="184" t="s">
        <v>85</v>
      </c>
      <c r="E5" s="183"/>
      <c r="F5" s="19"/>
      <c r="G5" s="10"/>
      <c r="H5" s="182" t="s">
        <v>86</v>
      </c>
      <c r="J5" s="17"/>
      <c r="K5" s="19"/>
      <c r="L5" s="17"/>
      <c r="M5" s="17"/>
      <c r="N5" s="182" t="s">
        <v>87</v>
      </c>
      <c r="O5" s="17"/>
      <c r="P5" s="181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32" s="7" customFormat="1" ht="15.75" customHeight="1" thickBot="1" x14ac:dyDescent="0.25">
      <c r="B6" s="10"/>
      <c r="C6" s="19"/>
      <c r="D6" s="19"/>
      <c r="E6" s="19"/>
      <c r="F6" s="19"/>
      <c r="G6" s="725" t="s">
        <v>89</v>
      </c>
      <c r="H6" s="726"/>
      <c r="I6" s="726"/>
      <c r="J6" s="726"/>
      <c r="K6" s="726"/>
      <c r="L6" s="727"/>
      <c r="M6" s="718" t="s">
        <v>90</v>
      </c>
      <c r="N6" s="719"/>
      <c r="O6" s="719"/>
      <c r="P6" s="719"/>
      <c r="Q6" s="719"/>
      <c r="R6" s="719"/>
      <c r="S6" s="719"/>
      <c r="T6" s="719"/>
      <c r="U6" s="719"/>
      <c r="V6" s="719"/>
      <c r="W6" s="719"/>
      <c r="X6" s="719"/>
      <c r="Y6" s="719"/>
      <c r="Z6" s="719"/>
      <c r="AA6" s="720"/>
    </row>
    <row r="7" spans="1:32" s="180" customFormat="1" ht="65.25" customHeight="1" thickBot="1" x14ac:dyDescent="0.3">
      <c r="A7" s="168" t="s">
        <v>0</v>
      </c>
      <c r="B7" s="21" t="s">
        <v>1</v>
      </c>
      <c r="C7" s="21" t="s">
        <v>2</v>
      </c>
      <c r="D7" s="21" t="s">
        <v>174</v>
      </c>
      <c r="E7" s="21" t="s">
        <v>3</v>
      </c>
      <c r="F7" s="22" t="s">
        <v>4</v>
      </c>
      <c r="G7" s="23" t="s">
        <v>5</v>
      </c>
      <c r="H7" s="26" t="s">
        <v>6</v>
      </c>
      <c r="I7" s="25" t="s">
        <v>7</v>
      </c>
      <c r="J7" s="26" t="s">
        <v>8</v>
      </c>
      <c r="K7" s="25" t="s">
        <v>9</v>
      </c>
      <c r="L7" s="167" t="s">
        <v>10</v>
      </c>
      <c r="M7" s="136" t="s">
        <v>13</v>
      </c>
      <c r="N7" s="29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6" t="s">
        <v>27</v>
      </c>
    </row>
    <row r="8" spans="1:32" x14ac:dyDescent="0.25">
      <c r="A8" s="36" t="s">
        <v>28</v>
      </c>
      <c r="B8" s="37">
        <v>9377</v>
      </c>
      <c r="C8" s="38">
        <v>13</v>
      </c>
      <c r="D8" s="38">
        <v>0</v>
      </c>
      <c r="E8" s="38">
        <v>9</v>
      </c>
      <c r="F8" s="39">
        <v>3</v>
      </c>
      <c r="G8" s="40">
        <v>8930</v>
      </c>
      <c r="H8" s="165">
        <v>0.95199999999999996</v>
      </c>
      <c r="I8" s="41">
        <v>393</v>
      </c>
      <c r="J8" s="42">
        <v>4.2000000000000003E-2</v>
      </c>
      <c r="K8" s="43">
        <v>54</v>
      </c>
      <c r="L8" s="164">
        <v>6.0000000000000001E-3</v>
      </c>
      <c r="M8" s="138">
        <v>363</v>
      </c>
      <c r="N8" s="31">
        <v>3.9E-2</v>
      </c>
      <c r="O8" s="32">
        <v>248</v>
      </c>
      <c r="P8" s="33">
        <v>2.8000000000000001E-2</v>
      </c>
      <c r="Q8" s="32">
        <v>540</v>
      </c>
      <c r="R8" s="33">
        <v>0.06</v>
      </c>
      <c r="S8" s="32">
        <v>9</v>
      </c>
      <c r="T8" s="33">
        <v>1E-3</v>
      </c>
      <c r="U8" s="32">
        <v>7</v>
      </c>
      <c r="V8" s="33">
        <v>1E-3</v>
      </c>
      <c r="W8" s="34">
        <v>0</v>
      </c>
      <c r="X8" s="35">
        <v>0</v>
      </c>
      <c r="Y8" s="34">
        <v>18</v>
      </c>
      <c r="Z8" s="163">
        <v>2E-3</v>
      </c>
      <c r="AA8" s="162">
        <v>937</v>
      </c>
      <c r="AB8" s="1"/>
      <c r="AD8" s="1"/>
      <c r="AF8" s="1"/>
    </row>
    <row r="9" spans="1:32" x14ac:dyDescent="0.25">
      <c r="A9" s="36" t="s">
        <v>29</v>
      </c>
      <c r="B9" s="37">
        <v>80169</v>
      </c>
      <c r="C9" s="38">
        <v>80</v>
      </c>
      <c r="D9" s="38">
        <v>0</v>
      </c>
      <c r="E9" s="38">
        <v>74</v>
      </c>
      <c r="F9" s="39">
        <v>6</v>
      </c>
      <c r="G9" s="40">
        <v>79391</v>
      </c>
      <c r="H9" s="165">
        <v>0.99</v>
      </c>
      <c r="I9" s="41">
        <v>760</v>
      </c>
      <c r="J9" s="42">
        <v>8.9999999999999993E-3</v>
      </c>
      <c r="K9" s="43">
        <v>18</v>
      </c>
      <c r="L9" s="164">
        <v>0</v>
      </c>
      <c r="M9" s="138">
        <v>75063</v>
      </c>
      <c r="N9" s="149">
        <v>0.93600000000000005</v>
      </c>
      <c r="O9" s="32">
        <v>69012</v>
      </c>
      <c r="P9" s="33">
        <v>0.86899999999999999</v>
      </c>
      <c r="Q9" s="32">
        <v>43036</v>
      </c>
      <c r="R9" s="33">
        <v>0.54200000000000004</v>
      </c>
      <c r="S9" s="32">
        <v>79391</v>
      </c>
      <c r="T9" s="33">
        <v>1</v>
      </c>
      <c r="U9" s="32">
        <v>36126</v>
      </c>
      <c r="V9" s="33">
        <v>0.45500000000000002</v>
      </c>
      <c r="W9" s="34">
        <v>7</v>
      </c>
      <c r="X9" s="35">
        <v>0</v>
      </c>
      <c r="Y9" s="34">
        <v>29</v>
      </c>
      <c r="Z9" s="163">
        <v>0</v>
      </c>
      <c r="AA9" s="162">
        <v>233652</v>
      </c>
    </row>
    <row r="10" spans="1:32" x14ac:dyDescent="0.25">
      <c r="A10" s="36" t="s">
        <v>30</v>
      </c>
      <c r="B10" s="37">
        <v>14124</v>
      </c>
      <c r="C10" s="38">
        <v>26</v>
      </c>
      <c r="D10" s="38">
        <v>0</v>
      </c>
      <c r="E10" s="38">
        <v>18</v>
      </c>
      <c r="F10" s="39">
        <v>3</v>
      </c>
      <c r="G10" s="40">
        <v>13506</v>
      </c>
      <c r="H10" s="165">
        <v>0.95599999999999996</v>
      </c>
      <c r="I10" s="41">
        <v>464</v>
      </c>
      <c r="J10" s="42">
        <v>3.3000000000000002E-2</v>
      </c>
      <c r="K10" s="43">
        <v>154</v>
      </c>
      <c r="L10" s="164">
        <v>1.0999999999999999E-2</v>
      </c>
      <c r="M10" s="138">
        <v>351</v>
      </c>
      <c r="N10" s="31">
        <v>2.5000000000000001E-2</v>
      </c>
      <c r="O10" s="32">
        <v>308</v>
      </c>
      <c r="P10" s="33">
        <v>2.3E-2</v>
      </c>
      <c r="Q10" s="32">
        <v>105</v>
      </c>
      <c r="R10" s="33">
        <v>8.0000000000000002E-3</v>
      </c>
      <c r="S10" s="32">
        <v>12094</v>
      </c>
      <c r="T10" s="33">
        <v>0.89500000000000002</v>
      </c>
      <c r="U10" s="32">
        <v>1</v>
      </c>
      <c r="V10" s="33">
        <v>0</v>
      </c>
      <c r="W10" s="34">
        <v>0</v>
      </c>
      <c r="X10" s="35">
        <v>0</v>
      </c>
      <c r="Y10" s="34">
        <v>64</v>
      </c>
      <c r="Z10" s="163">
        <v>5.0000000000000001E-3</v>
      </c>
      <c r="AA10" s="162">
        <v>12615</v>
      </c>
    </row>
    <row r="11" spans="1:32" x14ac:dyDescent="0.25">
      <c r="A11" s="36" t="s">
        <v>31</v>
      </c>
      <c r="B11" s="37">
        <v>7955</v>
      </c>
      <c r="C11" s="38">
        <v>18</v>
      </c>
      <c r="D11" s="38">
        <v>0</v>
      </c>
      <c r="E11" s="38">
        <v>14</v>
      </c>
      <c r="F11" s="39">
        <v>4</v>
      </c>
      <c r="G11" s="40">
        <v>6461</v>
      </c>
      <c r="H11" s="165">
        <v>0.81200000000000006</v>
      </c>
      <c r="I11" s="41">
        <v>1170</v>
      </c>
      <c r="J11" s="42">
        <v>0.14699999999999999</v>
      </c>
      <c r="K11" s="43">
        <v>324</v>
      </c>
      <c r="L11" s="164">
        <v>4.1000000000000002E-2</v>
      </c>
      <c r="M11" s="138">
        <v>1973</v>
      </c>
      <c r="N11" s="149">
        <v>0.248</v>
      </c>
      <c r="O11" s="32">
        <v>1504</v>
      </c>
      <c r="P11" s="33">
        <v>0.23300000000000001</v>
      </c>
      <c r="Q11" s="32">
        <v>716</v>
      </c>
      <c r="R11" s="33">
        <v>0.111</v>
      </c>
      <c r="S11" s="32">
        <v>6461</v>
      </c>
      <c r="T11" s="33">
        <v>1</v>
      </c>
      <c r="U11" s="32">
        <v>6448</v>
      </c>
      <c r="V11" s="33">
        <v>0.998</v>
      </c>
      <c r="W11" s="34">
        <v>9</v>
      </c>
      <c r="X11" s="35">
        <v>1E-3</v>
      </c>
      <c r="Y11" s="34">
        <v>22</v>
      </c>
      <c r="Z11" s="163">
        <v>3.0000000000000001E-3</v>
      </c>
      <c r="AA11" s="162">
        <v>15629</v>
      </c>
    </row>
    <row r="12" spans="1:32" x14ac:dyDescent="0.25">
      <c r="A12" s="36" t="s">
        <v>32</v>
      </c>
      <c r="B12" s="37">
        <v>14431</v>
      </c>
      <c r="C12" s="38">
        <v>19</v>
      </c>
      <c r="D12" s="38">
        <v>0</v>
      </c>
      <c r="E12" s="38">
        <v>13</v>
      </c>
      <c r="F12" s="39">
        <v>3</v>
      </c>
      <c r="G12" s="40">
        <v>14174</v>
      </c>
      <c r="H12" s="165">
        <v>0.98199999999999998</v>
      </c>
      <c r="I12" s="41">
        <v>224</v>
      </c>
      <c r="J12" s="42">
        <v>1.6E-2</v>
      </c>
      <c r="K12" s="43">
        <v>33</v>
      </c>
      <c r="L12" s="164">
        <v>2E-3</v>
      </c>
      <c r="M12" s="138">
        <v>2718</v>
      </c>
      <c r="N12" s="149">
        <v>0.188</v>
      </c>
      <c r="O12" s="32">
        <v>1865</v>
      </c>
      <c r="P12" s="33">
        <v>0.13200000000000001</v>
      </c>
      <c r="Q12" s="32">
        <v>383</v>
      </c>
      <c r="R12" s="33">
        <v>2.7E-2</v>
      </c>
      <c r="S12" s="32">
        <v>2662</v>
      </c>
      <c r="T12" s="33">
        <v>0.188</v>
      </c>
      <c r="U12" s="32">
        <v>3</v>
      </c>
      <c r="V12" s="33">
        <v>0</v>
      </c>
      <c r="W12" s="34">
        <v>3</v>
      </c>
      <c r="X12" s="35">
        <v>0</v>
      </c>
      <c r="Y12" s="34">
        <v>17</v>
      </c>
      <c r="Z12" s="163">
        <v>1E-3</v>
      </c>
      <c r="AA12" s="162">
        <v>5786</v>
      </c>
    </row>
    <row r="13" spans="1:32" x14ac:dyDescent="0.25">
      <c r="A13" s="36" t="s">
        <v>33</v>
      </c>
      <c r="B13" s="37">
        <v>54223</v>
      </c>
      <c r="C13" s="38">
        <v>69</v>
      </c>
      <c r="D13" s="38">
        <v>5</v>
      </c>
      <c r="E13" s="38">
        <v>62</v>
      </c>
      <c r="F13" s="39">
        <v>3</v>
      </c>
      <c r="G13" s="40">
        <v>50489</v>
      </c>
      <c r="H13" s="165">
        <v>0.93100000000000005</v>
      </c>
      <c r="I13" s="41">
        <v>3497</v>
      </c>
      <c r="J13" s="42">
        <v>6.4000000000000001E-2</v>
      </c>
      <c r="K13" s="43">
        <v>237</v>
      </c>
      <c r="L13" s="164">
        <v>4.0000000000000001E-3</v>
      </c>
      <c r="M13" s="138">
        <v>12831</v>
      </c>
      <c r="N13" s="149">
        <v>0.23699999999999999</v>
      </c>
      <c r="O13" s="32">
        <v>12206</v>
      </c>
      <c r="P13" s="33">
        <v>0.24199999999999999</v>
      </c>
      <c r="Q13" s="32">
        <v>41395</v>
      </c>
      <c r="R13" s="33">
        <v>0.82</v>
      </c>
      <c r="S13" s="32">
        <v>14688</v>
      </c>
      <c r="T13" s="33">
        <v>0.29099999999999998</v>
      </c>
      <c r="U13" s="32">
        <v>4533</v>
      </c>
      <c r="V13" s="33">
        <v>0.09</v>
      </c>
      <c r="W13" s="34">
        <v>0</v>
      </c>
      <c r="X13" s="35">
        <v>0</v>
      </c>
      <c r="Y13" s="34">
        <v>69</v>
      </c>
      <c r="Z13" s="163">
        <v>1E-3</v>
      </c>
      <c r="AA13" s="162">
        <v>73516</v>
      </c>
    </row>
    <row r="14" spans="1:32" x14ac:dyDescent="0.25">
      <c r="A14" s="36" t="s">
        <v>34</v>
      </c>
      <c r="B14" s="37">
        <v>4162</v>
      </c>
      <c r="C14" s="38">
        <v>10</v>
      </c>
      <c r="D14" s="38">
        <v>0</v>
      </c>
      <c r="E14" s="38">
        <v>6</v>
      </c>
      <c r="F14" s="39">
        <v>5</v>
      </c>
      <c r="G14" s="40">
        <v>3719</v>
      </c>
      <c r="H14" s="165">
        <v>0.89400000000000002</v>
      </c>
      <c r="I14" s="41">
        <v>51</v>
      </c>
      <c r="J14" s="42">
        <v>1.2E-2</v>
      </c>
      <c r="K14" s="43">
        <v>392</v>
      </c>
      <c r="L14" s="164">
        <v>9.4E-2</v>
      </c>
      <c r="M14" s="138">
        <v>163</v>
      </c>
      <c r="N14" s="31">
        <v>3.9E-2</v>
      </c>
      <c r="O14" s="32">
        <v>78</v>
      </c>
      <c r="P14" s="33">
        <v>2.1000000000000001E-2</v>
      </c>
      <c r="Q14" s="32">
        <v>124</v>
      </c>
      <c r="R14" s="33">
        <v>3.3000000000000002E-2</v>
      </c>
      <c r="S14" s="32">
        <v>18</v>
      </c>
      <c r="T14" s="33">
        <v>5.0000000000000001E-3</v>
      </c>
      <c r="U14" s="32">
        <v>19</v>
      </c>
      <c r="V14" s="33">
        <v>5.0000000000000001E-3</v>
      </c>
      <c r="W14" s="34">
        <v>10</v>
      </c>
      <c r="X14" s="35">
        <v>3.0000000000000001E-3</v>
      </c>
      <c r="Y14" s="34">
        <v>17</v>
      </c>
      <c r="Z14" s="163">
        <v>5.0000000000000001E-3</v>
      </c>
      <c r="AA14" s="162">
        <v>351</v>
      </c>
    </row>
    <row r="15" spans="1:32" x14ac:dyDescent="0.25">
      <c r="A15" s="36" t="s">
        <v>35</v>
      </c>
      <c r="B15" s="37">
        <v>5033</v>
      </c>
      <c r="C15" s="38">
        <v>11</v>
      </c>
      <c r="D15" s="38">
        <v>0</v>
      </c>
      <c r="E15" s="38">
        <v>10</v>
      </c>
      <c r="F15" s="39">
        <v>3</v>
      </c>
      <c r="G15" s="40">
        <v>4716</v>
      </c>
      <c r="H15" s="165">
        <v>0.93700000000000006</v>
      </c>
      <c r="I15" s="41">
        <v>283</v>
      </c>
      <c r="J15" s="42">
        <v>5.6000000000000001E-2</v>
      </c>
      <c r="K15" s="43">
        <v>34</v>
      </c>
      <c r="L15" s="164">
        <v>7.0000000000000001E-3</v>
      </c>
      <c r="M15" s="138">
        <v>154</v>
      </c>
      <c r="N15" s="31">
        <v>3.1E-2</v>
      </c>
      <c r="O15" s="32">
        <v>151</v>
      </c>
      <c r="P15" s="33">
        <v>3.2000000000000001E-2</v>
      </c>
      <c r="Q15" s="32">
        <v>120</v>
      </c>
      <c r="R15" s="33">
        <v>2.5000000000000001E-2</v>
      </c>
      <c r="S15" s="32">
        <v>4716</v>
      </c>
      <c r="T15" s="33">
        <v>1</v>
      </c>
      <c r="U15" s="32">
        <v>4712</v>
      </c>
      <c r="V15" s="33">
        <v>0.999</v>
      </c>
      <c r="W15" s="34">
        <v>5</v>
      </c>
      <c r="X15" s="35">
        <v>1E-3</v>
      </c>
      <c r="Y15" s="34">
        <v>57</v>
      </c>
      <c r="Z15" s="163">
        <v>1.2E-2</v>
      </c>
      <c r="AA15" s="162">
        <v>9764</v>
      </c>
    </row>
    <row r="16" spans="1:32" x14ac:dyDescent="0.25">
      <c r="A16" s="36" t="s">
        <v>36</v>
      </c>
      <c r="B16" s="37">
        <v>4273</v>
      </c>
      <c r="C16" s="38">
        <v>12</v>
      </c>
      <c r="D16" s="38">
        <v>0</v>
      </c>
      <c r="E16" s="38">
        <v>11</v>
      </c>
      <c r="F16" s="39">
        <v>4</v>
      </c>
      <c r="G16" s="40">
        <v>3894</v>
      </c>
      <c r="H16" s="165">
        <v>0.91100000000000003</v>
      </c>
      <c r="I16" s="41">
        <v>315</v>
      </c>
      <c r="J16" s="42">
        <v>7.3999999999999996E-2</v>
      </c>
      <c r="K16" s="43">
        <v>64</v>
      </c>
      <c r="L16" s="164">
        <v>1.4999999999999999E-2</v>
      </c>
      <c r="M16" s="138">
        <v>571</v>
      </c>
      <c r="N16" s="149">
        <v>0.13400000000000001</v>
      </c>
      <c r="O16" s="32">
        <v>537</v>
      </c>
      <c r="P16" s="33">
        <v>0.13800000000000001</v>
      </c>
      <c r="Q16" s="32">
        <v>273</v>
      </c>
      <c r="R16" s="33">
        <v>7.0000000000000007E-2</v>
      </c>
      <c r="S16" s="32">
        <v>3894</v>
      </c>
      <c r="T16" s="33">
        <v>1</v>
      </c>
      <c r="U16" s="32">
        <v>15</v>
      </c>
      <c r="V16" s="33">
        <v>4.0000000000000001E-3</v>
      </c>
      <c r="W16" s="34">
        <v>5</v>
      </c>
      <c r="X16" s="35">
        <v>1E-3</v>
      </c>
      <c r="Y16" s="34">
        <v>15</v>
      </c>
      <c r="Z16" s="163">
        <v>4.0000000000000001E-3</v>
      </c>
      <c r="AA16" s="162">
        <v>4773</v>
      </c>
    </row>
    <row r="17" spans="1:27" x14ac:dyDescent="0.25">
      <c r="A17" s="36" t="s">
        <v>37</v>
      </c>
      <c r="B17" s="37">
        <v>24962</v>
      </c>
      <c r="C17" s="38">
        <v>39</v>
      </c>
      <c r="D17" s="38">
        <v>0</v>
      </c>
      <c r="E17" s="38">
        <v>33</v>
      </c>
      <c r="F17" s="39">
        <v>3</v>
      </c>
      <c r="G17" s="40">
        <v>21980</v>
      </c>
      <c r="H17" s="165">
        <v>0.88100000000000001</v>
      </c>
      <c r="I17" s="41">
        <v>2461</v>
      </c>
      <c r="J17" s="42">
        <v>9.9000000000000005E-2</v>
      </c>
      <c r="K17" s="43">
        <v>521</v>
      </c>
      <c r="L17" s="164">
        <v>2.1000000000000001E-2</v>
      </c>
      <c r="M17" s="138">
        <v>3815</v>
      </c>
      <c r="N17" s="149">
        <v>0.153</v>
      </c>
      <c r="O17" s="32">
        <v>2790</v>
      </c>
      <c r="P17" s="33">
        <v>0.127</v>
      </c>
      <c r="Q17" s="32">
        <v>3344</v>
      </c>
      <c r="R17" s="33">
        <v>0.152</v>
      </c>
      <c r="S17" s="32">
        <v>11574</v>
      </c>
      <c r="T17" s="33">
        <v>0.52700000000000002</v>
      </c>
      <c r="U17" s="32">
        <v>4988</v>
      </c>
      <c r="V17" s="33">
        <v>0.22700000000000001</v>
      </c>
      <c r="W17" s="34">
        <v>8</v>
      </c>
      <c r="X17" s="35">
        <v>0</v>
      </c>
      <c r="Y17" s="34">
        <v>29</v>
      </c>
      <c r="Z17" s="163">
        <v>1E-3</v>
      </c>
      <c r="AA17" s="162">
        <v>23758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65">
        <v>0.76200000000000001</v>
      </c>
      <c r="I18" s="41">
        <v>507</v>
      </c>
      <c r="J18" s="42">
        <v>0.13900000000000001</v>
      </c>
      <c r="K18" s="43">
        <v>361</v>
      </c>
      <c r="L18" s="164">
        <v>9.9000000000000005E-2</v>
      </c>
      <c r="M18" s="138">
        <v>87</v>
      </c>
      <c r="N18" s="31">
        <v>2.4E-2</v>
      </c>
      <c r="O18" s="32">
        <v>87</v>
      </c>
      <c r="P18" s="33">
        <v>3.1E-2</v>
      </c>
      <c r="Q18" s="32">
        <v>89</v>
      </c>
      <c r="R18" s="33">
        <v>3.2000000000000001E-2</v>
      </c>
      <c r="S18" s="32">
        <v>2778</v>
      </c>
      <c r="T18" s="33">
        <v>1</v>
      </c>
      <c r="U18" s="32">
        <v>1652</v>
      </c>
      <c r="V18" s="33">
        <v>0.59499999999999997</v>
      </c>
      <c r="W18" s="34">
        <v>1</v>
      </c>
      <c r="X18" s="35">
        <v>0</v>
      </c>
      <c r="Y18" s="34">
        <v>13</v>
      </c>
      <c r="Z18" s="163">
        <v>5.0000000000000001E-3</v>
      </c>
      <c r="AA18" s="162">
        <v>4620</v>
      </c>
    </row>
    <row r="19" spans="1:27" x14ac:dyDescent="0.25">
      <c r="A19" s="36" t="s">
        <v>39</v>
      </c>
      <c r="B19" s="37">
        <v>7244</v>
      </c>
      <c r="C19" s="38">
        <v>14</v>
      </c>
      <c r="D19" s="38">
        <v>0</v>
      </c>
      <c r="E19" s="38">
        <v>9</v>
      </c>
      <c r="F19" s="39">
        <v>3</v>
      </c>
      <c r="G19" s="40">
        <v>7191</v>
      </c>
      <c r="H19" s="165">
        <v>0.99299999999999999</v>
      </c>
      <c r="I19" s="41">
        <v>39</v>
      </c>
      <c r="J19" s="42">
        <v>5.0000000000000001E-3</v>
      </c>
      <c r="K19" s="43">
        <v>14</v>
      </c>
      <c r="L19" s="164">
        <v>2E-3</v>
      </c>
      <c r="M19" s="138">
        <v>480</v>
      </c>
      <c r="N19" s="149">
        <v>6.6000000000000003E-2</v>
      </c>
      <c r="O19" s="32">
        <v>329</v>
      </c>
      <c r="P19" s="33">
        <v>4.5999999999999999E-2</v>
      </c>
      <c r="Q19" s="32">
        <v>81</v>
      </c>
      <c r="R19" s="33">
        <v>1.0999999999999999E-2</v>
      </c>
      <c r="S19" s="32">
        <v>7191</v>
      </c>
      <c r="T19" s="33">
        <v>1</v>
      </c>
      <c r="U19" s="32">
        <v>5327</v>
      </c>
      <c r="V19" s="33">
        <v>0.74099999999999999</v>
      </c>
      <c r="W19" s="34">
        <v>1</v>
      </c>
      <c r="X19" s="35">
        <v>0</v>
      </c>
      <c r="Y19" s="34">
        <v>1</v>
      </c>
      <c r="Z19" s="163">
        <v>0</v>
      </c>
      <c r="AA19" s="162">
        <v>13081</v>
      </c>
    </row>
    <row r="20" spans="1:27" x14ac:dyDescent="0.25">
      <c r="A20" s="36" t="s">
        <v>40</v>
      </c>
      <c r="B20" s="37">
        <v>21772</v>
      </c>
      <c r="C20" s="38">
        <v>28</v>
      </c>
      <c r="D20" s="38">
        <v>0</v>
      </c>
      <c r="E20" s="38">
        <v>22</v>
      </c>
      <c r="F20" s="39">
        <v>3</v>
      </c>
      <c r="G20" s="40">
        <v>18678</v>
      </c>
      <c r="H20" s="165">
        <v>0.85799999999999998</v>
      </c>
      <c r="I20" s="41">
        <v>2063</v>
      </c>
      <c r="J20" s="42">
        <v>9.5000000000000001E-2</v>
      </c>
      <c r="K20" s="43">
        <v>1031</v>
      </c>
      <c r="L20" s="164">
        <v>4.7E-2</v>
      </c>
      <c r="M20" s="138">
        <v>3111</v>
      </c>
      <c r="N20" s="149">
        <v>0.14299999999999999</v>
      </c>
      <c r="O20" s="32">
        <v>2435</v>
      </c>
      <c r="P20" s="33">
        <v>0.13</v>
      </c>
      <c r="Q20" s="32">
        <v>1192</v>
      </c>
      <c r="R20" s="33">
        <v>6.4000000000000001E-2</v>
      </c>
      <c r="S20" s="32">
        <v>1129</v>
      </c>
      <c r="T20" s="33">
        <v>0.06</v>
      </c>
      <c r="U20" s="32">
        <v>7</v>
      </c>
      <c r="V20" s="33">
        <v>0</v>
      </c>
      <c r="W20" s="34">
        <v>7</v>
      </c>
      <c r="X20" s="35">
        <v>0</v>
      </c>
      <c r="Y20" s="34">
        <v>71</v>
      </c>
      <c r="Z20" s="163">
        <v>4.0000000000000001E-3</v>
      </c>
      <c r="AA20" s="162">
        <v>5517</v>
      </c>
    </row>
    <row r="21" spans="1:27" x14ac:dyDescent="0.25">
      <c r="A21" s="36" t="s">
        <v>41</v>
      </c>
      <c r="B21" s="37">
        <v>13685</v>
      </c>
      <c r="C21" s="38">
        <v>25</v>
      </c>
      <c r="D21" s="38">
        <v>0</v>
      </c>
      <c r="E21" s="38">
        <v>17</v>
      </c>
      <c r="F21" s="39">
        <v>8</v>
      </c>
      <c r="G21" s="40">
        <v>12989</v>
      </c>
      <c r="H21" s="165">
        <v>0.94899999999999995</v>
      </c>
      <c r="I21" s="41">
        <v>501</v>
      </c>
      <c r="J21" s="42">
        <v>3.6999999999999998E-2</v>
      </c>
      <c r="K21" s="43">
        <v>195</v>
      </c>
      <c r="L21" s="164">
        <v>1.4E-2</v>
      </c>
      <c r="M21" s="138">
        <v>3094</v>
      </c>
      <c r="N21" s="149">
        <v>0.22600000000000001</v>
      </c>
      <c r="O21" s="32">
        <v>2108</v>
      </c>
      <c r="P21" s="33">
        <v>0.16200000000000001</v>
      </c>
      <c r="Q21" s="32">
        <v>1259</v>
      </c>
      <c r="R21" s="33">
        <v>9.7000000000000003E-2</v>
      </c>
      <c r="S21" s="32">
        <v>12957</v>
      </c>
      <c r="T21" s="33">
        <v>0.998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3">
        <v>2E-3</v>
      </c>
      <c r="AA21" s="162">
        <v>17375</v>
      </c>
    </row>
    <row r="22" spans="1:27" x14ac:dyDescent="0.25">
      <c r="A22" s="36" t="s">
        <v>42</v>
      </c>
      <c r="B22" s="37">
        <v>18426</v>
      </c>
      <c r="C22" s="38">
        <v>24</v>
      </c>
      <c r="D22" s="38">
        <v>0</v>
      </c>
      <c r="E22" s="38">
        <v>9</v>
      </c>
      <c r="F22" s="39">
        <v>3</v>
      </c>
      <c r="G22" s="40">
        <v>18184</v>
      </c>
      <c r="H22" s="165">
        <v>0.98699999999999999</v>
      </c>
      <c r="I22" s="41">
        <v>206</v>
      </c>
      <c r="J22" s="42">
        <v>1.0999999999999999E-2</v>
      </c>
      <c r="K22" s="43">
        <v>36</v>
      </c>
      <c r="L22" s="164">
        <v>2E-3</v>
      </c>
      <c r="M22" s="138">
        <v>400</v>
      </c>
      <c r="N22" s="31">
        <v>2.1999999999999999E-2</v>
      </c>
      <c r="O22" s="32">
        <v>301</v>
      </c>
      <c r="P22" s="33">
        <v>1.7000000000000001E-2</v>
      </c>
      <c r="Q22" s="32">
        <v>330</v>
      </c>
      <c r="R22" s="33">
        <v>1.7999999999999999E-2</v>
      </c>
      <c r="S22" s="32">
        <v>6888</v>
      </c>
      <c r="T22" s="33">
        <v>0.379</v>
      </c>
      <c r="U22" s="32">
        <v>1</v>
      </c>
      <c r="V22" s="33">
        <v>0</v>
      </c>
      <c r="W22" s="34">
        <v>1</v>
      </c>
      <c r="X22" s="35">
        <v>0</v>
      </c>
      <c r="Y22" s="34">
        <v>52</v>
      </c>
      <c r="Z22" s="163">
        <v>3.0000000000000001E-3</v>
      </c>
      <c r="AA22" s="162">
        <v>7672</v>
      </c>
    </row>
    <row r="23" spans="1:27" x14ac:dyDescent="0.25">
      <c r="A23" s="36" t="s">
        <v>43</v>
      </c>
      <c r="B23" s="37">
        <v>8550</v>
      </c>
      <c r="C23" s="38">
        <v>14</v>
      </c>
      <c r="D23" s="38">
        <v>5</v>
      </c>
      <c r="E23" s="38">
        <v>7</v>
      </c>
      <c r="F23" s="39">
        <v>5</v>
      </c>
      <c r="G23" s="40">
        <v>8096</v>
      </c>
      <c r="H23" s="165">
        <v>0.94699999999999995</v>
      </c>
      <c r="I23" s="41">
        <v>406</v>
      </c>
      <c r="J23" s="42">
        <v>4.7E-2</v>
      </c>
      <c r="K23" s="43">
        <v>48</v>
      </c>
      <c r="L23" s="164">
        <v>6.0000000000000001E-3</v>
      </c>
      <c r="M23" s="138">
        <v>72</v>
      </c>
      <c r="N23" s="31">
        <v>8.0000000000000002E-3</v>
      </c>
      <c r="O23" s="32">
        <v>20</v>
      </c>
      <c r="P23" s="33">
        <v>2E-3</v>
      </c>
      <c r="Q23" s="32">
        <v>82</v>
      </c>
      <c r="R23" s="33">
        <v>0.01</v>
      </c>
      <c r="S23" s="32">
        <v>8096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3">
        <v>3.0000000000000001E-3</v>
      </c>
      <c r="AA23" s="162">
        <v>8295</v>
      </c>
    </row>
    <row r="24" spans="1:27" x14ac:dyDescent="0.25">
      <c r="A24" s="36" t="s">
        <v>44</v>
      </c>
      <c r="B24" s="37">
        <v>43294</v>
      </c>
      <c r="C24" s="38">
        <v>64</v>
      </c>
      <c r="D24" s="38">
        <v>0</v>
      </c>
      <c r="E24" s="38">
        <v>44</v>
      </c>
      <c r="F24" s="39">
        <v>6</v>
      </c>
      <c r="G24" s="40">
        <v>40870</v>
      </c>
      <c r="H24" s="165">
        <v>0.94399999999999995</v>
      </c>
      <c r="I24" s="41">
        <v>2060</v>
      </c>
      <c r="J24" s="42">
        <v>4.8000000000000001E-2</v>
      </c>
      <c r="K24" s="43">
        <v>364</v>
      </c>
      <c r="L24" s="164">
        <v>8.0000000000000002E-3</v>
      </c>
      <c r="M24" s="138">
        <v>5501</v>
      </c>
      <c r="N24" s="149">
        <v>0.127</v>
      </c>
      <c r="O24" s="32">
        <v>4222</v>
      </c>
      <c r="P24" s="33">
        <v>0.10299999999999999</v>
      </c>
      <c r="Q24" s="32">
        <v>1611</v>
      </c>
      <c r="R24" s="33">
        <v>3.9E-2</v>
      </c>
      <c r="S24" s="32">
        <v>40870</v>
      </c>
      <c r="T24" s="33">
        <v>1</v>
      </c>
      <c r="U24" s="32">
        <v>63</v>
      </c>
      <c r="V24" s="33">
        <v>2E-3</v>
      </c>
      <c r="W24" s="34">
        <v>9</v>
      </c>
      <c r="X24" s="35">
        <v>0</v>
      </c>
      <c r="Y24" s="34">
        <v>131</v>
      </c>
      <c r="Z24" s="163">
        <v>3.0000000000000001E-3</v>
      </c>
      <c r="AA24" s="162">
        <v>48185</v>
      </c>
    </row>
    <row r="25" spans="1:27" x14ac:dyDescent="0.25">
      <c r="A25" s="36" t="s">
        <v>45</v>
      </c>
      <c r="B25" s="37">
        <v>18407</v>
      </c>
      <c r="C25" s="38">
        <v>30</v>
      </c>
      <c r="D25" s="38">
        <v>0</v>
      </c>
      <c r="E25" s="38">
        <v>20</v>
      </c>
      <c r="F25" s="39">
        <v>3</v>
      </c>
      <c r="G25" s="40">
        <v>17869</v>
      </c>
      <c r="H25" s="165">
        <v>0.97099999999999997</v>
      </c>
      <c r="I25" s="41">
        <v>401</v>
      </c>
      <c r="J25" s="42">
        <v>2.1999999999999999E-2</v>
      </c>
      <c r="K25" s="43">
        <v>137</v>
      </c>
      <c r="L25" s="164">
        <v>7.0000000000000001E-3</v>
      </c>
      <c r="M25" s="138">
        <v>4897</v>
      </c>
      <c r="N25" s="149">
        <v>0.26600000000000001</v>
      </c>
      <c r="O25" s="32">
        <v>2830</v>
      </c>
      <c r="P25" s="33">
        <v>0.158</v>
      </c>
      <c r="Q25" s="32">
        <v>2094</v>
      </c>
      <c r="R25" s="33">
        <v>0.11700000000000001</v>
      </c>
      <c r="S25" s="32">
        <v>6680</v>
      </c>
      <c r="T25" s="33">
        <v>0.374</v>
      </c>
      <c r="U25" s="32">
        <v>1931</v>
      </c>
      <c r="V25" s="33">
        <v>0.108</v>
      </c>
      <c r="W25" s="34">
        <v>1</v>
      </c>
      <c r="X25" s="35">
        <v>0</v>
      </c>
      <c r="Y25" s="34">
        <v>60</v>
      </c>
      <c r="Z25" s="163">
        <v>3.0000000000000001E-3</v>
      </c>
      <c r="AA25" s="162">
        <v>15661</v>
      </c>
    </row>
    <row r="26" spans="1:27" x14ac:dyDescent="0.25">
      <c r="A26" s="36" t="s">
        <v>46</v>
      </c>
      <c r="B26" s="37">
        <v>40054</v>
      </c>
      <c r="C26" s="38">
        <v>28</v>
      </c>
      <c r="D26" s="38">
        <v>7</v>
      </c>
      <c r="E26" s="38">
        <v>23</v>
      </c>
      <c r="F26" s="39">
        <v>5</v>
      </c>
      <c r="G26" s="40">
        <v>39861</v>
      </c>
      <c r="H26" s="165">
        <v>0.995</v>
      </c>
      <c r="I26" s="41">
        <v>187</v>
      </c>
      <c r="J26" s="42">
        <v>5.0000000000000001E-3</v>
      </c>
      <c r="K26" s="43">
        <v>6</v>
      </c>
      <c r="L26" s="164">
        <v>0</v>
      </c>
      <c r="M26" s="138">
        <v>22237</v>
      </c>
      <c r="N26" s="149">
        <v>0.55500000000000005</v>
      </c>
      <c r="O26" s="32">
        <v>9515</v>
      </c>
      <c r="P26" s="33">
        <v>0.23899999999999999</v>
      </c>
      <c r="Q26" s="32">
        <v>7018</v>
      </c>
      <c r="R26" s="33">
        <v>0.17599999999999999</v>
      </c>
      <c r="S26" s="32">
        <v>39861</v>
      </c>
      <c r="T26" s="33">
        <v>1</v>
      </c>
      <c r="U26" s="32">
        <v>5</v>
      </c>
      <c r="V26" s="33">
        <v>0</v>
      </c>
      <c r="W26" s="34">
        <v>1</v>
      </c>
      <c r="X26" s="35">
        <v>0</v>
      </c>
      <c r="Y26" s="34">
        <v>47</v>
      </c>
      <c r="Z26" s="163">
        <v>1E-3</v>
      </c>
      <c r="AA26" s="162">
        <v>56770</v>
      </c>
    </row>
    <row r="27" spans="1:27" x14ac:dyDescent="0.25">
      <c r="A27" s="36" t="s">
        <v>47</v>
      </c>
      <c r="B27" s="37">
        <v>116568</v>
      </c>
      <c r="C27" s="38">
        <v>191</v>
      </c>
      <c r="D27" s="38">
        <v>0</v>
      </c>
      <c r="E27" s="38">
        <v>172</v>
      </c>
      <c r="F27" s="39">
        <v>4</v>
      </c>
      <c r="G27" s="40">
        <v>113613</v>
      </c>
      <c r="H27" s="165">
        <v>0.97499999999999998</v>
      </c>
      <c r="I27" s="41">
        <v>2352</v>
      </c>
      <c r="J27" s="42">
        <v>0.02</v>
      </c>
      <c r="K27" s="43">
        <v>603</v>
      </c>
      <c r="L27" s="164">
        <v>5.0000000000000001E-3</v>
      </c>
      <c r="M27" s="138">
        <v>16231</v>
      </c>
      <c r="N27" s="149">
        <v>0.13900000000000001</v>
      </c>
      <c r="O27" s="32">
        <v>14437</v>
      </c>
      <c r="P27" s="33">
        <v>0.127</v>
      </c>
      <c r="Q27" s="32">
        <v>3092</v>
      </c>
      <c r="R27" s="33">
        <v>2.7E-2</v>
      </c>
      <c r="S27" s="32">
        <v>57661</v>
      </c>
      <c r="T27" s="33">
        <v>0.50800000000000001</v>
      </c>
      <c r="U27" s="32">
        <v>21427</v>
      </c>
      <c r="V27" s="33">
        <v>0.189</v>
      </c>
      <c r="W27" s="34">
        <v>450</v>
      </c>
      <c r="X27" s="35">
        <v>4.0000000000000001E-3</v>
      </c>
      <c r="Y27" s="34">
        <v>168</v>
      </c>
      <c r="Z27" s="163">
        <v>1E-3</v>
      </c>
      <c r="AA27" s="162">
        <v>99029</v>
      </c>
    </row>
    <row r="28" spans="1:27" x14ac:dyDescent="0.25">
      <c r="A28" s="36" t="s">
        <v>48</v>
      </c>
      <c r="B28" s="37">
        <v>10035</v>
      </c>
      <c r="C28" s="38">
        <v>24</v>
      </c>
      <c r="D28" s="38">
        <v>0</v>
      </c>
      <c r="E28" s="38">
        <v>13</v>
      </c>
      <c r="F28" s="39">
        <v>3</v>
      </c>
      <c r="G28" s="40">
        <v>9599</v>
      </c>
      <c r="H28" s="165">
        <v>0.95699999999999996</v>
      </c>
      <c r="I28" s="41">
        <v>411</v>
      </c>
      <c r="J28" s="42">
        <v>4.1000000000000002E-2</v>
      </c>
      <c r="K28" s="43">
        <v>25</v>
      </c>
      <c r="L28" s="164">
        <v>2E-3</v>
      </c>
      <c r="M28" s="138">
        <v>80</v>
      </c>
      <c r="N28" s="31">
        <v>8.0000000000000002E-3</v>
      </c>
      <c r="O28" s="32">
        <v>46</v>
      </c>
      <c r="P28" s="33">
        <v>5.0000000000000001E-3</v>
      </c>
      <c r="Q28" s="32">
        <v>55</v>
      </c>
      <c r="R28" s="33">
        <v>6.0000000000000001E-3</v>
      </c>
      <c r="S28" s="32">
        <v>32</v>
      </c>
      <c r="T28" s="33">
        <v>3.0000000000000001E-3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3">
        <v>2E-3</v>
      </c>
      <c r="AA28" s="162">
        <v>214</v>
      </c>
    </row>
    <row r="29" spans="1:27" x14ac:dyDescent="0.25">
      <c r="A29" s="36" t="s">
        <v>49</v>
      </c>
      <c r="B29" s="37">
        <v>11694</v>
      </c>
      <c r="C29" s="38">
        <v>14</v>
      </c>
      <c r="D29" s="38">
        <v>0</v>
      </c>
      <c r="E29" s="38">
        <v>13</v>
      </c>
      <c r="F29" s="39">
        <v>3</v>
      </c>
      <c r="G29" s="40">
        <v>10440</v>
      </c>
      <c r="H29" s="165">
        <v>0.89300000000000002</v>
      </c>
      <c r="I29" s="41">
        <v>1002</v>
      </c>
      <c r="J29" s="42">
        <v>8.5999999999999993E-2</v>
      </c>
      <c r="K29" s="43">
        <v>252</v>
      </c>
      <c r="L29" s="164">
        <v>2.1999999999999999E-2</v>
      </c>
      <c r="M29" s="138">
        <v>671</v>
      </c>
      <c r="N29" s="149">
        <v>5.7000000000000002E-2</v>
      </c>
      <c r="O29" s="32">
        <v>630</v>
      </c>
      <c r="P29" s="33">
        <v>0.06</v>
      </c>
      <c r="Q29" s="32">
        <v>1637</v>
      </c>
      <c r="R29" s="33">
        <v>0.157</v>
      </c>
      <c r="S29" s="32">
        <v>10440</v>
      </c>
      <c r="T29" s="33">
        <v>1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76</v>
      </c>
      <c r="Z29" s="163">
        <v>7.0000000000000001E-3</v>
      </c>
      <c r="AA29" s="162">
        <v>12924</v>
      </c>
    </row>
    <row r="30" spans="1:27" x14ac:dyDescent="0.25">
      <c r="A30" s="36" t="s">
        <v>50</v>
      </c>
      <c r="B30" s="37">
        <v>22013</v>
      </c>
      <c r="C30" s="38">
        <v>39</v>
      </c>
      <c r="D30" s="38">
        <v>0</v>
      </c>
      <c r="E30" s="38">
        <v>33</v>
      </c>
      <c r="F30" s="39">
        <v>4</v>
      </c>
      <c r="G30" s="40">
        <v>18125</v>
      </c>
      <c r="H30" s="165">
        <v>0.82299999999999995</v>
      </c>
      <c r="I30" s="41">
        <v>2841</v>
      </c>
      <c r="J30" s="42">
        <v>0.129</v>
      </c>
      <c r="K30" s="43">
        <v>1047</v>
      </c>
      <c r="L30" s="164">
        <v>4.8000000000000001E-2</v>
      </c>
      <c r="M30" s="138">
        <v>5747</v>
      </c>
      <c r="N30" s="149">
        <v>0.26100000000000001</v>
      </c>
      <c r="O30" s="32">
        <v>3258</v>
      </c>
      <c r="P30" s="33">
        <v>0.18</v>
      </c>
      <c r="Q30" s="32">
        <v>16939</v>
      </c>
      <c r="R30" s="33">
        <v>0.93500000000000005</v>
      </c>
      <c r="S30" s="32">
        <v>16930</v>
      </c>
      <c r="T30" s="33">
        <v>0.93400000000000005</v>
      </c>
      <c r="U30" s="32">
        <v>8</v>
      </c>
      <c r="V30" s="33">
        <v>0</v>
      </c>
      <c r="W30" s="34">
        <v>3</v>
      </c>
      <c r="X30" s="35">
        <v>0</v>
      </c>
      <c r="Y30" s="34">
        <v>45</v>
      </c>
      <c r="Z30" s="163">
        <v>2E-3</v>
      </c>
      <c r="AA30" s="162">
        <v>37738</v>
      </c>
    </row>
    <row r="31" spans="1:27" x14ac:dyDescent="0.25">
      <c r="A31" s="36" t="s">
        <v>51</v>
      </c>
      <c r="B31" s="37">
        <v>35900</v>
      </c>
      <c r="C31" s="38">
        <v>77</v>
      </c>
      <c r="D31" s="38">
        <v>0</v>
      </c>
      <c r="E31" s="38">
        <v>61</v>
      </c>
      <c r="F31" s="39">
        <v>3</v>
      </c>
      <c r="G31" s="40">
        <v>32024</v>
      </c>
      <c r="H31" s="165">
        <v>0.89200000000000002</v>
      </c>
      <c r="I31" s="41">
        <v>3082</v>
      </c>
      <c r="J31" s="42">
        <v>8.5999999999999993E-2</v>
      </c>
      <c r="K31" s="43">
        <v>794</v>
      </c>
      <c r="L31" s="164">
        <v>2.1999999999999999E-2</v>
      </c>
      <c r="M31" s="138">
        <v>7986</v>
      </c>
      <c r="N31" s="149">
        <v>0.222</v>
      </c>
      <c r="O31" s="32">
        <v>6950</v>
      </c>
      <c r="P31" s="33">
        <v>0.217</v>
      </c>
      <c r="Q31" s="32">
        <v>1397</v>
      </c>
      <c r="R31" s="33">
        <v>4.3999999999999997E-2</v>
      </c>
      <c r="S31" s="32">
        <v>3955</v>
      </c>
      <c r="T31" s="33">
        <v>0.124</v>
      </c>
      <c r="U31" s="32">
        <v>1524</v>
      </c>
      <c r="V31" s="33">
        <v>4.8000000000000001E-2</v>
      </c>
      <c r="W31" s="34">
        <v>12</v>
      </c>
      <c r="X31" s="35">
        <v>0</v>
      </c>
      <c r="Y31" s="34">
        <v>95</v>
      </c>
      <c r="Z31" s="163">
        <v>3.0000000000000001E-3</v>
      </c>
      <c r="AA31" s="162">
        <v>14969</v>
      </c>
    </row>
    <row r="32" spans="1:27" x14ac:dyDescent="0.25">
      <c r="A32" s="36" t="s">
        <v>52</v>
      </c>
      <c r="B32" s="37">
        <v>19506</v>
      </c>
      <c r="C32" s="38">
        <v>35</v>
      </c>
      <c r="D32" s="38">
        <v>0</v>
      </c>
      <c r="E32" s="38">
        <v>25</v>
      </c>
      <c r="F32" s="39">
        <v>3</v>
      </c>
      <c r="G32" s="40">
        <v>19129</v>
      </c>
      <c r="H32" s="165">
        <v>0.98099999999999998</v>
      </c>
      <c r="I32" s="41">
        <v>352</v>
      </c>
      <c r="J32" s="42">
        <v>1.7999999999999999E-2</v>
      </c>
      <c r="K32" s="43">
        <v>25</v>
      </c>
      <c r="L32" s="164">
        <v>1E-3</v>
      </c>
      <c r="M32" s="138">
        <v>2031</v>
      </c>
      <c r="N32" s="149">
        <v>0.104</v>
      </c>
      <c r="O32" s="32">
        <v>1426</v>
      </c>
      <c r="P32" s="33">
        <v>7.4999999999999997E-2</v>
      </c>
      <c r="Q32" s="32">
        <v>634</v>
      </c>
      <c r="R32" s="33">
        <v>3.3000000000000002E-2</v>
      </c>
      <c r="S32" s="32">
        <v>18118</v>
      </c>
      <c r="T32" s="33">
        <v>0.94699999999999995</v>
      </c>
      <c r="U32" s="32">
        <v>3035</v>
      </c>
      <c r="V32" s="33">
        <v>0.159</v>
      </c>
      <c r="W32" s="34">
        <v>1</v>
      </c>
      <c r="X32" s="35">
        <v>0</v>
      </c>
      <c r="Y32" s="34">
        <v>48</v>
      </c>
      <c r="Z32" s="163">
        <v>3.0000000000000001E-3</v>
      </c>
      <c r="AA32" s="162">
        <v>23867</v>
      </c>
    </row>
    <row r="33" spans="1:27" x14ac:dyDescent="0.25">
      <c r="A33" s="36" t="s">
        <v>53</v>
      </c>
      <c r="B33" s="37">
        <v>15756</v>
      </c>
      <c r="C33" s="38">
        <v>31</v>
      </c>
      <c r="D33" s="38">
        <v>0</v>
      </c>
      <c r="E33" s="38">
        <v>12</v>
      </c>
      <c r="F33" s="39">
        <v>4</v>
      </c>
      <c r="G33" s="40">
        <v>15313</v>
      </c>
      <c r="H33" s="165">
        <v>0.97199999999999998</v>
      </c>
      <c r="I33" s="41">
        <v>413</v>
      </c>
      <c r="J33" s="42">
        <v>2.5999999999999999E-2</v>
      </c>
      <c r="K33" s="43">
        <v>30</v>
      </c>
      <c r="L33" s="164">
        <v>2E-3</v>
      </c>
      <c r="M33" s="138">
        <v>1248</v>
      </c>
      <c r="N33" s="149">
        <v>7.9000000000000001E-2</v>
      </c>
      <c r="O33" s="32">
        <v>980</v>
      </c>
      <c r="P33" s="33">
        <v>6.4000000000000001E-2</v>
      </c>
      <c r="Q33" s="32">
        <v>703</v>
      </c>
      <c r="R33" s="33">
        <v>4.5999999999999999E-2</v>
      </c>
      <c r="S33" s="32">
        <v>763</v>
      </c>
      <c r="T33" s="33">
        <v>0.05</v>
      </c>
      <c r="U33" s="32">
        <v>18</v>
      </c>
      <c r="V33" s="33">
        <v>1E-3</v>
      </c>
      <c r="W33" s="34">
        <v>7</v>
      </c>
      <c r="X33" s="35">
        <v>0</v>
      </c>
      <c r="Y33" s="34">
        <v>35</v>
      </c>
      <c r="Z33" s="163">
        <v>2E-3</v>
      </c>
      <c r="AA33" s="162">
        <v>2774</v>
      </c>
    </row>
    <row r="34" spans="1:27" x14ac:dyDescent="0.25">
      <c r="A34" s="36" t="s">
        <v>54</v>
      </c>
      <c r="B34" s="37">
        <v>11554</v>
      </c>
      <c r="C34" s="38">
        <v>38</v>
      </c>
      <c r="D34" s="38">
        <v>0</v>
      </c>
      <c r="E34" s="38">
        <v>13</v>
      </c>
      <c r="F34" s="39">
        <v>4</v>
      </c>
      <c r="G34" s="40">
        <v>8981</v>
      </c>
      <c r="H34" s="165">
        <v>0.77700000000000002</v>
      </c>
      <c r="I34" s="41">
        <v>1876</v>
      </c>
      <c r="J34" s="42">
        <v>0.16200000000000001</v>
      </c>
      <c r="K34" s="43">
        <v>697</v>
      </c>
      <c r="L34" s="164">
        <v>0.06</v>
      </c>
      <c r="M34" s="138">
        <v>3212</v>
      </c>
      <c r="N34" s="149">
        <v>0.27800000000000002</v>
      </c>
      <c r="O34" s="32">
        <v>1017</v>
      </c>
      <c r="P34" s="33">
        <v>0.113</v>
      </c>
      <c r="Q34" s="32">
        <v>3622</v>
      </c>
      <c r="R34" s="33">
        <v>0.40300000000000002</v>
      </c>
      <c r="S34" s="32">
        <v>190</v>
      </c>
      <c r="T34" s="33">
        <v>2.1000000000000001E-2</v>
      </c>
      <c r="U34" s="32">
        <v>29</v>
      </c>
      <c r="V34" s="33">
        <v>3.0000000000000001E-3</v>
      </c>
      <c r="W34" s="34">
        <v>16</v>
      </c>
      <c r="X34" s="35">
        <v>2E-3</v>
      </c>
      <c r="Y34" s="34">
        <v>36</v>
      </c>
      <c r="Z34" s="163">
        <v>4.0000000000000001E-3</v>
      </c>
      <c r="AA34" s="162">
        <v>7105</v>
      </c>
    </row>
    <row r="35" spans="1:27" x14ac:dyDescent="0.25">
      <c r="A35" s="36" t="s">
        <v>55</v>
      </c>
      <c r="B35" s="37">
        <v>35669</v>
      </c>
      <c r="C35" s="38">
        <v>45</v>
      </c>
      <c r="D35" s="38">
        <v>0</v>
      </c>
      <c r="E35" s="38">
        <v>32</v>
      </c>
      <c r="F35" s="39">
        <v>3</v>
      </c>
      <c r="G35" s="40">
        <v>33582</v>
      </c>
      <c r="H35" s="165">
        <v>0.94099999999999995</v>
      </c>
      <c r="I35" s="41">
        <v>1807</v>
      </c>
      <c r="J35" s="42">
        <v>5.0999999999999997E-2</v>
      </c>
      <c r="K35" s="43">
        <v>280</v>
      </c>
      <c r="L35" s="164">
        <v>8.0000000000000002E-3</v>
      </c>
      <c r="M35" s="138">
        <v>700</v>
      </c>
      <c r="N35" s="31">
        <v>0.02</v>
      </c>
      <c r="O35" s="32">
        <v>403</v>
      </c>
      <c r="P35" s="33">
        <v>1.2E-2</v>
      </c>
      <c r="Q35" s="32">
        <v>13807</v>
      </c>
      <c r="R35" s="33">
        <v>0.41099999999999998</v>
      </c>
      <c r="S35" s="32">
        <v>21871</v>
      </c>
      <c r="T35" s="33">
        <v>0.65100000000000002</v>
      </c>
      <c r="U35" s="32">
        <v>80</v>
      </c>
      <c r="V35" s="33">
        <v>2E-3</v>
      </c>
      <c r="W35" s="34">
        <v>52</v>
      </c>
      <c r="X35" s="35">
        <v>2E-3</v>
      </c>
      <c r="Y35" s="34">
        <v>53</v>
      </c>
      <c r="Z35" s="163">
        <v>2E-3</v>
      </c>
      <c r="AA35" s="162">
        <v>36563</v>
      </c>
    </row>
    <row r="36" spans="1:27" x14ac:dyDescent="0.25">
      <c r="A36" s="36" t="s">
        <v>56</v>
      </c>
      <c r="B36" s="37">
        <v>17350</v>
      </c>
      <c r="C36" s="38">
        <v>24</v>
      </c>
      <c r="D36" s="38">
        <v>0</v>
      </c>
      <c r="E36" s="38">
        <v>21</v>
      </c>
      <c r="F36" s="39">
        <v>3</v>
      </c>
      <c r="G36" s="40">
        <v>16427</v>
      </c>
      <c r="H36" s="165">
        <v>0.94699999999999995</v>
      </c>
      <c r="I36" s="41">
        <v>718</v>
      </c>
      <c r="J36" s="42">
        <v>4.1000000000000002E-2</v>
      </c>
      <c r="K36" s="43">
        <v>205</v>
      </c>
      <c r="L36" s="164">
        <v>1.2E-2</v>
      </c>
      <c r="M36" s="138">
        <v>660</v>
      </c>
      <c r="N36" s="31">
        <v>3.7999999999999999E-2</v>
      </c>
      <c r="O36" s="32">
        <v>644</v>
      </c>
      <c r="P36" s="33">
        <v>3.9E-2</v>
      </c>
      <c r="Q36" s="32">
        <v>153</v>
      </c>
      <c r="R36" s="33">
        <v>8.9999999999999993E-3</v>
      </c>
      <c r="S36" s="32">
        <v>224</v>
      </c>
      <c r="T36" s="33">
        <v>1.4E-2</v>
      </c>
      <c r="U36" s="32">
        <v>20</v>
      </c>
      <c r="V36" s="33">
        <v>1E-3</v>
      </c>
      <c r="W36" s="34">
        <v>6</v>
      </c>
      <c r="X36" s="35">
        <v>0</v>
      </c>
      <c r="Y36" s="34">
        <v>20</v>
      </c>
      <c r="Z36" s="163">
        <v>1E-3</v>
      </c>
      <c r="AA36" s="162">
        <v>1083</v>
      </c>
    </row>
    <row r="37" spans="1:27" x14ac:dyDescent="0.25">
      <c r="A37" s="36" t="s">
        <v>57</v>
      </c>
      <c r="B37" s="37">
        <v>16278</v>
      </c>
      <c r="C37" s="38">
        <v>28</v>
      </c>
      <c r="D37" s="38">
        <v>11</v>
      </c>
      <c r="E37" s="38">
        <v>18</v>
      </c>
      <c r="F37" s="39">
        <v>5</v>
      </c>
      <c r="G37" s="40">
        <v>8593</v>
      </c>
      <c r="H37" s="165">
        <v>0.52800000000000002</v>
      </c>
      <c r="I37" s="41">
        <v>5255</v>
      </c>
      <c r="J37" s="42">
        <v>0.32300000000000001</v>
      </c>
      <c r="K37" s="43">
        <v>2430</v>
      </c>
      <c r="L37" s="164">
        <v>0.14899999999999999</v>
      </c>
      <c r="M37" s="138">
        <v>1910</v>
      </c>
      <c r="N37" s="149">
        <v>0.11700000000000001</v>
      </c>
      <c r="O37" s="32">
        <v>1144</v>
      </c>
      <c r="P37" s="33">
        <v>0.13300000000000001</v>
      </c>
      <c r="Q37" s="32">
        <v>2890</v>
      </c>
      <c r="R37" s="33">
        <v>0.33600000000000002</v>
      </c>
      <c r="S37" s="32">
        <v>8593</v>
      </c>
      <c r="T37" s="33">
        <v>1</v>
      </c>
      <c r="U37" s="32">
        <v>2610</v>
      </c>
      <c r="V37" s="33">
        <v>0.30399999999999999</v>
      </c>
      <c r="W37" s="34">
        <v>19</v>
      </c>
      <c r="X37" s="35">
        <v>2E-3</v>
      </c>
      <c r="Y37" s="34">
        <v>75</v>
      </c>
      <c r="Z37" s="163">
        <v>8.9999999999999993E-3</v>
      </c>
      <c r="AA37" s="162">
        <v>16097</v>
      </c>
    </row>
    <row r="38" spans="1:27" x14ac:dyDescent="0.25">
      <c r="A38" s="36" t="s">
        <v>58</v>
      </c>
      <c r="B38" s="37">
        <v>60124</v>
      </c>
      <c r="C38" s="38">
        <v>45</v>
      </c>
      <c r="D38" s="38">
        <v>1</v>
      </c>
      <c r="E38" s="38">
        <v>38</v>
      </c>
      <c r="F38" s="39">
        <v>3</v>
      </c>
      <c r="G38" s="40">
        <v>57618</v>
      </c>
      <c r="H38" s="165">
        <v>0.95799999999999996</v>
      </c>
      <c r="I38" s="41">
        <v>2317</v>
      </c>
      <c r="J38" s="42">
        <v>3.9E-2</v>
      </c>
      <c r="K38" s="43">
        <v>189</v>
      </c>
      <c r="L38" s="164">
        <v>3.0000000000000001E-3</v>
      </c>
      <c r="M38" s="138">
        <v>9811</v>
      </c>
      <c r="N38" s="149">
        <v>0.16300000000000001</v>
      </c>
      <c r="O38" s="32">
        <v>8638</v>
      </c>
      <c r="P38" s="33">
        <v>0.15</v>
      </c>
      <c r="Q38" s="32">
        <v>1708</v>
      </c>
      <c r="R38" s="33">
        <v>0.03</v>
      </c>
      <c r="S38" s="32">
        <v>54142</v>
      </c>
      <c r="T38" s="33">
        <v>0.94</v>
      </c>
      <c r="U38" s="32">
        <v>19006</v>
      </c>
      <c r="V38" s="33">
        <v>0.33</v>
      </c>
      <c r="W38" s="34">
        <v>14</v>
      </c>
      <c r="X38" s="35">
        <v>0</v>
      </c>
      <c r="Y38" s="34">
        <v>21</v>
      </c>
      <c r="Z38" s="163">
        <v>0</v>
      </c>
      <c r="AA38" s="162">
        <v>84702</v>
      </c>
    </row>
    <row r="39" spans="1:27" x14ac:dyDescent="0.25">
      <c r="A39" s="36" t="s">
        <v>59</v>
      </c>
      <c r="B39" s="37">
        <v>8760</v>
      </c>
      <c r="C39" s="38">
        <v>11</v>
      </c>
      <c r="D39" s="38">
        <v>0</v>
      </c>
      <c r="E39" s="38">
        <v>4</v>
      </c>
      <c r="F39" s="39">
        <v>3</v>
      </c>
      <c r="G39" s="40">
        <v>8032</v>
      </c>
      <c r="H39" s="165">
        <v>0.91700000000000004</v>
      </c>
      <c r="I39" s="41">
        <v>591</v>
      </c>
      <c r="J39" s="42">
        <v>6.7000000000000004E-2</v>
      </c>
      <c r="K39" s="43">
        <v>137</v>
      </c>
      <c r="L39" s="164">
        <v>1.6E-2</v>
      </c>
      <c r="M39" s="138">
        <v>1020</v>
      </c>
      <c r="N39" s="149">
        <v>0.11600000000000001</v>
      </c>
      <c r="O39" s="32">
        <v>347</v>
      </c>
      <c r="P39" s="33">
        <v>4.2999999999999997E-2</v>
      </c>
      <c r="Q39" s="32">
        <v>558</v>
      </c>
      <c r="R39" s="33">
        <v>6.9000000000000006E-2</v>
      </c>
      <c r="S39" s="32">
        <v>1086</v>
      </c>
      <c r="T39" s="33">
        <v>0.13500000000000001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3">
        <v>4.0000000000000001E-3</v>
      </c>
      <c r="AA39" s="162">
        <v>2718</v>
      </c>
    </row>
    <row r="40" spans="1:27" x14ac:dyDescent="0.25">
      <c r="A40" s="36" t="s">
        <v>60</v>
      </c>
      <c r="B40" s="37">
        <v>12432</v>
      </c>
      <c r="C40" s="38">
        <v>13</v>
      </c>
      <c r="D40" s="38">
        <v>0</v>
      </c>
      <c r="E40" s="38">
        <v>6</v>
      </c>
      <c r="F40" s="39">
        <v>5</v>
      </c>
      <c r="G40" s="40">
        <v>11915</v>
      </c>
      <c r="H40" s="165">
        <v>0.95799999999999996</v>
      </c>
      <c r="I40" s="41">
        <v>478</v>
      </c>
      <c r="J40" s="42">
        <v>3.7999999999999999E-2</v>
      </c>
      <c r="K40" s="43">
        <v>39</v>
      </c>
      <c r="L40" s="164">
        <v>3.0000000000000001E-3</v>
      </c>
      <c r="M40" s="138">
        <v>2015</v>
      </c>
      <c r="N40" s="149">
        <v>0.16200000000000001</v>
      </c>
      <c r="O40" s="32">
        <v>1416</v>
      </c>
      <c r="P40" s="33">
        <v>0.11899999999999999</v>
      </c>
      <c r="Q40" s="32">
        <v>1399</v>
      </c>
      <c r="R40" s="33">
        <v>0.11700000000000001</v>
      </c>
      <c r="S40" s="32">
        <v>11915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3">
        <v>2E-3</v>
      </c>
      <c r="AA40" s="162">
        <v>15368</v>
      </c>
    </row>
    <row r="41" spans="1:27" x14ac:dyDescent="0.25">
      <c r="A41" s="36" t="s">
        <v>61</v>
      </c>
      <c r="B41" s="37">
        <v>15399</v>
      </c>
      <c r="C41" s="38">
        <v>27</v>
      </c>
      <c r="D41" s="38">
        <v>2</v>
      </c>
      <c r="E41" s="38">
        <v>20</v>
      </c>
      <c r="F41" s="39">
        <v>3</v>
      </c>
      <c r="G41" s="40">
        <v>9723</v>
      </c>
      <c r="H41" s="165">
        <v>0.63100000000000001</v>
      </c>
      <c r="I41" s="41">
        <v>5419</v>
      </c>
      <c r="J41" s="42">
        <v>0.35199999999999998</v>
      </c>
      <c r="K41" s="43">
        <v>257</v>
      </c>
      <c r="L41" s="164">
        <v>1.7000000000000001E-2</v>
      </c>
      <c r="M41" s="138">
        <v>1259</v>
      </c>
      <c r="N41" s="149">
        <v>8.2000000000000003E-2</v>
      </c>
      <c r="O41" s="32">
        <v>1006</v>
      </c>
      <c r="P41" s="33">
        <v>0.10299999999999999</v>
      </c>
      <c r="Q41" s="32">
        <v>4161</v>
      </c>
      <c r="R41" s="33">
        <v>0.42799999999999999</v>
      </c>
      <c r="S41" s="32">
        <v>3790</v>
      </c>
      <c r="T41" s="33">
        <v>0.39</v>
      </c>
      <c r="U41" s="32">
        <v>11</v>
      </c>
      <c r="V41" s="33">
        <v>1E-3</v>
      </c>
      <c r="W41" s="34">
        <v>3</v>
      </c>
      <c r="X41" s="35">
        <v>0</v>
      </c>
      <c r="Y41" s="34">
        <v>12</v>
      </c>
      <c r="Z41" s="163">
        <v>1E-3</v>
      </c>
      <c r="AA41" s="162">
        <v>9236</v>
      </c>
    </row>
    <row r="42" spans="1:27" x14ac:dyDescent="0.25">
      <c r="A42" s="36" t="s">
        <v>62</v>
      </c>
      <c r="B42" s="37">
        <v>26614</v>
      </c>
      <c r="C42" s="38">
        <v>36</v>
      </c>
      <c r="D42" s="38">
        <v>0</v>
      </c>
      <c r="E42" s="38">
        <v>28</v>
      </c>
      <c r="F42" s="39">
        <v>3</v>
      </c>
      <c r="G42" s="40">
        <v>26008</v>
      </c>
      <c r="H42" s="165">
        <v>0.97699999999999998</v>
      </c>
      <c r="I42" s="41">
        <v>597</v>
      </c>
      <c r="J42" s="42">
        <v>2.1999999999999999E-2</v>
      </c>
      <c r="K42" s="43">
        <v>9</v>
      </c>
      <c r="L42" s="164">
        <v>0</v>
      </c>
      <c r="M42" s="138">
        <v>11954</v>
      </c>
      <c r="N42" s="179">
        <v>0.44900000000000001</v>
      </c>
      <c r="O42" s="32">
        <v>11108</v>
      </c>
      <c r="P42" s="33">
        <v>0.42699999999999999</v>
      </c>
      <c r="Q42" s="32">
        <v>791</v>
      </c>
      <c r="R42" s="33">
        <v>0.03</v>
      </c>
      <c r="S42" s="32">
        <v>22205</v>
      </c>
      <c r="T42" s="33">
        <v>0.85399999999999998</v>
      </c>
      <c r="U42" s="32">
        <v>40</v>
      </c>
      <c r="V42" s="33">
        <v>2E-3</v>
      </c>
      <c r="W42" s="34">
        <v>11</v>
      </c>
      <c r="X42" s="35">
        <v>0</v>
      </c>
      <c r="Y42" s="34">
        <v>38</v>
      </c>
      <c r="Z42" s="163">
        <v>1E-3</v>
      </c>
      <c r="AA42" s="162">
        <v>35039</v>
      </c>
    </row>
    <row r="43" spans="1:27" x14ac:dyDescent="0.25">
      <c r="A43" s="36" t="s">
        <v>63</v>
      </c>
      <c r="B43" s="37">
        <v>4856</v>
      </c>
      <c r="C43" s="38">
        <v>9</v>
      </c>
      <c r="D43" s="38">
        <v>0</v>
      </c>
      <c r="E43" s="38">
        <v>6</v>
      </c>
      <c r="F43" s="39">
        <v>3</v>
      </c>
      <c r="G43" s="40">
        <v>4571</v>
      </c>
      <c r="H43" s="165">
        <v>0.94099999999999995</v>
      </c>
      <c r="I43" s="41">
        <v>241</v>
      </c>
      <c r="J43" s="42">
        <v>0.05</v>
      </c>
      <c r="K43" s="43">
        <v>44</v>
      </c>
      <c r="L43" s="164">
        <v>8.9999999999999993E-3</v>
      </c>
      <c r="M43" s="138">
        <v>1282</v>
      </c>
      <c r="N43" s="149">
        <v>0.26400000000000001</v>
      </c>
      <c r="O43" s="32">
        <v>1201</v>
      </c>
      <c r="P43" s="33">
        <v>0.26300000000000001</v>
      </c>
      <c r="Q43" s="32">
        <v>122</v>
      </c>
      <c r="R43" s="33">
        <v>2.7E-2</v>
      </c>
      <c r="S43" s="32">
        <v>1101</v>
      </c>
      <c r="T43" s="33">
        <v>0.24099999999999999</v>
      </c>
      <c r="U43" s="32">
        <v>14</v>
      </c>
      <c r="V43" s="33">
        <v>3.0000000000000001E-3</v>
      </c>
      <c r="W43" s="34">
        <v>14</v>
      </c>
      <c r="X43" s="35">
        <v>3.0000000000000001E-3</v>
      </c>
      <c r="Y43" s="34">
        <v>3</v>
      </c>
      <c r="Z43" s="163">
        <v>1E-3</v>
      </c>
      <c r="AA43" s="162">
        <v>2536</v>
      </c>
    </row>
    <row r="44" spans="1:27" x14ac:dyDescent="0.25">
      <c r="A44" s="36" t="s">
        <v>64</v>
      </c>
      <c r="B44" s="37">
        <v>4720</v>
      </c>
      <c r="C44" s="38">
        <v>10</v>
      </c>
      <c r="D44" s="38">
        <v>0</v>
      </c>
      <c r="E44" s="38">
        <v>1</v>
      </c>
      <c r="F44" s="39">
        <v>3</v>
      </c>
      <c r="G44" s="40">
        <v>4553</v>
      </c>
      <c r="H44" s="165">
        <v>0.96499999999999997</v>
      </c>
      <c r="I44" s="41">
        <v>157</v>
      </c>
      <c r="J44" s="42">
        <v>3.3000000000000002E-2</v>
      </c>
      <c r="K44" s="43">
        <v>10</v>
      </c>
      <c r="L44" s="164">
        <v>2E-3</v>
      </c>
      <c r="M44" s="138">
        <v>96</v>
      </c>
      <c r="N44" s="31">
        <v>0.02</v>
      </c>
      <c r="O44" s="32">
        <v>8</v>
      </c>
      <c r="P44" s="33">
        <v>2E-3</v>
      </c>
      <c r="Q44" s="32">
        <v>1612</v>
      </c>
      <c r="R44" s="33">
        <v>0.35399999999999998</v>
      </c>
      <c r="S44" s="32">
        <v>4377</v>
      </c>
      <c r="T44" s="33">
        <v>0.96099999999999997</v>
      </c>
      <c r="U44" s="32">
        <v>2</v>
      </c>
      <c r="V44" s="33">
        <v>0</v>
      </c>
      <c r="W44" s="34">
        <v>1</v>
      </c>
      <c r="X44" s="35">
        <v>0</v>
      </c>
      <c r="Y44" s="34">
        <v>12</v>
      </c>
      <c r="Z44" s="163">
        <v>3.0000000000000001E-3</v>
      </c>
      <c r="AA44" s="162">
        <v>6100</v>
      </c>
    </row>
    <row r="45" spans="1:27" x14ac:dyDescent="0.25">
      <c r="A45" s="36" t="s">
        <v>65</v>
      </c>
      <c r="B45" s="37">
        <v>5383</v>
      </c>
      <c r="C45" s="38">
        <v>16</v>
      </c>
      <c r="D45" s="38">
        <v>0</v>
      </c>
      <c r="E45" s="38">
        <v>11</v>
      </c>
      <c r="F45" s="39">
        <v>3</v>
      </c>
      <c r="G45" s="40">
        <v>5004</v>
      </c>
      <c r="H45" s="165">
        <v>0.93</v>
      </c>
      <c r="I45" s="41">
        <v>282</v>
      </c>
      <c r="J45" s="42">
        <v>5.1999999999999998E-2</v>
      </c>
      <c r="K45" s="43">
        <v>97</v>
      </c>
      <c r="L45" s="164">
        <v>1.7999999999999999E-2</v>
      </c>
      <c r="M45" s="138">
        <v>493</v>
      </c>
      <c r="N45" s="149">
        <v>9.1999999999999998E-2</v>
      </c>
      <c r="O45" s="32">
        <v>447</v>
      </c>
      <c r="P45" s="33">
        <v>8.8999999999999996E-2</v>
      </c>
      <c r="Q45" s="32">
        <v>240</v>
      </c>
      <c r="R45" s="33">
        <v>4.8000000000000001E-2</v>
      </c>
      <c r="S45" s="32">
        <v>294</v>
      </c>
      <c r="T45" s="33">
        <v>5.8999999999999997E-2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3">
        <v>2E-3</v>
      </c>
      <c r="AA45" s="162">
        <v>1058</v>
      </c>
    </row>
    <row r="46" spans="1:27" x14ac:dyDescent="0.25">
      <c r="A46" s="36" t="s">
        <v>66</v>
      </c>
      <c r="B46" s="37">
        <v>18988</v>
      </c>
      <c r="C46" s="38">
        <v>28</v>
      </c>
      <c r="D46" s="38">
        <v>8</v>
      </c>
      <c r="E46" s="38">
        <v>18</v>
      </c>
      <c r="F46" s="39">
        <v>3</v>
      </c>
      <c r="G46" s="40">
        <v>18803</v>
      </c>
      <c r="H46" s="165">
        <v>0.99</v>
      </c>
      <c r="I46" s="41">
        <v>123</v>
      </c>
      <c r="J46" s="42">
        <v>6.0000000000000001E-3</v>
      </c>
      <c r="K46" s="43">
        <v>62</v>
      </c>
      <c r="L46" s="164">
        <v>3.0000000000000001E-3</v>
      </c>
      <c r="M46" s="138">
        <v>4768</v>
      </c>
      <c r="N46" s="149">
        <v>0.251</v>
      </c>
      <c r="O46" s="32">
        <v>2929</v>
      </c>
      <c r="P46" s="33">
        <v>0.156</v>
      </c>
      <c r="Q46" s="32">
        <v>524</v>
      </c>
      <c r="R46" s="33">
        <v>2.8000000000000001E-2</v>
      </c>
      <c r="S46" s="32">
        <v>18803</v>
      </c>
      <c r="T46" s="33">
        <v>1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3">
        <v>1E-3</v>
      </c>
      <c r="AA46" s="162">
        <v>24118</v>
      </c>
    </row>
    <row r="47" spans="1:27" x14ac:dyDescent="0.25">
      <c r="A47" s="36" t="s">
        <v>67</v>
      </c>
      <c r="B47" s="37">
        <v>37896</v>
      </c>
      <c r="C47" s="38">
        <v>39</v>
      </c>
      <c r="D47" s="38">
        <v>9</v>
      </c>
      <c r="E47" s="38">
        <v>34</v>
      </c>
      <c r="F47" s="39">
        <v>3</v>
      </c>
      <c r="G47" s="40">
        <v>35908</v>
      </c>
      <c r="H47" s="165">
        <v>0.94799999999999995</v>
      </c>
      <c r="I47" s="41">
        <v>1820</v>
      </c>
      <c r="J47" s="42">
        <v>4.8000000000000001E-2</v>
      </c>
      <c r="K47" s="43">
        <v>168</v>
      </c>
      <c r="L47" s="164">
        <v>4.0000000000000001E-3</v>
      </c>
      <c r="M47" s="138">
        <v>5403</v>
      </c>
      <c r="N47" s="179">
        <v>0.14299999999999999</v>
      </c>
      <c r="O47" s="32">
        <v>2735</v>
      </c>
      <c r="P47" s="33">
        <v>7.5999999999999998E-2</v>
      </c>
      <c r="Q47" s="32">
        <v>15943</v>
      </c>
      <c r="R47" s="33">
        <v>0.44400000000000001</v>
      </c>
      <c r="S47" s="32">
        <v>34055</v>
      </c>
      <c r="T47" s="33">
        <v>0.94799999999999995</v>
      </c>
      <c r="U47" s="32">
        <v>107</v>
      </c>
      <c r="V47" s="33">
        <v>3.0000000000000001E-3</v>
      </c>
      <c r="W47" s="34">
        <v>1</v>
      </c>
      <c r="X47" s="35">
        <v>0</v>
      </c>
      <c r="Y47" s="34">
        <v>65</v>
      </c>
      <c r="Z47" s="163">
        <v>2E-3</v>
      </c>
      <c r="AA47" s="162">
        <v>53170</v>
      </c>
    </row>
    <row r="48" spans="1:27" x14ac:dyDescent="0.25">
      <c r="A48" s="36" t="s">
        <v>68</v>
      </c>
      <c r="B48" s="37">
        <v>46364</v>
      </c>
      <c r="C48" s="38">
        <v>60</v>
      </c>
      <c r="D48" s="38">
        <v>0</v>
      </c>
      <c r="E48" s="38">
        <v>48</v>
      </c>
      <c r="F48" s="39">
        <v>3</v>
      </c>
      <c r="G48" s="40">
        <v>45229</v>
      </c>
      <c r="H48" s="165">
        <v>0.97599999999999998</v>
      </c>
      <c r="I48" s="41">
        <v>1022</v>
      </c>
      <c r="J48" s="42">
        <v>2.1999999999999999E-2</v>
      </c>
      <c r="K48" s="43">
        <v>113</v>
      </c>
      <c r="L48" s="164">
        <v>2E-3</v>
      </c>
      <c r="M48" s="138">
        <v>42930</v>
      </c>
      <c r="N48" s="149">
        <v>0.92600000000000005</v>
      </c>
      <c r="O48" s="32">
        <v>36207</v>
      </c>
      <c r="P48" s="33">
        <v>0.80100000000000005</v>
      </c>
      <c r="Q48" s="32">
        <v>1406</v>
      </c>
      <c r="R48" s="33">
        <v>3.1E-2</v>
      </c>
      <c r="S48" s="32">
        <v>45229</v>
      </c>
      <c r="T48" s="33">
        <v>1</v>
      </c>
      <c r="U48" s="32">
        <v>58</v>
      </c>
      <c r="V48" s="33">
        <v>1E-3</v>
      </c>
      <c r="W48" s="34">
        <v>1</v>
      </c>
      <c r="X48" s="35">
        <v>0</v>
      </c>
      <c r="Y48" s="34">
        <v>63</v>
      </c>
      <c r="Z48" s="163">
        <v>1E-3</v>
      </c>
      <c r="AA48" s="162">
        <v>89687</v>
      </c>
    </row>
    <row r="49" spans="1:27" x14ac:dyDescent="0.25">
      <c r="A49" s="36" t="s">
        <v>69</v>
      </c>
      <c r="B49" s="37">
        <v>17023</v>
      </c>
      <c r="C49" s="38">
        <v>27</v>
      </c>
      <c r="D49" s="38">
        <v>0</v>
      </c>
      <c r="E49" s="38">
        <v>22</v>
      </c>
      <c r="F49" s="39">
        <v>3</v>
      </c>
      <c r="G49" s="40">
        <v>14122</v>
      </c>
      <c r="H49" s="165">
        <v>0.83</v>
      </c>
      <c r="I49" s="41">
        <v>2156</v>
      </c>
      <c r="J49" s="42">
        <v>0.127</v>
      </c>
      <c r="K49" s="43">
        <v>745</v>
      </c>
      <c r="L49" s="164">
        <v>4.3999999999999997E-2</v>
      </c>
      <c r="M49" s="138">
        <v>1626</v>
      </c>
      <c r="N49" s="149">
        <v>9.6000000000000002E-2</v>
      </c>
      <c r="O49" s="32">
        <v>1380</v>
      </c>
      <c r="P49" s="33">
        <v>9.8000000000000004E-2</v>
      </c>
      <c r="Q49" s="32">
        <v>597</v>
      </c>
      <c r="R49" s="33">
        <v>4.2000000000000003E-2</v>
      </c>
      <c r="S49" s="32">
        <v>555</v>
      </c>
      <c r="T49" s="33">
        <v>3.9E-2</v>
      </c>
      <c r="U49" s="32">
        <v>38</v>
      </c>
      <c r="V49" s="33">
        <v>3.0000000000000001E-3</v>
      </c>
      <c r="W49" s="34">
        <v>8</v>
      </c>
      <c r="X49" s="35">
        <v>1E-3</v>
      </c>
      <c r="Y49" s="34">
        <v>47</v>
      </c>
      <c r="Z49" s="163">
        <v>3.0000000000000001E-3</v>
      </c>
      <c r="AA49" s="162">
        <v>2871</v>
      </c>
    </row>
    <row r="50" spans="1:27" x14ac:dyDescent="0.25">
      <c r="A50" s="36" t="s">
        <v>70</v>
      </c>
      <c r="B50" s="37">
        <v>5737</v>
      </c>
      <c r="C50" s="38">
        <v>9</v>
      </c>
      <c r="D50" s="38">
        <v>0</v>
      </c>
      <c r="E50" s="38">
        <v>4</v>
      </c>
      <c r="F50" s="39">
        <v>3</v>
      </c>
      <c r="G50" s="40">
        <v>4965</v>
      </c>
      <c r="H50" s="165">
        <v>0.86499999999999999</v>
      </c>
      <c r="I50" s="41">
        <v>714</v>
      </c>
      <c r="J50" s="42">
        <v>0.124</v>
      </c>
      <c r="K50" s="43">
        <v>58</v>
      </c>
      <c r="L50" s="164">
        <v>0.01</v>
      </c>
      <c r="M50" s="138">
        <v>4216</v>
      </c>
      <c r="N50" s="149">
        <v>0.73499999999999999</v>
      </c>
      <c r="O50" s="32">
        <v>2280</v>
      </c>
      <c r="P50" s="33">
        <v>0.45900000000000002</v>
      </c>
      <c r="Q50" s="32">
        <v>152</v>
      </c>
      <c r="R50" s="33">
        <v>3.1E-2</v>
      </c>
      <c r="S50" s="32">
        <v>20</v>
      </c>
      <c r="T50" s="33">
        <v>4.0000000000000001E-3</v>
      </c>
      <c r="U50" s="32">
        <v>22</v>
      </c>
      <c r="V50" s="33">
        <v>4.0000000000000001E-3</v>
      </c>
      <c r="W50" s="34">
        <v>7</v>
      </c>
      <c r="X50" s="35">
        <v>1E-3</v>
      </c>
      <c r="Y50" s="34">
        <v>26</v>
      </c>
      <c r="Z50" s="163">
        <v>5.0000000000000001E-3</v>
      </c>
      <c r="AA50" s="162">
        <v>4443</v>
      </c>
    </row>
    <row r="51" spans="1:27" x14ac:dyDescent="0.25">
      <c r="A51" s="36" t="s">
        <v>71</v>
      </c>
      <c r="B51" s="37">
        <v>8325</v>
      </c>
      <c r="C51" s="38">
        <v>19</v>
      </c>
      <c r="D51" s="38">
        <v>0</v>
      </c>
      <c r="E51" s="38">
        <v>10</v>
      </c>
      <c r="F51" s="39">
        <v>3</v>
      </c>
      <c r="G51" s="40">
        <v>5882</v>
      </c>
      <c r="H51" s="165">
        <v>0.70699999999999996</v>
      </c>
      <c r="I51" s="41">
        <v>2399</v>
      </c>
      <c r="J51" s="42">
        <v>0.28799999999999998</v>
      </c>
      <c r="K51" s="43">
        <v>44</v>
      </c>
      <c r="L51" s="164">
        <v>5.0000000000000001E-3</v>
      </c>
      <c r="M51" s="138">
        <v>5882</v>
      </c>
      <c r="N51" s="149">
        <v>0.70699999999999996</v>
      </c>
      <c r="O51" s="32">
        <v>145</v>
      </c>
      <c r="P51" s="33">
        <v>2.5000000000000001E-2</v>
      </c>
      <c r="Q51" s="32">
        <v>127</v>
      </c>
      <c r="R51" s="33">
        <v>2.1999999999999999E-2</v>
      </c>
      <c r="S51" s="32">
        <v>5882</v>
      </c>
      <c r="T51" s="33">
        <v>1</v>
      </c>
      <c r="U51" s="32">
        <v>5882</v>
      </c>
      <c r="V51" s="33">
        <v>1</v>
      </c>
      <c r="W51" s="34">
        <v>5</v>
      </c>
      <c r="X51" s="35">
        <v>1E-3</v>
      </c>
      <c r="Y51" s="34">
        <v>16</v>
      </c>
      <c r="Z51" s="163">
        <v>3.0000000000000001E-3</v>
      </c>
      <c r="AA51" s="162">
        <v>12283</v>
      </c>
    </row>
    <row r="52" spans="1:27" x14ac:dyDescent="0.25">
      <c r="A52" s="36" t="s">
        <v>72</v>
      </c>
      <c r="B52" s="37">
        <v>7946</v>
      </c>
      <c r="C52" s="38">
        <v>15</v>
      </c>
      <c r="D52" s="38">
        <v>0</v>
      </c>
      <c r="E52" s="38">
        <v>15</v>
      </c>
      <c r="F52" s="39">
        <v>3</v>
      </c>
      <c r="G52" s="40">
        <v>7348</v>
      </c>
      <c r="H52" s="165">
        <v>0.92500000000000004</v>
      </c>
      <c r="I52" s="41">
        <v>441</v>
      </c>
      <c r="J52" s="42">
        <v>5.5E-2</v>
      </c>
      <c r="K52" s="43">
        <v>157</v>
      </c>
      <c r="L52" s="164">
        <v>0.02</v>
      </c>
      <c r="M52" s="138">
        <v>755</v>
      </c>
      <c r="N52" s="149">
        <v>9.5000000000000001E-2</v>
      </c>
      <c r="O52" s="32">
        <v>750</v>
      </c>
      <c r="P52" s="33">
        <v>0.10199999999999999</v>
      </c>
      <c r="Q52" s="32">
        <v>238</v>
      </c>
      <c r="R52" s="33">
        <v>3.2000000000000001E-2</v>
      </c>
      <c r="S52" s="32">
        <v>6479</v>
      </c>
      <c r="T52" s="33">
        <v>0.88200000000000001</v>
      </c>
      <c r="U52" s="32">
        <v>23</v>
      </c>
      <c r="V52" s="33">
        <v>3.0000000000000001E-3</v>
      </c>
      <c r="W52" s="34">
        <v>14</v>
      </c>
      <c r="X52" s="35">
        <v>2E-3</v>
      </c>
      <c r="Y52" s="34">
        <v>27</v>
      </c>
      <c r="Z52" s="163">
        <v>4.0000000000000001E-3</v>
      </c>
      <c r="AA52" s="162">
        <v>7536</v>
      </c>
    </row>
    <row r="53" spans="1:27" x14ac:dyDescent="0.25">
      <c r="A53" s="36" t="s">
        <v>73</v>
      </c>
      <c r="B53" s="37">
        <v>9683</v>
      </c>
      <c r="C53" s="38">
        <v>17</v>
      </c>
      <c r="D53" s="38">
        <v>0</v>
      </c>
      <c r="E53" s="38">
        <v>15</v>
      </c>
      <c r="F53" s="39">
        <v>3</v>
      </c>
      <c r="G53" s="40">
        <v>9114</v>
      </c>
      <c r="H53" s="165">
        <v>0.94099999999999995</v>
      </c>
      <c r="I53" s="41">
        <v>331</v>
      </c>
      <c r="J53" s="42">
        <v>3.4000000000000002E-2</v>
      </c>
      <c r="K53" s="43">
        <v>238</v>
      </c>
      <c r="L53" s="164">
        <v>2.5000000000000001E-2</v>
      </c>
      <c r="M53" s="138">
        <v>291</v>
      </c>
      <c r="N53" s="31">
        <v>0.03</v>
      </c>
      <c r="O53" s="32">
        <v>264</v>
      </c>
      <c r="P53" s="33">
        <v>2.9000000000000001E-2</v>
      </c>
      <c r="Q53" s="32">
        <v>308</v>
      </c>
      <c r="R53" s="33">
        <v>3.4000000000000002E-2</v>
      </c>
      <c r="S53" s="32">
        <v>16</v>
      </c>
      <c r="T53" s="33">
        <v>2E-3</v>
      </c>
      <c r="U53" s="32">
        <v>1494</v>
      </c>
      <c r="V53" s="33">
        <v>0.16400000000000001</v>
      </c>
      <c r="W53" s="34">
        <v>5240</v>
      </c>
      <c r="X53" s="35">
        <v>0.57499999999999996</v>
      </c>
      <c r="Y53" s="34">
        <v>18</v>
      </c>
      <c r="Z53" s="163">
        <v>2E-3</v>
      </c>
      <c r="AA53" s="162">
        <v>7367</v>
      </c>
    </row>
    <row r="54" spans="1:27" x14ac:dyDescent="0.25">
      <c r="A54" s="36" t="s">
        <v>74</v>
      </c>
      <c r="B54" s="37">
        <v>5000</v>
      </c>
      <c r="C54" s="38">
        <v>11</v>
      </c>
      <c r="D54" s="38">
        <v>0</v>
      </c>
      <c r="E54" s="38">
        <v>8</v>
      </c>
      <c r="F54" s="39">
        <v>3</v>
      </c>
      <c r="G54" s="40">
        <v>4703</v>
      </c>
      <c r="H54" s="165">
        <v>0.94099999999999995</v>
      </c>
      <c r="I54" s="41">
        <v>232</v>
      </c>
      <c r="J54" s="42">
        <v>4.5999999999999999E-2</v>
      </c>
      <c r="K54" s="43">
        <v>65</v>
      </c>
      <c r="L54" s="164">
        <v>1.2999999999999999E-2</v>
      </c>
      <c r="M54" s="138">
        <v>70</v>
      </c>
      <c r="N54" s="31">
        <v>1.4E-2</v>
      </c>
      <c r="O54" s="32">
        <v>50</v>
      </c>
      <c r="P54" s="33">
        <v>1.0999999999999999E-2</v>
      </c>
      <c r="Q54" s="32">
        <v>75</v>
      </c>
      <c r="R54" s="33">
        <v>1.6E-2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3">
        <v>1E-3</v>
      </c>
      <c r="AA54" s="162">
        <v>157</v>
      </c>
    </row>
    <row r="55" spans="1:27" x14ac:dyDescent="0.25">
      <c r="A55" s="36" t="s">
        <v>75</v>
      </c>
      <c r="B55" s="37">
        <v>5465</v>
      </c>
      <c r="C55" s="38">
        <v>10</v>
      </c>
      <c r="D55" s="38">
        <v>0</v>
      </c>
      <c r="E55" s="38">
        <v>7</v>
      </c>
      <c r="F55" s="39">
        <v>4</v>
      </c>
      <c r="G55" s="40">
        <v>4787</v>
      </c>
      <c r="H55" s="165">
        <v>0.876</v>
      </c>
      <c r="I55" s="41">
        <v>562</v>
      </c>
      <c r="J55" s="42">
        <v>0.10299999999999999</v>
      </c>
      <c r="K55" s="43">
        <v>116</v>
      </c>
      <c r="L55" s="164">
        <v>2.1000000000000001E-2</v>
      </c>
      <c r="M55" s="138">
        <v>893</v>
      </c>
      <c r="N55" s="149">
        <v>0.16300000000000001</v>
      </c>
      <c r="O55" s="32">
        <v>774</v>
      </c>
      <c r="P55" s="33">
        <v>0.16200000000000001</v>
      </c>
      <c r="Q55" s="32">
        <v>353</v>
      </c>
      <c r="R55" s="33">
        <v>7.3999999999999996E-2</v>
      </c>
      <c r="S55" s="32">
        <v>509</v>
      </c>
      <c r="T55" s="33">
        <v>0.106</v>
      </c>
      <c r="U55" s="32">
        <v>7</v>
      </c>
      <c r="V55" s="33">
        <v>1E-3</v>
      </c>
      <c r="W55" s="34">
        <v>0</v>
      </c>
      <c r="X55" s="35">
        <v>0</v>
      </c>
      <c r="Y55" s="34">
        <v>32</v>
      </c>
      <c r="Z55" s="163">
        <v>7.0000000000000001E-3</v>
      </c>
      <c r="AA55" s="162">
        <v>1794</v>
      </c>
    </row>
    <row r="56" spans="1:27" x14ac:dyDescent="0.25">
      <c r="A56" s="36" t="s">
        <v>76</v>
      </c>
      <c r="B56" s="37">
        <v>13886</v>
      </c>
      <c r="C56" s="38">
        <v>20</v>
      </c>
      <c r="D56" s="38">
        <v>0</v>
      </c>
      <c r="E56" s="38">
        <v>15</v>
      </c>
      <c r="F56" s="39">
        <v>3</v>
      </c>
      <c r="G56" s="40">
        <v>13435</v>
      </c>
      <c r="H56" s="165">
        <v>0.96799999999999997</v>
      </c>
      <c r="I56" s="41">
        <v>434</v>
      </c>
      <c r="J56" s="42">
        <v>3.1E-2</v>
      </c>
      <c r="K56" s="43">
        <v>17</v>
      </c>
      <c r="L56" s="164">
        <v>1E-3</v>
      </c>
      <c r="M56" s="138">
        <v>2479</v>
      </c>
      <c r="N56" s="149">
        <v>0.17899999999999999</v>
      </c>
      <c r="O56" s="32">
        <v>2330</v>
      </c>
      <c r="P56" s="33">
        <v>0.17299999999999999</v>
      </c>
      <c r="Q56" s="32">
        <v>311</v>
      </c>
      <c r="R56" s="33">
        <v>2.3E-2</v>
      </c>
      <c r="S56" s="32">
        <v>1167</v>
      </c>
      <c r="T56" s="33">
        <v>8.6999999999999994E-2</v>
      </c>
      <c r="U56" s="32">
        <v>2</v>
      </c>
      <c r="V56" s="33">
        <v>0</v>
      </c>
      <c r="W56" s="34">
        <v>0</v>
      </c>
      <c r="X56" s="35">
        <v>0</v>
      </c>
      <c r="Y56" s="34">
        <v>1</v>
      </c>
      <c r="Z56" s="163">
        <v>0</v>
      </c>
      <c r="AA56" s="162">
        <v>3960</v>
      </c>
    </row>
    <row r="57" spans="1:27" x14ac:dyDescent="0.25">
      <c r="A57" s="36" t="s">
        <v>77</v>
      </c>
      <c r="B57" s="37">
        <v>24421</v>
      </c>
      <c r="C57" s="38">
        <v>38</v>
      </c>
      <c r="D57" s="38">
        <v>0</v>
      </c>
      <c r="E57" s="38">
        <v>26</v>
      </c>
      <c r="F57" s="39">
        <v>4</v>
      </c>
      <c r="G57" s="40">
        <v>22394</v>
      </c>
      <c r="H57" s="165">
        <v>0.91700000000000004</v>
      </c>
      <c r="I57" s="41">
        <v>1719</v>
      </c>
      <c r="J57" s="42">
        <v>7.0000000000000007E-2</v>
      </c>
      <c r="K57" s="43">
        <v>308</v>
      </c>
      <c r="L57" s="164">
        <v>1.2999999999999999E-2</v>
      </c>
      <c r="M57" s="138">
        <v>6111</v>
      </c>
      <c r="N57" s="149">
        <v>0.25</v>
      </c>
      <c r="O57" s="32">
        <v>4544</v>
      </c>
      <c r="P57" s="33">
        <v>0.20300000000000001</v>
      </c>
      <c r="Q57" s="32">
        <v>8893</v>
      </c>
      <c r="R57" s="33">
        <v>0.39700000000000002</v>
      </c>
      <c r="S57" s="32">
        <v>12852</v>
      </c>
      <c r="T57" s="33">
        <v>0.57399999999999995</v>
      </c>
      <c r="U57" s="32">
        <v>6500</v>
      </c>
      <c r="V57" s="33">
        <v>0.28999999999999998</v>
      </c>
      <c r="W57" s="34">
        <v>4</v>
      </c>
      <c r="X57" s="35">
        <v>0</v>
      </c>
      <c r="Y57" s="34">
        <v>55</v>
      </c>
      <c r="Z57" s="163">
        <v>2E-3</v>
      </c>
      <c r="AA57" s="162">
        <v>34415</v>
      </c>
    </row>
    <row r="58" spans="1:27" x14ac:dyDescent="0.25">
      <c r="A58" s="36" t="s">
        <v>78</v>
      </c>
      <c r="B58" s="37">
        <v>4862</v>
      </c>
      <c r="C58" s="38">
        <v>12</v>
      </c>
      <c r="D58" s="38">
        <v>0</v>
      </c>
      <c r="E58" s="38">
        <v>9</v>
      </c>
      <c r="F58" s="39">
        <v>3</v>
      </c>
      <c r="G58" s="40">
        <v>4253</v>
      </c>
      <c r="H58" s="165">
        <v>0.875</v>
      </c>
      <c r="I58" s="41">
        <v>577</v>
      </c>
      <c r="J58" s="42">
        <v>0.11899999999999999</v>
      </c>
      <c r="K58" s="43">
        <v>32</v>
      </c>
      <c r="L58" s="164">
        <v>7.0000000000000001E-3</v>
      </c>
      <c r="M58" s="138">
        <v>375</v>
      </c>
      <c r="N58" s="149">
        <v>7.6999999999999999E-2</v>
      </c>
      <c r="O58" s="32">
        <v>313</v>
      </c>
      <c r="P58" s="33">
        <v>7.3999999999999996E-2</v>
      </c>
      <c r="Q58" s="32">
        <v>861</v>
      </c>
      <c r="R58" s="33">
        <v>0.20200000000000001</v>
      </c>
      <c r="S58" s="32">
        <v>4253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3">
        <v>2E-3</v>
      </c>
      <c r="AA58" s="162">
        <v>5514</v>
      </c>
    </row>
    <row r="59" spans="1:27" x14ac:dyDescent="0.25">
      <c r="A59" s="36" t="s">
        <v>79</v>
      </c>
      <c r="B59" s="37">
        <v>9594</v>
      </c>
      <c r="C59" s="38">
        <v>21</v>
      </c>
      <c r="D59" s="38">
        <v>0</v>
      </c>
      <c r="E59" s="38">
        <v>12</v>
      </c>
      <c r="F59" s="39">
        <v>3</v>
      </c>
      <c r="G59" s="40">
        <v>9103</v>
      </c>
      <c r="H59" s="165">
        <v>0.94899999999999995</v>
      </c>
      <c r="I59" s="41">
        <v>355</v>
      </c>
      <c r="J59" s="42">
        <v>3.6999999999999998E-2</v>
      </c>
      <c r="K59" s="43">
        <v>136</v>
      </c>
      <c r="L59" s="164">
        <v>1.4E-2</v>
      </c>
      <c r="M59" s="138">
        <v>1969</v>
      </c>
      <c r="N59" s="149">
        <v>0.20499999999999999</v>
      </c>
      <c r="O59" s="32">
        <v>1573</v>
      </c>
      <c r="P59" s="33">
        <v>0.17299999999999999</v>
      </c>
      <c r="Q59" s="32">
        <v>145</v>
      </c>
      <c r="R59" s="33">
        <v>1.6E-2</v>
      </c>
      <c r="S59" s="32">
        <v>9103</v>
      </c>
      <c r="T59" s="33">
        <v>1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3">
        <v>4.0000000000000001E-3</v>
      </c>
      <c r="AA59" s="162">
        <v>11257</v>
      </c>
    </row>
    <row r="60" spans="1:27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10</v>
      </c>
      <c r="F60" s="39">
        <v>3</v>
      </c>
      <c r="G60" s="40">
        <v>1717</v>
      </c>
      <c r="H60" s="165">
        <v>0.48299999999999998</v>
      </c>
      <c r="I60" s="41">
        <v>1479</v>
      </c>
      <c r="J60" s="42">
        <v>0.41599999999999998</v>
      </c>
      <c r="K60" s="43">
        <v>362</v>
      </c>
      <c r="L60" s="164">
        <v>0.10199999999999999</v>
      </c>
      <c r="M60" s="138">
        <v>81</v>
      </c>
      <c r="N60" s="31">
        <v>2.3E-2</v>
      </c>
      <c r="O60" s="32">
        <v>81</v>
      </c>
      <c r="P60" s="33">
        <v>4.7E-2</v>
      </c>
      <c r="Q60" s="32">
        <v>89</v>
      </c>
      <c r="R60" s="33">
        <v>5.1999999999999998E-2</v>
      </c>
      <c r="S60" s="32">
        <v>1536</v>
      </c>
      <c r="T60" s="33">
        <v>0.89500000000000002</v>
      </c>
      <c r="U60" s="32">
        <v>12</v>
      </c>
      <c r="V60" s="33">
        <v>7.0000000000000001E-3</v>
      </c>
      <c r="W60" s="34">
        <v>12</v>
      </c>
      <c r="X60" s="35">
        <v>7.0000000000000001E-3</v>
      </c>
      <c r="Y60" s="34">
        <v>24</v>
      </c>
      <c r="Z60" s="163">
        <v>1.4E-2</v>
      </c>
      <c r="AA60" s="162">
        <v>1754</v>
      </c>
    </row>
    <row r="61" spans="1:27" x14ac:dyDescent="0.25">
      <c r="A61" s="36" t="s">
        <v>81</v>
      </c>
      <c r="B61" s="37">
        <v>52653</v>
      </c>
      <c r="C61" s="38">
        <v>70</v>
      </c>
      <c r="D61" s="38">
        <v>1</v>
      </c>
      <c r="E61" s="38">
        <v>51</v>
      </c>
      <c r="F61" s="39">
        <v>3</v>
      </c>
      <c r="G61" s="40">
        <v>52244</v>
      </c>
      <c r="H61" s="165">
        <v>0.99199999999999999</v>
      </c>
      <c r="I61" s="41">
        <v>364</v>
      </c>
      <c r="J61" s="42">
        <v>7.0000000000000001E-3</v>
      </c>
      <c r="K61" s="43">
        <v>45</v>
      </c>
      <c r="L61" s="164">
        <v>1E-3</v>
      </c>
      <c r="M61" s="138">
        <v>9261</v>
      </c>
      <c r="N61" s="149">
        <v>0.17599999999999999</v>
      </c>
      <c r="O61" s="32">
        <v>8865</v>
      </c>
      <c r="P61" s="33">
        <v>0.17</v>
      </c>
      <c r="Q61" s="32">
        <v>1082</v>
      </c>
      <c r="R61" s="33">
        <v>2.1000000000000001E-2</v>
      </c>
      <c r="S61" s="32">
        <v>5755</v>
      </c>
      <c r="T61" s="33">
        <v>0.11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3">
        <v>0</v>
      </c>
      <c r="AA61" s="162">
        <v>16122</v>
      </c>
    </row>
    <row r="62" spans="1:27" ht="15.75" thickBot="1" x14ac:dyDescent="0.3">
      <c r="A62" s="73" t="s">
        <v>82</v>
      </c>
      <c r="B62" s="74">
        <v>13541</v>
      </c>
      <c r="C62" s="75">
        <v>26</v>
      </c>
      <c r="D62" s="75">
        <v>0</v>
      </c>
      <c r="E62" s="75">
        <v>21</v>
      </c>
      <c r="F62" s="76">
        <v>3</v>
      </c>
      <c r="G62" s="45">
        <v>11324</v>
      </c>
      <c r="H62" s="178">
        <v>0.83599999999999997</v>
      </c>
      <c r="I62" s="46">
        <v>2105</v>
      </c>
      <c r="J62" s="47">
        <v>0.155</v>
      </c>
      <c r="K62" s="48">
        <v>112</v>
      </c>
      <c r="L62" s="177">
        <v>8.0000000000000002E-3</v>
      </c>
      <c r="M62" s="139">
        <v>891</v>
      </c>
      <c r="N62" s="176">
        <v>6.6000000000000003E-2</v>
      </c>
      <c r="O62" s="175">
        <v>724</v>
      </c>
      <c r="P62" s="174">
        <v>6.4000000000000001E-2</v>
      </c>
      <c r="Q62" s="175">
        <v>194</v>
      </c>
      <c r="R62" s="174">
        <v>1.7000000000000001E-2</v>
      </c>
      <c r="S62" s="175">
        <v>161</v>
      </c>
      <c r="T62" s="174">
        <v>1.4E-2</v>
      </c>
      <c r="U62" s="175">
        <v>53</v>
      </c>
      <c r="V62" s="174">
        <v>5.0000000000000001E-3</v>
      </c>
      <c r="W62" s="172">
        <v>52</v>
      </c>
      <c r="X62" s="173">
        <v>5.0000000000000001E-3</v>
      </c>
      <c r="Y62" s="172">
        <v>12</v>
      </c>
      <c r="Z62" s="171">
        <v>1E-3</v>
      </c>
      <c r="AA62" s="170">
        <v>1363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1129340</v>
      </c>
      <c r="C65" s="62">
        <f t="shared" si="0"/>
        <v>1679</v>
      </c>
      <c r="D65" s="61">
        <f t="shared" si="0"/>
        <v>49</v>
      </c>
      <c r="E65" s="61">
        <f t="shared" si="0"/>
        <v>1263</v>
      </c>
      <c r="F65" s="62">
        <f t="shared" si="0"/>
        <v>195</v>
      </c>
      <c r="G65" s="63">
        <f t="shared" si="0"/>
        <v>1052357</v>
      </c>
      <c r="H65" s="64">
        <f xml:space="preserve"> G65 / B65</f>
        <v>0.93183363734570634</v>
      </c>
      <c r="I65" s="63">
        <f>SUM(I8:I62)</f>
        <v>63012</v>
      </c>
      <c r="J65" s="65">
        <f xml:space="preserve"> I65 / B65</f>
        <v>5.5795420334000388E-2</v>
      </c>
      <c r="K65" s="63">
        <f>SUM(K8:K62)</f>
        <v>13971</v>
      </c>
      <c r="L65" s="65">
        <f xml:space="preserve"> K65 / B65</f>
        <v>1.2370942320293269E-2</v>
      </c>
      <c r="M65" s="66">
        <f>SUM(M8:M62)</f>
        <v>294288</v>
      </c>
      <c r="N65" s="67">
        <f xml:space="preserve"> M65 / $G$65</f>
        <v>0.2796465458014723</v>
      </c>
      <c r="O65" s="66">
        <f>SUM(O8:O62)</f>
        <v>231596</v>
      </c>
      <c r="P65" s="67">
        <f xml:space="preserve"> O65 / $G$65</f>
        <v>0.22007360620017732</v>
      </c>
      <c r="Q65" s="66">
        <f>SUM(Q8:Q62)</f>
        <v>190610</v>
      </c>
      <c r="R65" s="67">
        <f xml:space="preserve"> Q65 / $G$65</f>
        <v>0.18112674691193198</v>
      </c>
      <c r="S65" s="66">
        <f>SUM(S8:S62)</f>
        <v>646023</v>
      </c>
      <c r="T65" s="67">
        <f xml:space="preserve"> S65 / $G$65</f>
        <v>0.61388198111477377</v>
      </c>
      <c r="U65" s="66">
        <f>SUM(U8:U62)</f>
        <v>128047</v>
      </c>
      <c r="V65" s="67">
        <f xml:space="preserve"> U65 / $G$65</f>
        <v>0.1216763892861453</v>
      </c>
      <c r="W65" s="66">
        <f>SUM(W8:W62)</f>
        <v>6118</v>
      </c>
      <c r="X65" s="67">
        <f xml:space="preserve"> W65 / $G$65</f>
        <v>5.8136164818592927E-3</v>
      </c>
      <c r="Y65" s="66">
        <f>SUM(Y8:Y62)</f>
        <v>2052</v>
      </c>
      <c r="Z65" s="67">
        <f xml:space="preserve"> Y65 / $G$65</f>
        <v>1.9499086336670921E-3</v>
      </c>
      <c r="AA65" s="161"/>
    </row>
    <row r="66" spans="1:27" s="7" customFormat="1" ht="12.75" x14ac:dyDescent="0.2">
      <c r="A66" s="69" t="s">
        <v>94</v>
      </c>
      <c r="B66" s="61">
        <f t="shared" ref="B66:Z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1717</v>
      </c>
      <c r="H66" s="70">
        <f t="shared" si="1"/>
        <v>0.48299999999999998</v>
      </c>
      <c r="I66" s="63">
        <f t="shared" si="1"/>
        <v>39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6">
        <f t="shared" si="1"/>
        <v>70</v>
      </c>
      <c r="N66" s="159">
        <f t="shared" si="1"/>
        <v>8.0000000000000002E-3</v>
      </c>
      <c r="O66" s="66">
        <f t="shared" si="1"/>
        <v>8</v>
      </c>
      <c r="P66" s="72">
        <f t="shared" si="1"/>
        <v>2E-3</v>
      </c>
      <c r="Q66" s="66">
        <f t="shared" si="1"/>
        <v>55</v>
      </c>
      <c r="R66" s="160">
        <f t="shared" si="1"/>
        <v>6.0000000000000001E-3</v>
      </c>
      <c r="S66" s="66">
        <f t="shared" si="1"/>
        <v>4</v>
      </c>
      <c r="T66" s="160">
        <f t="shared" si="1"/>
        <v>1E-3</v>
      </c>
      <c r="U66" s="66">
        <f t="shared" si="1"/>
        <v>1</v>
      </c>
      <c r="V66" s="160">
        <f t="shared" si="1"/>
        <v>0</v>
      </c>
      <c r="W66" s="66">
        <f t="shared" si="1"/>
        <v>0</v>
      </c>
      <c r="X66" s="159">
        <f t="shared" si="1"/>
        <v>0</v>
      </c>
      <c r="Y66" s="66">
        <f t="shared" si="1"/>
        <v>1</v>
      </c>
      <c r="Z66" s="159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116568</v>
      </c>
      <c r="C67" s="61">
        <f t="shared" si="2"/>
        <v>191</v>
      </c>
      <c r="D67" s="61">
        <f t="shared" si="2"/>
        <v>11</v>
      </c>
      <c r="E67" s="61">
        <f t="shared" si="2"/>
        <v>172</v>
      </c>
      <c r="F67" s="61">
        <f t="shared" si="2"/>
        <v>8</v>
      </c>
      <c r="G67" s="63">
        <f t="shared" si="2"/>
        <v>113613</v>
      </c>
      <c r="H67" s="70">
        <f t="shared" si="2"/>
        <v>0.995</v>
      </c>
      <c r="I67" s="63">
        <f t="shared" si="2"/>
        <v>5419</v>
      </c>
      <c r="J67" s="71">
        <f t="shared" si="2"/>
        <v>0.41599999999999998</v>
      </c>
      <c r="K67" s="63">
        <f t="shared" si="2"/>
        <v>2430</v>
      </c>
      <c r="L67" s="71">
        <f t="shared" si="2"/>
        <v>0.14899999999999999</v>
      </c>
      <c r="M67" s="66">
        <f t="shared" si="2"/>
        <v>75063</v>
      </c>
      <c r="N67" s="159">
        <f t="shared" si="2"/>
        <v>0.93600000000000005</v>
      </c>
      <c r="O67" s="66">
        <f t="shared" si="2"/>
        <v>69012</v>
      </c>
      <c r="P67" s="72">
        <f t="shared" si="2"/>
        <v>0.86899999999999999</v>
      </c>
      <c r="Q67" s="66">
        <f t="shared" si="2"/>
        <v>43036</v>
      </c>
      <c r="R67" s="160">
        <f t="shared" si="2"/>
        <v>0.93500000000000005</v>
      </c>
      <c r="S67" s="66">
        <f t="shared" si="2"/>
        <v>79391</v>
      </c>
      <c r="T67" s="160">
        <f t="shared" si="2"/>
        <v>1</v>
      </c>
      <c r="U67" s="66">
        <f t="shared" si="2"/>
        <v>36126</v>
      </c>
      <c r="V67" s="160">
        <f t="shared" si="2"/>
        <v>1</v>
      </c>
      <c r="W67" s="66">
        <f t="shared" si="2"/>
        <v>5240</v>
      </c>
      <c r="X67" s="159">
        <f t="shared" si="2"/>
        <v>0.57499999999999996</v>
      </c>
      <c r="Y67" s="66">
        <f t="shared" si="2"/>
        <v>168</v>
      </c>
      <c r="Z67" s="159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workbookViewId="0">
      <pane xSplit="1" ySplit="7" topLeftCell="B50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5703125" defaultRowHeight="12.75" x14ac:dyDescent="0.2"/>
  <cols>
    <col min="1" max="1" width="10.5703125" style="7" customWidth="1"/>
    <col min="2" max="2" width="10.5703125" style="10" customWidth="1"/>
    <col min="3" max="4" width="10.5703125" style="19"/>
    <col min="5" max="5" width="8" style="19" customWidth="1"/>
    <col min="6" max="6" width="10.5703125" style="19"/>
    <col min="7" max="7" width="10.5703125" style="10"/>
    <col min="8" max="8" width="10.5703125" style="59"/>
    <col min="9" max="9" width="10.5703125" style="10"/>
    <col min="10" max="10" width="10.5703125" style="17"/>
    <col min="11" max="11" width="10.5703125" style="19"/>
    <col min="12" max="12" width="10.5703125" style="17"/>
    <col min="13" max="13" width="10.5703125" style="10"/>
    <col min="14" max="14" width="10.5703125" style="17"/>
    <col min="15" max="15" width="10.5703125" style="10"/>
    <col min="16" max="16" width="10.5703125" style="17"/>
    <col min="17" max="17" width="10.5703125" style="10"/>
    <col min="18" max="18" width="10.5703125" style="17"/>
    <col min="19" max="19" width="10.5703125" style="10"/>
    <col min="20" max="20" width="10.5703125" style="17"/>
    <col min="21" max="21" width="10.5703125" style="10"/>
    <col min="22" max="22" width="10.5703125" style="17"/>
    <col min="23" max="23" width="10.5703125" style="19"/>
    <col min="24" max="24" width="10.5703125" style="59"/>
    <col min="25" max="25" width="10.5703125" style="19"/>
    <col min="26" max="26" width="10.5703125" style="59"/>
    <col min="27" max="16384" width="10.5703125" style="7"/>
  </cols>
  <sheetData>
    <row r="1" spans="1:26" ht="15" x14ac:dyDescent="0.25">
      <c r="A1" s="2" t="s">
        <v>184</v>
      </c>
    </row>
    <row r="2" spans="1:26" x14ac:dyDescent="0.2">
      <c r="A2" s="169" t="s">
        <v>183</v>
      </c>
    </row>
    <row r="3" spans="1:26" x14ac:dyDescent="0.2">
      <c r="A3" s="169" t="s">
        <v>182</v>
      </c>
    </row>
    <row r="4" spans="1:26" x14ac:dyDescent="0.2">
      <c r="A4" s="169"/>
    </row>
    <row r="5" spans="1:26" ht="13.5" thickBot="1" x14ac:dyDescent="0.25">
      <c r="C5" s="7"/>
      <c r="D5" s="184" t="s">
        <v>85</v>
      </c>
      <c r="E5" s="183"/>
      <c r="H5" s="182" t="s">
        <v>86</v>
      </c>
      <c r="I5" s="7"/>
      <c r="N5" s="181" t="s">
        <v>87</v>
      </c>
      <c r="P5" s="181">
        <v>0</v>
      </c>
    </row>
    <row r="6" spans="1:26" ht="13.5" thickBot="1" x14ac:dyDescent="0.25">
      <c r="G6" s="728" t="s">
        <v>89</v>
      </c>
      <c r="H6" s="729"/>
      <c r="I6" s="729"/>
      <c r="J6" s="729"/>
      <c r="K6" s="729"/>
      <c r="L6" s="730"/>
      <c r="M6" s="718" t="s">
        <v>181</v>
      </c>
      <c r="N6" s="719"/>
      <c r="O6" s="719"/>
      <c r="P6" s="719"/>
      <c r="Q6" s="719"/>
      <c r="R6" s="719"/>
      <c r="S6" s="719"/>
      <c r="T6" s="719"/>
      <c r="U6" s="719"/>
      <c r="V6" s="719"/>
      <c r="W6" s="719"/>
      <c r="X6" s="719"/>
      <c r="Y6" s="719"/>
      <c r="Z6" s="720"/>
    </row>
    <row r="7" spans="1:26" s="220" customFormat="1" ht="54" customHeight="1" thickBot="1" x14ac:dyDescent="0.3">
      <c r="A7" s="236" t="s">
        <v>0</v>
      </c>
      <c r="B7" s="235" t="s">
        <v>1</v>
      </c>
      <c r="C7" s="234" t="s">
        <v>2</v>
      </c>
      <c r="D7" s="234" t="s">
        <v>174</v>
      </c>
      <c r="E7" s="234" t="s">
        <v>3</v>
      </c>
      <c r="F7" s="233" t="s">
        <v>4</v>
      </c>
      <c r="G7" s="232" t="s">
        <v>5</v>
      </c>
      <c r="H7" s="231" t="s">
        <v>6</v>
      </c>
      <c r="I7" s="230" t="s">
        <v>7</v>
      </c>
      <c r="J7" s="229" t="s">
        <v>8</v>
      </c>
      <c r="K7" s="228" t="s">
        <v>9</v>
      </c>
      <c r="L7" s="227" t="s">
        <v>10</v>
      </c>
      <c r="M7" s="143" t="s">
        <v>13</v>
      </c>
      <c r="N7" s="226" t="s">
        <v>14</v>
      </c>
      <c r="O7" s="225" t="s">
        <v>15</v>
      </c>
      <c r="P7" s="224" t="s">
        <v>16</v>
      </c>
      <c r="Q7" s="225" t="s">
        <v>17</v>
      </c>
      <c r="R7" s="224" t="s">
        <v>18</v>
      </c>
      <c r="S7" s="225" t="s">
        <v>19</v>
      </c>
      <c r="T7" s="224" t="s">
        <v>20</v>
      </c>
      <c r="U7" s="225" t="s">
        <v>21</v>
      </c>
      <c r="V7" s="224" t="s">
        <v>22</v>
      </c>
      <c r="W7" s="222" t="s">
        <v>23</v>
      </c>
      <c r="X7" s="223" t="s">
        <v>24</v>
      </c>
      <c r="Y7" s="222" t="s">
        <v>25</v>
      </c>
      <c r="Z7" s="221" t="s">
        <v>26</v>
      </c>
    </row>
    <row r="8" spans="1:26" x14ac:dyDescent="0.2">
      <c r="A8" s="36" t="s">
        <v>28</v>
      </c>
      <c r="B8" s="37">
        <v>9404</v>
      </c>
      <c r="C8" s="38">
        <v>13</v>
      </c>
      <c r="D8" s="38">
        <v>0</v>
      </c>
      <c r="E8" s="38">
        <v>9</v>
      </c>
      <c r="F8" s="39">
        <v>3</v>
      </c>
      <c r="G8" s="219">
        <v>8141</v>
      </c>
      <c r="H8" s="165">
        <v>0.86599999999999999</v>
      </c>
      <c r="I8" s="41">
        <v>1216</v>
      </c>
      <c r="J8" s="42">
        <v>0.129</v>
      </c>
      <c r="K8" s="43">
        <v>47</v>
      </c>
      <c r="L8" s="164">
        <v>5.0000000000000001E-3</v>
      </c>
      <c r="M8" s="138">
        <v>225</v>
      </c>
      <c r="N8" s="218">
        <v>2.4E-2</v>
      </c>
      <c r="O8" s="32">
        <v>174</v>
      </c>
      <c r="P8" s="33">
        <v>1.9E-2</v>
      </c>
      <c r="Q8" s="32">
        <v>471</v>
      </c>
      <c r="R8" s="33">
        <v>0.05</v>
      </c>
      <c r="S8" s="32">
        <v>8141</v>
      </c>
      <c r="T8" s="33">
        <v>0.86599999999999999</v>
      </c>
      <c r="U8" s="32">
        <v>8139</v>
      </c>
      <c r="V8" s="33">
        <v>0.86499999999999999</v>
      </c>
      <c r="W8" s="34">
        <v>6</v>
      </c>
      <c r="X8" s="35">
        <v>1E-3</v>
      </c>
      <c r="Y8" s="34">
        <v>18</v>
      </c>
      <c r="Z8" s="163">
        <v>2E-3</v>
      </c>
    </row>
    <row r="9" spans="1:26" x14ac:dyDescent="0.2">
      <c r="A9" s="210" t="s">
        <v>29</v>
      </c>
      <c r="B9" s="209">
        <v>80843</v>
      </c>
      <c r="C9" s="38">
        <v>80</v>
      </c>
      <c r="D9" s="208">
        <v>0</v>
      </c>
      <c r="E9" s="208">
        <v>74</v>
      </c>
      <c r="F9" s="207">
        <v>6</v>
      </c>
      <c r="G9" s="206">
        <v>79921</v>
      </c>
      <c r="H9" s="205">
        <v>0.98899999999999999</v>
      </c>
      <c r="I9" s="145">
        <v>904</v>
      </c>
      <c r="J9" s="204">
        <v>1.0999999999999999E-2</v>
      </c>
      <c r="K9" s="203">
        <v>18</v>
      </c>
      <c r="L9" s="202">
        <v>0</v>
      </c>
      <c r="M9" s="141">
        <v>79009</v>
      </c>
      <c r="N9" s="201">
        <v>0.97699999999999998</v>
      </c>
      <c r="O9" s="49">
        <v>72768</v>
      </c>
      <c r="P9" s="51">
        <v>0.9</v>
      </c>
      <c r="Q9" s="49">
        <v>18130</v>
      </c>
      <c r="R9" s="51">
        <v>0.224</v>
      </c>
      <c r="S9" s="49">
        <v>79921</v>
      </c>
      <c r="T9" s="51">
        <v>0.98899999999999999</v>
      </c>
      <c r="U9" s="49">
        <v>35976</v>
      </c>
      <c r="V9" s="51">
        <v>0.44500000000000001</v>
      </c>
      <c r="W9" s="52">
        <v>4</v>
      </c>
      <c r="X9" s="53">
        <v>0</v>
      </c>
      <c r="Y9" s="52">
        <v>20</v>
      </c>
      <c r="Z9" s="200">
        <v>0</v>
      </c>
    </row>
    <row r="10" spans="1:26" x14ac:dyDescent="0.2">
      <c r="A10" s="210" t="s">
        <v>30</v>
      </c>
      <c r="B10" s="209">
        <v>14177</v>
      </c>
      <c r="C10" s="38">
        <v>26</v>
      </c>
      <c r="D10" s="208">
        <v>0</v>
      </c>
      <c r="E10" s="208">
        <v>18</v>
      </c>
      <c r="F10" s="207">
        <v>3</v>
      </c>
      <c r="G10" s="206">
        <v>13157</v>
      </c>
      <c r="H10" s="205">
        <v>0.92800000000000005</v>
      </c>
      <c r="I10" s="145">
        <v>854</v>
      </c>
      <c r="J10" s="204">
        <v>0.06</v>
      </c>
      <c r="K10" s="203">
        <v>166</v>
      </c>
      <c r="L10" s="202">
        <v>1.2E-2</v>
      </c>
      <c r="M10" s="141">
        <v>639</v>
      </c>
      <c r="N10" s="201">
        <v>4.4999999999999998E-2</v>
      </c>
      <c r="O10" s="49">
        <v>631</v>
      </c>
      <c r="P10" s="51">
        <v>4.4999999999999998E-2</v>
      </c>
      <c r="Q10" s="49">
        <v>13157</v>
      </c>
      <c r="R10" s="51">
        <v>0.92800000000000005</v>
      </c>
      <c r="S10" s="49">
        <v>13156</v>
      </c>
      <c r="T10" s="51">
        <v>0.92800000000000005</v>
      </c>
      <c r="U10" s="49">
        <v>1</v>
      </c>
      <c r="V10" s="51">
        <v>0</v>
      </c>
      <c r="W10" s="52">
        <v>0</v>
      </c>
      <c r="X10" s="53">
        <v>0</v>
      </c>
      <c r="Y10" s="52">
        <v>63</v>
      </c>
      <c r="Z10" s="200">
        <v>4.0000000000000001E-3</v>
      </c>
    </row>
    <row r="11" spans="1:26" x14ac:dyDescent="0.2">
      <c r="A11" s="210" t="s">
        <v>31</v>
      </c>
      <c r="B11" s="209">
        <v>7999</v>
      </c>
      <c r="C11" s="208">
        <v>18</v>
      </c>
      <c r="D11" s="208">
        <v>0</v>
      </c>
      <c r="E11" s="208">
        <v>14</v>
      </c>
      <c r="F11" s="207">
        <v>4</v>
      </c>
      <c r="G11" s="206">
        <v>6424</v>
      </c>
      <c r="H11" s="205">
        <v>0.80300000000000005</v>
      </c>
      <c r="I11" s="145">
        <v>1396</v>
      </c>
      <c r="J11" s="204">
        <v>0.17499999999999999</v>
      </c>
      <c r="K11" s="203">
        <v>179</v>
      </c>
      <c r="L11" s="202">
        <v>2.1999999999999999E-2</v>
      </c>
      <c r="M11" s="141">
        <v>1935</v>
      </c>
      <c r="N11" s="201">
        <v>0.24199999999999999</v>
      </c>
      <c r="O11" s="49">
        <v>1472</v>
      </c>
      <c r="P11" s="51">
        <v>0.184</v>
      </c>
      <c r="Q11" s="49">
        <v>696</v>
      </c>
      <c r="R11" s="51">
        <v>8.6999999999999994E-2</v>
      </c>
      <c r="S11" s="49">
        <v>6424</v>
      </c>
      <c r="T11" s="51">
        <v>0.80300000000000005</v>
      </c>
      <c r="U11" s="49">
        <v>6412</v>
      </c>
      <c r="V11" s="51">
        <v>0.80200000000000005</v>
      </c>
      <c r="W11" s="52">
        <v>7</v>
      </c>
      <c r="X11" s="53">
        <v>1E-3</v>
      </c>
      <c r="Y11" s="52">
        <v>24</v>
      </c>
      <c r="Z11" s="200">
        <v>3.0000000000000001E-3</v>
      </c>
    </row>
    <row r="12" spans="1:26" x14ac:dyDescent="0.2">
      <c r="A12" s="210" t="s">
        <v>32</v>
      </c>
      <c r="B12" s="209">
        <v>14552</v>
      </c>
      <c r="C12" s="208">
        <v>19</v>
      </c>
      <c r="D12" s="208">
        <v>0</v>
      </c>
      <c r="E12" s="208">
        <v>13</v>
      </c>
      <c r="F12" s="207">
        <v>3</v>
      </c>
      <c r="G12" s="206">
        <v>14204</v>
      </c>
      <c r="H12" s="205">
        <v>0.97599999999999998</v>
      </c>
      <c r="I12" s="145">
        <v>318</v>
      </c>
      <c r="J12" s="204">
        <v>2.1999999999999999E-2</v>
      </c>
      <c r="K12" s="203">
        <v>30</v>
      </c>
      <c r="L12" s="202">
        <v>2E-3</v>
      </c>
      <c r="M12" s="141">
        <v>4573</v>
      </c>
      <c r="N12" s="201">
        <v>0.314</v>
      </c>
      <c r="O12" s="49">
        <v>3080</v>
      </c>
      <c r="P12" s="51">
        <v>0.21199999999999999</v>
      </c>
      <c r="Q12" s="49">
        <v>459</v>
      </c>
      <c r="R12" s="51">
        <v>3.2000000000000001E-2</v>
      </c>
      <c r="S12" s="49">
        <v>11617</v>
      </c>
      <c r="T12" s="51">
        <v>0.79800000000000004</v>
      </c>
      <c r="U12" s="49">
        <v>0</v>
      </c>
      <c r="V12" s="51">
        <v>0</v>
      </c>
      <c r="W12" s="52">
        <v>0</v>
      </c>
      <c r="X12" s="53">
        <v>0</v>
      </c>
      <c r="Y12" s="52">
        <v>34</v>
      </c>
      <c r="Z12" s="200">
        <v>2E-3</v>
      </c>
    </row>
    <row r="13" spans="1:26" x14ac:dyDescent="0.2">
      <c r="A13" s="217" t="s">
        <v>33</v>
      </c>
      <c r="B13" s="216">
        <v>54451</v>
      </c>
      <c r="C13" s="215" t="s">
        <v>180</v>
      </c>
      <c r="D13" s="215">
        <v>0</v>
      </c>
      <c r="E13" s="215">
        <v>0</v>
      </c>
      <c r="F13" s="214">
        <v>0</v>
      </c>
      <c r="G13" s="206">
        <v>50332</v>
      </c>
      <c r="H13" s="205">
        <v>0.92400000000000004</v>
      </c>
      <c r="I13" s="145">
        <v>4028</v>
      </c>
      <c r="J13" s="204">
        <v>7.3999999999999996E-2</v>
      </c>
      <c r="K13" s="203">
        <v>91</v>
      </c>
      <c r="L13" s="202">
        <v>2E-3</v>
      </c>
      <c r="M13" s="142" t="s">
        <v>179</v>
      </c>
      <c r="N13" s="213" t="s">
        <v>179</v>
      </c>
      <c r="O13" s="212" t="s">
        <v>179</v>
      </c>
      <c r="P13" s="212" t="s">
        <v>179</v>
      </c>
      <c r="Q13" s="212" t="s">
        <v>179</v>
      </c>
      <c r="R13" s="212" t="s">
        <v>179</v>
      </c>
      <c r="S13" s="212" t="s">
        <v>179</v>
      </c>
      <c r="T13" s="212" t="s">
        <v>179</v>
      </c>
      <c r="U13" s="212" t="s">
        <v>179</v>
      </c>
      <c r="V13" s="212" t="s">
        <v>179</v>
      </c>
      <c r="W13" s="212" t="s">
        <v>179</v>
      </c>
      <c r="X13" s="212" t="s">
        <v>179</v>
      </c>
      <c r="Y13" s="212" t="s">
        <v>179</v>
      </c>
      <c r="Z13" s="211" t="s">
        <v>179</v>
      </c>
    </row>
    <row r="14" spans="1:26" x14ac:dyDescent="0.2">
      <c r="A14" s="217" t="s">
        <v>34</v>
      </c>
      <c r="B14" s="216">
        <v>4176</v>
      </c>
      <c r="C14" s="215" t="s">
        <v>180</v>
      </c>
      <c r="D14" s="215">
        <v>0</v>
      </c>
      <c r="E14" s="215">
        <v>0</v>
      </c>
      <c r="F14" s="214">
        <v>0</v>
      </c>
      <c r="G14" s="206">
        <v>2795</v>
      </c>
      <c r="H14" s="205">
        <v>0.66900000000000004</v>
      </c>
      <c r="I14" s="145">
        <v>1351</v>
      </c>
      <c r="J14" s="204">
        <v>0.32400000000000001</v>
      </c>
      <c r="K14" s="203">
        <v>30</v>
      </c>
      <c r="L14" s="202">
        <v>7.0000000000000001E-3</v>
      </c>
      <c r="M14" s="142" t="s">
        <v>179</v>
      </c>
      <c r="N14" s="213" t="s">
        <v>179</v>
      </c>
      <c r="O14" s="212" t="s">
        <v>179</v>
      </c>
      <c r="P14" s="212" t="s">
        <v>179</v>
      </c>
      <c r="Q14" s="212" t="s">
        <v>179</v>
      </c>
      <c r="R14" s="212" t="s">
        <v>179</v>
      </c>
      <c r="S14" s="212" t="s">
        <v>179</v>
      </c>
      <c r="T14" s="212" t="s">
        <v>179</v>
      </c>
      <c r="U14" s="212" t="s">
        <v>179</v>
      </c>
      <c r="V14" s="212" t="s">
        <v>179</v>
      </c>
      <c r="W14" s="212" t="s">
        <v>179</v>
      </c>
      <c r="X14" s="212" t="s">
        <v>179</v>
      </c>
      <c r="Y14" s="212" t="s">
        <v>179</v>
      </c>
      <c r="Z14" s="211" t="s">
        <v>179</v>
      </c>
    </row>
    <row r="15" spans="1:26" x14ac:dyDescent="0.2">
      <c r="A15" s="210" t="s">
        <v>35</v>
      </c>
      <c r="B15" s="209">
        <v>5040</v>
      </c>
      <c r="C15" s="208">
        <v>11</v>
      </c>
      <c r="D15" s="208">
        <v>0</v>
      </c>
      <c r="E15" s="208">
        <v>10</v>
      </c>
      <c r="F15" s="207">
        <v>3</v>
      </c>
      <c r="G15" s="206">
        <v>4423</v>
      </c>
      <c r="H15" s="205">
        <v>0.878</v>
      </c>
      <c r="I15" s="145">
        <v>594</v>
      </c>
      <c r="J15" s="204">
        <v>0.11799999999999999</v>
      </c>
      <c r="K15" s="203">
        <v>23</v>
      </c>
      <c r="L15" s="202">
        <v>5.0000000000000001E-3</v>
      </c>
      <c r="M15" s="141">
        <v>130</v>
      </c>
      <c r="N15" s="201">
        <v>2.5999999999999999E-2</v>
      </c>
      <c r="O15" s="49">
        <v>126</v>
      </c>
      <c r="P15" s="51">
        <v>2.5000000000000001E-2</v>
      </c>
      <c r="Q15" s="49">
        <v>90</v>
      </c>
      <c r="R15" s="51">
        <v>1.7999999999999999E-2</v>
      </c>
      <c r="S15" s="49">
        <v>4423</v>
      </c>
      <c r="T15" s="51">
        <v>0.878</v>
      </c>
      <c r="U15" s="49">
        <v>4422</v>
      </c>
      <c r="V15" s="51">
        <v>0.877</v>
      </c>
      <c r="W15" s="52">
        <v>2</v>
      </c>
      <c r="X15" s="53">
        <v>0</v>
      </c>
      <c r="Y15" s="52">
        <v>29</v>
      </c>
      <c r="Z15" s="200">
        <v>6.0000000000000001E-3</v>
      </c>
    </row>
    <row r="16" spans="1:26" x14ac:dyDescent="0.2">
      <c r="A16" s="210" t="s">
        <v>36</v>
      </c>
      <c r="B16" s="209">
        <v>4283</v>
      </c>
      <c r="C16" s="208">
        <v>12</v>
      </c>
      <c r="D16" s="208">
        <v>0</v>
      </c>
      <c r="E16" s="208">
        <v>11</v>
      </c>
      <c r="F16" s="207">
        <v>4</v>
      </c>
      <c r="G16" s="206">
        <v>3861</v>
      </c>
      <c r="H16" s="205">
        <v>0.90100000000000002</v>
      </c>
      <c r="I16" s="145">
        <v>362</v>
      </c>
      <c r="J16" s="204">
        <v>8.5000000000000006E-2</v>
      </c>
      <c r="K16" s="203">
        <v>60</v>
      </c>
      <c r="L16" s="202">
        <v>1.4E-2</v>
      </c>
      <c r="M16" s="141">
        <v>558</v>
      </c>
      <c r="N16" s="201">
        <v>0.13</v>
      </c>
      <c r="O16" s="49">
        <v>526</v>
      </c>
      <c r="P16" s="51">
        <v>0.123</v>
      </c>
      <c r="Q16" s="49">
        <v>3861</v>
      </c>
      <c r="R16" s="51">
        <v>0.90100000000000002</v>
      </c>
      <c r="S16" s="49">
        <v>3861</v>
      </c>
      <c r="T16" s="51">
        <v>0.90100000000000002</v>
      </c>
      <c r="U16" s="49">
        <v>13</v>
      </c>
      <c r="V16" s="51">
        <v>3.0000000000000001E-3</v>
      </c>
      <c r="W16" s="52">
        <v>5</v>
      </c>
      <c r="X16" s="53">
        <v>1E-3</v>
      </c>
      <c r="Y16" s="52">
        <v>14</v>
      </c>
      <c r="Z16" s="200">
        <v>3.0000000000000001E-3</v>
      </c>
    </row>
    <row r="17" spans="1:26" x14ac:dyDescent="0.2">
      <c r="A17" s="210" t="s">
        <v>37</v>
      </c>
      <c r="B17" s="209">
        <v>25078</v>
      </c>
      <c r="C17" s="208">
        <v>39</v>
      </c>
      <c r="D17" s="208">
        <v>0</v>
      </c>
      <c r="E17" s="208">
        <v>33</v>
      </c>
      <c r="F17" s="207">
        <v>3</v>
      </c>
      <c r="G17" s="206">
        <v>20764</v>
      </c>
      <c r="H17" s="205">
        <v>0.82799999999999996</v>
      </c>
      <c r="I17" s="145">
        <v>3814</v>
      </c>
      <c r="J17" s="204">
        <v>0.152</v>
      </c>
      <c r="K17" s="203">
        <v>500</v>
      </c>
      <c r="L17" s="202">
        <v>0.02</v>
      </c>
      <c r="M17" s="141">
        <v>4919</v>
      </c>
      <c r="N17" s="201">
        <v>0.19600000000000001</v>
      </c>
      <c r="O17" s="49">
        <v>3848</v>
      </c>
      <c r="P17" s="51">
        <v>0.153</v>
      </c>
      <c r="Q17" s="49">
        <v>5127</v>
      </c>
      <c r="R17" s="51">
        <v>0.20399999999999999</v>
      </c>
      <c r="S17" s="49">
        <v>20764</v>
      </c>
      <c r="T17" s="51">
        <v>0.82799999999999996</v>
      </c>
      <c r="U17" s="49">
        <v>7686</v>
      </c>
      <c r="V17" s="51">
        <v>0.30599999999999999</v>
      </c>
      <c r="W17" s="52">
        <v>9</v>
      </c>
      <c r="X17" s="53">
        <v>0</v>
      </c>
      <c r="Y17" s="52">
        <v>32</v>
      </c>
      <c r="Z17" s="200">
        <v>1E-3</v>
      </c>
    </row>
    <row r="18" spans="1:26" x14ac:dyDescent="0.2">
      <c r="A18" s="210" t="s">
        <v>38</v>
      </c>
      <c r="B18" s="209">
        <v>3687</v>
      </c>
      <c r="C18" s="208">
        <v>10</v>
      </c>
      <c r="D18" s="208">
        <v>0</v>
      </c>
      <c r="E18" s="208">
        <v>10</v>
      </c>
      <c r="F18" s="207">
        <v>4</v>
      </c>
      <c r="G18" s="206">
        <v>3006</v>
      </c>
      <c r="H18" s="205">
        <v>0.81499999999999995</v>
      </c>
      <c r="I18" s="145">
        <v>604</v>
      </c>
      <c r="J18" s="204">
        <v>0.16400000000000001</v>
      </c>
      <c r="K18" s="203">
        <v>77</v>
      </c>
      <c r="L18" s="202">
        <v>2.1000000000000001E-2</v>
      </c>
      <c r="M18" s="141">
        <v>334</v>
      </c>
      <c r="N18" s="201">
        <v>9.0999999999999998E-2</v>
      </c>
      <c r="O18" s="49">
        <v>334</v>
      </c>
      <c r="P18" s="51">
        <v>9.0999999999999998E-2</v>
      </c>
      <c r="Q18" s="49">
        <v>322</v>
      </c>
      <c r="R18" s="51">
        <v>8.6999999999999994E-2</v>
      </c>
      <c r="S18" s="49">
        <v>3006</v>
      </c>
      <c r="T18" s="51">
        <v>0.81499999999999995</v>
      </c>
      <c r="U18" s="49">
        <v>1971</v>
      </c>
      <c r="V18" s="51">
        <v>0.53500000000000003</v>
      </c>
      <c r="W18" s="52">
        <v>0</v>
      </c>
      <c r="X18" s="53">
        <v>0</v>
      </c>
      <c r="Y18" s="52">
        <v>8</v>
      </c>
      <c r="Z18" s="200">
        <v>2E-3</v>
      </c>
    </row>
    <row r="19" spans="1:26" x14ac:dyDescent="0.2">
      <c r="A19" s="210" t="s">
        <v>39</v>
      </c>
      <c r="B19" s="209">
        <v>7248</v>
      </c>
      <c r="C19" s="208">
        <v>14</v>
      </c>
      <c r="D19" s="208">
        <v>0</v>
      </c>
      <c r="E19" s="208">
        <v>9</v>
      </c>
      <c r="F19" s="207">
        <v>3</v>
      </c>
      <c r="G19" s="206">
        <v>7178</v>
      </c>
      <c r="H19" s="205">
        <v>0.99</v>
      </c>
      <c r="I19" s="145">
        <v>53</v>
      </c>
      <c r="J19" s="204">
        <v>7.0000000000000001E-3</v>
      </c>
      <c r="K19" s="203">
        <v>17</v>
      </c>
      <c r="L19" s="202">
        <v>2E-3</v>
      </c>
      <c r="M19" s="141">
        <v>519</v>
      </c>
      <c r="N19" s="201">
        <v>7.1999999999999995E-2</v>
      </c>
      <c r="O19" s="49">
        <v>369</v>
      </c>
      <c r="P19" s="51">
        <v>5.0999999999999997E-2</v>
      </c>
      <c r="Q19" s="49">
        <v>75</v>
      </c>
      <c r="R19" s="51">
        <v>0.01</v>
      </c>
      <c r="S19" s="49">
        <v>7178</v>
      </c>
      <c r="T19" s="51">
        <v>0.99</v>
      </c>
      <c r="U19" s="49">
        <v>5318</v>
      </c>
      <c r="V19" s="51">
        <v>0.73399999999999999</v>
      </c>
      <c r="W19" s="52">
        <v>3</v>
      </c>
      <c r="X19" s="53">
        <v>0</v>
      </c>
      <c r="Y19" s="52">
        <v>4</v>
      </c>
      <c r="Z19" s="200">
        <v>1E-3</v>
      </c>
    </row>
    <row r="20" spans="1:26" x14ac:dyDescent="0.2">
      <c r="A20" s="210" t="s">
        <v>40</v>
      </c>
      <c r="B20" s="209">
        <v>21927</v>
      </c>
      <c r="C20" s="208">
        <v>28</v>
      </c>
      <c r="D20" s="208">
        <v>0</v>
      </c>
      <c r="E20" s="208">
        <v>22</v>
      </c>
      <c r="F20" s="207">
        <v>3</v>
      </c>
      <c r="G20" s="206">
        <v>18524</v>
      </c>
      <c r="H20" s="205">
        <v>0.84499999999999997</v>
      </c>
      <c r="I20" s="145">
        <v>2377</v>
      </c>
      <c r="J20" s="204">
        <v>0.108</v>
      </c>
      <c r="K20" s="203">
        <v>1026</v>
      </c>
      <c r="L20" s="202">
        <v>4.7E-2</v>
      </c>
      <c r="M20" s="141">
        <v>5111</v>
      </c>
      <c r="N20" s="201">
        <v>0.23300000000000001</v>
      </c>
      <c r="O20" s="49">
        <v>4563</v>
      </c>
      <c r="P20" s="51">
        <v>0.20799999999999999</v>
      </c>
      <c r="Q20" s="49">
        <v>2090</v>
      </c>
      <c r="R20" s="51">
        <v>9.5000000000000001E-2</v>
      </c>
      <c r="S20" s="49">
        <v>18524</v>
      </c>
      <c r="T20" s="51">
        <v>0.84499999999999997</v>
      </c>
      <c r="U20" s="49">
        <v>10</v>
      </c>
      <c r="V20" s="51">
        <v>0</v>
      </c>
      <c r="W20" s="52">
        <v>10</v>
      </c>
      <c r="X20" s="53">
        <v>0</v>
      </c>
      <c r="Y20" s="52">
        <v>58</v>
      </c>
      <c r="Z20" s="200">
        <v>3.0000000000000001E-3</v>
      </c>
    </row>
    <row r="21" spans="1:26" x14ac:dyDescent="0.2">
      <c r="A21" s="210" t="s">
        <v>41</v>
      </c>
      <c r="B21" s="209">
        <v>13799</v>
      </c>
      <c r="C21" s="208">
        <v>25</v>
      </c>
      <c r="D21" s="208">
        <v>0</v>
      </c>
      <c r="E21" s="208">
        <v>17</v>
      </c>
      <c r="F21" s="207">
        <v>8</v>
      </c>
      <c r="G21" s="206">
        <v>12950</v>
      </c>
      <c r="H21" s="205">
        <v>0.93799999999999994</v>
      </c>
      <c r="I21" s="145">
        <v>621</v>
      </c>
      <c r="J21" s="204">
        <v>4.4999999999999998E-2</v>
      </c>
      <c r="K21" s="203">
        <v>228</v>
      </c>
      <c r="L21" s="202">
        <v>1.7000000000000001E-2</v>
      </c>
      <c r="M21" s="141">
        <v>3355</v>
      </c>
      <c r="N21" s="201">
        <v>0.24299999999999999</v>
      </c>
      <c r="O21" s="49">
        <v>2249</v>
      </c>
      <c r="P21" s="51">
        <v>0.16300000000000001</v>
      </c>
      <c r="Q21" s="49">
        <v>12950</v>
      </c>
      <c r="R21" s="51">
        <v>0.93799999999999994</v>
      </c>
      <c r="S21" s="49">
        <v>12950</v>
      </c>
      <c r="T21" s="51">
        <v>0.93799999999999994</v>
      </c>
      <c r="U21" s="49">
        <v>21</v>
      </c>
      <c r="V21" s="51">
        <v>2E-3</v>
      </c>
      <c r="W21" s="52">
        <v>6</v>
      </c>
      <c r="X21" s="53">
        <v>0</v>
      </c>
      <c r="Y21" s="52">
        <v>21</v>
      </c>
      <c r="Z21" s="200">
        <v>2E-3</v>
      </c>
    </row>
    <row r="22" spans="1:26" x14ac:dyDescent="0.2">
      <c r="A22" s="210" t="s">
        <v>42</v>
      </c>
      <c r="B22" s="209">
        <v>18538</v>
      </c>
      <c r="C22" s="208">
        <v>24</v>
      </c>
      <c r="D22" s="208">
        <v>0</v>
      </c>
      <c r="E22" s="208">
        <v>9</v>
      </c>
      <c r="F22" s="207">
        <v>3</v>
      </c>
      <c r="G22" s="206">
        <v>18240</v>
      </c>
      <c r="H22" s="205">
        <v>0.98399999999999999</v>
      </c>
      <c r="I22" s="145">
        <v>287</v>
      </c>
      <c r="J22" s="204">
        <v>1.4999999999999999E-2</v>
      </c>
      <c r="K22" s="203">
        <v>11</v>
      </c>
      <c r="L22" s="202">
        <v>1E-3</v>
      </c>
      <c r="M22" s="141">
        <v>1165</v>
      </c>
      <c r="N22" s="201">
        <v>6.3E-2</v>
      </c>
      <c r="O22" s="49">
        <v>1069</v>
      </c>
      <c r="P22" s="51">
        <v>5.8000000000000003E-2</v>
      </c>
      <c r="Q22" s="49">
        <v>306</v>
      </c>
      <c r="R22" s="51">
        <v>1.7000000000000001E-2</v>
      </c>
      <c r="S22" s="49">
        <v>6916</v>
      </c>
      <c r="T22" s="51">
        <v>0.373</v>
      </c>
      <c r="U22" s="49">
        <v>2</v>
      </c>
      <c r="V22" s="51">
        <v>0</v>
      </c>
      <c r="W22" s="52">
        <v>2</v>
      </c>
      <c r="X22" s="53">
        <v>0</v>
      </c>
      <c r="Y22" s="52">
        <v>42</v>
      </c>
      <c r="Z22" s="200">
        <v>2E-3</v>
      </c>
    </row>
    <row r="23" spans="1:26" x14ac:dyDescent="0.2">
      <c r="A23" s="210" t="s">
        <v>43</v>
      </c>
      <c r="B23" s="209">
        <v>8597</v>
      </c>
      <c r="C23" s="208">
        <v>14</v>
      </c>
      <c r="D23" s="208">
        <v>5</v>
      </c>
      <c r="E23" s="208">
        <v>7</v>
      </c>
      <c r="F23" s="207">
        <v>5</v>
      </c>
      <c r="G23" s="206">
        <v>8047</v>
      </c>
      <c r="H23" s="205">
        <v>0.93600000000000005</v>
      </c>
      <c r="I23" s="145">
        <v>505</v>
      </c>
      <c r="J23" s="204">
        <v>5.8999999999999997E-2</v>
      </c>
      <c r="K23" s="203">
        <v>45</v>
      </c>
      <c r="L23" s="202">
        <v>5.0000000000000001E-3</v>
      </c>
      <c r="M23" s="141">
        <v>244</v>
      </c>
      <c r="N23" s="201">
        <v>2.8000000000000001E-2</v>
      </c>
      <c r="O23" s="49">
        <v>79</v>
      </c>
      <c r="P23" s="51">
        <v>8.9999999999999993E-3</v>
      </c>
      <c r="Q23" s="49">
        <v>146</v>
      </c>
      <c r="R23" s="51">
        <v>1.7000000000000001E-2</v>
      </c>
      <c r="S23" s="49">
        <v>8047</v>
      </c>
      <c r="T23" s="51">
        <v>0.93600000000000005</v>
      </c>
      <c r="U23" s="49">
        <v>23</v>
      </c>
      <c r="V23" s="51">
        <v>3.0000000000000001E-3</v>
      </c>
      <c r="W23" s="52">
        <v>3</v>
      </c>
      <c r="X23" s="53">
        <v>0</v>
      </c>
      <c r="Y23" s="52">
        <v>24</v>
      </c>
      <c r="Z23" s="200">
        <v>3.0000000000000001E-3</v>
      </c>
    </row>
    <row r="24" spans="1:26" x14ac:dyDescent="0.2">
      <c r="A24" s="210" t="s">
        <v>44</v>
      </c>
      <c r="B24" s="209">
        <v>43390</v>
      </c>
      <c r="C24" s="208">
        <v>64</v>
      </c>
      <c r="D24" s="208">
        <v>0</v>
      </c>
      <c r="E24" s="208">
        <v>44</v>
      </c>
      <c r="F24" s="207">
        <v>6</v>
      </c>
      <c r="G24" s="206">
        <v>40263</v>
      </c>
      <c r="H24" s="205">
        <v>0.92800000000000005</v>
      </c>
      <c r="I24" s="145">
        <v>2671</v>
      </c>
      <c r="J24" s="204">
        <v>6.2E-2</v>
      </c>
      <c r="K24" s="203">
        <v>456</v>
      </c>
      <c r="L24" s="202">
        <v>1.0999999999999999E-2</v>
      </c>
      <c r="M24" s="141">
        <v>5186</v>
      </c>
      <c r="N24" s="201">
        <v>0.12</v>
      </c>
      <c r="O24" s="49">
        <v>4051</v>
      </c>
      <c r="P24" s="51">
        <v>9.2999999999999999E-2</v>
      </c>
      <c r="Q24" s="49">
        <v>40263</v>
      </c>
      <c r="R24" s="51">
        <v>0.92800000000000005</v>
      </c>
      <c r="S24" s="49">
        <v>40263</v>
      </c>
      <c r="T24" s="51">
        <v>0.92800000000000005</v>
      </c>
      <c r="U24" s="49">
        <v>26</v>
      </c>
      <c r="V24" s="51">
        <v>1E-3</v>
      </c>
      <c r="W24" s="52">
        <v>0</v>
      </c>
      <c r="X24" s="53">
        <v>0</v>
      </c>
      <c r="Y24" s="52">
        <v>111</v>
      </c>
      <c r="Z24" s="200">
        <v>3.0000000000000001E-3</v>
      </c>
    </row>
    <row r="25" spans="1:26" x14ac:dyDescent="0.2">
      <c r="A25" s="210" t="s">
        <v>45</v>
      </c>
      <c r="B25" s="209">
        <v>18595</v>
      </c>
      <c r="C25" s="208">
        <v>30</v>
      </c>
      <c r="D25" s="208">
        <v>0</v>
      </c>
      <c r="E25" s="208">
        <v>20</v>
      </c>
      <c r="F25" s="207">
        <v>3</v>
      </c>
      <c r="G25" s="206">
        <v>17987</v>
      </c>
      <c r="H25" s="205">
        <v>0.96699999999999997</v>
      </c>
      <c r="I25" s="145">
        <v>474</v>
      </c>
      <c r="J25" s="204">
        <v>2.5000000000000001E-2</v>
      </c>
      <c r="K25" s="203">
        <v>134</v>
      </c>
      <c r="L25" s="202">
        <v>7.0000000000000001E-3</v>
      </c>
      <c r="M25" s="141">
        <v>8162</v>
      </c>
      <c r="N25" s="201">
        <v>0.439</v>
      </c>
      <c r="O25" s="49">
        <v>5846</v>
      </c>
      <c r="P25" s="51">
        <v>0.314</v>
      </c>
      <c r="Q25" s="49">
        <v>17987</v>
      </c>
      <c r="R25" s="51">
        <v>0.96699999999999997</v>
      </c>
      <c r="S25" s="49">
        <v>17987</v>
      </c>
      <c r="T25" s="51">
        <v>0.96699999999999997</v>
      </c>
      <c r="U25" s="49">
        <v>5412</v>
      </c>
      <c r="V25" s="51">
        <v>0.29099999999999998</v>
      </c>
      <c r="W25" s="52">
        <v>1</v>
      </c>
      <c r="X25" s="53">
        <v>0</v>
      </c>
      <c r="Y25" s="52">
        <v>53</v>
      </c>
      <c r="Z25" s="200">
        <v>3.0000000000000001E-3</v>
      </c>
    </row>
    <row r="26" spans="1:26" x14ac:dyDescent="0.2">
      <c r="A26" s="210" t="s">
        <v>46</v>
      </c>
      <c r="B26" s="209">
        <v>40412</v>
      </c>
      <c r="C26" s="208">
        <v>28</v>
      </c>
      <c r="D26" s="208">
        <v>4</v>
      </c>
      <c r="E26" s="208">
        <v>22</v>
      </c>
      <c r="F26" s="207">
        <v>0</v>
      </c>
      <c r="G26" s="206">
        <v>40185</v>
      </c>
      <c r="H26" s="205">
        <v>0.99399999999999999</v>
      </c>
      <c r="I26" s="145">
        <v>222</v>
      </c>
      <c r="J26" s="204">
        <v>5.0000000000000001E-3</v>
      </c>
      <c r="K26" s="203">
        <v>5</v>
      </c>
      <c r="L26" s="202">
        <v>0</v>
      </c>
      <c r="M26" s="141">
        <v>22495</v>
      </c>
      <c r="N26" s="201">
        <v>0.55700000000000005</v>
      </c>
      <c r="O26" s="49">
        <v>21808</v>
      </c>
      <c r="P26" s="51">
        <v>0.54</v>
      </c>
      <c r="Q26" s="49">
        <v>7257</v>
      </c>
      <c r="R26" s="51">
        <v>0.18</v>
      </c>
      <c r="S26" s="49">
        <v>40185</v>
      </c>
      <c r="T26" s="51">
        <v>0.99399999999999999</v>
      </c>
      <c r="U26" s="49">
        <v>1</v>
      </c>
      <c r="V26" s="51">
        <v>0</v>
      </c>
      <c r="W26" s="52">
        <v>0</v>
      </c>
      <c r="X26" s="53">
        <v>0</v>
      </c>
      <c r="Y26" s="52">
        <v>14</v>
      </c>
      <c r="Z26" s="200">
        <v>0</v>
      </c>
    </row>
    <row r="27" spans="1:26" x14ac:dyDescent="0.2">
      <c r="A27" s="210" t="s">
        <v>47</v>
      </c>
      <c r="B27" s="209">
        <v>116994</v>
      </c>
      <c r="C27" s="208">
        <v>191</v>
      </c>
      <c r="D27" s="208">
        <v>0</v>
      </c>
      <c r="E27" s="208">
        <v>172</v>
      </c>
      <c r="F27" s="207">
        <v>4</v>
      </c>
      <c r="G27" s="206">
        <v>113214</v>
      </c>
      <c r="H27" s="205">
        <v>0.96799999999999997</v>
      </c>
      <c r="I27" s="145">
        <v>3411</v>
      </c>
      <c r="J27" s="204">
        <v>2.9000000000000001E-2</v>
      </c>
      <c r="K27" s="203">
        <v>369</v>
      </c>
      <c r="L27" s="202">
        <v>3.0000000000000001E-3</v>
      </c>
      <c r="M27" s="141">
        <v>28486</v>
      </c>
      <c r="N27" s="201">
        <v>0.24299999999999999</v>
      </c>
      <c r="O27" s="49">
        <v>26836</v>
      </c>
      <c r="P27" s="51">
        <v>0.22900000000000001</v>
      </c>
      <c r="Q27" s="49">
        <v>6456</v>
      </c>
      <c r="R27" s="51">
        <v>5.5E-2</v>
      </c>
      <c r="S27" s="49">
        <v>113214</v>
      </c>
      <c r="T27" s="51">
        <v>0.96799999999999997</v>
      </c>
      <c r="U27" s="49">
        <v>31821</v>
      </c>
      <c r="V27" s="51">
        <v>0.27200000000000002</v>
      </c>
      <c r="W27" s="52">
        <v>2</v>
      </c>
      <c r="X27" s="53">
        <v>0</v>
      </c>
      <c r="Y27" s="52">
        <v>165</v>
      </c>
      <c r="Z27" s="200">
        <v>1E-3</v>
      </c>
    </row>
    <row r="28" spans="1:26" x14ac:dyDescent="0.2">
      <c r="A28" s="210" t="s">
        <v>48</v>
      </c>
      <c r="B28" s="209">
        <v>10064</v>
      </c>
      <c r="C28" s="208">
        <v>24</v>
      </c>
      <c r="D28" s="208">
        <v>0</v>
      </c>
      <c r="E28" s="208">
        <v>13</v>
      </c>
      <c r="F28" s="207">
        <v>3</v>
      </c>
      <c r="G28" s="206">
        <v>9598</v>
      </c>
      <c r="H28" s="205">
        <v>0.95399999999999996</v>
      </c>
      <c r="I28" s="145">
        <v>449</v>
      </c>
      <c r="J28" s="204">
        <v>4.4999999999999998E-2</v>
      </c>
      <c r="K28" s="203">
        <v>17</v>
      </c>
      <c r="L28" s="202">
        <v>2E-3</v>
      </c>
      <c r="M28" s="141">
        <v>516</v>
      </c>
      <c r="N28" s="201">
        <v>5.0999999999999997E-2</v>
      </c>
      <c r="O28" s="49">
        <v>302</v>
      </c>
      <c r="P28" s="51">
        <v>0.03</v>
      </c>
      <c r="Q28" s="49">
        <v>9598</v>
      </c>
      <c r="R28" s="51">
        <v>0.95399999999999996</v>
      </c>
      <c r="S28" s="49">
        <v>9598</v>
      </c>
      <c r="T28" s="51">
        <v>0.95399999999999996</v>
      </c>
      <c r="U28" s="49">
        <v>8</v>
      </c>
      <c r="V28" s="51">
        <v>1E-3</v>
      </c>
      <c r="W28" s="52">
        <v>8</v>
      </c>
      <c r="X28" s="53">
        <v>1E-3</v>
      </c>
      <c r="Y28" s="52">
        <v>17</v>
      </c>
      <c r="Z28" s="200">
        <v>2E-3</v>
      </c>
    </row>
    <row r="29" spans="1:26" x14ac:dyDescent="0.2">
      <c r="A29" s="210" t="s">
        <v>49</v>
      </c>
      <c r="B29" s="209">
        <v>11639</v>
      </c>
      <c r="C29" s="208">
        <v>14</v>
      </c>
      <c r="D29" s="208">
        <v>0</v>
      </c>
      <c r="E29" s="208">
        <v>13</v>
      </c>
      <c r="F29" s="207">
        <v>3</v>
      </c>
      <c r="G29" s="206">
        <v>10213</v>
      </c>
      <c r="H29" s="205">
        <v>0.877</v>
      </c>
      <c r="I29" s="145">
        <v>1378</v>
      </c>
      <c r="J29" s="204">
        <v>0.11799999999999999</v>
      </c>
      <c r="K29" s="203">
        <v>48</v>
      </c>
      <c r="L29" s="202">
        <v>4.0000000000000001E-3</v>
      </c>
      <c r="M29" s="141">
        <v>1359</v>
      </c>
      <c r="N29" s="201">
        <v>0.11700000000000001</v>
      </c>
      <c r="O29" s="49">
        <v>1315</v>
      </c>
      <c r="P29" s="51">
        <v>0.113</v>
      </c>
      <c r="Q29" s="49">
        <v>1953</v>
      </c>
      <c r="R29" s="51">
        <v>0.16800000000000001</v>
      </c>
      <c r="S29" s="49">
        <v>10213</v>
      </c>
      <c r="T29" s="51">
        <v>0.877</v>
      </c>
      <c r="U29" s="49">
        <v>29</v>
      </c>
      <c r="V29" s="51">
        <v>2E-3</v>
      </c>
      <c r="W29" s="52">
        <v>3</v>
      </c>
      <c r="X29" s="53">
        <v>0</v>
      </c>
      <c r="Y29" s="52">
        <v>74</v>
      </c>
      <c r="Z29" s="200">
        <v>6.0000000000000001E-3</v>
      </c>
    </row>
    <row r="30" spans="1:26" x14ac:dyDescent="0.2">
      <c r="A30" s="210" t="s">
        <v>50</v>
      </c>
      <c r="B30" s="209">
        <v>22052</v>
      </c>
      <c r="C30" s="208">
        <v>39</v>
      </c>
      <c r="D30" s="208">
        <v>4</v>
      </c>
      <c r="E30" s="208">
        <v>33</v>
      </c>
      <c r="F30" s="207">
        <v>4</v>
      </c>
      <c r="G30" s="206">
        <v>17452</v>
      </c>
      <c r="H30" s="205">
        <v>0.79100000000000004</v>
      </c>
      <c r="I30" s="145">
        <v>3635</v>
      </c>
      <c r="J30" s="204">
        <v>0.16500000000000001</v>
      </c>
      <c r="K30" s="203">
        <v>965</v>
      </c>
      <c r="L30" s="202">
        <v>4.3999999999999997E-2</v>
      </c>
      <c r="M30" s="141">
        <v>4142</v>
      </c>
      <c r="N30" s="201">
        <v>0.188</v>
      </c>
      <c r="O30" s="49">
        <v>3634</v>
      </c>
      <c r="P30" s="51">
        <v>0.16500000000000001</v>
      </c>
      <c r="Q30" s="49">
        <v>17452</v>
      </c>
      <c r="R30" s="51">
        <v>0.79100000000000004</v>
      </c>
      <c r="S30" s="49">
        <v>17452</v>
      </c>
      <c r="T30" s="51">
        <v>0.79100000000000004</v>
      </c>
      <c r="U30" s="49">
        <v>3</v>
      </c>
      <c r="V30" s="51">
        <v>0</v>
      </c>
      <c r="W30" s="52">
        <v>2</v>
      </c>
      <c r="X30" s="53">
        <v>0</v>
      </c>
      <c r="Y30" s="52">
        <v>25</v>
      </c>
      <c r="Z30" s="200">
        <v>1E-3</v>
      </c>
    </row>
    <row r="31" spans="1:26" x14ac:dyDescent="0.2">
      <c r="A31" s="210" t="s">
        <v>51</v>
      </c>
      <c r="B31" s="209">
        <v>36047</v>
      </c>
      <c r="C31" s="208">
        <v>77</v>
      </c>
      <c r="D31" s="208">
        <v>0</v>
      </c>
      <c r="E31" s="208">
        <v>61</v>
      </c>
      <c r="F31" s="207">
        <v>3</v>
      </c>
      <c r="G31" s="206">
        <v>31579</v>
      </c>
      <c r="H31" s="205">
        <v>0.876</v>
      </c>
      <c r="I31" s="145">
        <v>3442</v>
      </c>
      <c r="J31" s="204">
        <v>9.5000000000000001E-2</v>
      </c>
      <c r="K31" s="203">
        <v>1026</v>
      </c>
      <c r="L31" s="202">
        <v>2.8000000000000001E-2</v>
      </c>
      <c r="M31" s="141">
        <v>10223</v>
      </c>
      <c r="N31" s="201">
        <v>0.28399999999999997</v>
      </c>
      <c r="O31" s="49">
        <v>9189</v>
      </c>
      <c r="P31" s="51">
        <v>0.255</v>
      </c>
      <c r="Q31" s="49">
        <v>5723</v>
      </c>
      <c r="R31" s="51">
        <v>0.159</v>
      </c>
      <c r="S31" s="49">
        <v>31579</v>
      </c>
      <c r="T31" s="51">
        <v>0.876</v>
      </c>
      <c r="U31" s="49">
        <v>4705</v>
      </c>
      <c r="V31" s="51">
        <v>0.13100000000000001</v>
      </c>
      <c r="W31" s="52">
        <v>14</v>
      </c>
      <c r="X31" s="53">
        <v>0</v>
      </c>
      <c r="Y31" s="52">
        <v>135</v>
      </c>
      <c r="Z31" s="200">
        <v>4.0000000000000001E-3</v>
      </c>
    </row>
    <row r="32" spans="1:26" x14ac:dyDescent="0.2">
      <c r="A32" s="210" t="s">
        <v>52</v>
      </c>
      <c r="B32" s="209">
        <v>19492</v>
      </c>
      <c r="C32" s="208">
        <v>35</v>
      </c>
      <c r="D32" s="208">
        <v>0</v>
      </c>
      <c r="E32" s="208">
        <v>25</v>
      </c>
      <c r="F32" s="207">
        <v>3</v>
      </c>
      <c r="G32" s="206">
        <v>19059</v>
      </c>
      <c r="H32" s="205">
        <v>0.97799999999999998</v>
      </c>
      <c r="I32" s="145">
        <v>403</v>
      </c>
      <c r="J32" s="204">
        <v>2.1000000000000001E-2</v>
      </c>
      <c r="K32" s="203">
        <v>30</v>
      </c>
      <c r="L32" s="202">
        <v>2E-3</v>
      </c>
      <c r="M32" s="141">
        <v>2840</v>
      </c>
      <c r="N32" s="201">
        <v>0.14599999999999999</v>
      </c>
      <c r="O32" s="49">
        <v>2122</v>
      </c>
      <c r="P32" s="51">
        <v>0.109</v>
      </c>
      <c r="Q32" s="49">
        <v>19059</v>
      </c>
      <c r="R32" s="51">
        <v>0.97799999999999998</v>
      </c>
      <c r="S32" s="49">
        <v>19034</v>
      </c>
      <c r="T32" s="51">
        <v>0.97699999999999998</v>
      </c>
      <c r="U32" s="49">
        <v>3288</v>
      </c>
      <c r="V32" s="51">
        <v>0.16900000000000001</v>
      </c>
      <c r="W32" s="52">
        <v>4</v>
      </c>
      <c r="X32" s="53">
        <v>0</v>
      </c>
      <c r="Y32" s="52">
        <v>29</v>
      </c>
      <c r="Z32" s="200">
        <v>1E-3</v>
      </c>
    </row>
    <row r="33" spans="1:26" x14ac:dyDescent="0.2">
      <c r="A33" s="210" t="s">
        <v>53</v>
      </c>
      <c r="B33" s="209">
        <v>15785</v>
      </c>
      <c r="C33" s="208">
        <v>31</v>
      </c>
      <c r="D33" s="208">
        <v>0</v>
      </c>
      <c r="E33" s="208">
        <v>12</v>
      </c>
      <c r="F33" s="207">
        <v>4</v>
      </c>
      <c r="G33" s="206">
        <v>15219</v>
      </c>
      <c r="H33" s="205">
        <v>0.96399999999999997</v>
      </c>
      <c r="I33" s="145">
        <v>542</v>
      </c>
      <c r="J33" s="204">
        <v>3.4000000000000002E-2</v>
      </c>
      <c r="K33" s="203">
        <v>24</v>
      </c>
      <c r="L33" s="202">
        <v>2E-3</v>
      </c>
      <c r="M33" s="141">
        <v>1819</v>
      </c>
      <c r="N33" s="201">
        <v>0.115</v>
      </c>
      <c r="O33" s="49">
        <v>1460</v>
      </c>
      <c r="P33" s="51">
        <v>9.1999999999999998E-2</v>
      </c>
      <c r="Q33" s="49">
        <v>3791</v>
      </c>
      <c r="R33" s="51">
        <v>0.24</v>
      </c>
      <c r="S33" s="49">
        <v>15219</v>
      </c>
      <c r="T33" s="51">
        <v>0.96399999999999997</v>
      </c>
      <c r="U33" s="49">
        <v>11</v>
      </c>
      <c r="V33" s="51">
        <v>1E-3</v>
      </c>
      <c r="W33" s="52">
        <v>1</v>
      </c>
      <c r="X33" s="53">
        <v>0</v>
      </c>
      <c r="Y33" s="52">
        <v>34</v>
      </c>
      <c r="Z33" s="200">
        <v>2E-3</v>
      </c>
    </row>
    <row r="34" spans="1:26" x14ac:dyDescent="0.2">
      <c r="A34" s="210" t="s">
        <v>54</v>
      </c>
      <c r="B34" s="209">
        <v>11552</v>
      </c>
      <c r="C34" s="208">
        <v>38</v>
      </c>
      <c r="D34" s="208">
        <v>0</v>
      </c>
      <c r="E34" s="208">
        <v>13</v>
      </c>
      <c r="F34" s="207">
        <v>4</v>
      </c>
      <c r="G34" s="206">
        <v>6072</v>
      </c>
      <c r="H34" s="205">
        <v>0.52600000000000002</v>
      </c>
      <c r="I34" s="145">
        <v>4370</v>
      </c>
      <c r="J34" s="204">
        <v>0.378</v>
      </c>
      <c r="K34" s="203">
        <v>1110</v>
      </c>
      <c r="L34" s="202">
        <v>9.6000000000000002E-2</v>
      </c>
      <c r="M34" s="141">
        <v>1943</v>
      </c>
      <c r="N34" s="201">
        <v>0.16800000000000001</v>
      </c>
      <c r="O34" s="49">
        <v>736</v>
      </c>
      <c r="P34" s="51">
        <v>6.4000000000000001E-2</v>
      </c>
      <c r="Q34" s="49">
        <v>2381</v>
      </c>
      <c r="R34" s="51">
        <v>0.20599999999999999</v>
      </c>
      <c r="S34" s="49">
        <v>6072</v>
      </c>
      <c r="T34" s="51">
        <v>0.52600000000000002</v>
      </c>
      <c r="U34" s="49">
        <v>632</v>
      </c>
      <c r="V34" s="51">
        <v>5.5E-2</v>
      </c>
      <c r="W34" s="52">
        <v>8</v>
      </c>
      <c r="X34" s="53">
        <v>1E-3</v>
      </c>
      <c r="Y34" s="52">
        <v>21</v>
      </c>
      <c r="Z34" s="200">
        <v>2E-3</v>
      </c>
    </row>
    <row r="35" spans="1:26" x14ac:dyDescent="0.2">
      <c r="A35" s="210" t="s">
        <v>55</v>
      </c>
      <c r="B35" s="209">
        <v>35680</v>
      </c>
      <c r="C35" s="208">
        <v>45</v>
      </c>
      <c r="D35" s="208">
        <v>0</v>
      </c>
      <c r="E35" s="208">
        <v>32</v>
      </c>
      <c r="F35" s="207">
        <v>3</v>
      </c>
      <c r="G35" s="206">
        <v>32896</v>
      </c>
      <c r="H35" s="205">
        <v>0.92200000000000004</v>
      </c>
      <c r="I35" s="145">
        <v>2395</v>
      </c>
      <c r="J35" s="204">
        <v>6.7000000000000004E-2</v>
      </c>
      <c r="K35" s="203">
        <v>389</v>
      </c>
      <c r="L35" s="202">
        <v>1.0999999999999999E-2</v>
      </c>
      <c r="M35" s="141">
        <v>6697</v>
      </c>
      <c r="N35" s="201">
        <v>0.188</v>
      </c>
      <c r="O35" s="49">
        <v>5206</v>
      </c>
      <c r="P35" s="51">
        <v>0.14599999999999999</v>
      </c>
      <c r="Q35" s="49">
        <v>32896</v>
      </c>
      <c r="R35" s="51">
        <v>0.92200000000000004</v>
      </c>
      <c r="S35" s="49">
        <v>32896</v>
      </c>
      <c r="T35" s="51">
        <v>0.92200000000000004</v>
      </c>
      <c r="U35" s="49">
        <v>36</v>
      </c>
      <c r="V35" s="51">
        <v>1E-3</v>
      </c>
      <c r="W35" s="52">
        <v>13</v>
      </c>
      <c r="X35" s="53">
        <v>0</v>
      </c>
      <c r="Y35" s="52">
        <v>26</v>
      </c>
      <c r="Z35" s="200">
        <v>1E-3</v>
      </c>
    </row>
    <row r="36" spans="1:26" x14ac:dyDescent="0.2">
      <c r="A36" s="210" t="s">
        <v>56</v>
      </c>
      <c r="B36" s="209">
        <v>17400</v>
      </c>
      <c r="C36" s="208">
        <v>24</v>
      </c>
      <c r="D36" s="208">
        <v>0</v>
      </c>
      <c r="E36" s="208">
        <v>21</v>
      </c>
      <c r="F36" s="207">
        <v>3</v>
      </c>
      <c r="G36" s="206">
        <v>16293</v>
      </c>
      <c r="H36" s="205">
        <v>0.93600000000000005</v>
      </c>
      <c r="I36" s="145">
        <v>890</v>
      </c>
      <c r="J36" s="204">
        <v>5.0999999999999997E-2</v>
      </c>
      <c r="K36" s="203">
        <v>217</v>
      </c>
      <c r="L36" s="202">
        <v>1.2E-2</v>
      </c>
      <c r="M36" s="141">
        <v>7081</v>
      </c>
      <c r="N36" s="201">
        <v>0.40699999999999997</v>
      </c>
      <c r="O36" s="49">
        <v>6504</v>
      </c>
      <c r="P36" s="51">
        <v>0.374</v>
      </c>
      <c r="Q36" s="49">
        <v>16293</v>
      </c>
      <c r="R36" s="51">
        <v>0.93600000000000005</v>
      </c>
      <c r="S36" s="49">
        <v>16293</v>
      </c>
      <c r="T36" s="51">
        <v>0.93600000000000005</v>
      </c>
      <c r="U36" s="49">
        <v>11603</v>
      </c>
      <c r="V36" s="51">
        <v>0.66700000000000004</v>
      </c>
      <c r="W36" s="52">
        <v>0</v>
      </c>
      <c r="X36" s="53">
        <v>0</v>
      </c>
      <c r="Y36" s="52">
        <v>12</v>
      </c>
      <c r="Z36" s="200">
        <v>1E-3</v>
      </c>
    </row>
    <row r="37" spans="1:26" x14ac:dyDescent="0.2">
      <c r="A37" s="210" t="s">
        <v>57</v>
      </c>
      <c r="B37" s="209">
        <v>16200</v>
      </c>
      <c r="C37" s="208">
        <v>28</v>
      </c>
      <c r="D37" s="208">
        <v>11</v>
      </c>
      <c r="E37" s="208">
        <v>18</v>
      </c>
      <c r="F37" s="207">
        <v>5</v>
      </c>
      <c r="G37" s="206">
        <v>8040</v>
      </c>
      <c r="H37" s="205">
        <v>0.496</v>
      </c>
      <c r="I37" s="145">
        <v>6015</v>
      </c>
      <c r="J37" s="204">
        <v>0.371</v>
      </c>
      <c r="K37" s="203">
        <v>2145</v>
      </c>
      <c r="L37" s="202">
        <v>0.13200000000000001</v>
      </c>
      <c r="M37" s="141">
        <v>1704</v>
      </c>
      <c r="N37" s="201">
        <v>0.105</v>
      </c>
      <c r="O37" s="49">
        <v>1012</v>
      </c>
      <c r="P37" s="51">
        <v>6.2E-2</v>
      </c>
      <c r="Q37" s="49">
        <v>2484</v>
      </c>
      <c r="R37" s="51">
        <v>0.153</v>
      </c>
      <c r="S37" s="49">
        <v>8040</v>
      </c>
      <c r="T37" s="51">
        <v>0.496</v>
      </c>
      <c r="U37" s="49">
        <v>2497</v>
      </c>
      <c r="V37" s="51">
        <v>0.154</v>
      </c>
      <c r="W37" s="52">
        <v>6</v>
      </c>
      <c r="X37" s="53">
        <v>0</v>
      </c>
      <c r="Y37" s="52">
        <v>58</v>
      </c>
      <c r="Z37" s="200">
        <v>4.0000000000000001E-3</v>
      </c>
    </row>
    <row r="38" spans="1:26" x14ac:dyDescent="0.2">
      <c r="A38" s="210" t="s">
        <v>58</v>
      </c>
      <c r="B38" s="209">
        <v>60442</v>
      </c>
      <c r="C38" s="208">
        <v>45</v>
      </c>
      <c r="D38" s="208">
        <v>1</v>
      </c>
      <c r="E38" s="208">
        <v>38</v>
      </c>
      <c r="F38" s="207">
        <v>3</v>
      </c>
      <c r="G38" s="206">
        <v>57066</v>
      </c>
      <c r="H38" s="205">
        <v>0.94399999999999995</v>
      </c>
      <c r="I38" s="145">
        <v>3253</v>
      </c>
      <c r="J38" s="204">
        <v>5.3999999999999999E-2</v>
      </c>
      <c r="K38" s="203">
        <v>123</v>
      </c>
      <c r="L38" s="202">
        <v>2E-3</v>
      </c>
      <c r="M38" s="141">
        <v>11011</v>
      </c>
      <c r="N38" s="201">
        <v>0.182</v>
      </c>
      <c r="O38" s="49">
        <v>9816</v>
      </c>
      <c r="P38" s="51">
        <v>0.16200000000000001</v>
      </c>
      <c r="Q38" s="49">
        <v>1948</v>
      </c>
      <c r="R38" s="51">
        <v>3.2000000000000001E-2</v>
      </c>
      <c r="S38" s="49">
        <v>56960</v>
      </c>
      <c r="T38" s="51">
        <v>0.94199999999999995</v>
      </c>
      <c r="U38" s="49">
        <v>19844</v>
      </c>
      <c r="V38" s="51">
        <v>0.32800000000000001</v>
      </c>
      <c r="W38" s="52">
        <v>3</v>
      </c>
      <c r="X38" s="53">
        <v>0</v>
      </c>
      <c r="Y38" s="52">
        <v>10</v>
      </c>
      <c r="Z38" s="200">
        <v>0</v>
      </c>
    </row>
    <row r="39" spans="1:26" x14ac:dyDescent="0.2">
      <c r="A39" s="210" t="s">
        <v>59</v>
      </c>
      <c r="B39" s="209">
        <v>8728</v>
      </c>
      <c r="C39" s="208">
        <v>11</v>
      </c>
      <c r="D39" s="208">
        <v>0</v>
      </c>
      <c r="E39" s="208">
        <v>4</v>
      </c>
      <c r="F39" s="207">
        <v>3</v>
      </c>
      <c r="G39" s="206">
        <v>7530</v>
      </c>
      <c r="H39" s="205">
        <v>0.86299999999999999</v>
      </c>
      <c r="I39" s="145">
        <v>1030</v>
      </c>
      <c r="J39" s="204">
        <v>0.11799999999999999</v>
      </c>
      <c r="K39" s="203">
        <v>168</v>
      </c>
      <c r="L39" s="202">
        <v>1.9E-2</v>
      </c>
      <c r="M39" s="141">
        <v>5265</v>
      </c>
      <c r="N39" s="201">
        <v>0.60299999999999998</v>
      </c>
      <c r="O39" s="49">
        <v>1319</v>
      </c>
      <c r="P39" s="51">
        <v>0.151</v>
      </c>
      <c r="Q39" s="49">
        <v>2367</v>
      </c>
      <c r="R39" s="51">
        <v>0.27100000000000002</v>
      </c>
      <c r="S39" s="49">
        <v>5871</v>
      </c>
      <c r="T39" s="51">
        <v>0.67300000000000004</v>
      </c>
      <c r="U39" s="49">
        <v>10</v>
      </c>
      <c r="V39" s="51">
        <v>1E-3</v>
      </c>
      <c r="W39" s="52">
        <v>10</v>
      </c>
      <c r="X39" s="53">
        <v>1E-3</v>
      </c>
      <c r="Y39" s="52">
        <v>36</v>
      </c>
      <c r="Z39" s="200">
        <v>4.0000000000000001E-3</v>
      </c>
    </row>
    <row r="40" spans="1:26" x14ac:dyDescent="0.2">
      <c r="A40" s="210" t="s">
        <v>60</v>
      </c>
      <c r="B40" s="209">
        <v>12487</v>
      </c>
      <c r="C40" s="208">
        <v>13</v>
      </c>
      <c r="D40" s="208">
        <v>0</v>
      </c>
      <c r="E40" s="208">
        <v>6</v>
      </c>
      <c r="F40" s="207">
        <v>5</v>
      </c>
      <c r="G40" s="206">
        <v>11929</v>
      </c>
      <c r="H40" s="205">
        <v>0.95499999999999996</v>
      </c>
      <c r="I40" s="145">
        <v>534</v>
      </c>
      <c r="J40" s="204">
        <v>4.2999999999999997E-2</v>
      </c>
      <c r="K40" s="203">
        <v>24</v>
      </c>
      <c r="L40" s="202">
        <v>2E-3</v>
      </c>
      <c r="M40" s="141">
        <v>2005</v>
      </c>
      <c r="N40" s="201">
        <v>0.161</v>
      </c>
      <c r="O40" s="49">
        <v>1425</v>
      </c>
      <c r="P40" s="51">
        <v>0.114</v>
      </c>
      <c r="Q40" s="49">
        <v>11929</v>
      </c>
      <c r="R40" s="51">
        <v>0.95499999999999996</v>
      </c>
      <c r="S40" s="49">
        <v>11929</v>
      </c>
      <c r="T40" s="51">
        <v>0.95499999999999996</v>
      </c>
      <c r="U40" s="49">
        <v>2</v>
      </c>
      <c r="V40" s="51">
        <v>0</v>
      </c>
      <c r="W40" s="52">
        <v>2</v>
      </c>
      <c r="X40" s="53">
        <v>0</v>
      </c>
      <c r="Y40" s="52">
        <v>26</v>
      </c>
      <c r="Z40" s="200">
        <v>2E-3</v>
      </c>
    </row>
    <row r="41" spans="1:26" x14ac:dyDescent="0.2">
      <c r="A41" s="210" t="s">
        <v>61</v>
      </c>
      <c r="B41" s="209">
        <v>15422</v>
      </c>
      <c r="C41" s="208">
        <v>27</v>
      </c>
      <c r="D41" s="208">
        <v>2</v>
      </c>
      <c r="E41" s="208">
        <v>20</v>
      </c>
      <c r="F41" s="207">
        <v>3</v>
      </c>
      <c r="G41" s="206">
        <v>9696</v>
      </c>
      <c r="H41" s="205">
        <v>0.629</v>
      </c>
      <c r="I41" s="145">
        <v>5623</v>
      </c>
      <c r="J41" s="204">
        <v>0.36499999999999999</v>
      </c>
      <c r="K41" s="203">
        <v>103</v>
      </c>
      <c r="L41" s="202">
        <v>7.0000000000000001E-3</v>
      </c>
      <c r="M41" s="141">
        <v>1636</v>
      </c>
      <c r="N41" s="201">
        <v>0.106</v>
      </c>
      <c r="O41" s="49">
        <v>1510</v>
      </c>
      <c r="P41" s="51">
        <v>9.8000000000000004E-2</v>
      </c>
      <c r="Q41" s="49">
        <v>9696</v>
      </c>
      <c r="R41" s="51">
        <v>0.629</v>
      </c>
      <c r="S41" s="49">
        <v>9696</v>
      </c>
      <c r="T41" s="51">
        <v>0.629</v>
      </c>
      <c r="U41" s="49">
        <v>9694</v>
      </c>
      <c r="V41" s="51">
        <v>0.629</v>
      </c>
      <c r="W41" s="52">
        <v>2</v>
      </c>
      <c r="X41" s="53">
        <v>0</v>
      </c>
      <c r="Y41" s="52">
        <v>6</v>
      </c>
      <c r="Z41" s="200">
        <v>0</v>
      </c>
    </row>
    <row r="42" spans="1:26" x14ac:dyDescent="0.2">
      <c r="A42" s="217" t="s">
        <v>62</v>
      </c>
      <c r="B42" s="216">
        <v>26874</v>
      </c>
      <c r="C42" s="215" t="s">
        <v>180</v>
      </c>
      <c r="D42" s="215">
        <v>0</v>
      </c>
      <c r="E42" s="215">
        <v>0</v>
      </c>
      <c r="F42" s="214">
        <v>0</v>
      </c>
      <c r="G42" s="206">
        <v>26148</v>
      </c>
      <c r="H42" s="205">
        <v>0.97299999999999998</v>
      </c>
      <c r="I42" s="145">
        <v>722</v>
      </c>
      <c r="J42" s="204">
        <v>2.7E-2</v>
      </c>
      <c r="K42" s="203">
        <v>4</v>
      </c>
      <c r="L42" s="202">
        <v>0</v>
      </c>
      <c r="M42" s="142" t="s">
        <v>179</v>
      </c>
      <c r="N42" s="213" t="s">
        <v>179</v>
      </c>
      <c r="O42" s="212" t="s">
        <v>179</v>
      </c>
      <c r="P42" s="212" t="s">
        <v>179</v>
      </c>
      <c r="Q42" s="212" t="s">
        <v>179</v>
      </c>
      <c r="R42" s="212" t="s">
        <v>179</v>
      </c>
      <c r="S42" s="212" t="s">
        <v>179</v>
      </c>
      <c r="T42" s="212" t="s">
        <v>179</v>
      </c>
      <c r="U42" s="212" t="s">
        <v>179</v>
      </c>
      <c r="V42" s="212" t="s">
        <v>179</v>
      </c>
      <c r="W42" s="212" t="s">
        <v>179</v>
      </c>
      <c r="X42" s="212" t="s">
        <v>179</v>
      </c>
      <c r="Y42" s="212" t="s">
        <v>179</v>
      </c>
      <c r="Z42" s="211" t="s">
        <v>179</v>
      </c>
    </row>
    <row r="43" spans="1:26" x14ac:dyDescent="0.2">
      <c r="A43" s="210" t="s">
        <v>63</v>
      </c>
      <c r="B43" s="209">
        <v>4907</v>
      </c>
      <c r="C43" s="208">
        <v>9</v>
      </c>
      <c r="D43" s="208">
        <v>0</v>
      </c>
      <c r="E43" s="208">
        <v>6</v>
      </c>
      <c r="F43" s="207">
        <v>3</v>
      </c>
      <c r="G43" s="206">
        <v>4585</v>
      </c>
      <c r="H43" s="205">
        <v>0.93400000000000005</v>
      </c>
      <c r="I43" s="145">
        <v>196</v>
      </c>
      <c r="J43" s="204">
        <v>0.04</v>
      </c>
      <c r="K43" s="203">
        <v>126</v>
      </c>
      <c r="L43" s="202">
        <v>2.5999999999999999E-2</v>
      </c>
      <c r="M43" s="141">
        <v>1456</v>
      </c>
      <c r="N43" s="201">
        <v>0.29699999999999999</v>
      </c>
      <c r="O43" s="49">
        <v>1328</v>
      </c>
      <c r="P43" s="51">
        <v>0.27100000000000002</v>
      </c>
      <c r="Q43" s="49">
        <v>4585</v>
      </c>
      <c r="R43" s="51">
        <v>0.93400000000000005</v>
      </c>
      <c r="S43" s="49">
        <v>4585</v>
      </c>
      <c r="T43" s="51">
        <v>0.93400000000000005</v>
      </c>
      <c r="U43" s="49">
        <v>3</v>
      </c>
      <c r="V43" s="51">
        <v>1E-3</v>
      </c>
      <c r="W43" s="52">
        <v>3</v>
      </c>
      <c r="X43" s="53">
        <v>1E-3</v>
      </c>
      <c r="Y43" s="52">
        <v>3</v>
      </c>
      <c r="Z43" s="200">
        <v>1E-3</v>
      </c>
    </row>
    <row r="44" spans="1:26" x14ac:dyDescent="0.2">
      <c r="A44" s="210" t="s">
        <v>64</v>
      </c>
      <c r="B44" s="209">
        <v>4745</v>
      </c>
      <c r="C44" s="208">
        <v>10</v>
      </c>
      <c r="D44" s="208">
        <v>0</v>
      </c>
      <c r="E44" s="208">
        <v>1</v>
      </c>
      <c r="F44" s="207">
        <v>3</v>
      </c>
      <c r="G44" s="206">
        <v>4583</v>
      </c>
      <c r="H44" s="205">
        <v>0.96599999999999997</v>
      </c>
      <c r="I44" s="145">
        <v>151</v>
      </c>
      <c r="J44" s="204">
        <v>3.2000000000000001E-2</v>
      </c>
      <c r="K44" s="203">
        <v>11</v>
      </c>
      <c r="L44" s="202">
        <v>2E-3</v>
      </c>
      <c r="M44" s="141">
        <v>443</v>
      </c>
      <c r="N44" s="201">
        <v>9.2999999999999999E-2</v>
      </c>
      <c r="O44" s="49">
        <v>7</v>
      </c>
      <c r="P44" s="51">
        <v>1E-3</v>
      </c>
      <c r="Q44" s="49">
        <v>2044</v>
      </c>
      <c r="R44" s="51">
        <v>0.43099999999999999</v>
      </c>
      <c r="S44" s="49">
        <v>4583</v>
      </c>
      <c r="T44" s="51">
        <v>0.96599999999999997</v>
      </c>
      <c r="U44" s="49">
        <v>3</v>
      </c>
      <c r="V44" s="51">
        <v>1E-3</v>
      </c>
      <c r="W44" s="52">
        <v>3</v>
      </c>
      <c r="X44" s="53">
        <v>1E-3</v>
      </c>
      <c r="Y44" s="52">
        <v>16</v>
      </c>
      <c r="Z44" s="200">
        <v>3.0000000000000001E-3</v>
      </c>
    </row>
    <row r="45" spans="1:26" x14ac:dyDescent="0.2">
      <c r="A45" s="210" t="s">
        <v>65</v>
      </c>
      <c r="B45" s="209">
        <v>5384</v>
      </c>
      <c r="C45" s="208">
        <v>16</v>
      </c>
      <c r="D45" s="208">
        <v>0</v>
      </c>
      <c r="E45" s="208">
        <v>11</v>
      </c>
      <c r="F45" s="207">
        <v>3</v>
      </c>
      <c r="G45" s="206">
        <v>4890</v>
      </c>
      <c r="H45" s="205">
        <v>0.90800000000000003</v>
      </c>
      <c r="I45" s="145">
        <v>453</v>
      </c>
      <c r="J45" s="204">
        <v>8.4000000000000005E-2</v>
      </c>
      <c r="K45" s="203">
        <v>41</v>
      </c>
      <c r="L45" s="202">
        <v>8.0000000000000002E-3</v>
      </c>
      <c r="M45" s="141">
        <v>403</v>
      </c>
      <c r="N45" s="201">
        <v>7.4999999999999997E-2</v>
      </c>
      <c r="O45" s="49">
        <v>371</v>
      </c>
      <c r="P45" s="51">
        <v>6.9000000000000006E-2</v>
      </c>
      <c r="Q45" s="49">
        <v>226</v>
      </c>
      <c r="R45" s="51">
        <v>4.2000000000000003E-2</v>
      </c>
      <c r="S45" s="49">
        <v>4890</v>
      </c>
      <c r="T45" s="51">
        <v>0.90800000000000003</v>
      </c>
      <c r="U45" s="49">
        <v>3</v>
      </c>
      <c r="V45" s="51">
        <v>1E-3</v>
      </c>
      <c r="W45" s="52">
        <v>6</v>
      </c>
      <c r="X45" s="53">
        <v>1E-3</v>
      </c>
      <c r="Y45" s="52">
        <v>4</v>
      </c>
      <c r="Z45" s="200">
        <v>1E-3</v>
      </c>
    </row>
    <row r="46" spans="1:26" x14ac:dyDescent="0.2">
      <c r="A46" s="210" t="s">
        <v>66</v>
      </c>
      <c r="B46" s="209">
        <v>19043</v>
      </c>
      <c r="C46" s="208">
        <v>28</v>
      </c>
      <c r="D46" s="208">
        <v>8</v>
      </c>
      <c r="E46" s="208">
        <v>18</v>
      </c>
      <c r="F46" s="207">
        <v>3</v>
      </c>
      <c r="G46" s="206">
        <v>18811</v>
      </c>
      <c r="H46" s="205">
        <v>0.98799999999999999</v>
      </c>
      <c r="I46" s="145">
        <v>203</v>
      </c>
      <c r="J46" s="204">
        <v>1.0999999999999999E-2</v>
      </c>
      <c r="K46" s="203">
        <v>29</v>
      </c>
      <c r="L46" s="202">
        <v>2E-3</v>
      </c>
      <c r="M46" s="141">
        <v>5444</v>
      </c>
      <c r="N46" s="201">
        <v>0.28599999999999998</v>
      </c>
      <c r="O46" s="49">
        <v>3621</v>
      </c>
      <c r="P46" s="51">
        <v>0.19</v>
      </c>
      <c r="Q46" s="49">
        <v>18811</v>
      </c>
      <c r="R46" s="51">
        <v>0.98799999999999999</v>
      </c>
      <c r="S46" s="49">
        <v>18811</v>
      </c>
      <c r="T46" s="51">
        <v>0.98799999999999999</v>
      </c>
      <c r="U46" s="49">
        <v>10</v>
      </c>
      <c r="V46" s="51">
        <v>1E-3</v>
      </c>
      <c r="W46" s="52">
        <v>0</v>
      </c>
      <c r="X46" s="53">
        <v>0</v>
      </c>
      <c r="Y46" s="52">
        <v>8</v>
      </c>
      <c r="Z46" s="200">
        <v>0</v>
      </c>
    </row>
    <row r="47" spans="1:26" x14ac:dyDescent="0.2">
      <c r="A47" s="210" t="s">
        <v>67</v>
      </c>
      <c r="B47" s="209">
        <v>38202</v>
      </c>
      <c r="C47" s="208">
        <v>39</v>
      </c>
      <c r="D47" s="208">
        <v>12</v>
      </c>
      <c r="E47" s="208">
        <v>32</v>
      </c>
      <c r="F47" s="207">
        <v>3</v>
      </c>
      <c r="G47" s="206">
        <v>35590</v>
      </c>
      <c r="H47" s="205">
        <v>0.93200000000000005</v>
      </c>
      <c r="I47" s="145">
        <v>2524</v>
      </c>
      <c r="J47" s="204">
        <v>6.6000000000000003E-2</v>
      </c>
      <c r="K47" s="203">
        <v>88</v>
      </c>
      <c r="L47" s="202">
        <v>2E-3</v>
      </c>
      <c r="M47" s="141">
        <v>20690</v>
      </c>
      <c r="N47" s="201">
        <v>0.54200000000000004</v>
      </c>
      <c r="O47" s="49">
        <v>18413</v>
      </c>
      <c r="P47" s="51">
        <v>0.48199999999999998</v>
      </c>
      <c r="Q47" s="49">
        <v>35590</v>
      </c>
      <c r="R47" s="51">
        <v>0.93200000000000005</v>
      </c>
      <c r="S47" s="49">
        <v>35566</v>
      </c>
      <c r="T47" s="51">
        <v>0.93100000000000005</v>
      </c>
      <c r="U47" s="49">
        <v>15</v>
      </c>
      <c r="V47" s="51">
        <v>0</v>
      </c>
      <c r="W47" s="52">
        <v>0</v>
      </c>
      <c r="X47" s="53">
        <v>0</v>
      </c>
      <c r="Y47" s="52">
        <v>70</v>
      </c>
      <c r="Z47" s="200">
        <v>2E-3</v>
      </c>
    </row>
    <row r="48" spans="1:26" x14ac:dyDescent="0.2">
      <c r="A48" s="210" t="s">
        <v>68</v>
      </c>
      <c r="B48" s="209">
        <v>46532</v>
      </c>
      <c r="C48" s="208">
        <v>60</v>
      </c>
      <c r="D48" s="208">
        <v>0</v>
      </c>
      <c r="E48" s="208">
        <v>48</v>
      </c>
      <c r="F48" s="207">
        <v>3</v>
      </c>
      <c r="G48" s="206">
        <v>44704</v>
      </c>
      <c r="H48" s="205">
        <v>0.96099999999999997</v>
      </c>
      <c r="I48" s="145">
        <v>1601</v>
      </c>
      <c r="J48" s="204">
        <v>3.4000000000000002E-2</v>
      </c>
      <c r="K48" s="203">
        <v>227</v>
      </c>
      <c r="L48" s="202">
        <v>5.0000000000000001E-3</v>
      </c>
      <c r="M48" s="141">
        <v>42415</v>
      </c>
      <c r="N48" s="201">
        <v>0.91200000000000003</v>
      </c>
      <c r="O48" s="49">
        <v>35834</v>
      </c>
      <c r="P48" s="51">
        <v>0.77</v>
      </c>
      <c r="Q48" s="49">
        <v>44704</v>
      </c>
      <c r="R48" s="51">
        <v>0.96099999999999997</v>
      </c>
      <c r="S48" s="49">
        <v>44704</v>
      </c>
      <c r="T48" s="51">
        <v>0.96099999999999997</v>
      </c>
      <c r="U48" s="49">
        <v>55</v>
      </c>
      <c r="V48" s="51">
        <v>1E-3</v>
      </c>
      <c r="W48" s="52">
        <v>4</v>
      </c>
      <c r="X48" s="53">
        <v>0</v>
      </c>
      <c r="Y48" s="52">
        <v>61</v>
      </c>
      <c r="Z48" s="200">
        <v>1E-3</v>
      </c>
    </row>
    <row r="49" spans="1:26" x14ac:dyDescent="0.2">
      <c r="A49" s="210" t="s">
        <v>69</v>
      </c>
      <c r="B49" s="209">
        <v>17158</v>
      </c>
      <c r="C49" s="208">
        <v>27</v>
      </c>
      <c r="D49" s="208">
        <v>0</v>
      </c>
      <c r="E49" s="208">
        <v>22</v>
      </c>
      <c r="F49" s="207">
        <v>3</v>
      </c>
      <c r="G49" s="206">
        <v>13751</v>
      </c>
      <c r="H49" s="205">
        <v>0.80100000000000005</v>
      </c>
      <c r="I49" s="145">
        <v>2650</v>
      </c>
      <c r="J49" s="204">
        <v>0.154</v>
      </c>
      <c r="K49" s="203">
        <v>756</v>
      </c>
      <c r="L49" s="202">
        <v>4.3999999999999997E-2</v>
      </c>
      <c r="M49" s="141">
        <v>2364</v>
      </c>
      <c r="N49" s="201">
        <v>0.13800000000000001</v>
      </c>
      <c r="O49" s="49">
        <v>2226</v>
      </c>
      <c r="P49" s="51">
        <v>0.13</v>
      </c>
      <c r="Q49" s="49">
        <v>698</v>
      </c>
      <c r="R49" s="51">
        <v>4.1000000000000002E-2</v>
      </c>
      <c r="S49" s="49">
        <v>13751</v>
      </c>
      <c r="T49" s="51">
        <v>0.80100000000000005</v>
      </c>
      <c r="U49" s="49">
        <v>17</v>
      </c>
      <c r="V49" s="51">
        <v>1E-3</v>
      </c>
      <c r="W49" s="52">
        <v>6</v>
      </c>
      <c r="X49" s="53">
        <v>0</v>
      </c>
      <c r="Y49" s="52">
        <v>26</v>
      </c>
      <c r="Z49" s="200">
        <v>2E-3</v>
      </c>
    </row>
    <row r="50" spans="1:26" x14ac:dyDescent="0.2">
      <c r="A50" s="210" t="s">
        <v>70</v>
      </c>
      <c r="B50" s="209">
        <v>5776</v>
      </c>
      <c r="C50" s="208">
        <v>9</v>
      </c>
      <c r="D50" s="208">
        <v>0</v>
      </c>
      <c r="E50" s="208">
        <v>4</v>
      </c>
      <c r="F50" s="207">
        <v>3</v>
      </c>
      <c r="G50" s="206">
        <v>4937</v>
      </c>
      <c r="H50" s="205">
        <v>0.85499999999999998</v>
      </c>
      <c r="I50" s="145">
        <v>788</v>
      </c>
      <c r="J50" s="204">
        <v>0.13600000000000001</v>
      </c>
      <c r="K50" s="203">
        <v>51</v>
      </c>
      <c r="L50" s="202">
        <v>8.9999999999999993E-3</v>
      </c>
      <c r="M50" s="141">
        <v>4190</v>
      </c>
      <c r="N50" s="201">
        <v>0.72499999999999998</v>
      </c>
      <c r="O50" s="49">
        <v>2276</v>
      </c>
      <c r="P50" s="51">
        <v>0.39400000000000002</v>
      </c>
      <c r="Q50" s="49">
        <v>149</v>
      </c>
      <c r="R50" s="51">
        <v>2.5999999999999999E-2</v>
      </c>
      <c r="S50" s="49">
        <v>4937</v>
      </c>
      <c r="T50" s="51">
        <v>0.85499999999999998</v>
      </c>
      <c r="U50" s="49">
        <v>4921</v>
      </c>
      <c r="V50" s="51">
        <v>0.85199999999999998</v>
      </c>
      <c r="W50" s="52">
        <v>6</v>
      </c>
      <c r="X50" s="53">
        <v>1E-3</v>
      </c>
      <c r="Y50" s="52">
        <v>24</v>
      </c>
      <c r="Z50" s="200">
        <v>4.0000000000000001E-3</v>
      </c>
    </row>
    <row r="51" spans="1:26" x14ac:dyDescent="0.2">
      <c r="A51" s="210" t="s">
        <v>71</v>
      </c>
      <c r="B51" s="209">
        <v>8361</v>
      </c>
      <c r="C51" s="208">
        <v>19</v>
      </c>
      <c r="D51" s="208">
        <v>0</v>
      </c>
      <c r="E51" s="208">
        <v>10</v>
      </c>
      <c r="F51" s="207">
        <v>3</v>
      </c>
      <c r="G51" s="206">
        <v>5294</v>
      </c>
      <c r="H51" s="205">
        <v>0.63300000000000001</v>
      </c>
      <c r="I51" s="145">
        <v>3064</v>
      </c>
      <c r="J51" s="204">
        <v>0.36599999999999999</v>
      </c>
      <c r="K51" s="203">
        <v>3</v>
      </c>
      <c r="L51" s="202">
        <v>0</v>
      </c>
      <c r="M51" s="141">
        <v>5294</v>
      </c>
      <c r="N51" s="201">
        <v>0.63300000000000001</v>
      </c>
      <c r="O51" s="49">
        <v>2487</v>
      </c>
      <c r="P51" s="51">
        <v>0.29699999999999999</v>
      </c>
      <c r="Q51" s="49">
        <v>5294</v>
      </c>
      <c r="R51" s="51">
        <v>0.63300000000000001</v>
      </c>
      <c r="S51" s="49">
        <v>5294</v>
      </c>
      <c r="T51" s="51">
        <v>0.63300000000000001</v>
      </c>
      <c r="U51" s="49">
        <v>5294</v>
      </c>
      <c r="V51" s="51">
        <v>0.63300000000000001</v>
      </c>
      <c r="W51" s="52">
        <v>3</v>
      </c>
      <c r="X51" s="53">
        <v>0</v>
      </c>
      <c r="Y51" s="52">
        <v>8</v>
      </c>
      <c r="Z51" s="200">
        <v>1E-3</v>
      </c>
    </row>
    <row r="52" spans="1:26" x14ac:dyDescent="0.2">
      <c r="A52" s="210" t="s">
        <v>72</v>
      </c>
      <c r="B52" s="209">
        <v>7995</v>
      </c>
      <c r="C52" s="208">
        <v>15</v>
      </c>
      <c r="D52" s="208">
        <v>0</v>
      </c>
      <c r="E52" s="208">
        <v>15</v>
      </c>
      <c r="F52" s="207">
        <v>3</v>
      </c>
      <c r="G52" s="206">
        <v>7161</v>
      </c>
      <c r="H52" s="205">
        <v>0.89600000000000002</v>
      </c>
      <c r="I52" s="145">
        <v>653</v>
      </c>
      <c r="J52" s="204">
        <v>8.2000000000000003E-2</v>
      </c>
      <c r="K52" s="203">
        <v>181</v>
      </c>
      <c r="L52" s="202">
        <v>2.3E-2</v>
      </c>
      <c r="M52" s="141">
        <v>1536</v>
      </c>
      <c r="N52" s="201">
        <v>0.192</v>
      </c>
      <c r="O52" s="49">
        <v>1531</v>
      </c>
      <c r="P52" s="51">
        <v>0.191</v>
      </c>
      <c r="Q52" s="49">
        <v>7161</v>
      </c>
      <c r="R52" s="51">
        <v>0.89600000000000002</v>
      </c>
      <c r="S52" s="49">
        <v>7161</v>
      </c>
      <c r="T52" s="51">
        <v>0.89600000000000002</v>
      </c>
      <c r="U52" s="49">
        <v>18</v>
      </c>
      <c r="V52" s="51">
        <v>2E-3</v>
      </c>
      <c r="W52" s="52">
        <v>6</v>
      </c>
      <c r="X52" s="53">
        <v>1E-3</v>
      </c>
      <c r="Y52" s="52">
        <v>29</v>
      </c>
      <c r="Z52" s="200">
        <v>4.0000000000000001E-3</v>
      </c>
    </row>
    <row r="53" spans="1:26" x14ac:dyDescent="0.2">
      <c r="A53" s="210" t="s">
        <v>73</v>
      </c>
      <c r="B53" s="209">
        <v>9756</v>
      </c>
      <c r="C53" s="208">
        <v>17</v>
      </c>
      <c r="D53" s="208">
        <v>0</v>
      </c>
      <c r="E53" s="208">
        <v>15</v>
      </c>
      <c r="F53" s="207">
        <v>3</v>
      </c>
      <c r="G53" s="206">
        <v>9090</v>
      </c>
      <c r="H53" s="205">
        <v>0.93200000000000005</v>
      </c>
      <c r="I53" s="145">
        <v>505</v>
      </c>
      <c r="J53" s="204">
        <v>5.1999999999999998E-2</v>
      </c>
      <c r="K53" s="203">
        <v>161</v>
      </c>
      <c r="L53" s="202">
        <v>1.7000000000000001E-2</v>
      </c>
      <c r="M53" s="141">
        <v>1285</v>
      </c>
      <c r="N53" s="201">
        <v>0.13200000000000001</v>
      </c>
      <c r="O53" s="49">
        <v>896</v>
      </c>
      <c r="P53" s="51">
        <v>9.1999999999999998E-2</v>
      </c>
      <c r="Q53" s="49">
        <v>359</v>
      </c>
      <c r="R53" s="51">
        <v>3.6999999999999998E-2</v>
      </c>
      <c r="S53" s="49">
        <v>9090</v>
      </c>
      <c r="T53" s="51">
        <v>0.93200000000000005</v>
      </c>
      <c r="U53" s="49">
        <v>4518</v>
      </c>
      <c r="V53" s="51">
        <v>0.46300000000000002</v>
      </c>
      <c r="W53" s="52">
        <v>3</v>
      </c>
      <c r="X53" s="53">
        <v>0</v>
      </c>
      <c r="Y53" s="52">
        <v>45</v>
      </c>
      <c r="Z53" s="200">
        <v>5.0000000000000001E-3</v>
      </c>
    </row>
    <row r="54" spans="1:26" x14ac:dyDescent="0.2">
      <c r="A54" s="210" t="s">
        <v>74</v>
      </c>
      <c r="B54" s="209">
        <v>5130</v>
      </c>
      <c r="C54" s="208">
        <v>11</v>
      </c>
      <c r="D54" s="208">
        <v>0</v>
      </c>
      <c r="E54" s="208">
        <v>8</v>
      </c>
      <c r="F54" s="207">
        <v>3</v>
      </c>
      <c r="G54" s="206">
        <v>4808</v>
      </c>
      <c r="H54" s="205">
        <v>0.93700000000000006</v>
      </c>
      <c r="I54" s="145">
        <v>310</v>
      </c>
      <c r="J54" s="204">
        <v>0.06</v>
      </c>
      <c r="K54" s="203">
        <v>12</v>
      </c>
      <c r="L54" s="202">
        <v>2E-3</v>
      </c>
      <c r="M54" s="141">
        <v>25</v>
      </c>
      <c r="N54" s="201">
        <v>5.0000000000000001E-3</v>
      </c>
      <c r="O54" s="49">
        <v>22</v>
      </c>
      <c r="P54" s="51">
        <v>4.0000000000000001E-3</v>
      </c>
      <c r="Q54" s="49">
        <v>4808</v>
      </c>
      <c r="R54" s="51">
        <v>0.93700000000000006</v>
      </c>
      <c r="S54" s="49">
        <v>4808</v>
      </c>
      <c r="T54" s="51">
        <v>0.93700000000000006</v>
      </c>
      <c r="U54" s="49">
        <v>9</v>
      </c>
      <c r="V54" s="51">
        <v>2E-3</v>
      </c>
      <c r="W54" s="52">
        <v>4</v>
      </c>
      <c r="X54" s="53">
        <v>1E-3</v>
      </c>
      <c r="Y54" s="52">
        <v>5</v>
      </c>
      <c r="Z54" s="200">
        <v>1E-3</v>
      </c>
    </row>
    <row r="55" spans="1:26" x14ac:dyDescent="0.2">
      <c r="A55" s="210" t="s">
        <v>75</v>
      </c>
      <c r="B55" s="209">
        <v>5504</v>
      </c>
      <c r="C55" s="208">
        <v>10</v>
      </c>
      <c r="D55" s="208">
        <v>0</v>
      </c>
      <c r="E55" s="208">
        <v>7</v>
      </c>
      <c r="F55" s="207">
        <v>4</v>
      </c>
      <c r="G55" s="206">
        <v>4838</v>
      </c>
      <c r="H55" s="205">
        <v>0.879</v>
      </c>
      <c r="I55" s="145">
        <v>603</v>
      </c>
      <c r="J55" s="204">
        <v>0.11</v>
      </c>
      <c r="K55" s="203">
        <v>63</v>
      </c>
      <c r="L55" s="202">
        <v>1.0999999999999999E-2</v>
      </c>
      <c r="M55" s="141">
        <v>855</v>
      </c>
      <c r="N55" s="201">
        <v>0.155</v>
      </c>
      <c r="O55" s="49">
        <v>775</v>
      </c>
      <c r="P55" s="51">
        <v>0.14099999999999999</v>
      </c>
      <c r="Q55" s="49">
        <v>454</v>
      </c>
      <c r="R55" s="51">
        <v>8.2000000000000003E-2</v>
      </c>
      <c r="S55" s="49">
        <v>4838</v>
      </c>
      <c r="T55" s="51">
        <v>0.879</v>
      </c>
      <c r="U55" s="49">
        <v>9</v>
      </c>
      <c r="V55" s="51">
        <v>2E-3</v>
      </c>
      <c r="W55" s="52">
        <v>3</v>
      </c>
      <c r="X55" s="53">
        <v>1E-3</v>
      </c>
      <c r="Y55" s="52">
        <v>26</v>
      </c>
      <c r="Z55" s="200">
        <v>5.0000000000000001E-3</v>
      </c>
    </row>
    <row r="56" spans="1:26" x14ac:dyDescent="0.2">
      <c r="A56" s="210" t="s">
        <v>76</v>
      </c>
      <c r="B56" s="209">
        <v>13925</v>
      </c>
      <c r="C56" s="208">
        <v>20</v>
      </c>
      <c r="D56" s="208">
        <v>0</v>
      </c>
      <c r="E56" s="208">
        <v>15</v>
      </c>
      <c r="F56" s="207">
        <v>3</v>
      </c>
      <c r="G56" s="206">
        <v>13425</v>
      </c>
      <c r="H56" s="205">
        <v>0.96399999999999997</v>
      </c>
      <c r="I56" s="145">
        <v>478</v>
      </c>
      <c r="J56" s="204">
        <v>3.4000000000000002E-2</v>
      </c>
      <c r="K56" s="203">
        <v>22</v>
      </c>
      <c r="L56" s="202">
        <v>2E-3</v>
      </c>
      <c r="M56" s="141">
        <v>2235</v>
      </c>
      <c r="N56" s="201">
        <v>0.161</v>
      </c>
      <c r="O56" s="49">
        <v>2215</v>
      </c>
      <c r="P56" s="51">
        <v>0.159</v>
      </c>
      <c r="Q56" s="49">
        <v>13425</v>
      </c>
      <c r="R56" s="51">
        <v>0.96399999999999997</v>
      </c>
      <c r="S56" s="49">
        <v>13425</v>
      </c>
      <c r="T56" s="51">
        <v>0.96399999999999997</v>
      </c>
      <c r="U56" s="49">
        <v>2</v>
      </c>
      <c r="V56" s="51">
        <v>0</v>
      </c>
      <c r="W56" s="52">
        <v>0</v>
      </c>
      <c r="X56" s="53">
        <v>0</v>
      </c>
      <c r="Y56" s="52">
        <v>2</v>
      </c>
      <c r="Z56" s="200">
        <v>0</v>
      </c>
    </row>
    <row r="57" spans="1:26" x14ac:dyDescent="0.2">
      <c r="A57" s="210" t="s">
        <v>77</v>
      </c>
      <c r="B57" s="209">
        <v>24588</v>
      </c>
      <c r="C57" s="208">
        <v>38</v>
      </c>
      <c r="D57" s="208">
        <v>0</v>
      </c>
      <c r="E57" s="208">
        <v>26</v>
      </c>
      <c r="F57" s="207">
        <v>4</v>
      </c>
      <c r="G57" s="206">
        <v>21772</v>
      </c>
      <c r="H57" s="205">
        <v>0.88500000000000001</v>
      </c>
      <c r="I57" s="145">
        <v>2542</v>
      </c>
      <c r="J57" s="204">
        <v>0.10299999999999999</v>
      </c>
      <c r="K57" s="203">
        <v>274</v>
      </c>
      <c r="L57" s="202">
        <v>1.0999999999999999E-2</v>
      </c>
      <c r="M57" s="141">
        <v>5592</v>
      </c>
      <c r="N57" s="201">
        <v>0.22700000000000001</v>
      </c>
      <c r="O57" s="49">
        <v>4270</v>
      </c>
      <c r="P57" s="51">
        <v>0.17399999999999999</v>
      </c>
      <c r="Q57" s="49">
        <v>21772</v>
      </c>
      <c r="R57" s="51">
        <v>0.88500000000000001</v>
      </c>
      <c r="S57" s="49">
        <v>21772</v>
      </c>
      <c r="T57" s="51">
        <v>0.88500000000000001</v>
      </c>
      <c r="U57" s="49">
        <v>8721</v>
      </c>
      <c r="V57" s="51">
        <v>0.35499999999999998</v>
      </c>
      <c r="W57" s="52">
        <v>2</v>
      </c>
      <c r="X57" s="53">
        <v>0</v>
      </c>
      <c r="Y57" s="52">
        <v>46</v>
      </c>
      <c r="Z57" s="200">
        <v>2E-3</v>
      </c>
    </row>
    <row r="58" spans="1:26" x14ac:dyDescent="0.2">
      <c r="A58" s="210" t="s">
        <v>78</v>
      </c>
      <c r="B58" s="209">
        <v>4884</v>
      </c>
      <c r="C58" s="208">
        <v>12</v>
      </c>
      <c r="D58" s="208">
        <v>0</v>
      </c>
      <c r="E58" s="208">
        <v>9</v>
      </c>
      <c r="F58" s="207">
        <v>3</v>
      </c>
      <c r="G58" s="206">
        <v>3518</v>
      </c>
      <c r="H58" s="205">
        <v>0.72</v>
      </c>
      <c r="I58" s="145">
        <v>1328</v>
      </c>
      <c r="J58" s="204">
        <v>0.27200000000000002</v>
      </c>
      <c r="K58" s="203">
        <v>38</v>
      </c>
      <c r="L58" s="202">
        <v>8.0000000000000002E-3</v>
      </c>
      <c r="M58" s="141">
        <v>457</v>
      </c>
      <c r="N58" s="201">
        <v>9.4E-2</v>
      </c>
      <c r="O58" s="49">
        <v>422</v>
      </c>
      <c r="P58" s="51">
        <v>8.5999999999999993E-2</v>
      </c>
      <c r="Q58" s="49">
        <v>3518</v>
      </c>
      <c r="R58" s="51">
        <v>0.72</v>
      </c>
      <c r="S58" s="49">
        <v>3518</v>
      </c>
      <c r="T58" s="51">
        <v>0.72</v>
      </c>
      <c r="U58" s="49">
        <v>7</v>
      </c>
      <c r="V58" s="51">
        <v>1E-3</v>
      </c>
      <c r="W58" s="52">
        <v>0</v>
      </c>
      <c r="X58" s="53">
        <v>0</v>
      </c>
      <c r="Y58" s="52">
        <v>7</v>
      </c>
      <c r="Z58" s="200">
        <v>1E-3</v>
      </c>
    </row>
    <row r="59" spans="1:26" x14ac:dyDescent="0.2">
      <c r="A59" s="210" t="s">
        <v>79</v>
      </c>
      <c r="B59" s="209">
        <v>9646</v>
      </c>
      <c r="C59" s="208">
        <v>21</v>
      </c>
      <c r="D59" s="208">
        <v>0</v>
      </c>
      <c r="E59" s="208">
        <v>12</v>
      </c>
      <c r="F59" s="207">
        <v>3</v>
      </c>
      <c r="G59" s="206">
        <v>9071</v>
      </c>
      <c r="H59" s="205">
        <v>0.94</v>
      </c>
      <c r="I59" s="145">
        <v>433</v>
      </c>
      <c r="J59" s="204">
        <v>4.4999999999999998E-2</v>
      </c>
      <c r="K59" s="203">
        <v>142</v>
      </c>
      <c r="L59" s="202">
        <v>1.4999999999999999E-2</v>
      </c>
      <c r="M59" s="141">
        <v>1925</v>
      </c>
      <c r="N59" s="201">
        <v>0.2</v>
      </c>
      <c r="O59" s="49">
        <v>1546</v>
      </c>
      <c r="P59" s="51">
        <v>0.16</v>
      </c>
      <c r="Q59" s="49">
        <v>129</v>
      </c>
      <c r="R59" s="51">
        <v>1.2999999999999999E-2</v>
      </c>
      <c r="S59" s="49">
        <v>9071</v>
      </c>
      <c r="T59" s="51">
        <v>0.94</v>
      </c>
      <c r="U59" s="49">
        <v>0</v>
      </c>
      <c r="V59" s="51">
        <v>0</v>
      </c>
      <c r="W59" s="52">
        <v>0</v>
      </c>
      <c r="X59" s="53">
        <v>0</v>
      </c>
      <c r="Y59" s="52">
        <v>32</v>
      </c>
      <c r="Z59" s="200">
        <v>3.0000000000000001E-3</v>
      </c>
    </row>
    <row r="60" spans="1:26" x14ac:dyDescent="0.2">
      <c r="A60" s="210" t="s">
        <v>80</v>
      </c>
      <c r="B60" s="209">
        <v>3600</v>
      </c>
      <c r="C60" s="208">
        <v>10</v>
      </c>
      <c r="D60" s="208">
        <v>0</v>
      </c>
      <c r="E60" s="208">
        <v>10</v>
      </c>
      <c r="F60" s="207">
        <v>3</v>
      </c>
      <c r="G60" s="206">
        <v>1777</v>
      </c>
      <c r="H60" s="205">
        <v>0.49399999999999999</v>
      </c>
      <c r="I60" s="145">
        <v>1810</v>
      </c>
      <c r="J60" s="204">
        <v>0.503</v>
      </c>
      <c r="K60" s="203">
        <v>13</v>
      </c>
      <c r="L60" s="202">
        <v>4.0000000000000001E-3</v>
      </c>
      <c r="M60" s="141">
        <v>286</v>
      </c>
      <c r="N60" s="201">
        <v>7.9000000000000001E-2</v>
      </c>
      <c r="O60" s="49">
        <v>283</v>
      </c>
      <c r="P60" s="51">
        <v>7.9000000000000001E-2</v>
      </c>
      <c r="Q60" s="49">
        <v>151</v>
      </c>
      <c r="R60" s="51">
        <v>4.2000000000000003E-2</v>
      </c>
      <c r="S60" s="49">
        <v>1774</v>
      </c>
      <c r="T60" s="51">
        <v>0.49299999999999999</v>
      </c>
      <c r="U60" s="49">
        <v>13</v>
      </c>
      <c r="V60" s="51">
        <v>4.0000000000000001E-3</v>
      </c>
      <c r="W60" s="52">
        <v>11</v>
      </c>
      <c r="X60" s="53">
        <v>3.0000000000000001E-3</v>
      </c>
      <c r="Y60" s="52">
        <v>22</v>
      </c>
      <c r="Z60" s="200">
        <v>6.0000000000000001E-3</v>
      </c>
    </row>
    <row r="61" spans="1:26" x14ac:dyDescent="0.2">
      <c r="A61" s="210" t="s">
        <v>81</v>
      </c>
      <c r="B61" s="209">
        <v>53063</v>
      </c>
      <c r="C61" s="208">
        <v>70</v>
      </c>
      <c r="D61" s="208">
        <v>1</v>
      </c>
      <c r="E61" s="208">
        <v>51</v>
      </c>
      <c r="F61" s="207">
        <v>3</v>
      </c>
      <c r="G61" s="206">
        <v>52567</v>
      </c>
      <c r="H61" s="205">
        <v>0.99099999999999999</v>
      </c>
      <c r="I61" s="145">
        <v>487</v>
      </c>
      <c r="J61" s="204">
        <v>8.9999999999999993E-3</v>
      </c>
      <c r="K61" s="203">
        <v>9</v>
      </c>
      <c r="L61" s="202">
        <v>0</v>
      </c>
      <c r="M61" s="141">
        <v>8402</v>
      </c>
      <c r="N61" s="201">
        <v>0.158</v>
      </c>
      <c r="O61" s="49">
        <v>8199</v>
      </c>
      <c r="P61" s="51">
        <v>0.155</v>
      </c>
      <c r="Q61" s="49">
        <v>1247</v>
      </c>
      <c r="R61" s="51">
        <v>2.4E-2</v>
      </c>
      <c r="S61" s="49">
        <v>52544</v>
      </c>
      <c r="T61" s="51">
        <v>0.99</v>
      </c>
      <c r="U61" s="49">
        <v>8</v>
      </c>
      <c r="V61" s="51">
        <v>0</v>
      </c>
      <c r="W61" s="52">
        <v>9</v>
      </c>
      <c r="X61" s="53">
        <v>0</v>
      </c>
      <c r="Y61" s="52">
        <v>10</v>
      </c>
      <c r="Z61" s="200">
        <v>0</v>
      </c>
    </row>
    <row r="62" spans="1:26" ht="13.5" thickBot="1" x14ac:dyDescent="0.25">
      <c r="A62" s="199" t="s">
        <v>82</v>
      </c>
      <c r="B62" s="198">
        <v>13637</v>
      </c>
      <c r="C62" s="197">
        <v>26</v>
      </c>
      <c r="D62" s="197">
        <v>0</v>
      </c>
      <c r="E62" s="197">
        <v>21</v>
      </c>
      <c r="F62" s="196">
        <v>3</v>
      </c>
      <c r="G62" s="195">
        <v>10589</v>
      </c>
      <c r="H62" s="194">
        <v>0.77600000000000002</v>
      </c>
      <c r="I62" s="193">
        <v>2978</v>
      </c>
      <c r="J62" s="192">
        <v>0.218</v>
      </c>
      <c r="K62" s="191">
        <v>70</v>
      </c>
      <c r="L62" s="190">
        <v>5.0000000000000001E-3</v>
      </c>
      <c r="M62" s="140">
        <v>1324</v>
      </c>
      <c r="N62" s="189">
        <v>9.7000000000000003E-2</v>
      </c>
      <c r="O62" s="54">
        <v>1176</v>
      </c>
      <c r="P62" s="55">
        <v>8.5999999999999993E-2</v>
      </c>
      <c r="Q62" s="54">
        <v>10589</v>
      </c>
      <c r="R62" s="55">
        <v>0.77600000000000002</v>
      </c>
      <c r="S62" s="54">
        <v>10589</v>
      </c>
      <c r="T62" s="55">
        <v>0.77600000000000002</v>
      </c>
      <c r="U62" s="54">
        <v>49</v>
      </c>
      <c r="V62" s="55">
        <v>4.0000000000000001E-3</v>
      </c>
      <c r="W62" s="56">
        <v>49</v>
      </c>
      <c r="X62" s="57">
        <v>4.0000000000000001E-3</v>
      </c>
      <c r="Y62" s="56">
        <v>7</v>
      </c>
      <c r="Z62" s="188">
        <v>1E-3</v>
      </c>
    </row>
    <row r="64" spans="1:26" ht="12" customHeight="1" x14ac:dyDescent="0.2">
      <c r="A64" s="58" t="s">
        <v>92</v>
      </c>
    </row>
    <row r="65" spans="1:26" s="68" customFormat="1" x14ac:dyDescent="0.2">
      <c r="A65" s="60" t="s">
        <v>93</v>
      </c>
      <c r="B65" s="61">
        <f t="shared" ref="B65:G65" si="0">SUM(B8:B62)</f>
        <v>1134890</v>
      </c>
      <c r="C65" s="61">
        <f t="shared" si="0"/>
        <v>1564</v>
      </c>
      <c r="D65" s="61">
        <f t="shared" si="0"/>
        <v>48</v>
      </c>
      <c r="E65" s="61">
        <f t="shared" si="0"/>
        <v>1164</v>
      </c>
      <c r="F65" s="61">
        <f t="shared" si="0"/>
        <v>179</v>
      </c>
      <c r="G65" s="63">
        <f t="shared" si="0"/>
        <v>1038167</v>
      </c>
      <c r="H65" s="187"/>
      <c r="I65" s="63">
        <f>SUM(I8:I62)</f>
        <v>84500</v>
      </c>
      <c r="J65" s="186"/>
      <c r="K65" s="63">
        <f>SUM(K8:K62)</f>
        <v>12222</v>
      </c>
      <c r="L65" s="186"/>
      <c r="M65" s="66">
        <f>SUM(M8:M62)</f>
        <v>331907</v>
      </c>
      <c r="N65" s="72">
        <f xml:space="preserve"> M65 / G65</f>
        <v>0.31970482590951166</v>
      </c>
      <c r="O65" s="66">
        <f>SUM(O8:O62)</f>
        <v>283277</v>
      </c>
      <c r="P65" s="72">
        <f xml:space="preserve"> O65 / G65</f>
        <v>0.27286265119195657</v>
      </c>
      <c r="Q65" s="66">
        <f>SUM(Q8:Q62)</f>
        <v>443127</v>
      </c>
      <c r="R65" s="72">
        <f xml:space="preserve"> Q65 / G65</f>
        <v>0.42683595221192738</v>
      </c>
      <c r="S65" s="66">
        <f>SUM(S8:S62)</f>
        <v>943140</v>
      </c>
      <c r="T65" s="185"/>
      <c r="U65" s="66">
        <f>SUM(U8:U62)</f>
        <v>183291</v>
      </c>
      <c r="V65" s="185"/>
      <c r="W65" s="66">
        <f>SUM(W8:W62)</f>
        <v>254</v>
      </c>
      <c r="X65" s="185"/>
      <c r="Y65" s="66">
        <f>SUM(Y8:Y62)</f>
        <v>1694</v>
      </c>
      <c r="Z65" s="185"/>
    </row>
    <row r="66" spans="1:26" x14ac:dyDescent="0.2">
      <c r="A66" s="69" t="s">
        <v>94</v>
      </c>
      <c r="B66" s="61">
        <f t="shared" ref="B66:Z66" si="1">MIN(B8:B62)</f>
        <v>3600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0</v>
      </c>
      <c r="G66" s="63">
        <f t="shared" si="1"/>
        <v>1777</v>
      </c>
      <c r="H66" s="70">
        <f t="shared" si="1"/>
        <v>0.49399999999999999</v>
      </c>
      <c r="I66" s="63">
        <f t="shared" si="1"/>
        <v>53</v>
      </c>
      <c r="J66" s="71">
        <f t="shared" si="1"/>
        <v>5.0000000000000001E-3</v>
      </c>
      <c r="K66" s="63">
        <f t="shared" si="1"/>
        <v>3</v>
      </c>
      <c r="L66" s="71">
        <f t="shared" si="1"/>
        <v>0</v>
      </c>
      <c r="M66" s="66">
        <f t="shared" si="1"/>
        <v>25</v>
      </c>
      <c r="N66" s="160">
        <f t="shared" si="1"/>
        <v>5.0000000000000001E-3</v>
      </c>
      <c r="O66" s="66">
        <f t="shared" si="1"/>
        <v>7</v>
      </c>
      <c r="P66" s="160">
        <f t="shared" si="1"/>
        <v>1E-3</v>
      </c>
      <c r="Q66" s="66">
        <f t="shared" si="1"/>
        <v>75</v>
      </c>
      <c r="R66" s="160">
        <f t="shared" si="1"/>
        <v>0.01</v>
      </c>
      <c r="S66" s="66">
        <f t="shared" si="1"/>
        <v>1774</v>
      </c>
      <c r="T66" s="160">
        <f t="shared" si="1"/>
        <v>0.373</v>
      </c>
      <c r="U66" s="66">
        <f t="shared" si="1"/>
        <v>0</v>
      </c>
      <c r="V66" s="160">
        <f t="shared" si="1"/>
        <v>0</v>
      </c>
      <c r="W66" s="66">
        <f t="shared" si="1"/>
        <v>0</v>
      </c>
      <c r="X66" s="159">
        <f t="shared" si="1"/>
        <v>0</v>
      </c>
      <c r="Y66" s="66">
        <f t="shared" si="1"/>
        <v>2</v>
      </c>
      <c r="Z66" s="159">
        <f t="shared" si="1"/>
        <v>0</v>
      </c>
    </row>
    <row r="67" spans="1:26" x14ac:dyDescent="0.2">
      <c r="A67" s="69" t="s">
        <v>95</v>
      </c>
      <c r="B67" s="61">
        <f t="shared" ref="B67:Z67" si="2">MAX(B8:B62)</f>
        <v>116994</v>
      </c>
      <c r="C67" s="61">
        <f t="shared" si="2"/>
        <v>191</v>
      </c>
      <c r="D67" s="61">
        <f t="shared" si="2"/>
        <v>12</v>
      </c>
      <c r="E67" s="61">
        <f t="shared" si="2"/>
        <v>172</v>
      </c>
      <c r="F67" s="61">
        <f t="shared" si="2"/>
        <v>8</v>
      </c>
      <c r="G67" s="63">
        <f t="shared" si="2"/>
        <v>113214</v>
      </c>
      <c r="H67" s="70">
        <f t="shared" si="2"/>
        <v>0.99399999999999999</v>
      </c>
      <c r="I67" s="63">
        <f t="shared" si="2"/>
        <v>6015</v>
      </c>
      <c r="J67" s="71">
        <f t="shared" si="2"/>
        <v>0.503</v>
      </c>
      <c r="K67" s="63">
        <f t="shared" si="2"/>
        <v>2145</v>
      </c>
      <c r="L67" s="71">
        <f t="shared" si="2"/>
        <v>0.13200000000000001</v>
      </c>
      <c r="M67" s="66">
        <f t="shared" si="2"/>
        <v>79009</v>
      </c>
      <c r="N67" s="160">
        <f t="shared" si="2"/>
        <v>0.97699999999999998</v>
      </c>
      <c r="O67" s="66">
        <f t="shared" si="2"/>
        <v>72768</v>
      </c>
      <c r="P67" s="160">
        <f t="shared" si="2"/>
        <v>0.9</v>
      </c>
      <c r="Q67" s="66">
        <f t="shared" si="2"/>
        <v>44704</v>
      </c>
      <c r="R67" s="160">
        <f t="shared" si="2"/>
        <v>0.98799999999999999</v>
      </c>
      <c r="S67" s="66">
        <f t="shared" si="2"/>
        <v>113214</v>
      </c>
      <c r="T67" s="160">
        <f t="shared" si="2"/>
        <v>0.99399999999999999</v>
      </c>
      <c r="U67" s="66">
        <f t="shared" si="2"/>
        <v>35976</v>
      </c>
      <c r="V67" s="160">
        <f t="shared" si="2"/>
        <v>0.877</v>
      </c>
      <c r="W67" s="66">
        <f t="shared" si="2"/>
        <v>49</v>
      </c>
      <c r="X67" s="159">
        <f t="shared" si="2"/>
        <v>4.0000000000000001E-3</v>
      </c>
      <c r="Y67" s="66">
        <f t="shared" si="2"/>
        <v>165</v>
      </c>
      <c r="Z67" s="159">
        <f t="shared" si="2"/>
        <v>6.0000000000000001E-3</v>
      </c>
    </row>
    <row r="93" spans="2:2" x14ac:dyDescent="0.2">
      <c r="B93" s="10" t="s">
        <v>178</v>
      </c>
    </row>
  </sheetData>
  <autoFilter ref="A7:Z7">
    <sortState ref="A8:Z62">
      <sortCondition ref="A7"/>
    </sortState>
  </autoFilter>
  <mergeCells count="2">
    <mergeCell ref="G6:L6"/>
    <mergeCell ref="M6:Z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M62" sqref="AL6:AM62"/>
    </sheetView>
  </sheetViews>
  <sheetFormatPr defaultRowHeight="15" x14ac:dyDescent="0.25"/>
  <cols>
    <col min="1" max="1" width="13.28515625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  <col min="35" max="35" width="9.42578125" bestFit="1" customWidth="1"/>
  </cols>
  <sheetData>
    <row r="1" spans="1:47" x14ac:dyDescent="0.25">
      <c r="A1" s="77" t="s">
        <v>462</v>
      </c>
      <c r="B1" s="258"/>
      <c r="C1" s="19"/>
      <c r="D1" s="19"/>
      <c r="E1" s="19"/>
      <c r="F1" s="19"/>
      <c r="G1" s="19"/>
      <c r="H1" s="570" t="s">
        <v>187</v>
      </c>
      <c r="I1" s="616"/>
      <c r="J1" s="19"/>
      <c r="K1" s="616"/>
      <c r="L1" s="19"/>
      <c r="M1" s="616"/>
      <c r="N1" s="19"/>
      <c r="O1" s="616"/>
      <c r="P1" s="19"/>
      <c r="R1" s="19"/>
      <c r="S1" s="616"/>
      <c r="T1" s="19"/>
      <c r="U1" s="616"/>
      <c r="V1" s="19"/>
      <c r="W1" s="616"/>
      <c r="X1" s="19"/>
      <c r="Y1" s="616"/>
      <c r="Z1" s="19"/>
      <c r="AA1" s="616"/>
      <c r="AB1" s="10"/>
      <c r="AC1" s="19"/>
      <c r="AD1" s="19"/>
      <c r="AE1" s="10"/>
      <c r="AF1" s="616"/>
      <c r="AG1" s="570" t="s">
        <v>187</v>
      </c>
      <c r="AI1" s="7"/>
      <c r="AJ1" s="7"/>
      <c r="AL1" s="7"/>
      <c r="AM1" s="19"/>
      <c r="AN1" s="616"/>
    </row>
    <row r="2" spans="1:47" x14ac:dyDescent="0.25">
      <c r="A2" s="169" t="s">
        <v>463</v>
      </c>
      <c r="B2" s="4"/>
      <c r="C2" s="19"/>
      <c r="D2" s="19"/>
      <c r="E2" s="19"/>
      <c r="F2" s="19"/>
      <c r="G2" s="19"/>
      <c r="H2" s="19"/>
      <c r="I2" s="616"/>
      <c r="J2" s="19"/>
      <c r="K2" s="616"/>
      <c r="L2" s="19"/>
      <c r="M2" s="616"/>
      <c r="N2" s="19"/>
      <c r="O2" s="616"/>
      <c r="P2" s="19"/>
      <c r="Q2" s="616"/>
      <c r="R2" s="19"/>
      <c r="S2" s="616"/>
      <c r="T2" s="19"/>
      <c r="U2" s="616"/>
      <c r="V2" s="19"/>
      <c r="W2" s="616"/>
      <c r="X2" s="19"/>
      <c r="Y2" s="616"/>
      <c r="Z2" s="19"/>
      <c r="AA2" s="616"/>
      <c r="AB2" s="10"/>
      <c r="AC2" s="19"/>
      <c r="AD2" s="19"/>
      <c r="AE2" s="10"/>
      <c r="AF2" s="616"/>
      <c r="AG2" s="19"/>
      <c r="AH2" s="19"/>
      <c r="AI2" s="7"/>
      <c r="AJ2" s="7"/>
      <c r="AL2" s="7"/>
      <c r="AM2" s="19"/>
      <c r="AN2" s="616"/>
    </row>
    <row r="3" spans="1:47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616"/>
      <c r="J3" s="19"/>
      <c r="K3" s="616"/>
      <c r="L3" s="19"/>
      <c r="M3" s="616"/>
      <c r="N3" s="19"/>
      <c r="O3" s="616"/>
      <c r="P3" s="19"/>
      <c r="Q3" s="616"/>
      <c r="R3" s="19"/>
      <c r="S3" s="616"/>
      <c r="T3" s="19"/>
      <c r="U3" s="616"/>
      <c r="V3" s="19"/>
      <c r="W3" s="616"/>
      <c r="X3" s="19"/>
      <c r="Y3" s="616"/>
      <c r="Z3" s="19"/>
      <c r="AA3" s="616"/>
      <c r="AB3" s="10"/>
      <c r="AC3" s="19"/>
      <c r="AD3" s="19"/>
      <c r="AE3" s="10"/>
      <c r="AF3" s="616"/>
      <c r="AG3" s="19"/>
      <c r="AH3" s="19"/>
      <c r="AI3" s="7"/>
      <c r="AJ3" s="7"/>
      <c r="AL3" s="7"/>
      <c r="AM3" s="19"/>
      <c r="AN3" s="616"/>
    </row>
    <row r="4" spans="1:47" x14ac:dyDescent="0.25">
      <c r="A4" s="4"/>
      <c r="B4" s="19"/>
      <c r="C4" s="19"/>
      <c r="D4" s="19"/>
      <c r="E4" s="183" t="s">
        <v>83</v>
      </c>
      <c r="F4" s="19"/>
      <c r="G4" s="19"/>
      <c r="H4" s="645" t="s">
        <v>347</v>
      </c>
      <c r="I4" s="19"/>
      <c r="J4" s="616"/>
      <c r="K4" s="19"/>
      <c r="L4" s="616"/>
      <c r="M4" s="19"/>
      <c r="N4" s="616"/>
      <c r="O4" s="19"/>
      <c r="P4" s="645" t="s">
        <v>456</v>
      </c>
      <c r="Q4" s="19"/>
      <c r="R4" s="616"/>
      <c r="S4" s="19"/>
      <c r="T4" s="616"/>
      <c r="U4" s="19"/>
      <c r="V4" s="616"/>
      <c r="W4" s="19"/>
      <c r="X4" s="616"/>
      <c r="Y4" s="19"/>
      <c r="Z4" s="616"/>
      <c r="AA4" s="19"/>
      <c r="AB4" s="616"/>
      <c r="AC4" s="10"/>
      <c r="AD4" s="10"/>
      <c r="AE4" s="616"/>
      <c r="AF4" s="19"/>
      <c r="AG4" s="645" t="s">
        <v>455</v>
      </c>
      <c r="AH4" s="7"/>
      <c r="AI4" s="7"/>
      <c r="AJ4" s="7"/>
      <c r="AK4" s="7"/>
      <c r="AL4" s="19"/>
      <c r="AM4" s="616"/>
      <c r="AN4" s="7"/>
      <c r="AT4" t="s">
        <v>461</v>
      </c>
    </row>
    <row r="5" spans="1:47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644"/>
      <c r="K5" s="12"/>
      <c r="L5" s="644"/>
      <c r="M5" s="19"/>
      <c r="N5" s="616"/>
      <c r="O5" s="644"/>
      <c r="P5" s="14" t="s">
        <v>88</v>
      </c>
      <c r="Q5" s="644"/>
      <c r="R5" s="644" t="s">
        <v>88</v>
      </c>
      <c r="S5" s="615"/>
      <c r="T5" s="615"/>
      <c r="U5" s="615"/>
      <c r="V5" s="615"/>
      <c r="W5" s="615"/>
      <c r="X5" s="616"/>
      <c r="Y5" s="615"/>
      <c r="Z5" s="615"/>
      <c r="AA5" s="615"/>
      <c r="AB5" s="615"/>
      <c r="AC5" s="643"/>
      <c r="AD5" s="10"/>
      <c r="AE5" s="616"/>
      <c r="AF5" s="169">
        <v>45261</v>
      </c>
      <c r="AG5" s="19" t="s">
        <v>88</v>
      </c>
      <c r="AH5" s="7"/>
      <c r="AI5" s="169">
        <v>45237</v>
      </c>
      <c r="AJ5" s="7"/>
      <c r="AK5" s="7"/>
      <c r="AL5" s="9" t="s">
        <v>460</v>
      </c>
      <c r="AM5" s="616"/>
      <c r="AN5" s="7"/>
      <c r="AQ5" t="s">
        <v>374</v>
      </c>
      <c r="AT5" s="9" t="s">
        <v>459</v>
      </c>
    </row>
    <row r="6" spans="1:47" ht="27.75" customHeight="1" thickBot="1" x14ac:dyDescent="0.3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H6" s="7"/>
      <c r="AI6" s="694" t="s">
        <v>324</v>
      </c>
      <c r="AJ6" s="695"/>
      <c r="AK6" s="7"/>
      <c r="AL6" s="668" t="s">
        <v>324</v>
      </c>
      <c r="AM6" s="669"/>
      <c r="AN6" s="7"/>
      <c r="AQ6" s="670" t="s">
        <v>324</v>
      </c>
      <c r="AR6" s="671"/>
      <c r="AS6" s="7"/>
      <c r="AT6" s="672" t="s">
        <v>324</v>
      </c>
      <c r="AU6" s="673"/>
    </row>
    <row r="7" spans="1:47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642" t="s">
        <v>6</v>
      </c>
      <c r="I7" s="244" t="s">
        <v>7</v>
      </c>
      <c r="J7" s="641" t="s">
        <v>8</v>
      </c>
      <c r="K7" s="244" t="s">
        <v>9</v>
      </c>
      <c r="L7" s="641" t="s">
        <v>10</v>
      </c>
      <c r="M7" s="244" t="s">
        <v>343</v>
      </c>
      <c r="N7" s="640" t="s">
        <v>344</v>
      </c>
      <c r="O7" s="314" t="s">
        <v>13</v>
      </c>
      <c r="P7" s="639" t="s">
        <v>14</v>
      </c>
      <c r="Q7" s="247" t="s">
        <v>15</v>
      </c>
      <c r="R7" s="638" t="s">
        <v>16</v>
      </c>
      <c r="S7" s="247" t="s">
        <v>17</v>
      </c>
      <c r="T7" s="638" t="s">
        <v>18</v>
      </c>
      <c r="U7" s="247" t="s">
        <v>19</v>
      </c>
      <c r="V7" s="638" t="s">
        <v>20</v>
      </c>
      <c r="W7" s="247" t="s">
        <v>21</v>
      </c>
      <c r="X7" s="638" t="s">
        <v>22</v>
      </c>
      <c r="Y7" s="247" t="s">
        <v>23</v>
      </c>
      <c r="Z7" s="637" t="s">
        <v>24</v>
      </c>
      <c r="AA7" s="446" t="s">
        <v>25</v>
      </c>
      <c r="AB7" s="636" t="s">
        <v>26</v>
      </c>
      <c r="AC7" s="444" t="s">
        <v>27</v>
      </c>
      <c r="AD7" s="443" t="s">
        <v>199</v>
      </c>
      <c r="AE7" s="635" t="s">
        <v>200</v>
      </c>
      <c r="AF7" s="441" t="s">
        <v>268</v>
      </c>
      <c r="AG7" s="634" t="s">
        <v>267</v>
      </c>
      <c r="AH7" s="534"/>
      <c r="AI7" s="501" t="s">
        <v>268</v>
      </c>
      <c r="AJ7" s="660" t="s">
        <v>267</v>
      </c>
      <c r="AK7" s="7"/>
      <c r="AL7" s="536" t="s">
        <v>283</v>
      </c>
      <c r="AM7" s="632" t="s">
        <v>282</v>
      </c>
      <c r="AN7" s="534"/>
      <c r="AQ7" s="446" t="s">
        <v>268</v>
      </c>
      <c r="AR7" s="659" t="s">
        <v>267</v>
      </c>
      <c r="AS7" s="7"/>
      <c r="AT7" s="658" t="s">
        <v>283</v>
      </c>
      <c r="AU7" s="657" t="s">
        <v>282</v>
      </c>
    </row>
    <row r="8" spans="1:47" x14ac:dyDescent="0.25">
      <c r="A8" s="36" t="s">
        <v>444</v>
      </c>
      <c r="B8" s="37">
        <v>9711</v>
      </c>
      <c r="C8" s="38">
        <v>13</v>
      </c>
      <c r="D8" s="38">
        <v>0</v>
      </c>
      <c r="E8" s="38">
        <v>3</v>
      </c>
      <c r="F8" s="39">
        <v>3</v>
      </c>
      <c r="G8" s="206">
        <v>9208</v>
      </c>
      <c r="H8" s="629">
        <v>0.94799999999999995</v>
      </c>
      <c r="I8" s="145">
        <v>494</v>
      </c>
      <c r="J8" s="628">
        <v>5.0999999999999997E-2</v>
      </c>
      <c r="K8" s="203">
        <v>8</v>
      </c>
      <c r="L8" s="628">
        <v>1E-3</v>
      </c>
      <c r="M8" s="203">
        <v>1</v>
      </c>
      <c r="N8" s="627">
        <v>0</v>
      </c>
      <c r="O8" s="141">
        <v>56</v>
      </c>
      <c r="P8" s="626">
        <v>6.0000000000000001E-3</v>
      </c>
      <c r="Q8" s="49">
        <v>17</v>
      </c>
      <c r="R8" s="625">
        <v>2E-3</v>
      </c>
      <c r="S8" s="49">
        <v>490</v>
      </c>
      <c r="T8" s="625">
        <v>0.05</v>
      </c>
      <c r="U8" s="49">
        <v>10</v>
      </c>
      <c r="V8" s="625">
        <v>1E-3</v>
      </c>
      <c r="W8" s="49">
        <v>8</v>
      </c>
      <c r="X8" s="624">
        <v>1E-3</v>
      </c>
      <c r="Y8" s="52">
        <v>2</v>
      </c>
      <c r="Z8" s="623">
        <v>0</v>
      </c>
      <c r="AA8" s="434">
        <v>9</v>
      </c>
      <c r="AB8" s="622">
        <v>1E-3</v>
      </c>
      <c r="AC8" s="621">
        <v>583</v>
      </c>
      <c r="AD8" s="431">
        <v>9189</v>
      </c>
      <c r="AE8" s="620">
        <v>0.94599999999999995</v>
      </c>
      <c r="AF8" s="423">
        <v>64</v>
      </c>
      <c r="AG8" s="619">
        <v>7.0000000000000001E-3</v>
      </c>
      <c r="AH8" s="661"/>
      <c r="AI8" s="495">
        <v>67</v>
      </c>
      <c r="AJ8" s="630">
        <v>7.0000000000000001E-3</v>
      </c>
      <c r="AK8" s="661"/>
      <c r="AL8" s="531">
        <f t="shared" ref="AL8:AL39" si="0" xml:space="preserve"> AF8-AI8</f>
        <v>-3</v>
      </c>
      <c r="AM8" s="617">
        <f t="shared" ref="AM8:AM39" si="1" xml:space="preserve"> AG8-AJ8</f>
        <v>0</v>
      </c>
      <c r="AN8" s="661"/>
      <c r="AO8" s="661"/>
      <c r="AP8" s="661"/>
      <c r="AQ8" s="434">
        <v>131</v>
      </c>
      <c r="AR8" s="650">
        <v>1.4E-2</v>
      </c>
      <c r="AS8" s="661"/>
      <c r="AT8" s="656">
        <f t="shared" ref="AT8:AT39" si="2" xml:space="preserve"> AF8 - AQ8</f>
        <v>-67</v>
      </c>
      <c r="AU8" s="202">
        <f t="shared" ref="AU8:AU39" si="3" xml:space="preserve"> AG8 - AR8</f>
        <v>-7.0000000000000001E-3</v>
      </c>
    </row>
    <row r="9" spans="1:47" x14ac:dyDescent="0.25">
      <c r="A9" s="36" t="s">
        <v>443</v>
      </c>
      <c r="B9" s="37">
        <v>90042</v>
      </c>
      <c r="C9" s="38">
        <v>80</v>
      </c>
      <c r="D9" s="38">
        <v>0</v>
      </c>
      <c r="E9" s="38">
        <v>74</v>
      </c>
      <c r="F9" s="39">
        <v>6</v>
      </c>
      <c r="G9" s="206">
        <v>89397</v>
      </c>
      <c r="H9" s="629">
        <v>0.99299999999999999</v>
      </c>
      <c r="I9" s="145">
        <v>638</v>
      </c>
      <c r="J9" s="628">
        <v>7.0000000000000001E-3</v>
      </c>
      <c r="K9" s="203">
        <v>2</v>
      </c>
      <c r="L9" s="628">
        <v>0</v>
      </c>
      <c r="M9" s="203">
        <v>5</v>
      </c>
      <c r="N9" s="627">
        <v>0</v>
      </c>
      <c r="O9" s="141">
        <v>43</v>
      </c>
      <c r="P9" s="626">
        <v>0</v>
      </c>
      <c r="Q9" s="49">
        <v>42</v>
      </c>
      <c r="R9" s="625">
        <v>0</v>
      </c>
      <c r="S9" s="49">
        <v>28</v>
      </c>
      <c r="T9" s="625">
        <v>0</v>
      </c>
      <c r="U9" s="49">
        <v>1592</v>
      </c>
      <c r="V9" s="625">
        <v>1.7999999999999999E-2</v>
      </c>
      <c r="W9" s="49">
        <v>15</v>
      </c>
      <c r="X9" s="624">
        <v>0</v>
      </c>
      <c r="Y9" s="52">
        <v>12</v>
      </c>
      <c r="Z9" s="623">
        <v>0</v>
      </c>
      <c r="AA9" s="434">
        <v>1</v>
      </c>
      <c r="AB9" s="622">
        <v>0</v>
      </c>
      <c r="AC9" s="621">
        <v>1691</v>
      </c>
      <c r="AD9" s="431">
        <v>88436</v>
      </c>
      <c r="AE9" s="620">
        <v>0.98199999999999998</v>
      </c>
      <c r="AF9" s="423">
        <v>45</v>
      </c>
      <c r="AG9" s="619">
        <v>0</v>
      </c>
      <c r="AI9" s="495">
        <v>36</v>
      </c>
      <c r="AJ9" s="630">
        <v>0</v>
      </c>
      <c r="AL9" s="531">
        <f t="shared" si="0"/>
        <v>9</v>
      </c>
      <c r="AM9" s="617">
        <f t="shared" si="1"/>
        <v>0</v>
      </c>
      <c r="AQ9" s="434">
        <v>544</v>
      </c>
      <c r="AR9" s="650">
        <v>6.0000000000000001E-3</v>
      </c>
      <c r="AT9" s="656">
        <f t="shared" si="2"/>
        <v>-499</v>
      </c>
      <c r="AU9" s="202">
        <f t="shared" si="3"/>
        <v>-6.0000000000000001E-3</v>
      </c>
    </row>
    <row r="10" spans="1:47" x14ac:dyDescent="0.25">
      <c r="A10" s="36" t="s">
        <v>442</v>
      </c>
      <c r="B10" s="37">
        <v>14037</v>
      </c>
      <c r="C10" s="38">
        <v>26</v>
      </c>
      <c r="D10" s="38">
        <v>0</v>
      </c>
      <c r="E10" s="38">
        <v>5</v>
      </c>
      <c r="F10" s="39">
        <v>3</v>
      </c>
      <c r="G10" s="206">
        <v>13520</v>
      </c>
      <c r="H10" s="629">
        <v>0.96299999999999997</v>
      </c>
      <c r="I10" s="145">
        <v>449</v>
      </c>
      <c r="J10" s="628">
        <v>3.2000000000000001E-2</v>
      </c>
      <c r="K10" s="203">
        <v>27</v>
      </c>
      <c r="L10" s="628">
        <v>2E-3</v>
      </c>
      <c r="M10" s="203">
        <v>41</v>
      </c>
      <c r="N10" s="627">
        <v>3.0000000000000001E-3</v>
      </c>
      <c r="O10" s="141">
        <v>40</v>
      </c>
      <c r="P10" s="626">
        <v>3.0000000000000001E-3</v>
      </c>
      <c r="Q10" s="49">
        <v>3</v>
      </c>
      <c r="R10" s="625">
        <v>0</v>
      </c>
      <c r="S10" s="49">
        <v>76</v>
      </c>
      <c r="T10" s="625">
        <v>5.0000000000000001E-3</v>
      </c>
      <c r="U10" s="49">
        <v>869</v>
      </c>
      <c r="V10" s="625">
        <v>6.2E-2</v>
      </c>
      <c r="W10" s="49">
        <v>1</v>
      </c>
      <c r="X10" s="624">
        <v>0</v>
      </c>
      <c r="Y10" s="52">
        <v>1</v>
      </c>
      <c r="Z10" s="623">
        <v>0</v>
      </c>
      <c r="AA10" s="434">
        <v>32</v>
      </c>
      <c r="AB10" s="622">
        <v>2E-3</v>
      </c>
      <c r="AC10" s="621">
        <v>1032</v>
      </c>
      <c r="AD10" s="431">
        <v>13091</v>
      </c>
      <c r="AE10" s="620">
        <v>0.93300000000000005</v>
      </c>
      <c r="AF10" s="423">
        <v>67</v>
      </c>
      <c r="AG10" s="619">
        <v>5.0000000000000001E-3</v>
      </c>
      <c r="AI10" s="495">
        <v>67</v>
      </c>
      <c r="AJ10" s="630">
        <v>5.0000000000000001E-3</v>
      </c>
      <c r="AL10" s="531">
        <f t="shared" si="0"/>
        <v>0</v>
      </c>
      <c r="AM10" s="617">
        <f t="shared" si="1"/>
        <v>0</v>
      </c>
      <c r="AQ10" s="434">
        <v>142</v>
      </c>
      <c r="AR10" s="650">
        <v>0.01</v>
      </c>
      <c r="AT10" s="656">
        <f t="shared" si="2"/>
        <v>-75</v>
      </c>
      <c r="AU10" s="202">
        <f t="shared" si="3"/>
        <v>-5.0000000000000001E-3</v>
      </c>
    </row>
    <row r="11" spans="1:47" x14ac:dyDescent="0.25">
      <c r="A11" s="36" t="s">
        <v>441</v>
      </c>
      <c r="B11" s="37">
        <v>8156</v>
      </c>
      <c r="C11" s="38">
        <v>18</v>
      </c>
      <c r="D11" s="38">
        <v>0</v>
      </c>
      <c r="E11" s="38">
        <v>0</v>
      </c>
      <c r="F11" s="39">
        <v>4</v>
      </c>
      <c r="G11" s="206">
        <v>7797</v>
      </c>
      <c r="H11" s="629">
        <v>0.95599999999999996</v>
      </c>
      <c r="I11" s="145">
        <v>332</v>
      </c>
      <c r="J11" s="628">
        <v>4.1000000000000002E-2</v>
      </c>
      <c r="K11" s="203">
        <v>25</v>
      </c>
      <c r="L11" s="628">
        <v>3.0000000000000001E-3</v>
      </c>
      <c r="M11" s="203">
        <v>2</v>
      </c>
      <c r="N11" s="627">
        <v>0</v>
      </c>
      <c r="O11" s="141">
        <v>309</v>
      </c>
      <c r="P11" s="626">
        <v>3.7999999999999999E-2</v>
      </c>
      <c r="Q11" s="49">
        <v>1</v>
      </c>
      <c r="R11" s="625">
        <v>0</v>
      </c>
      <c r="S11" s="49">
        <v>220</v>
      </c>
      <c r="T11" s="625">
        <v>2.7E-2</v>
      </c>
      <c r="U11" s="49">
        <v>37</v>
      </c>
      <c r="V11" s="625">
        <v>5.0000000000000001E-3</v>
      </c>
      <c r="W11" s="49">
        <v>40</v>
      </c>
      <c r="X11" s="624">
        <v>5.0000000000000001E-3</v>
      </c>
      <c r="Y11" s="52">
        <v>8</v>
      </c>
      <c r="Z11" s="623">
        <v>1E-3</v>
      </c>
      <c r="AA11" s="434">
        <v>25</v>
      </c>
      <c r="AB11" s="622">
        <v>3.0000000000000001E-3</v>
      </c>
      <c r="AC11" s="621">
        <v>648</v>
      </c>
      <c r="AD11" s="431">
        <v>7801</v>
      </c>
      <c r="AE11" s="620">
        <v>0.95599999999999996</v>
      </c>
      <c r="AF11" s="423">
        <v>334</v>
      </c>
      <c r="AG11" s="619">
        <v>4.1000000000000002E-2</v>
      </c>
      <c r="AI11" s="495">
        <v>410</v>
      </c>
      <c r="AJ11" s="630">
        <v>0.05</v>
      </c>
      <c r="AL11" s="531">
        <f t="shared" si="0"/>
        <v>-76</v>
      </c>
      <c r="AM11" s="617">
        <f t="shared" si="1"/>
        <v>-9.0000000000000011E-3</v>
      </c>
      <c r="AQ11" s="434">
        <v>2302</v>
      </c>
      <c r="AR11" s="650">
        <v>0.28399999999999997</v>
      </c>
      <c r="AT11" s="656">
        <f t="shared" si="2"/>
        <v>-1968</v>
      </c>
      <c r="AU11" s="202">
        <f t="shared" si="3"/>
        <v>-0.24299999999999997</v>
      </c>
    </row>
    <row r="12" spans="1:47" x14ac:dyDescent="0.25">
      <c r="A12" s="36" t="s">
        <v>440</v>
      </c>
      <c r="B12" s="37">
        <v>14764</v>
      </c>
      <c r="C12" s="38">
        <v>21</v>
      </c>
      <c r="D12" s="38">
        <v>0</v>
      </c>
      <c r="E12" s="38">
        <v>13</v>
      </c>
      <c r="F12" s="39">
        <v>3</v>
      </c>
      <c r="G12" s="206">
        <v>14419</v>
      </c>
      <c r="H12" s="629">
        <v>0.97699999999999998</v>
      </c>
      <c r="I12" s="145">
        <v>190</v>
      </c>
      <c r="J12" s="628">
        <v>1.2999999999999999E-2</v>
      </c>
      <c r="K12" s="203">
        <v>13</v>
      </c>
      <c r="L12" s="628">
        <v>1E-3</v>
      </c>
      <c r="M12" s="203">
        <v>142</v>
      </c>
      <c r="N12" s="627">
        <v>0.01</v>
      </c>
      <c r="O12" s="141">
        <v>150</v>
      </c>
      <c r="P12" s="626">
        <v>0.01</v>
      </c>
      <c r="Q12" s="49">
        <v>114</v>
      </c>
      <c r="R12" s="625">
        <v>8.0000000000000002E-3</v>
      </c>
      <c r="S12" s="49">
        <v>123</v>
      </c>
      <c r="T12" s="625">
        <v>8.0000000000000002E-3</v>
      </c>
      <c r="U12" s="49">
        <v>87</v>
      </c>
      <c r="V12" s="625">
        <v>6.0000000000000001E-3</v>
      </c>
      <c r="W12" s="49">
        <v>25</v>
      </c>
      <c r="X12" s="624">
        <v>2E-3</v>
      </c>
      <c r="Y12" s="52">
        <v>25</v>
      </c>
      <c r="Z12" s="623">
        <v>2E-3</v>
      </c>
      <c r="AA12" s="434">
        <v>18</v>
      </c>
      <c r="AB12" s="622">
        <v>1E-3</v>
      </c>
      <c r="AC12" s="621">
        <v>564</v>
      </c>
      <c r="AD12" s="431">
        <v>14494</v>
      </c>
      <c r="AE12" s="620">
        <v>0.98199999999999998</v>
      </c>
      <c r="AF12" s="423">
        <v>163</v>
      </c>
      <c r="AG12" s="619">
        <v>1.0999999999999999E-2</v>
      </c>
      <c r="AI12" s="495">
        <v>65</v>
      </c>
      <c r="AJ12" s="630">
        <v>4.0000000000000001E-3</v>
      </c>
      <c r="AL12" s="531">
        <f t="shared" si="0"/>
        <v>98</v>
      </c>
      <c r="AM12" s="617">
        <f t="shared" si="1"/>
        <v>6.9999999999999993E-3</v>
      </c>
      <c r="AQ12" s="434">
        <v>71</v>
      </c>
      <c r="AR12" s="650">
        <v>5.0000000000000001E-3</v>
      </c>
      <c r="AT12" s="656">
        <f t="shared" si="2"/>
        <v>92</v>
      </c>
      <c r="AU12" s="202">
        <f t="shared" si="3"/>
        <v>5.9999999999999993E-3</v>
      </c>
    </row>
    <row r="13" spans="1:47" x14ac:dyDescent="0.25">
      <c r="A13" s="36" t="s">
        <v>439</v>
      </c>
      <c r="B13" s="37">
        <v>55989</v>
      </c>
      <c r="C13" s="38">
        <v>69</v>
      </c>
      <c r="D13" s="38">
        <v>0</v>
      </c>
      <c r="E13" s="38">
        <v>54</v>
      </c>
      <c r="F13" s="39">
        <v>3</v>
      </c>
      <c r="G13" s="206">
        <v>52068</v>
      </c>
      <c r="H13" s="629">
        <v>0.93</v>
      </c>
      <c r="I13" s="145">
        <v>3593</v>
      </c>
      <c r="J13" s="628">
        <v>6.4000000000000001E-2</v>
      </c>
      <c r="K13" s="203">
        <v>112</v>
      </c>
      <c r="L13" s="628">
        <v>2E-3</v>
      </c>
      <c r="M13" s="203">
        <v>216</v>
      </c>
      <c r="N13" s="627">
        <v>4.0000000000000001E-3</v>
      </c>
      <c r="O13" s="141">
        <v>777</v>
      </c>
      <c r="P13" s="626">
        <v>1.4E-2</v>
      </c>
      <c r="Q13" s="49">
        <v>472</v>
      </c>
      <c r="R13" s="625">
        <v>8.0000000000000002E-3</v>
      </c>
      <c r="S13" s="49">
        <v>4658</v>
      </c>
      <c r="T13" s="625">
        <v>8.3000000000000004E-2</v>
      </c>
      <c r="U13" s="49">
        <v>336</v>
      </c>
      <c r="V13" s="625">
        <v>6.0000000000000001E-3</v>
      </c>
      <c r="W13" s="49">
        <v>206</v>
      </c>
      <c r="X13" s="624">
        <v>4.0000000000000001E-3</v>
      </c>
      <c r="Y13" s="52">
        <v>0</v>
      </c>
      <c r="Z13" s="623">
        <v>0</v>
      </c>
      <c r="AA13" s="434">
        <v>23</v>
      </c>
      <c r="AB13" s="622">
        <v>0</v>
      </c>
      <c r="AC13" s="621">
        <v>6083</v>
      </c>
      <c r="AD13" s="431">
        <v>50707</v>
      </c>
      <c r="AE13" s="620">
        <v>0.90600000000000003</v>
      </c>
      <c r="AF13" s="423">
        <v>889</v>
      </c>
      <c r="AG13" s="619">
        <v>1.6E-2</v>
      </c>
      <c r="AI13" s="495">
        <v>1110</v>
      </c>
      <c r="AJ13" s="630">
        <v>0.02</v>
      </c>
      <c r="AL13" s="531">
        <f t="shared" si="0"/>
        <v>-221</v>
      </c>
      <c r="AM13" s="617">
        <f t="shared" si="1"/>
        <v>-4.0000000000000001E-3</v>
      </c>
      <c r="AQ13" s="434">
        <v>1430</v>
      </c>
      <c r="AR13" s="650">
        <v>2.5999999999999999E-2</v>
      </c>
      <c r="AT13" s="656">
        <f t="shared" si="2"/>
        <v>-541</v>
      </c>
      <c r="AU13" s="202">
        <f t="shared" si="3"/>
        <v>-9.9999999999999985E-3</v>
      </c>
    </row>
    <row r="14" spans="1:47" x14ac:dyDescent="0.25">
      <c r="A14" s="36" t="s">
        <v>438</v>
      </c>
      <c r="B14" s="37">
        <v>4360</v>
      </c>
      <c r="C14" s="38">
        <v>10</v>
      </c>
      <c r="D14" s="38">
        <v>0</v>
      </c>
      <c r="E14" s="38">
        <v>0</v>
      </c>
      <c r="F14" s="39">
        <v>5</v>
      </c>
      <c r="G14" s="206">
        <v>3835</v>
      </c>
      <c r="H14" s="629">
        <v>0.88</v>
      </c>
      <c r="I14" s="145">
        <v>514</v>
      </c>
      <c r="J14" s="628">
        <v>0.11799999999999999</v>
      </c>
      <c r="K14" s="203">
        <v>11</v>
      </c>
      <c r="L14" s="628">
        <v>3.0000000000000001E-3</v>
      </c>
      <c r="M14" s="203">
        <v>0</v>
      </c>
      <c r="N14" s="627">
        <v>0</v>
      </c>
      <c r="O14" s="141">
        <v>191</v>
      </c>
      <c r="P14" s="626">
        <v>4.3999999999999997E-2</v>
      </c>
      <c r="Q14" s="49">
        <v>1</v>
      </c>
      <c r="R14" s="625">
        <v>0</v>
      </c>
      <c r="S14" s="49">
        <v>149</v>
      </c>
      <c r="T14" s="625">
        <v>3.4000000000000002E-2</v>
      </c>
      <c r="U14" s="49">
        <v>18</v>
      </c>
      <c r="V14" s="625">
        <v>4.0000000000000001E-3</v>
      </c>
      <c r="W14" s="49">
        <v>20</v>
      </c>
      <c r="X14" s="624">
        <v>5.0000000000000001E-3</v>
      </c>
      <c r="Y14" s="52">
        <v>4</v>
      </c>
      <c r="Z14" s="623">
        <v>1E-3</v>
      </c>
      <c r="AA14" s="434">
        <v>10</v>
      </c>
      <c r="AB14" s="622">
        <v>2E-3</v>
      </c>
      <c r="AC14" s="621">
        <v>411</v>
      </c>
      <c r="AD14" s="431">
        <v>4154</v>
      </c>
      <c r="AE14" s="620">
        <v>0.95299999999999996</v>
      </c>
      <c r="AF14" s="423">
        <v>202</v>
      </c>
      <c r="AG14" s="619">
        <v>4.5999999999999999E-2</v>
      </c>
      <c r="AI14" s="495">
        <v>203</v>
      </c>
      <c r="AJ14" s="630">
        <v>4.7E-2</v>
      </c>
      <c r="AL14" s="531">
        <f t="shared" si="0"/>
        <v>-1</v>
      </c>
      <c r="AM14" s="617">
        <f t="shared" si="1"/>
        <v>-1.0000000000000009E-3</v>
      </c>
      <c r="AQ14" s="434">
        <v>245</v>
      </c>
      <c r="AR14" s="650">
        <v>5.7000000000000002E-2</v>
      </c>
      <c r="AT14" s="656">
        <f t="shared" si="2"/>
        <v>-43</v>
      </c>
      <c r="AU14" s="202">
        <f t="shared" si="3"/>
        <v>-1.1000000000000003E-2</v>
      </c>
    </row>
    <row r="15" spans="1:47" x14ac:dyDescent="0.25">
      <c r="A15" s="36" t="s">
        <v>437</v>
      </c>
      <c r="B15" s="37">
        <v>5141</v>
      </c>
      <c r="C15" s="38">
        <v>11</v>
      </c>
      <c r="D15" s="38">
        <v>0</v>
      </c>
      <c r="E15" s="38">
        <v>0</v>
      </c>
      <c r="F15" s="39">
        <v>3</v>
      </c>
      <c r="G15" s="206">
        <v>4782</v>
      </c>
      <c r="H15" s="629">
        <v>0.93</v>
      </c>
      <c r="I15" s="145">
        <v>356</v>
      </c>
      <c r="J15" s="628">
        <v>6.9000000000000006E-2</v>
      </c>
      <c r="K15" s="203">
        <v>3</v>
      </c>
      <c r="L15" s="628">
        <v>1E-3</v>
      </c>
      <c r="M15" s="203">
        <v>0</v>
      </c>
      <c r="N15" s="627">
        <v>0</v>
      </c>
      <c r="O15" s="141">
        <v>62</v>
      </c>
      <c r="P15" s="626">
        <v>1.2E-2</v>
      </c>
      <c r="Q15" s="49">
        <v>0</v>
      </c>
      <c r="R15" s="625">
        <v>0</v>
      </c>
      <c r="S15" s="49">
        <v>55</v>
      </c>
      <c r="T15" s="625">
        <v>1.0999999999999999E-2</v>
      </c>
      <c r="U15" s="49">
        <v>46</v>
      </c>
      <c r="V15" s="625">
        <v>8.9999999999999993E-3</v>
      </c>
      <c r="W15" s="49">
        <v>50</v>
      </c>
      <c r="X15" s="624">
        <v>0.01</v>
      </c>
      <c r="Y15" s="52">
        <v>3</v>
      </c>
      <c r="Z15" s="623">
        <v>1E-3</v>
      </c>
      <c r="AA15" s="434">
        <v>28</v>
      </c>
      <c r="AB15" s="622">
        <v>5.0000000000000001E-3</v>
      </c>
      <c r="AC15" s="621">
        <v>265</v>
      </c>
      <c r="AD15" s="431">
        <v>5076</v>
      </c>
      <c r="AE15" s="620">
        <v>0.98699999999999999</v>
      </c>
      <c r="AF15" s="423">
        <v>65</v>
      </c>
      <c r="AG15" s="619">
        <v>1.2999999999999999E-2</v>
      </c>
      <c r="AI15" s="495">
        <v>77</v>
      </c>
      <c r="AJ15" s="630">
        <v>1.4999999999999999E-2</v>
      </c>
      <c r="AL15" s="531">
        <f t="shared" si="0"/>
        <v>-12</v>
      </c>
      <c r="AM15" s="617">
        <f t="shared" si="1"/>
        <v>-2E-3</v>
      </c>
      <c r="AQ15" s="434">
        <v>71</v>
      </c>
      <c r="AR15" s="650">
        <v>1.4E-2</v>
      </c>
      <c r="AT15" s="656">
        <f t="shared" si="2"/>
        <v>-6</v>
      </c>
      <c r="AU15" s="202">
        <f t="shared" si="3"/>
        <v>-1.0000000000000009E-3</v>
      </c>
    </row>
    <row r="16" spans="1:47" x14ac:dyDescent="0.25">
      <c r="A16" s="36" t="s">
        <v>436</v>
      </c>
      <c r="B16" s="37">
        <v>4403</v>
      </c>
      <c r="C16" s="38">
        <v>12</v>
      </c>
      <c r="D16" s="38">
        <v>0</v>
      </c>
      <c r="E16" s="38">
        <v>0</v>
      </c>
      <c r="F16" s="39">
        <v>4</v>
      </c>
      <c r="G16" s="206">
        <v>4031</v>
      </c>
      <c r="H16" s="629">
        <v>0.91600000000000004</v>
      </c>
      <c r="I16" s="145">
        <v>340</v>
      </c>
      <c r="J16" s="628">
        <v>7.6999999999999999E-2</v>
      </c>
      <c r="K16" s="203">
        <v>30</v>
      </c>
      <c r="L16" s="628">
        <v>7.0000000000000001E-3</v>
      </c>
      <c r="M16" s="203">
        <v>2</v>
      </c>
      <c r="N16" s="627">
        <v>0</v>
      </c>
      <c r="O16" s="141">
        <v>249</v>
      </c>
      <c r="P16" s="626">
        <v>5.7000000000000002E-2</v>
      </c>
      <c r="Q16" s="49">
        <v>20</v>
      </c>
      <c r="R16" s="625">
        <v>5.0000000000000001E-3</v>
      </c>
      <c r="S16" s="49">
        <v>215</v>
      </c>
      <c r="T16" s="625">
        <v>4.9000000000000002E-2</v>
      </c>
      <c r="U16" s="49">
        <v>4373</v>
      </c>
      <c r="V16" s="625">
        <v>0.99299999999999999</v>
      </c>
      <c r="W16" s="49">
        <v>32</v>
      </c>
      <c r="X16" s="624">
        <v>7.0000000000000001E-3</v>
      </c>
      <c r="Y16" s="52">
        <v>11</v>
      </c>
      <c r="Z16" s="623">
        <v>2E-3</v>
      </c>
      <c r="AA16" s="434">
        <v>16</v>
      </c>
      <c r="AB16" s="622">
        <v>4.0000000000000001E-3</v>
      </c>
      <c r="AC16" s="621">
        <v>4907</v>
      </c>
      <c r="AD16" s="431">
        <v>0</v>
      </c>
      <c r="AE16" s="620">
        <v>0</v>
      </c>
      <c r="AF16" s="423">
        <v>279</v>
      </c>
      <c r="AG16" s="619">
        <v>6.3E-2</v>
      </c>
      <c r="AI16" s="495">
        <v>277</v>
      </c>
      <c r="AJ16" s="630">
        <v>6.3E-2</v>
      </c>
      <c r="AL16" s="531">
        <f t="shared" si="0"/>
        <v>2</v>
      </c>
      <c r="AM16" s="617">
        <f t="shared" si="1"/>
        <v>0</v>
      </c>
      <c r="AQ16" s="434">
        <v>709</v>
      </c>
      <c r="AR16" s="650">
        <v>0.16300000000000001</v>
      </c>
      <c r="AT16" s="656">
        <f t="shared" si="2"/>
        <v>-430</v>
      </c>
      <c r="AU16" s="202">
        <f t="shared" si="3"/>
        <v>-0.1</v>
      </c>
    </row>
    <row r="17" spans="1:47" x14ac:dyDescent="0.25">
      <c r="A17" s="36" t="s">
        <v>435</v>
      </c>
      <c r="B17" s="37">
        <v>25790</v>
      </c>
      <c r="C17" s="38">
        <v>39</v>
      </c>
      <c r="D17" s="38">
        <v>0</v>
      </c>
      <c r="E17" s="38">
        <v>30</v>
      </c>
      <c r="F17" s="39">
        <v>3</v>
      </c>
      <c r="G17" s="206">
        <v>23219</v>
      </c>
      <c r="H17" s="629">
        <v>0.9</v>
      </c>
      <c r="I17" s="145">
        <v>2297</v>
      </c>
      <c r="J17" s="628">
        <v>8.8999999999999996E-2</v>
      </c>
      <c r="K17" s="203">
        <v>179</v>
      </c>
      <c r="L17" s="628">
        <v>7.0000000000000001E-3</v>
      </c>
      <c r="M17" s="203">
        <v>95</v>
      </c>
      <c r="N17" s="627">
        <v>4.0000000000000001E-3</v>
      </c>
      <c r="O17" s="141">
        <v>282</v>
      </c>
      <c r="P17" s="626">
        <v>1.0999999999999999E-2</v>
      </c>
      <c r="Q17" s="49">
        <v>167</v>
      </c>
      <c r="R17" s="625">
        <v>6.0000000000000001E-3</v>
      </c>
      <c r="S17" s="49">
        <v>2859</v>
      </c>
      <c r="T17" s="625">
        <v>0.111</v>
      </c>
      <c r="U17" s="49">
        <v>6492</v>
      </c>
      <c r="V17" s="625">
        <v>0.252</v>
      </c>
      <c r="W17" s="49">
        <v>1475</v>
      </c>
      <c r="X17" s="624">
        <v>5.7000000000000002E-2</v>
      </c>
      <c r="Y17" s="52">
        <v>18</v>
      </c>
      <c r="Z17" s="623">
        <v>1E-3</v>
      </c>
      <c r="AA17" s="434">
        <v>4</v>
      </c>
      <c r="AB17" s="622">
        <v>0</v>
      </c>
      <c r="AC17" s="621">
        <v>11168</v>
      </c>
      <c r="AD17" s="431">
        <v>18972</v>
      </c>
      <c r="AE17" s="620">
        <v>0.73599999999999999</v>
      </c>
      <c r="AF17" s="423">
        <v>461</v>
      </c>
      <c r="AG17" s="619">
        <v>1.7999999999999999E-2</v>
      </c>
      <c r="AI17" s="495">
        <v>494</v>
      </c>
      <c r="AJ17" s="630">
        <v>1.9E-2</v>
      </c>
      <c r="AL17" s="531">
        <f t="shared" si="0"/>
        <v>-33</v>
      </c>
      <c r="AM17" s="617">
        <f t="shared" si="1"/>
        <v>-1.0000000000000009E-3</v>
      </c>
      <c r="AQ17" s="434">
        <v>861</v>
      </c>
      <c r="AR17" s="650">
        <v>3.4000000000000002E-2</v>
      </c>
      <c r="AT17" s="656">
        <f t="shared" si="2"/>
        <v>-400</v>
      </c>
      <c r="AU17" s="202">
        <f t="shared" si="3"/>
        <v>-1.6000000000000004E-2</v>
      </c>
    </row>
    <row r="18" spans="1:47" x14ac:dyDescent="0.25">
      <c r="A18" s="36" t="s">
        <v>434</v>
      </c>
      <c r="B18" s="37">
        <v>3695</v>
      </c>
      <c r="C18" s="38">
        <v>10</v>
      </c>
      <c r="D18" s="38">
        <v>0</v>
      </c>
      <c r="E18" s="38">
        <v>7</v>
      </c>
      <c r="F18" s="39">
        <v>4</v>
      </c>
      <c r="G18" s="206">
        <v>2804</v>
      </c>
      <c r="H18" s="629">
        <v>0.75900000000000001</v>
      </c>
      <c r="I18" s="145">
        <v>573</v>
      </c>
      <c r="J18" s="628">
        <v>0.155</v>
      </c>
      <c r="K18" s="203">
        <v>271</v>
      </c>
      <c r="L18" s="628">
        <v>7.2999999999999995E-2</v>
      </c>
      <c r="M18" s="203">
        <v>47</v>
      </c>
      <c r="N18" s="627">
        <v>1.2999999999999999E-2</v>
      </c>
      <c r="O18" s="141">
        <v>35</v>
      </c>
      <c r="P18" s="626">
        <v>8.9999999999999993E-3</v>
      </c>
      <c r="Q18" s="49">
        <v>12</v>
      </c>
      <c r="R18" s="625">
        <v>3.0000000000000001E-3</v>
      </c>
      <c r="S18" s="49">
        <v>45</v>
      </c>
      <c r="T18" s="625">
        <v>1.2E-2</v>
      </c>
      <c r="U18" s="49">
        <v>27</v>
      </c>
      <c r="V18" s="625">
        <v>7.0000000000000001E-3</v>
      </c>
      <c r="W18" s="49">
        <v>17</v>
      </c>
      <c r="X18" s="624">
        <v>5.0000000000000001E-3</v>
      </c>
      <c r="Y18" s="52">
        <v>11</v>
      </c>
      <c r="Z18" s="623">
        <v>3.0000000000000001E-3</v>
      </c>
      <c r="AA18" s="434">
        <v>9</v>
      </c>
      <c r="AB18" s="622">
        <v>2E-3</v>
      </c>
      <c r="AC18" s="621">
        <v>184</v>
      </c>
      <c r="AD18" s="431">
        <v>3365</v>
      </c>
      <c r="AE18" s="620">
        <v>0.91100000000000003</v>
      </c>
      <c r="AF18" s="423">
        <v>306</v>
      </c>
      <c r="AG18" s="619">
        <v>8.3000000000000004E-2</v>
      </c>
      <c r="AI18" s="495">
        <v>303</v>
      </c>
      <c r="AJ18" s="630">
        <v>8.2000000000000003E-2</v>
      </c>
      <c r="AL18" s="531">
        <f t="shared" si="0"/>
        <v>3</v>
      </c>
      <c r="AM18" s="617">
        <f t="shared" si="1"/>
        <v>1.0000000000000009E-3</v>
      </c>
      <c r="AQ18" s="434">
        <v>323</v>
      </c>
      <c r="AR18" s="650">
        <v>8.8999999999999996E-2</v>
      </c>
      <c r="AT18" s="656">
        <f t="shared" si="2"/>
        <v>-17</v>
      </c>
      <c r="AU18" s="202">
        <f t="shared" si="3"/>
        <v>-5.9999999999999915E-3</v>
      </c>
    </row>
    <row r="19" spans="1:47" x14ac:dyDescent="0.25">
      <c r="A19" s="36" t="s">
        <v>433</v>
      </c>
      <c r="B19" s="37">
        <v>7411</v>
      </c>
      <c r="C19" s="38">
        <v>14</v>
      </c>
      <c r="D19" s="38">
        <v>0</v>
      </c>
      <c r="E19" s="38">
        <v>0</v>
      </c>
      <c r="F19" s="39">
        <v>3</v>
      </c>
      <c r="G19" s="206">
        <v>7369</v>
      </c>
      <c r="H19" s="629">
        <v>0.99399999999999999</v>
      </c>
      <c r="I19" s="145">
        <v>40</v>
      </c>
      <c r="J19" s="628">
        <v>5.0000000000000001E-3</v>
      </c>
      <c r="K19" s="203">
        <v>1</v>
      </c>
      <c r="L19" s="628">
        <v>0</v>
      </c>
      <c r="M19" s="203">
        <v>1</v>
      </c>
      <c r="N19" s="627">
        <v>0</v>
      </c>
      <c r="O19" s="141">
        <v>27</v>
      </c>
      <c r="P19" s="626">
        <v>4.0000000000000001E-3</v>
      </c>
      <c r="Q19" s="49">
        <v>0</v>
      </c>
      <c r="R19" s="625">
        <v>0</v>
      </c>
      <c r="S19" s="49">
        <v>17</v>
      </c>
      <c r="T19" s="625">
        <v>2E-3</v>
      </c>
      <c r="U19" s="49">
        <v>1</v>
      </c>
      <c r="V19" s="625">
        <v>0</v>
      </c>
      <c r="W19" s="49">
        <v>0</v>
      </c>
      <c r="X19" s="624">
        <v>0</v>
      </c>
      <c r="Y19" s="52">
        <v>0</v>
      </c>
      <c r="Z19" s="623">
        <v>0</v>
      </c>
      <c r="AA19" s="434">
        <v>1</v>
      </c>
      <c r="AB19" s="622">
        <v>0</v>
      </c>
      <c r="AC19" s="621">
        <v>46</v>
      </c>
      <c r="AD19" s="431">
        <v>7383</v>
      </c>
      <c r="AE19" s="620">
        <v>0.996</v>
      </c>
      <c r="AF19" s="423">
        <v>28</v>
      </c>
      <c r="AG19" s="619">
        <v>4.0000000000000001E-3</v>
      </c>
      <c r="AI19" s="495">
        <v>28</v>
      </c>
      <c r="AJ19" s="630">
        <v>4.0000000000000001E-3</v>
      </c>
      <c r="AL19" s="531">
        <f t="shared" si="0"/>
        <v>0</v>
      </c>
      <c r="AM19" s="617">
        <f t="shared" si="1"/>
        <v>0</v>
      </c>
      <c r="AQ19" s="434">
        <v>36</v>
      </c>
      <c r="AR19" s="650">
        <v>5.0000000000000001E-3</v>
      </c>
      <c r="AT19" s="656">
        <f t="shared" si="2"/>
        <v>-8</v>
      </c>
      <c r="AU19" s="202">
        <f t="shared" si="3"/>
        <v>-1E-3</v>
      </c>
    </row>
    <row r="20" spans="1:47" x14ac:dyDescent="0.25">
      <c r="A20" s="36" t="s">
        <v>432</v>
      </c>
      <c r="B20" s="37">
        <v>22574</v>
      </c>
      <c r="C20" s="38">
        <v>28</v>
      </c>
      <c r="D20" s="38">
        <v>0</v>
      </c>
      <c r="E20" s="38">
        <v>18</v>
      </c>
      <c r="F20" s="39">
        <v>3</v>
      </c>
      <c r="G20" s="206">
        <v>20223</v>
      </c>
      <c r="H20" s="629">
        <v>0.89600000000000002</v>
      </c>
      <c r="I20" s="145">
        <v>2023</v>
      </c>
      <c r="J20" s="628">
        <v>0.09</v>
      </c>
      <c r="K20" s="203">
        <v>328</v>
      </c>
      <c r="L20" s="628">
        <v>1.4999999999999999E-2</v>
      </c>
      <c r="M20" s="203">
        <v>0</v>
      </c>
      <c r="N20" s="627">
        <v>0</v>
      </c>
      <c r="O20" s="141">
        <v>929</v>
      </c>
      <c r="P20" s="626">
        <v>4.1000000000000002E-2</v>
      </c>
      <c r="Q20" s="49">
        <v>698</v>
      </c>
      <c r="R20" s="625">
        <v>3.1E-2</v>
      </c>
      <c r="S20" s="49">
        <v>305</v>
      </c>
      <c r="T20" s="625">
        <v>1.4E-2</v>
      </c>
      <c r="U20" s="49">
        <v>333</v>
      </c>
      <c r="V20" s="625">
        <v>1.4999999999999999E-2</v>
      </c>
      <c r="W20" s="49">
        <v>9</v>
      </c>
      <c r="X20" s="624">
        <v>0</v>
      </c>
      <c r="Y20" s="52">
        <v>6</v>
      </c>
      <c r="Z20" s="623">
        <v>0</v>
      </c>
      <c r="AA20" s="434">
        <v>29</v>
      </c>
      <c r="AB20" s="622">
        <v>1E-3</v>
      </c>
      <c r="AC20" s="621">
        <v>1693</v>
      </c>
      <c r="AD20" s="431">
        <v>21302</v>
      </c>
      <c r="AE20" s="620">
        <v>0.94399999999999995</v>
      </c>
      <c r="AF20" s="423">
        <v>1257</v>
      </c>
      <c r="AG20" s="619">
        <v>5.6000000000000001E-2</v>
      </c>
      <c r="AI20" s="495">
        <v>1495</v>
      </c>
      <c r="AJ20" s="630">
        <v>6.6000000000000003E-2</v>
      </c>
      <c r="AL20" s="531">
        <f t="shared" si="0"/>
        <v>-238</v>
      </c>
      <c r="AM20" s="617">
        <f t="shared" si="1"/>
        <v>-1.0000000000000002E-2</v>
      </c>
      <c r="AQ20" s="434">
        <v>1790</v>
      </c>
      <c r="AR20" s="650">
        <v>8.1000000000000003E-2</v>
      </c>
      <c r="AT20" s="656">
        <f t="shared" si="2"/>
        <v>-533</v>
      </c>
      <c r="AU20" s="202">
        <f t="shared" si="3"/>
        <v>-2.5000000000000001E-2</v>
      </c>
    </row>
    <row r="21" spans="1:47" x14ac:dyDescent="0.25">
      <c r="A21" s="36" t="s">
        <v>431</v>
      </c>
      <c r="B21" s="37">
        <v>14547</v>
      </c>
      <c r="C21" s="38">
        <v>25</v>
      </c>
      <c r="D21" s="38">
        <v>0</v>
      </c>
      <c r="E21" s="38">
        <v>16</v>
      </c>
      <c r="F21" s="39">
        <v>8</v>
      </c>
      <c r="G21" s="206">
        <v>13969</v>
      </c>
      <c r="H21" s="629">
        <v>0.96</v>
      </c>
      <c r="I21" s="145">
        <v>469</v>
      </c>
      <c r="J21" s="628">
        <v>3.2000000000000001E-2</v>
      </c>
      <c r="K21" s="203">
        <v>100</v>
      </c>
      <c r="L21" s="628">
        <v>7.0000000000000001E-3</v>
      </c>
      <c r="M21" s="203">
        <v>9</v>
      </c>
      <c r="N21" s="627">
        <v>1E-3</v>
      </c>
      <c r="O21" s="141">
        <v>91</v>
      </c>
      <c r="P21" s="626">
        <v>6.0000000000000001E-3</v>
      </c>
      <c r="Q21" s="49">
        <v>51</v>
      </c>
      <c r="R21" s="625">
        <v>4.0000000000000001E-3</v>
      </c>
      <c r="S21" s="49">
        <v>75</v>
      </c>
      <c r="T21" s="625">
        <v>5.0000000000000001E-3</v>
      </c>
      <c r="U21" s="49">
        <v>48</v>
      </c>
      <c r="V21" s="625">
        <v>3.0000000000000001E-3</v>
      </c>
      <c r="W21" s="49">
        <v>27</v>
      </c>
      <c r="X21" s="624">
        <v>2E-3</v>
      </c>
      <c r="Y21" s="52">
        <v>12</v>
      </c>
      <c r="Z21" s="623">
        <v>1E-3</v>
      </c>
      <c r="AA21" s="434">
        <v>18</v>
      </c>
      <c r="AB21" s="622">
        <v>1E-3</v>
      </c>
      <c r="AC21" s="621">
        <v>291</v>
      </c>
      <c r="AD21" s="431">
        <v>14341</v>
      </c>
      <c r="AE21" s="620">
        <v>0.98599999999999999</v>
      </c>
      <c r="AF21" s="423">
        <v>191</v>
      </c>
      <c r="AG21" s="619">
        <v>1.2999999999999999E-2</v>
      </c>
      <c r="AI21" s="495">
        <v>195</v>
      </c>
      <c r="AJ21" s="630">
        <v>1.2999999999999999E-2</v>
      </c>
      <c r="AL21" s="531">
        <f t="shared" si="0"/>
        <v>-4</v>
      </c>
      <c r="AM21" s="617">
        <f t="shared" si="1"/>
        <v>0</v>
      </c>
      <c r="AQ21" s="434">
        <v>235</v>
      </c>
      <c r="AR21" s="650">
        <v>1.6E-2</v>
      </c>
      <c r="AT21" s="656">
        <f t="shared" si="2"/>
        <v>-44</v>
      </c>
      <c r="AU21" s="202">
        <f t="shared" si="3"/>
        <v>-3.0000000000000009E-3</v>
      </c>
    </row>
    <row r="22" spans="1:47" x14ac:dyDescent="0.25">
      <c r="A22" s="36" t="s">
        <v>430</v>
      </c>
      <c r="B22" s="37">
        <v>19175</v>
      </c>
      <c r="C22" s="38">
        <v>24</v>
      </c>
      <c r="D22" s="38">
        <v>0</v>
      </c>
      <c r="E22" s="38">
        <v>9</v>
      </c>
      <c r="F22" s="39">
        <v>3</v>
      </c>
      <c r="G22" s="206">
        <v>18913</v>
      </c>
      <c r="H22" s="629">
        <v>0.98599999999999999</v>
      </c>
      <c r="I22" s="145">
        <v>225</v>
      </c>
      <c r="J22" s="628">
        <v>1.2E-2</v>
      </c>
      <c r="K22" s="203">
        <v>5</v>
      </c>
      <c r="L22" s="628">
        <v>0</v>
      </c>
      <c r="M22" s="203">
        <v>32</v>
      </c>
      <c r="N22" s="627">
        <v>2E-3</v>
      </c>
      <c r="O22" s="141">
        <v>14</v>
      </c>
      <c r="P22" s="626">
        <v>1E-3</v>
      </c>
      <c r="Q22" s="49">
        <v>3</v>
      </c>
      <c r="R22" s="625">
        <v>0</v>
      </c>
      <c r="S22" s="49">
        <v>210</v>
      </c>
      <c r="T22" s="625">
        <v>1.0999999999999999E-2</v>
      </c>
      <c r="U22" s="49">
        <v>4</v>
      </c>
      <c r="V22" s="625">
        <v>0</v>
      </c>
      <c r="W22" s="49">
        <v>1</v>
      </c>
      <c r="X22" s="624">
        <v>0</v>
      </c>
      <c r="Y22" s="52">
        <v>1</v>
      </c>
      <c r="Z22" s="623">
        <v>0</v>
      </c>
      <c r="AA22" s="434">
        <v>1</v>
      </c>
      <c r="AB22" s="622">
        <v>0</v>
      </c>
      <c r="AC22" s="621">
        <v>261</v>
      </c>
      <c r="AD22" s="431">
        <v>18949</v>
      </c>
      <c r="AE22" s="620">
        <v>0.98799999999999999</v>
      </c>
      <c r="AF22" s="423">
        <v>19</v>
      </c>
      <c r="AG22" s="619">
        <v>1E-3</v>
      </c>
      <c r="AI22" s="495">
        <v>18</v>
      </c>
      <c r="AJ22" s="630">
        <v>1E-3</v>
      </c>
      <c r="AL22" s="531">
        <f t="shared" si="0"/>
        <v>1</v>
      </c>
      <c r="AM22" s="617">
        <f t="shared" si="1"/>
        <v>0</v>
      </c>
      <c r="AQ22" s="434">
        <v>64</v>
      </c>
      <c r="AR22" s="650">
        <v>3.0000000000000001E-3</v>
      </c>
      <c r="AT22" s="656">
        <f t="shared" si="2"/>
        <v>-45</v>
      </c>
      <c r="AU22" s="202">
        <f t="shared" si="3"/>
        <v>-2E-3</v>
      </c>
    </row>
    <row r="23" spans="1:47" x14ac:dyDescent="0.25">
      <c r="A23" s="36" t="s">
        <v>429</v>
      </c>
      <c r="B23" s="37">
        <v>9149</v>
      </c>
      <c r="C23" s="38">
        <v>14</v>
      </c>
      <c r="D23" s="38">
        <v>5</v>
      </c>
      <c r="E23" s="38">
        <v>0</v>
      </c>
      <c r="F23" s="39">
        <v>5</v>
      </c>
      <c r="G23" s="206">
        <v>8872</v>
      </c>
      <c r="H23" s="629">
        <v>0.97</v>
      </c>
      <c r="I23" s="145">
        <v>257</v>
      </c>
      <c r="J23" s="628">
        <v>2.8000000000000001E-2</v>
      </c>
      <c r="K23" s="203">
        <v>15</v>
      </c>
      <c r="L23" s="628">
        <v>2E-3</v>
      </c>
      <c r="M23" s="203">
        <v>5</v>
      </c>
      <c r="N23" s="627">
        <v>1E-3</v>
      </c>
      <c r="O23" s="141">
        <v>45</v>
      </c>
      <c r="P23" s="626">
        <v>5.0000000000000001E-3</v>
      </c>
      <c r="Q23" s="49">
        <v>0</v>
      </c>
      <c r="R23" s="625">
        <v>0</v>
      </c>
      <c r="S23" s="49">
        <v>71</v>
      </c>
      <c r="T23" s="625">
        <v>8.0000000000000002E-3</v>
      </c>
      <c r="U23" s="49">
        <v>22</v>
      </c>
      <c r="V23" s="625">
        <v>2E-3</v>
      </c>
      <c r="W23" s="49">
        <v>21</v>
      </c>
      <c r="X23" s="624">
        <v>2E-3</v>
      </c>
      <c r="Y23" s="52">
        <v>2</v>
      </c>
      <c r="Z23" s="623">
        <v>0</v>
      </c>
      <c r="AA23" s="434">
        <v>18</v>
      </c>
      <c r="AB23" s="622">
        <v>2E-3</v>
      </c>
      <c r="AC23" s="621">
        <v>183</v>
      </c>
      <c r="AD23" s="431">
        <v>9054</v>
      </c>
      <c r="AE23" s="620">
        <v>0.99</v>
      </c>
      <c r="AF23" s="423">
        <v>60</v>
      </c>
      <c r="AG23" s="619">
        <v>7.0000000000000001E-3</v>
      </c>
      <c r="AI23" s="495">
        <v>60</v>
      </c>
      <c r="AJ23" s="630">
        <v>7.0000000000000001E-3</v>
      </c>
      <c r="AL23" s="531">
        <f t="shared" si="0"/>
        <v>0</v>
      </c>
      <c r="AM23" s="617">
        <f t="shared" si="1"/>
        <v>0</v>
      </c>
      <c r="AQ23" s="434">
        <v>182</v>
      </c>
      <c r="AR23" s="650">
        <v>0.02</v>
      </c>
      <c r="AT23" s="656">
        <f t="shared" si="2"/>
        <v>-122</v>
      </c>
      <c r="AU23" s="202">
        <f t="shared" si="3"/>
        <v>-1.3000000000000001E-2</v>
      </c>
    </row>
    <row r="24" spans="1:47" x14ac:dyDescent="0.25">
      <c r="A24" s="36" t="s">
        <v>428</v>
      </c>
      <c r="B24" s="37">
        <v>44187</v>
      </c>
      <c r="C24" s="38">
        <v>64</v>
      </c>
      <c r="D24" s="38">
        <v>0</v>
      </c>
      <c r="E24" s="38">
        <v>32</v>
      </c>
      <c r="F24" s="39">
        <v>6</v>
      </c>
      <c r="G24" s="206">
        <v>41908</v>
      </c>
      <c r="H24" s="629">
        <v>0.94799999999999995</v>
      </c>
      <c r="I24" s="145">
        <v>1981</v>
      </c>
      <c r="J24" s="628">
        <v>4.4999999999999998E-2</v>
      </c>
      <c r="K24" s="203">
        <v>68</v>
      </c>
      <c r="L24" s="628">
        <v>2E-3</v>
      </c>
      <c r="M24" s="203">
        <v>230</v>
      </c>
      <c r="N24" s="627">
        <v>5.0000000000000001E-3</v>
      </c>
      <c r="O24" s="141">
        <v>496</v>
      </c>
      <c r="P24" s="626">
        <v>1.0999999999999999E-2</v>
      </c>
      <c r="Q24" s="49">
        <v>229</v>
      </c>
      <c r="R24" s="625">
        <v>5.0000000000000001E-3</v>
      </c>
      <c r="S24" s="49">
        <v>294</v>
      </c>
      <c r="T24" s="625">
        <v>7.0000000000000001E-3</v>
      </c>
      <c r="U24" s="49">
        <v>243</v>
      </c>
      <c r="V24" s="625">
        <v>5.0000000000000001E-3</v>
      </c>
      <c r="W24" s="49">
        <v>61</v>
      </c>
      <c r="X24" s="624">
        <v>1E-3</v>
      </c>
      <c r="Y24" s="52">
        <v>13</v>
      </c>
      <c r="Z24" s="623">
        <v>0</v>
      </c>
      <c r="AA24" s="434">
        <v>11</v>
      </c>
      <c r="AB24" s="622">
        <v>0</v>
      </c>
      <c r="AC24" s="621">
        <v>1243</v>
      </c>
      <c r="AD24" s="431">
        <v>43548</v>
      </c>
      <c r="AE24" s="620">
        <v>0.98599999999999999</v>
      </c>
      <c r="AF24" s="423">
        <v>564</v>
      </c>
      <c r="AG24" s="619">
        <v>1.2999999999999999E-2</v>
      </c>
      <c r="AI24" s="495">
        <v>554</v>
      </c>
      <c r="AJ24" s="630">
        <v>1.2999999999999999E-2</v>
      </c>
      <c r="AL24" s="531">
        <f t="shared" si="0"/>
        <v>10</v>
      </c>
      <c r="AM24" s="617">
        <f t="shared" si="1"/>
        <v>0</v>
      </c>
      <c r="AQ24" s="434">
        <v>713</v>
      </c>
      <c r="AR24" s="650">
        <v>1.6E-2</v>
      </c>
      <c r="AT24" s="656">
        <f t="shared" si="2"/>
        <v>-149</v>
      </c>
      <c r="AU24" s="202">
        <f t="shared" si="3"/>
        <v>-3.0000000000000009E-3</v>
      </c>
    </row>
    <row r="25" spans="1:47" x14ac:dyDescent="0.25">
      <c r="A25" s="36" t="s">
        <v>427</v>
      </c>
      <c r="B25" s="37">
        <v>18670</v>
      </c>
      <c r="C25" s="38">
        <v>30</v>
      </c>
      <c r="D25" s="38">
        <v>0</v>
      </c>
      <c r="E25" s="38">
        <v>13</v>
      </c>
      <c r="F25" s="39">
        <v>3</v>
      </c>
      <c r="G25" s="206">
        <v>18256</v>
      </c>
      <c r="H25" s="629">
        <v>0.97799999999999998</v>
      </c>
      <c r="I25" s="145">
        <v>343</v>
      </c>
      <c r="J25" s="628">
        <v>1.7999999999999999E-2</v>
      </c>
      <c r="K25" s="203">
        <v>41</v>
      </c>
      <c r="L25" s="628">
        <v>2E-3</v>
      </c>
      <c r="M25" s="203">
        <v>30</v>
      </c>
      <c r="N25" s="627">
        <v>2E-3</v>
      </c>
      <c r="O25" s="141">
        <v>181</v>
      </c>
      <c r="P25" s="626">
        <v>0.01</v>
      </c>
      <c r="Q25" s="49">
        <v>80</v>
      </c>
      <c r="R25" s="625">
        <v>4.0000000000000001E-3</v>
      </c>
      <c r="S25" s="49">
        <v>100</v>
      </c>
      <c r="T25" s="625">
        <v>5.0000000000000001E-3</v>
      </c>
      <c r="U25" s="49">
        <v>53</v>
      </c>
      <c r="V25" s="625">
        <v>3.0000000000000001E-3</v>
      </c>
      <c r="W25" s="49">
        <v>28</v>
      </c>
      <c r="X25" s="624">
        <v>1E-3</v>
      </c>
      <c r="Y25" s="52">
        <v>1</v>
      </c>
      <c r="Z25" s="623">
        <v>0</v>
      </c>
      <c r="AA25" s="434">
        <v>38</v>
      </c>
      <c r="AB25" s="622">
        <v>2E-3</v>
      </c>
      <c r="AC25" s="621">
        <v>411</v>
      </c>
      <c r="AD25" s="431">
        <v>18441</v>
      </c>
      <c r="AE25" s="620">
        <v>0.98799999999999999</v>
      </c>
      <c r="AF25" s="423">
        <v>222</v>
      </c>
      <c r="AG25" s="619">
        <v>1.2E-2</v>
      </c>
      <c r="AI25" s="495">
        <v>222</v>
      </c>
      <c r="AJ25" s="630">
        <v>1.2E-2</v>
      </c>
      <c r="AL25" s="531">
        <f t="shared" si="0"/>
        <v>0</v>
      </c>
      <c r="AM25" s="617">
        <f t="shared" si="1"/>
        <v>0</v>
      </c>
      <c r="AQ25" s="434">
        <v>237</v>
      </c>
      <c r="AR25" s="650">
        <v>1.2999999999999999E-2</v>
      </c>
      <c r="AT25" s="656">
        <f t="shared" si="2"/>
        <v>-15</v>
      </c>
      <c r="AU25" s="202">
        <f t="shared" si="3"/>
        <v>-9.9999999999999915E-4</v>
      </c>
    </row>
    <row r="26" spans="1:47" x14ac:dyDescent="0.25">
      <c r="A26" s="36" t="s">
        <v>426</v>
      </c>
      <c r="B26" s="37">
        <v>43678</v>
      </c>
      <c r="C26" s="38">
        <v>28</v>
      </c>
      <c r="D26" s="38">
        <v>4</v>
      </c>
      <c r="E26" s="38">
        <v>23</v>
      </c>
      <c r="F26" s="39">
        <v>5</v>
      </c>
      <c r="G26" s="206">
        <v>43536</v>
      </c>
      <c r="H26" s="629">
        <v>0.997</v>
      </c>
      <c r="I26" s="145">
        <v>140</v>
      </c>
      <c r="J26" s="628">
        <v>3.0000000000000001E-3</v>
      </c>
      <c r="K26" s="203">
        <v>2</v>
      </c>
      <c r="L26" s="628">
        <v>0</v>
      </c>
      <c r="M26" s="203">
        <v>0</v>
      </c>
      <c r="N26" s="627">
        <v>0</v>
      </c>
      <c r="O26" s="141">
        <v>14</v>
      </c>
      <c r="P26" s="626">
        <v>0</v>
      </c>
      <c r="Q26" s="49">
        <v>14</v>
      </c>
      <c r="R26" s="625">
        <v>0</v>
      </c>
      <c r="S26" s="49">
        <v>41</v>
      </c>
      <c r="T26" s="625">
        <v>1E-3</v>
      </c>
      <c r="U26" s="49">
        <v>41</v>
      </c>
      <c r="V26" s="625">
        <v>1E-3</v>
      </c>
      <c r="W26" s="49">
        <v>2</v>
      </c>
      <c r="X26" s="624">
        <v>0</v>
      </c>
      <c r="Y26" s="52">
        <v>0</v>
      </c>
      <c r="Z26" s="623">
        <v>0</v>
      </c>
      <c r="AA26" s="434">
        <v>36</v>
      </c>
      <c r="AB26" s="622">
        <v>1E-3</v>
      </c>
      <c r="AC26" s="621">
        <v>134</v>
      </c>
      <c r="AD26" s="431">
        <v>43628</v>
      </c>
      <c r="AE26" s="620">
        <v>0.999</v>
      </c>
      <c r="AF26" s="423">
        <v>16</v>
      </c>
      <c r="AG26" s="619">
        <v>0</v>
      </c>
      <c r="AI26" s="495">
        <v>9</v>
      </c>
      <c r="AJ26" s="630">
        <v>0</v>
      </c>
      <c r="AL26" s="531">
        <f t="shared" si="0"/>
        <v>7</v>
      </c>
      <c r="AM26" s="617">
        <f t="shared" si="1"/>
        <v>0</v>
      </c>
      <c r="AQ26" s="434">
        <v>99</v>
      </c>
      <c r="AR26" s="650">
        <v>2E-3</v>
      </c>
      <c r="AT26" s="656">
        <f t="shared" si="2"/>
        <v>-83</v>
      </c>
      <c r="AU26" s="202">
        <f t="shared" si="3"/>
        <v>-2E-3</v>
      </c>
    </row>
    <row r="27" spans="1:47" x14ac:dyDescent="0.25">
      <c r="A27" s="36" t="s">
        <v>425</v>
      </c>
      <c r="B27" s="37">
        <v>117987</v>
      </c>
      <c r="C27" s="38">
        <v>192</v>
      </c>
      <c r="D27" s="38">
        <v>3</v>
      </c>
      <c r="E27" s="38">
        <v>168</v>
      </c>
      <c r="F27" s="39">
        <v>4</v>
      </c>
      <c r="G27" s="206">
        <v>115012</v>
      </c>
      <c r="H27" s="629">
        <v>0.97499999999999998</v>
      </c>
      <c r="I27" s="145">
        <v>2701</v>
      </c>
      <c r="J27" s="628">
        <v>2.3E-2</v>
      </c>
      <c r="K27" s="203">
        <v>261</v>
      </c>
      <c r="L27" s="628">
        <v>2E-3</v>
      </c>
      <c r="M27" s="203">
        <v>13</v>
      </c>
      <c r="N27" s="627">
        <v>0</v>
      </c>
      <c r="O27" s="141">
        <v>1581</v>
      </c>
      <c r="P27" s="626">
        <v>1.2999999999999999E-2</v>
      </c>
      <c r="Q27" s="49">
        <v>1356</v>
      </c>
      <c r="R27" s="625">
        <v>1.0999999999999999E-2</v>
      </c>
      <c r="S27" s="49">
        <v>694</v>
      </c>
      <c r="T27" s="625">
        <v>6.0000000000000001E-3</v>
      </c>
      <c r="U27" s="49">
        <v>682</v>
      </c>
      <c r="V27" s="625">
        <v>6.0000000000000001E-3</v>
      </c>
      <c r="W27" s="49">
        <v>284</v>
      </c>
      <c r="X27" s="624">
        <v>2E-3</v>
      </c>
      <c r="Y27" s="52">
        <v>3</v>
      </c>
      <c r="Z27" s="623">
        <v>0</v>
      </c>
      <c r="AA27" s="434">
        <v>132</v>
      </c>
      <c r="AB27" s="622">
        <v>1E-3</v>
      </c>
      <c r="AC27" s="621">
        <v>3426</v>
      </c>
      <c r="AD27" s="431">
        <v>115785</v>
      </c>
      <c r="AE27" s="620">
        <v>0.98099999999999998</v>
      </c>
      <c r="AF27" s="423">
        <v>1842</v>
      </c>
      <c r="AG27" s="619">
        <v>1.6E-2</v>
      </c>
      <c r="AI27" s="495">
        <v>1812</v>
      </c>
      <c r="AJ27" s="630">
        <v>1.4999999999999999E-2</v>
      </c>
      <c r="AL27" s="531">
        <f t="shared" si="0"/>
        <v>30</v>
      </c>
      <c r="AM27" s="617">
        <f t="shared" si="1"/>
        <v>1.0000000000000009E-3</v>
      </c>
      <c r="AQ27" s="434">
        <v>2633</v>
      </c>
      <c r="AR27" s="650">
        <v>2.3E-2</v>
      </c>
      <c r="AT27" s="656">
        <f t="shared" si="2"/>
        <v>-791</v>
      </c>
      <c r="AU27" s="202">
        <f t="shared" si="3"/>
        <v>-6.9999999999999993E-3</v>
      </c>
    </row>
    <row r="28" spans="1:47" x14ac:dyDescent="0.25">
      <c r="A28" s="36" t="s">
        <v>424</v>
      </c>
      <c r="B28" s="37">
        <v>10342</v>
      </c>
      <c r="C28" s="38">
        <v>24</v>
      </c>
      <c r="D28" s="38">
        <v>0</v>
      </c>
      <c r="E28" s="38">
        <v>7</v>
      </c>
      <c r="F28" s="39">
        <v>3</v>
      </c>
      <c r="G28" s="206">
        <v>9863</v>
      </c>
      <c r="H28" s="629">
        <v>0.95399999999999996</v>
      </c>
      <c r="I28" s="145">
        <v>428</v>
      </c>
      <c r="J28" s="628">
        <v>4.1000000000000002E-2</v>
      </c>
      <c r="K28" s="203">
        <v>7</v>
      </c>
      <c r="L28" s="628">
        <v>1E-3</v>
      </c>
      <c r="M28" s="203">
        <v>44</v>
      </c>
      <c r="N28" s="627">
        <v>4.0000000000000001E-3</v>
      </c>
      <c r="O28" s="141">
        <v>65</v>
      </c>
      <c r="P28" s="626">
        <v>6.0000000000000001E-3</v>
      </c>
      <c r="Q28" s="49">
        <v>25</v>
      </c>
      <c r="R28" s="625">
        <v>2E-3</v>
      </c>
      <c r="S28" s="49">
        <v>48</v>
      </c>
      <c r="T28" s="625">
        <v>5.0000000000000001E-3</v>
      </c>
      <c r="U28" s="49">
        <v>35</v>
      </c>
      <c r="V28" s="625">
        <v>3.0000000000000001E-3</v>
      </c>
      <c r="W28" s="49">
        <v>14</v>
      </c>
      <c r="X28" s="624">
        <v>1E-3</v>
      </c>
      <c r="Y28" s="52">
        <v>18</v>
      </c>
      <c r="Z28" s="623">
        <v>2E-3</v>
      </c>
      <c r="AA28" s="434">
        <v>23</v>
      </c>
      <c r="AB28" s="622">
        <v>2E-3</v>
      </c>
      <c r="AC28" s="621">
        <v>241</v>
      </c>
      <c r="AD28" s="431">
        <v>10248</v>
      </c>
      <c r="AE28" s="620">
        <v>0.99099999999999999</v>
      </c>
      <c r="AF28" s="423">
        <v>72</v>
      </c>
      <c r="AG28" s="619">
        <v>7.0000000000000001E-3</v>
      </c>
      <c r="AI28" s="495">
        <v>72</v>
      </c>
      <c r="AJ28" s="630">
        <v>7.0000000000000001E-3</v>
      </c>
      <c r="AL28" s="531">
        <f t="shared" si="0"/>
        <v>0</v>
      </c>
      <c r="AM28" s="617">
        <f t="shared" si="1"/>
        <v>0</v>
      </c>
      <c r="AQ28" s="434">
        <v>90</v>
      </c>
      <c r="AR28" s="650">
        <v>8.9999999999999993E-3</v>
      </c>
      <c r="AT28" s="656">
        <f t="shared" si="2"/>
        <v>-18</v>
      </c>
      <c r="AU28" s="202">
        <f t="shared" si="3"/>
        <v>-1.9999999999999992E-3</v>
      </c>
    </row>
    <row r="29" spans="1:47" x14ac:dyDescent="0.25">
      <c r="A29" s="36" t="s">
        <v>423</v>
      </c>
      <c r="B29" s="37">
        <v>12230</v>
      </c>
      <c r="C29" s="38">
        <v>14</v>
      </c>
      <c r="D29" s="38">
        <v>0</v>
      </c>
      <c r="E29" s="38">
        <v>0</v>
      </c>
      <c r="F29" s="39">
        <v>3</v>
      </c>
      <c r="G29" s="206">
        <v>10949</v>
      </c>
      <c r="H29" s="629">
        <v>0.89500000000000002</v>
      </c>
      <c r="I29" s="145">
        <v>1258</v>
      </c>
      <c r="J29" s="628">
        <v>0.10299999999999999</v>
      </c>
      <c r="K29" s="203">
        <v>23</v>
      </c>
      <c r="L29" s="628">
        <v>2E-3</v>
      </c>
      <c r="M29" s="203">
        <v>0</v>
      </c>
      <c r="N29" s="627">
        <v>0</v>
      </c>
      <c r="O29" s="141">
        <v>160</v>
      </c>
      <c r="P29" s="626">
        <v>1.2999999999999999E-2</v>
      </c>
      <c r="Q29" s="49">
        <v>20</v>
      </c>
      <c r="R29" s="625">
        <v>2E-3</v>
      </c>
      <c r="S29" s="49">
        <v>617</v>
      </c>
      <c r="T29" s="625">
        <v>0.05</v>
      </c>
      <c r="U29" s="49">
        <v>68</v>
      </c>
      <c r="V29" s="625">
        <v>6.0000000000000001E-3</v>
      </c>
      <c r="W29" s="49">
        <v>36</v>
      </c>
      <c r="X29" s="624">
        <v>3.0000000000000001E-3</v>
      </c>
      <c r="Y29" s="52">
        <v>5</v>
      </c>
      <c r="Z29" s="623">
        <v>0</v>
      </c>
      <c r="AA29" s="434">
        <v>41</v>
      </c>
      <c r="AB29" s="622">
        <v>3.0000000000000001E-3</v>
      </c>
      <c r="AC29" s="621">
        <v>945</v>
      </c>
      <c r="AD29" s="431">
        <v>11554</v>
      </c>
      <c r="AE29" s="620">
        <v>0.94499999999999995</v>
      </c>
      <c r="AF29" s="423">
        <v>183</v>
      </c>
      <c r="AG29" s="619">
        <v>1.4999999999999999E-2</v>
      </c>
      <c r="AI29" s="495">
        <v>183</v>
      </c>
      <c r="AJ29" s="630">
        <v>1.4999999999999999E-2</v>
      </c>
      <c r="AL29" s="531">
        <f t="shared" si="0"/>
        <v>0</v>
      </c>
      <c r="AM29" s="617">
        <f t="shared" si="1"/>
        <v>0</v>
      </c>
      <c r="AQ29" s="434">
        <v>500</v>
      </c>
      <c r="AR29" s="650">
        <v>4.1000000000000002E-2</v>
      </c>
      <c r="AT29" s="656">
        <f t="shared" si="2"/>
        <v>-317</v>
      </c>
      <c r="AU29" s="202">
        <f t="shared" si="3"/>
        <v>-2.6000000000000002E-2</v>
      </c>
    </row>
    <row r="30" spans="1:47" x14ac:dyDescent="0.25">
      <c r="A30" s="36" t="s">
        <v>422</v>
      </c>
      <c r="B30" s="37">
        <v>22247</v>
      </c>
      <c r="C30" s="38">
        <v>35</v>
      </c>
      <c r="D30" s="38">
        <v>0</v>
      </c>
      <c r="E30" s="38">
        <v>21</v>
      </c>
      <c r="F30" s="39">
        <v>4</v>
      </c>
      <c r="G30" s="206">
        <v>18614</v>
      </c>
      <c r="H30" s="629">
        <v>0.83699999999999997</v>
      </c>
      <c r="I30" s="145">
        <v>3029</v>
      </c>
      <c r="J30" s="628">
        <v>0.13600000000000001</v>
      </c>
      <c r="K30" s="203">
        <v>587</v>
      </c>
      <c r="L30" s="628">
        <v>2.5999999999999999E-2</v>
      </c>
      <c r="M30" s="203">
        <v>17</v>
      </c>
      <c r="N30" s="627">
        <v>1E-3</v>
      </c>
      <c r="O30" s="141">
        <v>562</v>
      </c>
      <c r="P30" s="626">
        <v>2.5000000000000001E-2</v>
      </c>
      <c r="Q30" s="49">
        <v>346</v>
      </c>
      <c r="R30" s="625">
        <v>1.6E-2</v>
      </c>
      <c r="S30" s="49">
        <v>390</v>
      </c>
      <c r="T30" s="625">
        <v>1.7999999999999999E-2</v>
      </c>
      <c r="U30" s="49">
        <v>217</v>
      </c>
      <c r="V30" s="625">
        <v>0.01</v>
      </c>
      <c r="W30" s="49">
        <v>52</v>
      </c>
      <c r="X30" s="624">
        <v>2E-3</v>
      </c>
      <c r="Y30" s="52">
        <v>38</v>
      </c>
      <c r="Z30" s="623">
        <v>2E-3</v>
      </c>
      <c r="AA30" s="434">
        <v>58</v>
      </c>
      <c r="AB30" s="622">
        <v>3.0000000000000001E-3</v>
      </c>
      <c r="AC30" s="621">
        <v>1329</v>
      </c>
      <c r="AD30" s="431">
        <v>21067</v>
      </c>
      <c r="AE30" s="620">
        <v>0.94699999999999995</v>
      </c>
      <c r="AF30" s="423">
        <v>1149</v>
      </c>
      <c r="AG30" s="619">
        <v>5.1999999999999998E-2</v>
      </c>
      <c r="AI30" s="495">
        <v>1156</v>
      </c>
      <c r="AJ30" s="630">
        <v>5.1999999999999998E-2</v>
      </c>
      <c r="AL30" s="531">
        <f t="shared" si="0"/>
        <v>-7</v>
      </c>
      <c r="AM30" s="617">
        <f t="shared" si="1"/>
        <v>0</v>
      </c>
      <c r="AQ30" s="434">
        <v>1373</v>
      </c>
      <c r="AR30" s="650">
        <v>6.2E-2</v>
      </c>
      <c r="AT30" s="656">
        <f t="shared" si="2"/>
        <v>-224</v>
      </c>
      <c r="AU30" s="202">
        <f t="shared" si="3"/>
        <v>-1.0000000000000002E-2</v>
      </c>
    </row>
    <row r="31" spans="1:47" x14ac:dyDescent="0.25">
      <c r="A31" s="36" t="s">
        <v>421</v>
      </c>
      <c r="B31" s="37">
        <v>37286</v>
      </c>
      <c r="C31" s="38">
        <v>65</v>
      </c>
      <c r="D31" s="38">
        <v>0</v>
      </c>
      <c r="E31" s="38">
        <v>53</v>
      </c>
      <c r="F31" s="39">
        <v>3</v>
      </c>
      <c r="G31" s="206">
        <v>34003</v>
      </c>
      <c r="H31" s="629">
        <v>0.91200000000000003</v>
      </c>
      <c r="I31" s="145">
        <v>2943</v>
      </c>
      <c r="J31" s="628">
        <v>7.9000000000000001E-2</v>
      </c>
      <c r="K31" s="203">
        <v>65</v>
      </c>
      <c r="L31" s="628">
        <v>2E-3</v>
      </c>
      <c r="M31" s="203">
        <v>275</v>
      </c>
      <c r="N31" s="627">
        <v>7.0000000000000001E-3</v>
      </c>
      <c r="O31" s="141">
        <v>1030</v>
      </c>
      <c r="P31" s="626">
        <v>2.8000000000000001E-2</v>
      </c>
      <c r="Q31" s="49">
        <v>761</v>
      </c>
      <c r="R31" s="625">
        <v>0.02</v>
      </c>
      <c r="S31" s="49">
        <v>489</v>
      </c>
      <c r="T31" s="625">
        <v>1.2999999999999999E-2</v>
      </c>
      <c r="U31" s="49">
        <v>659</v>
      </c>
      <c r="V31" s="625">
        <v>1.7999999999999999E-2</v>
      </c>
      <c r="W31" s="49">
        <v>314</v>
      </c>
      <c r="X31" s="624">
        <v>8.0000000000000002E-3</v>
      </c>
      <c r="Y31" s="52">
        <v>30</v>
      </c>
      <c r="Z31" s="623">
        <v>1E-3</v>
      </c>
      <c r="AA31" s="434">
        <v>34</v>
      </c>
      <c r="AB31" s="622">
        <v>1E-3</v>
      </c>
      <c r="AC31" s="621">
        <v>2761</v>
      </c>
      <c r="AD31" s="431">
        <v>36005</v>
      </c>
      <c r="AE31" s="620">
        <v>0.96599999999999997</v>
      </c>
      <c r="AF31" s="423">
        <v>1095</v>
      </c>
      <c r="AG31" s="619">
        <v>2.9000000000000001E-2</v>
      </c>
      <c r="AI31" s="495">
        <v>1110</v>
      </c>
      <c r="AJ31" s="630">
        <v>0.03</v>
      </c>
      <c r="AL31" s="531">
        <f t="shared" si="0"/>
        <v>-15</v>
      </c>
      <c r="AM31" s="617">
        <f t="shared" si="1"/>
        <v>-9.9999999999999742E-4</v>
      </c>
      <c r="AQ31" s="434">
        <v>1206</v>
      </c>
      <c r="AR31" s="650">
        <v>3.3000000000000002E-2</v>
      </c>
      <c r="AT31" s="656">
        <f t="shared" si="2"/>
        <v>-111</v>
      </c>
      <c r="AU31" s="202">
        <f t="shared" si="3"/>
        <v>-4.0000000000000001E-3</v>
      </c>
    </row>
    <row r="32" spans="1:47" x14ac:dyDescent="0.25">
      <c r="A32" s="36" t="s">
        <v>420</v>
      </c>
      <c r="B32" s="37">
        <v>20201</v>
      </c>
      <c r="C32" s="38">
        <v>35</v>
      </c>
      <c r="D32" s="38">
        <v>0</v>
      </c>
      <c r="E32" s="38">
        <v>23</v>
      </c>
      <c r="F32" s="39">
        <v>3</v>
      </c>
      <c r="G32" s="206">
        <v>19803</v>
      </c>
      <c r="H32" s="629">
        <v>0.98</v>
      </c>
      <c r="I32" s="145">
        <v>311</v>
      </c>
      <c r="J32" s="628">
        <v>1.4999999999999999E-2</v>
      </c>
      <c r="K32" s="203">
        <v>2</v>
      </c>
      <c r="L32" s="628">
        <v>0</v>
      </c>
      <c r="M32" s="203">
        <v>85</v>
      </c>
      <c r="N32" s="627">
        <v>4.0000000000000001E-3</v>
      </c>
      <c r="O32" s="141">
        <v>57</v>
      </c>
      <c r="P32" s="626">
        <v>3.0000000000000001E-3</v>
      </c>
      <c r="Q32" s="49">
        <v>36</v>
      </c>
      <c r="R32" s="625">
        <v>2E-3</v>
      </c>
      <c r="S32" s="49">
        <v>135</v>
      </c>
      <c r="T32" s="625">
        <v>7.0000000000000001E-3</v>
      </c>
      <c r="U32" s="49">
        <v>36</v>
      </c>
      <c r="V32" s="625">
        <v>2E-3</v>
      </c>
      <c r="W32" s="49">
        <v>123</v>
      </c>
      <c r="X32" s="624">
        <v>6.0000000000000001E-3</v>
      </c>
      <c r="Y32" s="52">
        <v>6</v>
      </c>
      <c r="Z32" s="623">
        <v>0</v>
      </c>
      <c r="AA32" s="434">
        <v>10</v>
      </c>
      <c r="AB32" s="622">
        <v>0</v>
      </c>
      <c r="AC32" s="621">
        <v>427</v>
      </c>
      <c r="AD32" s="431">
        <v>19979</v>
      </c>
      <c r="AE32" s="620">
        <v>0.98899999999999999</v>
      </c>
      <c r="AF32" s="423">
        <v>59</v>
      </c>
      <c r="AG32" s="619">
        <v>3.0000000000000001E-3</v>
      </c>
      <c r="AI32" s="495">
        <v>70</v>
      </c>
      <c r="AJ32" s="630">
        <v>3.0000000000000001E-3</v>
      </c>
      <c r="AL32" s="531">
        <f t="shared" si="0"/>
        <v>-11</v>
      </c>
      <c r="AM32" s="617">
        <f t="shared" si="1"/>
        <v>0</v>
      </c>
      <c r="AQ32" s="434">
        <v>101</v>
      </c>
      <c r="AR32" s="650">
        <v>5.0000000000000001E-3</v>
      </c>
      <c r="AT32" s="656">
        <f t="shared" si="2"/>
        <v>-42</v>
      </c>
      <c r="AU32" s="202">
        <f t="shared" si="3"/>
        <v>-2E-3</v>
      </c>
    </row>
    <row r="33" spans="1:47" x14ac:dyDescent="0.25">
      <c r="A33" s="36" t="s">
        <v>419</v>
      </c>
      <c r="B33" s="37">
        <v>15881</v>
      </c>
      <c r="C33" s="38">
        <v>30</v>
      </c>
      <c r="D33" s="38">
        <v>0</v>
      </c>
      <c r="E33" s="38">
        <v>10</v>
      </c>
      <c r="F33" s="39">
        <v>4</v>
      </c>
      <c r="G33" s="206">
        <v>15461</v>
      </c>
      <c r="H33" s="629">
        <v>0.97399999999999998</v>
      </c>
      <c r="I33" s="145">
        <v>406</v>
      </c>
      <c r="J33" s="628">
        <v>2.5999999999999999E-2</v>
      </c>
      <c r="K33" s="203">
        <v>3</v>
      </c>
      <c r="L33" s="628">
        <v>0</v>
      </c>
      <c r="M33" s="203">
        <v>11</v>
      </c>
      <c r="N33" s="627">
        <v>1E-3</v>
      </c>
      <c r="O33" s="141">
        <v>73</v>
      </c>
      <c r="P33" s="626">
        <v>5.0000000000000001E-3</v>
      </c>
      <c r="Q33" s="49">
        <v>28</v>
      </c>
      <c r="R33" s="625">
        <v>2E-3</v>
      </c>
      <c r="S33" s="49">
        <v>37</v>
      </c>
      <c r="T33" s="625">
        <v>2E-3</v>
      </c>
      <c r="U33" s="49">
        <v>30</v>
      </c>
      <c r="V33" s="625">
        <v>2E-3</v>
      </c>
      <c r="W33" s="49">
        <v>12</v>
      </c>
      <c r="X33" s="624">
        <v>1E-3</v>
      </c>
      <c r="Y33" s="52">
        <v>0</v>
      </c>
      <c r="Z33" s="623">
        <v>0</v>
      </c>
      <c r="AA33" s="434">
        <v>6</v>
      </c>
      <c r="AB33" s="622">
        <v>0</v>
      </c>
      <c r="AC33" s="621">
        <v>185</v>
      </c>
      <c r="AD33" s="431">
        <v>15797</v>
      </c>
      <c r="AE33" s="620">
        <v>0.995</v>
      </c>
      <c r="AF33" s="423">
        <v>76</v>
      </c>
      <c r="AG33" s="619">
        <v>5.0000000000000001E-3</v>
      </c>
      <c r="AI33" s="495">
        <v>77</v>
      </c>
      <c r="AJ33" s="630">
        <v>5.0000000000000001E-3</v>
      </c>
      <c r="AL33" s="531">
        <f t="shared" si="0"/>
        <v>-1</v>
      </c>
      <c r="AM33" s="617">
        <f t="shared" si="1"/>
        <v>0</v>
      </c>
      <c r="AQ33" s="434">
        <v>121</v>
      </c>
      <c r="AR33" s="650">
        <v>8.0000000000000002E-3</v>
      </c>
      <c r="AT33" s="656">
        <f t="shared" si="2"/>
        <v>-45</v>
      </c>
      <c r="AU33" s="202">
        <f t="shared" si="3"/>
        <v>-3.0000000000000001E-3</v>
      </c>
    </row>
    <row r="34" spans="1:47" x14ac:dyDescent="0.25">
      <c r="A34" s="36" t="s">
        <v>418</v>
      </c>
      <c r="B34" s="37">
        <v>11685</v>
      </c>
      <c r="C34" s="38">
        <v>33</v>
      </c>
      <c r="D34" s="38">
        <v>0</v>
      </c>
      <c r="E34" s="38">
        <v>6</v>
      </c>
      <c r="F34" s="39">
        <v>4</v>
      </c>
      <c r="G34" s="206">
        <v>9273</v>
      </c>
      <c r="H34" s="629">
        <v>0.79400000000000004</v>
      </c>
      <c r="I34" s="145">
        <v>1869</v>
      </c>
      <c r="J34" s="628">
        <v>0.16</v>
      </c>
      <c r="K34" s="203">
        <v>542</v>
      </c>
      <c r="L34" s="628">
        <v>4.5999999999999999E-2</v>
      </c>
      <c r="M34" s="203">
        <v>1</v>
      </c>
      <c r="N34" s="627">
        <v>0</v>
      </c>
      <c r="O34" s="141">
        <v>503</v>
      </c>
      <c r="P34" s="626">
        <v>4.2999999999999997E-2</v>
      </c>
      <c r="Q34" s="49">
        <v>100</v>
      </c>
      <c r="R34" s="625">
        <v>8.9999999999999993E-3</v>
      </c>
      <c r="S34" s="49">
        <v>2954</v>
      </c>
      <c r="T34" s="625">
        <v>0.253</v>
      </c>
      <c r="U34" s="49">
        <v>94</v>
      </c>
      <c r="V34" s="625">
        <v>8.0000000000000002E-3</v>
      </c>
      <c r="W34" s="49">
        <v>32</v>
      </c>
      <c r="X34" s="624">
        <v>3.0000000000000001E-3</v>
      </c>
      <c r="Y34" s="52">
        <v>17</v>
      </c>
      <c r="Z34" s="623">
        <v>1E-3</v>
      </c>
      <c r="AA34" s="434">
        <v>38</v>
      </c>
      <c r="AB34" s="622">
        <v>3.0000000000000001E-3</v>
      </c>
      <c r="AC34" s="621">
        <v>3658</v>
      </c>
      <c r="AD34" s="431">
        <v>7962</v>
      </c>
      <c r="AE34" s="620">
        <v>0.68100000000000005</v>
      </c>
      <c r="AF34" s="423">
        <v>1045</v>
      </c>
      <c r="AG34" s="619">
        <v>8.8999999999999996E-2</v>
      </c>
      <c r="AI34" s="495">
        <v>1078</v>
      </c>
      <c r="AJ34" s="630">
        <v>9.1999999999999998E-2</v>
      </c>
      <c r="AL34" s="531">
        <f t="shared" si="0"/>
        <v>-33</v>
      </c>
      <c r="AM34" s="617">
        <f t="shared" si="1"/>
        <v>-3.0000000000000027E-3</v>
      </c>
      <c r="AQ34" s="434">
        <v>1236</v>
      </c>
      <c r="AR34" s="650">
        <v>0.107</v>
      </c>
      <c r="AT34" s="656">
        <f t="shared" si="2"/>
        <v>-191</v>
      </c>
      <c r="AU34" s="202">
        <f t="shared" si="3"/>
        <v>-1.8000000000000002E-2</v>
      </c>
    </row>
    <row r="35" spans="1:47" x14ac:dyDescent="0.25">
      <c r="A35" s="36" t="s">
        <v>417</v>
      </c>
      <c r="B35" s="37">
        <v>36910</v>
      </c>
      <c r="C35" s="38">
        <v>44</v>
      </c>
      <c r="D35" s="38">
        <v>0</v>
      </c>
      <c r="E35" s="38">
        <v>29</v>
      </c>
      <c r="F35" s="39">
        <v>3</v>
      </c>
      <c r="G35" s="206">
        <v>34918</v>
      </c>
      <c r="H35" s="629">
        <v>0.94599999999999995</v>
      </c>
      <c r="I35" s="145">
        <v>1859</v>
      </c>
      <c r="J35" s="628">
        <v>0.05</v>
      </c>
      <c r="K35" s="203">
        <v>91</v>
      </c>
      <c r="L35" s="628">
        <v>2E-3</v>
      </c>
      <c r="M35" s="203">
        <v>42</v>
      </c>
      <c r="N35" s="627">
        <v>1E-3</v>
      </c>
      <c r="O35" s="141">
        <v>144</v>
      </c>
      <c r="P35" s="626">
        <v>4.0000000000000001E-3</v>
      </c>
      <c r="Q35" s="49">
        <v>99</v>
      </c>
      <c r="R35" s="625">
        <v>3.0000000000000001E-3</v>
      </c>
      <c r="S35" s="49">
        <v>77</v>
      </c>
      <c r="T35" s="625">
        <v>2E-3</v>
      </c>
      <c r="U35" s="49">
        <v>103</v>
      </c>
      <c r="V35" s="625">
        <v>3.0000000000000001E-3</v>
      </c>
      <c r="W35" s="49">
        <v>41</v>
      </c>
      <c r="X35" s="624">
        <v>1E-3</v>
      </c>
      <c r="Y35" s="52">
        <v>9</v>
      </c>
      <c r="Z35" s="623">
        <v>0</v>
      </c>
      <c r="AA35" s="434">
        <v>35</v>
      </c>
      <c r="AB35" s="622">
        <v>1E-3</v>
      </c>
      <c r="AC35" s="621">
        <v>463</v>
      </c>
      <c r="AD35" s="431">
        <v>36622</v>
      </c>
      <c r="AE35" s="620">
        <v>0.99199999999999999</v>
      </c>
      <c r="AF35" s="423">
        <v>235</v>
      </c>
      <c r="AG35" s="619">
        <v>6.0000000000000001E-3</v>
      </c>
      <c r="AI35" s="495">
        <v>234</v>
      </c>
      <c r="AJ35" s="630">
        <v>6.0000000000000001E-3</v>
      </c>
      <c r="AL35" s="531">
        <f t="shared" si="0"/>
        <v>1</v>
      </c>
      <c r="AM35" s="617">
        <f t="shared" si="1"/>
        <v>0</v>
      </c>
      <c r="AQ35" s="434">
        <v>528</v>
      </c>
      <c r="AR35" s="650">
        <v>1.4999999999999999E-2</v>
      </c>
      <c r="AT35" s="656">
        <f t="shared" si="2"/>
        <v>-293</v>
      </c>
      <c r="AU35" s="202">
        <f t="shared" si="3"/>
        <v>-8.9999999999999993E-3</v>
      </c>
    </row>
    <row r="36" spans="1:47" x14ac:dyDescent="0.25">
      <c r="A36" s="36" t="s">
        <v>416</v>
      </c>
      <c r="B36" s="37">
        <v>18238</v>
      </c>
      <c r="C36" s="38">
        <v>24</v>
      </c>
      <c r="D36" s="38">
        <v>0</v>
      </c>
      <c r="E36" s="38">
        <v>19</v>
      </c>
      <c r="F36" s="39">
        <v>3</v>
      </c>
      <c r="G36" s="206">
        <v>17573</v>
      </c>
      <c r="H36" s="629">
        <v>0.96399999999999997</v>
      </c>
      <c r="I36" s="145">
        <v>657</v>
      </c>
      <c r="J36" s="628">
        <v>3.5999999999999997E-2</v>
      </c>
      <c r="K36" s="203">
        <v>8</v>
      </c>
      <c r="L36" s="628">
        <v>0</v>
      </c>
      <c r="M36" s="203">
        <v>0</v>
      </c>
      <c r="N36" s="627">
        <v>0</v>
      </c>
      <c r="O36" s="141">
        <v>22</v>
      </c>
      <c r="P36" s="626">
        <v>1E-3</v>
      </c>
      <c r="Q36" s="49">
        <v>19</v>
      </c>
      <c r="R36" s="625">
        <v>1E-3</v>
      </c>
      <c r="S36" s="49">
        <v>16</v>
      </c>
      <c r="T36" s="625">
        <v>1E-3</v>
      </c>
      <c r="U36" s="49">
        <v>15</v>
      </c>
      <c r="V36" s="625">
        <v>1E-3</v>
      </c>
      <c r="W36" s="49">
        <v>13</v>
      </c>
      <c r="X36" s="624">
        <v>1E-3</v>
      </c>
      <c r="Y36" s="52">
        <v>9</v>
      </c>
      <c r="Z36" s="623">
        <v>0</v>
      </c>
      <c r="AA36" s="434">
        <v>0</v>
      </c>
      <c r="AB36" s="622">
        <v>0</v>
      </c>
      <c r="AC36" s="621">
        <v>77</v>
      </c>
      <c r="AD36" s="431">
        <v>18206</v>
      </c>
      <c r="AE36" s="620">
        <v>0.998</v>
      </c>
      <c r="AF36" s="423">
        <v>30</v>
      </c>
      <c r="AG36" s="619">
        <v>2E-3</v>
      </c>
      <c r="AI36" s="495">
        <v>46</v>
      </c>
      <c r="AJ36" s="630">
        <v>3.0000000000000001E-3</v>
      </c>
      <c r="AL36" s="531">
        <f t="shared" si="0"/>
        <v>-16</v>
      </c>
      <c r="AM36" s="617">
        <f t="shared" si="1"/>
        <v>-1E-3</v>
      </c>
      <c r="AQ36" s="434">
        <v>402</v>
      </c>
      <c r="AR36" s="650">
        <v>2.1999999999999999E-2</v>
      </c>
      <c r="AT36" s="656">
        <f t="shared" si="2"/>
        <v>-372</v>
      </c>
      <c r="AU36" s="202">
        <f t="shared" si="3"/>
        <v>-1.9999999999999997E-2</v>
      </c>
    </row>
    <row r="37" spans="1:47" x14ac:dyDescent="0.25">
      <c r="A37" s="36" t="s">
        <v>415</v>
      </c>
      <c r="B37" s="37">
        <v>16977</v>
      </c>
      <c r="C37" s="38">
        <v>28</v>
      </c>
      <c r="D37" s="38">
        <v>0</v>
      </c>
      <c r="E37" s="38">
        <v>4</v>
      </c>
      <c r="F37" s="39">
        <v>5</v>
      </c>
      <c r="G37" s="206">
        <v>9695</v>
      </c>
      <c r="H37" s="629">
        <v>0.57099999999999995</v>
      </c>
      <c r="I37" s="145">
        <v>5957</v>
      </c>
      <c r="J37" s="628">
        <v>0.35099999999999998</v>
      </c>
      <c r="K37" s="203">
        <v>1325</v>
      </c>
      <c r="L37" s="628">
        <v>7.8E-2</v>
      </c>
      <c r="M37" s="203">
        <v>0</v>
      </c>
      <c r="N37" s="627">
        <v>0</v>
      </c>
      <c r="O37" s="141">
        <v>1465</v>
      </c>
      <c r="P37" s="626">
        <v>8.5999999999999993E-2</v>
      </c>
      <c r="Q37" s="49">
        <v>292</v>
      </c>
      <c r="R37" s="625">
        <v>1.7000000000000001E-2</v>
      </c>
      <c r="S37" s="49">
        <v>616</v>
      </c>
      <c r="T37" s="625">
        <v>3.5999999999999997E-2</v>
      </c>
      <c r="U37" s="49">
        <v>181</v>
      </c>
      <c r="V37" s="625">
        <v>1.0999999999999999E-2</v>
      </c>
      <c r="W37" s="49">
        <v>52</v>
      </c>
      <c r="X37" s="624">
        <v>3.0000000000000001E-3</v>
      </c>
      <c r="Y37" s="52">
        <v>20</v>
      </c>
      <c r="Z37" s="623">
        <v>1E-3</v>
      </c>
      <c r="AA37" s="434">
        <v>71</v>
      </c>
      <c r="AB37" s="622">
        <v>4.0000000000000001E-3</v>
      </c>
      <c r="AC37" s="621">
        <v>2497</v>
      </c>
      <c r="AD37" s="431">
        <v>14178</v>
      </c>
      <c r="AE37" s="620">
        <v>0.83499999999999996</v>
      </c>
      <c r="AF37" s="423">
        <v>2790</v>
      </c>
      <c r="AG37" s="619">
        <v>0.16400000000000001</v>
      </c>
      <c r="AI37" s="495">
        <v>2801</v>
      </c>
      <c r="AJ37" s="630">
        <v>0.16500000000000001</v>
      </c>
      <c r="AL37" s="531">
        <f t="shared" si="0"/>
        <v>-11</v>
      </c>
      <c r="AM37" s="617">
        <f t="shared" si="1"/>
        <v>-1.0000000000000009E-3</v>
      </c>
      <c r="AQ37" s="434">
        <v>3120</v>
      </c>
      <c r="AR37" s="650">
        <v>0.186</v>
      </c>
      <c r="AT37" s="656">
        <f t="shared" si="2"/>
        <v>-330</v>
      </c>
      <c r="AU37" s="202">
        <f t="shared" si="3"/>
        <v>-2.1999999999999992E-2</v>
      </c>
    </row>
    <row r="38" spans="1:47" x14ac:dyDescent="0.25">
      <c r="A38" s="36" t="s">
        <v>414</v>
      </c>
      <c r="B38" s="37">
        <v>62539</v>
      </c>
      <c r="C38" s="38">
        <v>44</v>
      </c>
      <c r="D38" s="38">
        <v>1</v>
      </c>
      <c r="E38" s="38">
        <v>32</v>
      </c>
      <c r="F38" s="39">
        <v>3</v>
      </c>
      <c r="G38" s="206">
        <v>60244</v>
      </c>
      <c r="H38" s="629">
        <v>0.96299999999999997</v>
      </c>
      <c r="I38" s="145">
        <v>2257</v>
      </c>
      <c r="J38" s="628">
        <v>3.5999999999999997E-2</v>
      </c>
      <c r="K38" s="203">
        <v>32</v>
      </c>
      <c r="L38" s="628">
        <v>1E-3</v>
      </c>
      <c r="M38" s="203">
        <v>6</v>
      </c>
      <c r="N38" s="627">
        <v>0</v>
      </c>
      <c r="O38" s="141">
        <v>321</v>
      </c>
      <c r="P38" s="626">
        <v>5.0000000000000001E-3</v>
      </c>
      <c r="Q38" s="49">
        <v>261</v>
      </c>
      <c r="R38" s="625">
        <v>4.0000000000000001E-3</v>
      </c>
      <c r="S38" s="49">
        <v>210</v>
      </c>
      <c r="T38" s="625">
        <v>3.0000000000000001E-3</v>
      </c>
      <c r="U38" s="49">
        <v>214</v>
      </c>
      <c r="V38" s="625">
        <v>3.0000000000000001E-3</v>
      </c>
      <c r="W38" s="49">
        <v>110</v>
      </c>
      <c r="X38" s="624">
        <v>2E-3</v>
      </c>
      <c r="Y38" s="52">
        <v>14</v>
      </c>
      <c r="Z38" s="623">
        <v>0</v>
      </c>
      <c r="AA38" s="434">
        <v>18</v>
      </c>
      <c r="AB38" s="622">
        <v>0</v>
      </c>
      <c r="AC38" s="621">
        <v>896</v>
      </c>
      <c r="AD38" s="431">
        <v>62105</v>
      </c>
      <c r="AE38" s="620">
        <v>0.99299999999999999</v>
      </c>
      <c r="AF38" s="423">
        <v>353</v>
      </c>
      <c r="AG38" s="619">
        <v>6.0000000000000001E-3</v>
      </c>
      <c r="AI38" s="495">
        <v>360</v>
      </c>
      <c r="AJ38" s="630">
        <v>6.0000000000000001E-3</v>
      </c>
      <c r="AL38" s="531">
        <f t="shared" si="0"/>
        <v>-7</v>
      </c>
      <c r="AM38" s="617">
        <f t="shared" si="1"/>
        <v>0</v>
      </c>
      <c r="AQ38" s="434">
        <v>492</v>
      </c>
      <c r="AR38" s="650">
        <v>8.0000000000000002E-3</v>
      </c>
      <c r="AT38" s="656">
        <f t="shared" si="2"/>
        <v>-139</v>
      </c>
      <c r="AU38" s="202">
        <f t="shared" si="3"/>
        <v>-2E-3</v>
      </c>
    </row>
    <row r="39" spans="1:47" x14ac:dyDescent="0.25">
      <c r="A39" s="36" t="s">
        <v>413</v>
      </c>
      <c r="B39" s="37">
        <v>9388</v>
      </c>
      <c r="C39" s="38">
        <v>11</v>
      </c>
      <c r="D39" s="38">
        <v>0</v>
      </c>
      <c r="E39" s="38">
        <v>2</v>
      </c>
      <c r="F39" s="39">
        <v>3</v>
      </c>
      <c r="G39" s="206">
        <v>8664</v>
      </c>
      <c r="H39" s="629">
        <v>0.92300000000000004</v>
      </c>
      <c r="I39" s="145">
        <v>675</v>
      </c>
      <c r="J39" s="628">
        <v>7.1999999999999995E-2</v>
      </c>
      <c r="K39" s="203">
        <v>49</v>
      </c>
      <c r="L39" s="628">
        <v>5.0000000000000001E-3</v>
      </c>
      <c r="M39" s="203">
        <v>0</v>
      </c>
      <c r="N39" s="627">
        <v>0</v>
      </c>
      <c r="O39" s="141">
        <v>74</v>
      </c>
      <c r="P39" s="626">
        <v>8.0000000000000002E-3</v>
      </c>
      <c r="Q39" s="49">
        <v>43</v>
      </c>
      <c r="R39" s="625">
        <v>5.0000000000000001E-3</v>
      </c>
      <c r="S39" s="49">
        <v>90</v>
      </c>
      <c r="T39" s="625">
        <v>0.01</v>
      </c>
      <c r="U39" s="49">
        <v>59</v>
      </c>
      <c r="V39" s="625">
        <v>6.0000000000000001E-3</v>
      </c>
      <c r="W39" s="49">
        <v>11</v>
      </c>
      <c r="X39" s="624">
        <v>1E-3</v>
      </c>
      <c r="Y39" s="52">
        <v>11</v>
      </c>
      <c r="Z39" s="623">
        <v>1E-3</v>
      </c>
      <c r="AA39" s="434">
        <v>26</v>
      </c>
      <c r="AB39" s="622">
        <v>3.0000000000000001E-3</v>
      </c>
      <c r="AC39" s="621">
        <v>283</v>
      </c>
      <c r="AD39" s="431">
        <v>9218</v>
      </c>
      <c r="AE39" s="620">
        <v>0.98199999999999998</v>
      </c>
      <c r="AF39" s="423">
        <v>123</v>
      </c>
      <c r="AG39" s="619">
        <v>1.2999999999999999E-2</v>
      </c>
      <c r="AI39" s="495">
        <v>212</v>
      </c>
      <c r="AJ39" s="630">
        <v>2.3E-2</v>
      </c>
      <c r="AL39" s="531">
        <f t="shared" si="0"/>
        <v>-89</v>
      </c>
      <c r="AM39" s="617">
        <f t="shared" si="1"/>
        <v>-0.01</v>
      </c>
      <c r="AQ39" s="434">
        <v>194</v>
      </c>
      <c r="AR39" s="650">
        <v>2.1000000000000001E-2</v>
      </c>
      <c r="AT39" s="656">
        <f t="shared" si="2"/>
        <v>-71</v>
      </c>
      <c r="AU39" s="202">
        <f t="shared" si="3"/>
        <v>-8.0000000000000019E-3</v>
      </c>
    </row>
    <row r="40" spans="1:47" x14ac:dyDescent="0.25">
      <c r="A40" s="36" t="s">
        <v>412</v>
      </c>
      <c r="B40" s="37">
        <v>13420</v>
      </c>
      <c r="C40" s="38">
        <v>13</v>
      </c>
      <c r="D40" s="38">
        <v>0</v>
      </c>
      <c r="E40" s="38">
        <v>5</v>
      </c>
      <c r="F40" s="39">
        <v>5</v>
      </c>
      <c r="G40" s="206">
        <v>12798</v>
      </c>
      <c r="H40" s="629">
        <v>0.95399999999999996</v>
      </c>
      <c r="I40" s="145">
        <v>584</v>
      </c>
      <c r="J40" s="628">
        <v>4.3999999999999997E-2</v>
      </c>
      <c r="K40" s="203">
        <v>29</v>
      </c>
      <c r="L40" s="628">
        <v>2E-3</v>
      </c>
      <c r="M40" s="203">
        <v>9</v>
      </c>
      <c r="N40" s="627">
        <v>1E-3</v>
      </c>
      <c r="O40" s="141">
        <v>366</v>
      </c>
      <c r="P40" s="626">
        <v>2.7E-2</v>
      </c>
      <c r="Q40" s="49">
        <v>74</v>
      </c>
      <c r="R40" s="625">
        <v>6.0000000000000001E-3</v>
      </c>
      <c r="S40" s="49">
        <v>2754</v>
      </c>
      <c r="T40" s="625">
        <v>0.20499999999999999</v>
      </c>
      <c r="U40" s="49">
        <v>79</v>
      </c>
      <c r="V40" s="625">
        <v>6.0000000000000001E-3</v>
      </c>
      <c r="W40" s="49">
        <v>32</v>
      </c>
      <c r="X40" s="624">
        <v>2E-3</v>
      </c>
      <c r="Y40" s="52">
        <v>32</v>
      </c>
      <c r="Z40" s="623">
        <v>2E-3</v>
      </c>
      <c r="AA40" s="434">
        <v>20</v>
      </c>
      <c r="AB40" s="622">
        <v>1E-3</v>
      </c>
      <c r="AC40" s="621">
        <v>3313</v>
      </c>
      <c r="AD40" s="431">
        <v>10500</v>
      </c>
      <c r="AE40" s="620">
        <v>0.78200000000000003</v>
      </c>
      <c r="AF40" s="423">
        <v>395</v>
      </c>
      <c r="AG40" s="619">
        <v>2.9000000000000001E-2</v>
      </c>
      <c r="AI40" s="495">
        <v>388</v>
      </c>
      <c r="AJ40" s="630">
        <v>2.9000000000000001E-2</v>
      </c>
      <c r="AL40" s="531">
        <f t="shared" ref="AL40:AL62" si="4" xml:space="preserve"> AF40-AI40</f>
        <v>7</v>
      </c>
      <c r="AM40" s="617">
        <f t="shared" ref="AM40:AM62" si="5" xml:space="preserve"> AG40-AJ40</f>
        <v>0</v>
      </c>
      <c r="AQ40" s="434">
        <v>456</v>
      </c>
      <c r="AR40" s="650">
        <v>3.5000000000000003E-2</v>
      </c>
      <c r="AT40" s="656">
        <f t="shared" ref="AT40:AT62" si="6" xml:space="preserve"> AF40 - AQ40</f>
        <v>-61</v>
      </c>
      <c r="AU40" s="202">
        <f t="shared" ref="AU40:AU62" si="7" xml:space="preserve"> AG40 - AR40</f>
        <v>-6.0000000000000019E-3</v>
      </c>
    </row>
    <row r="41" spans="1:47" x14ac:dyDescent="0.25">
      <c r="A41" s="36" t="s">
        <v>411</v>
      </c>
      <c r="B41" s="37">
        <v>15579</v>
      </c>
      <c r="C41" s="38">
        <v>28</v>
      </c>
      <c r="D41" s="38">
        <v>2</v>
      </c>
      <c r="E41" s="38">
        <v>7</v>
      </c>
      <c r="F41" s="39">
        <v>3</v>
      </c>
      <c r="G41" s="206">
        <v>10096</v>
      </c>
      <c r="H41" s="629">
        <v>0.64800000000000002</v>
      </c>
      <c r="I41" s="145">
        <v>5462</v>
      </c>
      <c r="J41" s="628">
        <v>0.35099999999999998</v>
      </c>
      <c r="K41" s="203">
        <v>16</v>
      </c>
      <c r="L41" s="628">
        <v>1E-3</v>
      </c>
      <c r="M41" s="203">
        <v>5</v>
      </c>
      <c r="N41" s="627">
        <v>0</v>
      </c>
      <c r="O41" s="141">
        <v>64</v>
      </c>
      <c r="P41" s="626">
        <v>4.0000000000000001E-3</v>
      </c>
      <c r="Q41" s="49">
        <v>17</v>
      </c>
      <c r="R41" s="625">
        <v>1E-3</v>
      </c>
      <c r="S41" s="49">
        <v>29</v>
      </c>
      <c r="T41" s="625">
        <v>2E-3</v>
      </c>
      <c r="U41" s="49">
        <v>17</v>
      </c>
      <c r="V41" s="625">
        <v>1E-3</v>
      </c>
      <c r="W41" s="49">
        <v>10</v>
      </c>
      <c r="X41" s="624">
        <v>1E-3</v>
      </c>
      <c r="Y41" s="52">
        <v>3</v>
      </c>
      <c r="Z41" s="623">
        <v>0</v>
      </c>
      <c r="AA41" s="434">
        <v>6</v>
      </c>
      <c r="AB41" s="622">
        <v>0</v>
      </c>
      <c r="AC41" s="621">
        <v>148</v>
      </c>
      <c r="AD41" s="431">
        <v>15493</v>
      </c>
      <c r="AE41" s="620">
        <v>0.99399999999999999</v>
      </c>
      <c r="AF41" s="423">
        <v>80</v>
      </c>
      <c r="AG41" s="619">
        <v>5.0000000000000001E-3</v>
      </c>
      <c r="AI41" s="495">
        <v>79</v>
      </c>
      <c r="AJ41" s="630">
        <v>5.0000000000000001E-3</v>
      </c>
      <c r="AL41" s="531">
        <f t="shared" si="4"/>
        <v>1</v>
      </c>
      <c r="AM41" s="617">
        <f t="shared" si="5"/>
        <v>0</v>
      </c>
      <c r="AQ41" s="434">
        <v>267</v>
      </c>
      <c r="AR41" s="650">
        <v>1.7000000000000001E-2</v>
      </c>
      <c r="AT41" s="656">
        <f t="shared" si="6"/>
        <v>-187</v>
      </c>
      <c r="AU41" s="202">
        <f t="shared" si="7"/>
        <v>-1.2E-2</v>
      </c>
    </row>
    <row r="42" spans="1:47" x14ac:dyDescent="0.25">
      <c r="A42" s="36" t="s">
        <v>410</v>
      </c>
      <c r="B42" s="37">
        <v>27245</v>
      </c>
      <c r="C42" s="38">
        <v>42</v>
      </c>
      <c r="D42" s="38">
        <v>6</v>
      </c>
      <c r="E42" s="38">
        <v>30</v>
      </c>
      <c r="F42" s="39">
        <v>3</v>
      </c>
      <c r="G42" s="206">
        <v>26923</v>
      </c>
      <c r="H42" s="629">
        <v>0.98799999999999999</v>
      </c>
      <c r="I42" s="145">
        <v>308</v>
      </c>
      <c r="J42" s="628">
        <v>1.0999999999999999E-2</v>
      </c>
      <c r="K42" s="203">
        <v>1</v>
      </c>
      <c r="L42" s="628">
        <v>0</v>
      </c>
      <c r="M42" s="203">
        <v>13</v>
      </c>
      <c r="N42" s="627">
        <v>0</v>
      </c>
      <c r="O42" s="141">
        <v>83</v>
      </c>
      <c r="P42" s="626">
        <v>3.0000000000000001E-3</v>
      </c>
      <c r="Q42" s="49">
        <v>76</v>
      </c>
      <c r="R42" s="625">
        <v>3.0000000000000001E-3</v>
      </c>
      <c r="S42" s="49">
        <v>66</v>
      </c>
      <c r="T42" s="625">
        <v>2E-3</v>
      </c>
      <c r="U42" s="49">
        <v>72</v>
      </c>
      <c r="V42" s="625">
        <v>3.0000000000000001E-3</v>
      </c>
      <c r="W42" s="49">
        <v>19</v>
      </c>
      <c r="X42" s="624">
        <v>1E-3</v>
      </c>
      <c r="Y42" s="52">
        <v>0</v>
      </c>
      <c r="Z42" s="623">
        <v>0</v>
      </c>
      <c r="AA42" s="434">
        <v>16</v>
      </c>
      <c r="AB42" s="622">
        <v>1E-3</v>
      </c>
      <c r="AC42" s="621">
        <v>259</v>
      </c>
      <c r="AD42" s="431">
        <v>27139</v>
      </c>
      <c r="AE42" s="620">
        <v>0.996</v>
      </c>
      <c r="AF42" s="423">
        <v>84</v>
      </c>
      <c r="AG42" s="619">
        <v>3.0000000000000001E-3</v>
      </c>
      <c r="AI42" s="495">
        <v>88</v>
      </c>
      <c r="AJ42" s="630">
        <v>3.0000000000000001E-3</v>
      </c>
      <c r="AL42" s="531">
        <f t="shared" si="4"/>
        <v>-4</v>
      </c>
      <c r="AM42" s="617">
        <f t="shared" si="5"/>
        <v>0</v>
      </c>
      <c r="AQ42" s="434">
        <v>2390</v>
      </c>
      <c r="AR42" s="650">
        <v>8.8999999999999996E-2</v>
      </c>
      <c r="AT42" s="656">
        <f t="shared" si="6"/>
        <v>-2306</v>
      </c>
      <c r="AU42" s="202">
        <f t="shared" si="7"/>
        <v>-8.5999999999999993E-2</v>
      </c>
    </row>
    <row r="43" spans="1:47" x14ac:dyDescent="0.25">
      <c r="A43" s="36" t="s">
        <v>409</v>
      </c>
      <c r="B43" s="37">
        <v>4904</v>
      </c>
      <c r="C43" s="38">
        <v>9</v>
      </c>
      <c r="D43" s="38">
        <v>0</v>
      </c>
      <c r="E43" s="38">
        <v>4</v>
      </c>
      <c r="F43" s="39">
        <v>3</v>
      </c>
      <c r="G43" s="206">
        <v>4733</v>
      </c>
      <c r="H43" s="629">
        <v>0.96499999999999997</v>
      </c>
      <c r="I43" s="145">
        <v>153</v>
      </c>
      <c r="J43" s="628">
        <v>3.1E-2</v>
      </c>
      <c r="K43" s="203">
        <v>7</v>
      </c>
      <c r="L43" s="628">
        <v>1E-3</v>
      </c>
      <c r="M43" s="203">
        <v>11</v>
      </c>
      <c r="N43" s="627">
        <v>2E-3</v>
      </c>
      <c r="O43" s="141">
        <v>98</v>
      </c>
      <c r="P43" s="626">
        <v>0.02</v>
      </c>
      <c r="Q43" s="49">
        <v>22</v>
      </c>
      <c r="R43" s="625">
        <v>4.0000000000000001E-3</v>
      </c>
      <c r="S43" s="49">
        <v>24</v>
      </c>
      <c r="T43" s="625">
        <v>5.0000000000000001E-3</v>
      </c>
      <c r="U43" s="49">
        <v>3</v>
      </c>
      <c r="V43" s="625">
        <v>1E-3</v>
      </c>
      <c r="W43" s="49">
        <v>1</v>
      </c>
      <c r="X43" s="624">
        <v>0</v>
      </c>
      <c r="Y43" s="52">
        <v>1</v>
      </c>
      <c r="Z43" s="623">
        <v>0</v>
      </c>
      <c r="AA43" s="434">
        <v>2</v>
      </c>
      <c r="AB43" s="622">
        <v>0</v>
      </c>
      <c r="AC43" s="621">
        <v>130</v>
      </c>
      <c r="AD43" s="431">
        <v>4797</v>
      </c>
      <c r="AE43" s="620">
        <v>0.97799999999999998</v>
      </c>
      <c r="AF43" s="423">
        <v>105</v>
      </c>
      <c r="AG43" s="619">
        <v>2.1000000000000001E-2</v>
      </c>
      <c r="AI43" s="495">
        <v>107</v>
      </c>
      <c r="AJ43" s="630">
        <v>2.1999999999999999E-2</v>
      </c>
      <c r="AL43" s="531">
        <f t="shared" si="4"/>
        <v>-2</v>
      </c>
      <c r="AM43" s="617">
        <f t="shared" si="5"/>
        <v>-9.9999999999999742E-4</v>
      </c>
      <c r="AQ43" s="434">
        <v>105</v>
      </c>
      <c r="AR43" s="650">
        <v>2.1999999999999999E-2</v>
      </c>
      <c r="AT43" s="656">
        <f t="shared" si="6"/>
        <v>0</v>
      </c>
      <c r="AU43" s="202">
        <f t="shared" si="7"/>
        <v>-9.9999999999999742E-4</v>
      </c>
    </row>
    <row r="44" spans="1:47" x14ac:dyDescent="0.25">
      <c r="A44" s="36" t="s">
        <v>408</v>
      </c>
      <c r="B44" s="37">
        <v>4900</v>
      </c>
      <c r="C44" s="38">
        <v>10</v>
      </c>
      <c r="D44" s="38">
        <v>0</v>
      </c>
      <c r="E44" s="38">
        <v>0</v>
      </c>
      <c r="F44" s="39">
        <v>3</v>
      </c>
      <c r="G44" s="206">
        <v>4744</v>
      </c>
      <c r="H44" s="629">
        <v>0.96799999999999997</v>
      </c>
      <c r="I44" s="145">
        <v>147</v>
      </c>
      <c r="J44" s="628">
        <v>0.03</v>
      </c>
      <c r="K44" s="203">
        <v>9</v>
      </c>
      <c r="L44" s="628">
        <v>2E-3</v>
      </c>
      <c r="M44" s="203">
        <v>0</v>
      </c>
      <c r="N44" s="627">
        <v>0</v>
      </c>
      <c r="O44" s="141">
        <v>35</v>
      </c>
      <c r="P44" s="626">
        <v>7.0000000000000001E-3</v>
      </c>
      <c r="Q44" s="49">
        <v>2</v>
      </c>
      <c r="R44" s="625">
        <v>0</v>
      </c>
      <c r="S44" s="49">
        <v>31</v>
      </c>
      <c r="T44" s="625">
        <v>6.0000000000000001E-3</v>
      </c>
      <c r="U44" s="49">
        <v>44</v>
      </c>
      <c r="V44" s="625">
        <v>8.9999999999999993E-3</v>
      </c>
      <c r="W44" s="49">
        <v>8</v>
      </c>
      <c r="X44" s="624">
        <v>2E-3</v>
      </c>
      <c r="Y44" s="52">
        <v>6</v>
      </c>
      <c r="Z44" s="623">
        <v>1E-3</v>
      </c>
      <c r="AA44" s="434">
        <v>16</v>
      </c>
      <c r="AB44" s="622">
        <v>3.0000000000000001E-3</v>
      </c>
      <c r="AC44" s="621">
        <v>141</v>
      </c>
      <c r="AD44" s="431">
        <v>4820</v>
      </c>
      <c r="AE44" s="620">
        <v>0.98399999999999999</v>
      </c>
      <c r="AF44" s="423">
        <v>44</v>
      </c>
      <c r="AG44" s="619">
        <v>8.9999999999999993E-3</v>
      </c>
      <c r="AI44" s="495">
        <v>42</v>
      </c>
      <c r="AJ44" s="630">
        <v>8.9999999999999993E-3</v>
      </c>
      <c r="AL44" s="531">
        <f t="shared" si="4"/>
        <v>2</v>
      </c>
      <c r="AM44" s="617">
        <f t="shared" si="5"/>
        <v>0</v>
      </c>
      <c r="AQ44" s="434">
        <v>41</v>
      </c>
      <c r="AR44" s="650">
        <v>8.9999999999999993E-3</v>
      </c>
      <c r="AT44" s="656">
        <f t="shared" si="6"/>
        <v>3</v>
      </c>
      <c r="AU44" s="202">
        <f t="shared" si="7"/>
        <v>0</v>
      </c>
    </row>
    <row r="45" spans="1:47" x14ac:dyDescent="0.25">
      <c r="A45" s="36" t="s">
        <v>407</v>
      </c>
      <c r="B45" s="37">
        <v>5603</v>
      </c>
      <c r="C45" s="38">
        <v>16</v>
      </c>
      <c r="D45" s="38">
        <v>0</v>
      </c>
      <c r="E45" s="38">
        <v>7</v>
      </c>
      <c r="F45" s="39">
        <v>3</v>
      </c>
      <c r="G45" s="206">
        <v>5272</v>
      </c>
      <c r="H45" s="629">
        <v>0.94099999999999995</v>
      </c>
      <c r="I45" s="145">
        <v>306</v>
      </c>
      <c r="J45" s="628">
        <v>5.5E-2</v>
      </c>
      <c r="K45" s="203">
        <v>17</v>
      </c>
      <c r="L45" s="628">
        <v>3.0000000000000001E-3</v>
      </c>
      <c r="M45" s="203">
        <v>8</v>
      </c>
      <c r="N45" s="627">
        <v>1E-3</v>
      </c>
      <c r="O45" s="141">
        <v>15</v>
      </c>
      <c r="P45" s="626">
        <v>3.0000000000000001E-3</v>
      </c>
      <c r="Q45" s="49">
        <v>3</v>
      </c>
      <c r="R45" s="625">
        <v>1E-3</v>
      </c>
      <c r="S45" s="49">
        <v>205</v>
      </c>
      <c r="T45" s="625">
        <v>3.6999999999999998E-2</v>
      </c>
      <c r="U45" s="49">
        <v>6</v>
      </c>
      <c r="V45" s="625">
        <v>1E-3</v>
      </c>
      <c r="W45" s="49">
        <v>4</v>
      </c>
      <c r="X45" s="624">
        <v>1E-3</v>
      </c>
      <c r="Y45" s="52">
        <v>4</v>
      </c>
      <c r="Z45" s="623">
        <v>1E-3</v>
      </c>
      <c r="AA45" s="434">
        <v>8</v>
      </c>
      <c r="AB45" s="622">
        <v>1E-3</v>
      </c>
      <c r="AC45" s="621">
        <v>249</v>
      </c>
      <c r="AD45" s="431">
        <v>5362</v>
      </c>
      <c r="AE45" s="620">
        <v>0.95699999999999996</v>
      </c>
      <c r="AF45" s="423">
        <v>32</v>
      </c>
      <c r="AG45" s="619">
        <v>6.0000000000000001E-3</v>
      </c>
      <c r="AI45" s="495">
        <v>39</v>
      </c>
      <c r="AJ45" s="630">
        <v>7.0000000000000001E-3</v>
      </c>
      <c r="AL45" s="531">
        <f t="shared" si="4"/>
        <v>-7</v>
      </c>
      <c r="AM45" s="617">
        <f t="shared" si="5"/>
        <v>-1E-3</v>
      </c>
      <c r="AQ45" s="434">
        <v>68</v>
      </c>
      <c r="AR45" s="650">
        <v>1.2E-2</v>
      </c>
      <c r="AT45" s="656">
        <f t="shared" si="6"/>
        <v>-36</v>
      </c>
      <c r="AU45" s="202">
        <f t="shared" si="7"/>
        <v>-6.0000000000000001E-3</v>
      </c>
    </row>
    <row r="46" spans="1:47" x14ac:dyDescent="0.25">
      <c r="A46" s="36" t="s">
        <v>406</v>
      </c>
      <c r="B46" s="37">
        <v>19495</v>
      </c>
      <c r="C46" s="38">
        <v>28</v>
      </c>
      <c r="D46" s="38">
        <v>9</v>
      </c>
      <c r="E46" s="38">
        <v>11</v>
      </c>
      <c r="F46" s="39">
        <v>3</v>
      </c>
      <c r="G46" s="206">
        <v>19184</v>
      </c>
      <c r="H46" s="629">
        <v>0.98399999999999999</v>
      </c>
      <c r="I46" s="145">
        <v>238</v>
      </c>
      <c r="J46" s="628">
        <v>1.2E-2</v>
      </c>
      <c r="K46" s="203">
        <v>1</v>
      </c>
      <c r="L46" s="628">
        <v>0</v>
      </c>
      <c r="M46" s="203">
        <v>72</v>
      </c>
      <c r="N46" s="627">
        <v>4.0000000000000001E-3</v>
      </c>
      <c r="O46" s="141">
        <v>20</v>
      </c>
      <c r="P46" s="626">
        <v>1E-3</v>
      </c>
      <c r="Q46" s="49">
        <v>3</v>
      </c>
      <c r="R46" s="625">
        <v>0</v>
      </c>
      <c r="S46" s="49">
        <v>497</v>
      </c>
      <c r="T46" s="625">
        <v>2.5000000000000001E-2</v>
      </c>
      <c r="U46" s="49">
        <v>587</v>
      </c>
      <c r="V46" s="625">
        <v>0.03</v>
      </c>
      <c r="W46" s="49">
        <v>7</v>
      </c>
      <c r="X46" s="624">
        <v>0</v>
      </c>
      <c r="Y46" s="52">
        <v>0</v>
      </c>
      <c r="Z46" s="623">
        <v>0</v>
      </c>
      <c r="AA46" s="434">
        <v>1</v>
      </c>
      <c r="AB46" s="622">
        <v>0</v>
      </c>
      <c r="AC46" s="621">
        <v>1187</v>
      </c>
      <c r="AD46" s="431">
        <v>18355</v>
      </c>
      <c r="AE46" s="620">
        <v>0.94199999999999995</v>
      </c>
      <c r="AF46" s="423">
        <v>21</v>
      </c>
      <c r="AG46" s="619">
        <v>1E-3</v>
      </c>
      <c r="AI46" s="495">
        <v>22</v>
      </c>
      <c r="AJ46" s="630">
        <v>1E-3</v>
      </c>
      <c r="AL46" s="531">
        <f t="shared" si="4"/>
        <v>-1</v>
      </c>
      <c r="AM46" s="617">
        <f t="shared" si="5"/>
        <v>0</v>
      </c>
      <c r="AQ46" s="434">
        <v>22</v>
      </c>
      <c r="AR46" s="650">
        <v>1E-3</v>
      </c>
      <c r="AT46" s="656">
        <f t="shared" si="6"/>
        <v>-1</v>
      </c>
      <c r="AU46" s="202">
        <f t="shared" si="7"/>
        <v>0</v>
      </c>
    </row>
    <row r="47" spans="1:47" x14ac:dyDescent="0.25">
      <c r="A47" s="36" t="s">
        <v>405</v>
      </c>
      <c r="B47" s="37">
        <v>39227</v>
      </c>
      <c r="C47" s="38">
        <v>39</v>
      </c>
      <c r="D47" s="38">
        <v>7</v>
      </c>
      <c r="E47" s="38">
        <v>27</v>
      </c>
      <c r="F47" s="39">
        <v>3</v>
      </c>
      <c r="G47" s="206">
        <v>37253</v>
      </c>
      <c r="H47" s="629">
        <v>0.95</v>
      </c>
      <c r="I47" s="145">
        <v>1825</v>
      </c>
      <c r="J47" s="628">
        <v>4.7E-2</v>
      </c>
      <c r="K47" s="203">
        <v>22</v>
      </c>
      <c r="L47" s="628">
        <v>1E-3</v>
      </c>
      <c r="M47" s="203">
        <v>127</v>
      </c>
      <c r="N47" s="627">
        <v>3.0000000000000001E-3</v>
      </c>
      <c r="O47" s="141">
        <v>216</v>
      </c>
      <c r="P47" s="626">
        <v>6.0000000000000001E-3</v>
      </c>
      <c r="Q47" s="49">
        <v>138</v>
      </c>
      <c r="R47" s="625">
        <v>4.0000000000000001E-3</v>
      </c>
      <c r="S47" s="49">
        <v>102</v>
      </c>
      <c r="T47" s="625">
        <v>3.0000000000000001E-3</v>
      </c>
      <c r="U47" s="49">
        <v>116</v>
      </c>
      <c r="V47" s="625">
        <v>3.0000000000000001E-3</v>
      </c>
      <c r="W47" s="49">
        <v>45</v>
      </c>
      <c r="X47" s="624">
        <v>1E-3</v>
      </c>
      <c r="Y47" s="52">
        <v>1</v>
      </c>
      <c r="Z47" s="623">
        <v>0</v>
      </c>
      <c r="AA47" s="434">
        <v>16</v>
      </c>
      <c r="AB47" s="622">
        <v>0</v>
      </c>
      <c r="AC47" s="621">
        <v>596</v>
      </c>
      <c r="AD47" s="431">
        <v>38927</v>
      </c>
      <c r="AE47" s="620">
        <v>0.99199999999999999</v>
      </c>
      <c r="AF47" s="423">
        <v>238</v>
      </c>
      <c r="AG47" s="619">
        <v>6.0000000000000001E-3</v>
      </c>
      <c r="AI47" s="495">
        <v>245</v>
      </c>
      <c r="AJ47" s="630">
        <v>6.0000000000000001E-3</v>
      </c>
      <c r="AL47" s="531">
        <f t="shared" si="4"/>
        <v>-7</v>
      </c>
      <c r="AM47" s="617">
        <f t="shared" si="5"/>
        <v>0</v>
      </c>
      <c r="AQ47" s="434">
        <v>557</v>
      </c>
      <c r="AR47" s="650">
        <v>1.4E-2</v>
      </c>
      <c r="AT47" s="656">
        <f t="shared" si="6"/>
        <v>-319</v>
      </c>
      <c r="AU47" s="202">
        <f t="shared" si="7"/>
        <v>-8.0000000000000002E-3</v>
      </c>
    </row>
    <row r="48" spans="1:47" x14ac:dyDescent="0.25">
      <c r="A48" s="36" t="s">
        <v>404</v>
      </c>
      <c r="B48" s="37">
        <v>47861</v>
      </c>
      <c r="C48" s="38">
        <v>60</v>
      </c>
      <c r="D48" s="38">
        <v>0</v>
      </c>
      <c r="E48" s="38">
        <v>44</v>
      </c>
      <c r="F48" s="39">
        <v>3</v>
      </c>
      <c r="G48" s="206">
        <v>46447</v>
      </c>
      <c r="H48" s="629">
        <v>0.97</v>
      </c>
      <c r="I48" s="145">
        <v>1229</v>
      </c>
      <c r="J48" s="628">
        <v>2.5999999999999999E-2</v>
      </c>
      <c r="K48" s="203">
        <v>88</v>
      </c>
      <c r="L48" s="628">
        <v>2E-3</v>
      </c>
      <c r="M48" s="203">
        <v>97</v>
      </c>
      <c r="N48" s="627">
        <v>2E-3</v>
      </c>
      <c r="O48" s="141">
        <v>270</v>
      </c>
      <c r="P48" s="626">
        <v>6.0000000000000001E-3</v>
      </c>
      <c r="Q48" s="49">
        <v>231</v>
      </c>
      <c r="R48" s="625">
        <v>5.0000000000000001E-3</v>
      </c>
      <c r="S48" s="49">
        <v>541</v>
      </c>
      <c r="T48" s="625">
        <v>1.0999999999999999E-2</v>
      </c>
      <c r="U48" s="49">
        <v>125</v>
      </c>
      <c r="V48" s="625">
        <v>3.0000000000000001E-3</v>
      </c>
      <c r="W48" s="49">
        <v>53</v>
      </c>
      <c r="X48" s="624">
        <v>1E-3</v>
      </c>
      <c r="Y48" s="52">
        <v>1</v>
      </c>
      <c r="Z48" s="623">
        <v>0</v>
      </c>
      <c r="AA48" s="434">
        <v>44</v>
      </c>
      <c r="AB48" s="622">
        <v>1E-3</v>
      </c>
      <c r="AC48" s="621">
        <v>1064</v>
      </c>
      <c r="AD48" s="431">
        <v>47061</v>
      </c>
      <c r="AE48" s="620">
        <v>0.98299999999999998</v>
      </c>
      <c r="AF48" s="423">
        <v>358</v>
      </c>
      <c r="AG48" s="619">
        <v>7.0000000000000001E-3</v>
      </c>
      <c r="AI48" s="495">
        <v>368</v>
      </c>
      <c r="AJ48" s="630">
        <v>8.0000000000000002E-3</v>
      </c>
      <c r="AL48" s="531">
        <f t="shared" si="4"/>
        <v>-10</v>
      </c>
      <c r="AM48" s="617">
        <f t="shared" si="5"/>
        <v>-1E-3</v>
      </c>
      <c r="AQ48" s="434">
        <v>1297</v>
      </c>
      <c r="AR48" s="650">
        <v>2.8000000000000001E-2</v>
      </c>
      <c r="AT48" s="656">
        <f t="shared" si="6"/>
        <v>-939</v>
      </c>
      <c r="AU48" s="202">
        <f t="shared" si="7"/>
        <v>-2.1000000000000001E-2</v>
      </c>
    </row>
    <row r="49" spans="1:47" x14ac:dyDescent="0.25">
      <c r="A49" s="36" t="s">
        <v>403</v>
      </c>
      <c r="B49" s="37">
        <v>17285</v>
      </c>
      <c r="C49" s="38">
        <v>27</v>
      </c>
      <c r="D49" s="38">
        <v>0</v>
      </c>
      <c r="E49" s="38">
        <v>16</v>
      </c>
      <c r="F49" s="39">
        <v>3</v>
      </c>
      <c r="G49" s="206">
        <v>15696</v>
      </c>
      <c r="H49" s="629">
        <v>0.90800000000000003</v>
      </c>
      <c r="I49" s="145">
        <v>1543</v>
      </c>
      <c r="J49" s="628">
        <v>8.8999999999999996E-2</v>
      </c>
      <c r="K49" s="203">
        <v>46</v>
      </c>
      <c r="L49" s="628">
        <v>3.0000000000000001E-3</v>
      </c>
      <c r="M49" s="203">
        <v>0</v>
      </c>
      <c r="N49" s="627">
        <v>0</v>
      </c>
      <c r="O49" s="141">
        <v>283</v>
      </c>
      <c r="P49" s="626">
        <v>1.6E-2</v>
      </c>
      <c r="Q49" s="49">
        <v>177</v>
      </c>
      <c r="R49" s="625">
        <v>0.01</v>
      </c>
      <c r="S49" s="49">
        <v>170</v>
      </c>
      <c r="T49" s="625">
        <v>0.01</v>
      </c>
      <c r="U49" s="49">
        <v>92</v>
      </c>
      <c r="V49" s="625">
        <v>5.0000000000000001E-3</v>
      </c>
      <c r="W49" s="49">
        <v>10</v>
      </c>
      <c r="X49" s="624">
        <v>1E-3</v>
      </c>
      <c r="Y49" s="52">
        <v>2</v>
      </c>
      <c r="Z49" s="623">
        <v>0</v>
      </c>
      <c r="AA49" s="434">
        <v>22</v>
      </c>
      <c r="AB49" s="622">
        <v>1E-3</v>
      </c>
      <c r="AC49" s="621">
        <v>584</v>
      </c>
      <c r="AD49" s="431">
        <v>16895</v>
      </c>
      <c r="AE49" s="620">
        <v>0.97699999999999998</v>
      </c>
      <c r="AF49" s="423">
        <v>329</v>
      </c>
      <c r="AG49" s="619">
        <v>1.9E-2</v>
      </c>
      <c r="AI49" s="495">
        <v>326</v>
      </c>
      <c r="AJ49" s="630">
        <v>1.9E-2</v>
      </c>
      <c r="AL49" s="531">
        <f t="shared" si="4"/>
        <v>3</v>
      </c>
      <c r="AM49" s="617">
        <f t="shared" si="5"/>
        <v>0</v>
      </c>
      <c r="AQ49" s="434">
        <v>1291</v>
      </c>
      <c r="AR49" s="650">
        <v>7.5999999999999998E-2</v>
      </c>
      <c r="AT49" s="656">
        <f t="shared" si="6"/>
        <v>-962</v>
      </c>
      <c r="AU49" s="202">
        <f t="shared" si="7"/>
        <v>-5.6999999999999995E-2</v>
      </c>
    </row>
    <row r="50" spans="1:47" x14ac:dyDescent="0.25">
      <c r="A50" s="36" t="s">
        <v>402</v>
      </c>
      <c r="B50" s="37">
        <v>6003</v>
      </c>
      <c r="C50" s="38">
        <v>9</v>
      </c>
      <c r="D50" s="38">
        <v>0</v>
      </c>
      <c r="E50" s="38">
        <v>0</v>
      </c>
      <c r="F50" s="39">
        <v>3</v>
      </c>
      <c r="G50" s="206">
        <v>5233</v>
      </c>
      <c r="H50" s="629">
        <v>0.872</v>
      </c>
      <c r="I50" s="145">
        <v>740</v>
      </c>
      <c r="J50" s="628">
        <v>0.123</v>
      </c>
      <c r="K50" s="203">
        <v>30</v>
      </c>
      <c r="L50" s="628">
        <v>5.0000000000000001E-3</v>
      </c>
      <c r="M50" s="203">
        <v>0</v>
      </c>
      <c r="N50" s="627">
        <v>0</v>
      </c>
      <c r="O50" s="141">
        <v>245</v>
      </c>
      <c r="P50" s="626">
        <v>4.1000000000000002E-2</v>
      </c>
      <c r="Q50" s="49">
        <v>6</v>
      </c>
      <c r="R50" s="625">
        <v>1E-3</v>
      </c>
      <c r="S50" s="49">
        <v>167</v>
      </c>
      <c r="T50" s="625">
        <v>2.8000000000000001E-2</v>
      </c>
      <c r="U50" s="49">
        <v>29</v>
      </c>
      <c r="V50" s="625">
        <v>5.0000000000000001E-3</v>
      </c>
      <c r="W50" s="49">
        <v>35</v>
      </c>
      <c r="X50" s="624">
        <v>6.0000000000000001E-3</v>
      </c>
      <c r="Y50" s="52">
        <v>12</v>
      </c>
      <c r="Z50" s="623">
        <v>2E-3</v>
      </c>
      <c r="AA50" s="434">
        <v>28</v>
      </c>
      <c r="AB50" s="622">
        <v>5.0000000000000001E-3</v>
      </c>
      <c r="AC50" s="621">
        <v>532</v>
      </c>
      <c r="AD50" s="431">
        <v>5692</v>
      </c>
      <c r="AE50" s="620">
        <v>0.94799999999999995</v>
      </c>
      <c r="AF50" s="423">
        <v>275</v>
      </c>
      <c r="AG50" s="619">
        <v>4.5999999999999999E-2</v>
      </c>
      <c r="AI50" s="495">
        <v>275</v>
      </c>
      <c r="AJ50" s="630">
        <v>4.5999999999999999E-2</v>
      </c>
      <c r="AL50" s="531">
        <f t="shared" si="4"/>
        <v>0</v>
      </c>
      <c r="AM50" s="617">
        <f t="shared" si="5"/>
        <v>0</v>
      </c>
      <c r="AQ50" s="434">
        <v>384</v>
      </c>
      <c r="AR50" s="650">
        <v>6.5000000000000002E-2</v>
      </c>
      <c r="AT50" s="656">
        <f t="shared" si="6"/>
        <v>-109</v>
      </c>
      <c r="AU50" s="202">
        <f t="shared" si="7"/>
        <v>-1.9000000000000003E-2</v>
      </c>
    </row>
    <row r="51" spans="1:47" x14ac:dyDescent="0.25">
      <c r="A51" s="36" t="s">
        <v>401</v>
      </c>
      <c r="B51" s="37">
        <v>8579</v>
      </c>
      <c r="C51" s="38">
        <v>18</v>
      </c>
      <c r="D51" s="38">
        <v>0</v>
      </c>
      <c r="E51" s="38">
        <v>0</v>
      </c>
      <c r="F51" s="39">
        <v>3</v>
      </c>
      <c r="G51" s="206">
        <v>6200</v>
      </c>
      <c r="H51" s="629">
        <v>0.72299999999999998</v>
      </c>
      <c r="I51" s="145">
        <v>2372</v>
      </c>
      <c r="J51" s="628">
        <v>0.27600000000000002</v>
      </c>
      <c r="K51" s="203">
        <v>7</v>
      </c>
      <c r="L51" s="628">
        <v>1E-3</v>
      </c>
      <c r="M51" s="203">
        <v>0</v>
      </c>
      <c r="N51" s="627">
        <v>0</v>
      </c>
      <c r="O51" s="141">
        <v>52</v>
      </c>
      <c r="P51" s="626">
        <v>6.0000000000000001E-3</v>
      </c>
      <c r="Q51" s="49">
        <v>17</v>
      </c>
      <c r="R51" s="625">
        <v>2E-3</v>
      </c>
      <c r="S51" s="49">
        <v>54</v>
      </c>
      <c r="T51" s="625">
        <v>6.0000000000000001E-3</v>
      </c>
      <c r="U51" s="49">
        <v>31</v>
      </c>
      <c r="V51" s="625">
        <v>4.0000000000000001E-3</v>
      </c>
      <c r="W51" s="49">
        <v>24</v>
      </c>
      <c r="X51" s="624">
        <v>3.0000000000000001E-3</v>
      </c>
      <c r="Y51" s="52">
        <v>0</v>
      </c>
      <c r="Z51" s="623">
        <v>0</v>
      </c>
      <c r="AA51" s="434">
        <v>6</v>
      </c>
      <c r="AB51" s="622">
        <v>1E-3</v>
      </c>
      <c r="AC51" s="621">
        <v>195</v>
      </c>
      <c r="AD51" s="431">
        <v>8507</v>
      </c>
      <c r="AE51" s="620">
        <v>0.99199999999999999</v>
      </c>
      <c r="AF51" s="423">
        <v>59</v>
      </c>
      <c r="AG51" s="619">
        <v>7.0000000000000001E-3</v>
      </c>
      <c r="AI51" s="495">
        <v>66</v>
      </c>
      <c r="AJ51" s="630">
        <v>8.0000000000000002E-3</v>
      </c>
      <c r="AL51" s="531">
        <f t="shared" si="4"/>
        <v>-7</v>
      </c>
      <c r="AM51" s="617">
        <f t="shared" si="5"/>
        <v>-1E-3</v>
      </c>
      <c r="AQ51" s="434">
        <v>483</v>
      </c>
      <c r="AR51" s="650">
        <v>5.7000000000000002E-2</v>
      </c>
      <c r="AT51" s="656">
        <f t="shared" si="6"/>
        <v>-424</v>
      </c>
      <c r="AU51" s="202">
        <f t="shared" si="7"/>
        <v>-0.05</v>
      </c>
    </row>
    <row r="52" spans="1:47" x14ac:dyDescent="0.25">
      <c r="A52" s="36" t="s">
        <v>400</v>
      </c>
      <c r="B52" s="37">
        <v>8298</v>
      </c>
      <c r="C52" s="38">
        <v>15</v>
      </c>
      <c r="D52" s="38">
        <v>0</v>
      </c>
      <c r="E52" s="38">
        <v>13</v>
      </c>
      <c r="F52" s="39">
        <v>3</v>
      </c>
      <c r="G52" s="206">
        <v>7970</v>
      </c>
      <c r="H52" s="629">
        <v>0.96</v>
      </c>
      <c r="I52" s="145">
        <v>304</v>
      </c>
      <c r="J52" s="628">
        <v>3.6999999999999998E-2</v>
      </c>
      <c r="K52" s="203">
        <v>8</v>
      </c>
      <c r="L52" s="628">
        <v>1E-3</v>
      </c>
      <c r="M52" s="203">
        <v>16</v>
      </c>
      <c r="N52" s="627">
        <v>2E-3</v>
      </c>
      <c r="O52" s="141">
        <v>27</v>
      </c>
      <c r="P52" s="626">
        <v>3.0000000000000001E-3</v>
      </c>
      <c r="Q52" s="49">
        <v>23</v>
      </c>
      <c r="R52" s="625">
        <v>3.0000000000000001E-3</v>
      </c>
      <c r="S52" s="49">
        <v>26</v>
      </c>
      <c r="T52" s="625">
        <v>3.0000000000000001E-3</v>
      </c>
      <c r="U52" s="49">
        <v>8</v>
      </c>
      <c r="V52" s="625">
        <v>1E-3</v>
      </c>
      <c r="W52" s="49">
        <v>11</v>
      </c>
      <c r="X52" s="624">
        <v>1E-3</v>
      </c>
      <c r="Y52" s="52">
        <v>1</v>
      </c>
      <c r="Z52" s="623">
        <v>0</v>
      </c>
      <c r="AA52" s="434">
        <v>6</v>
      </c>
      <c r="AB52" s="622">
        <v>1E-3</v>
      </c>
      <c r="AC52" s="621">
        <v>95</v>
      </c>
      <c r="AD52" s="431">
        <v>8255</v>
      </c>
      <c r="AE52" s="620">
        <v>0.995</v>
      </c>
      <c r="AF52" s="423">
        <v>35</v>
      </c>
      <c r="AG52" s="619">
        <v>4.0000000000000001E-3</v>
      </c>
      <c r="AI52" s="495">
        <v>51</v>
      </c>
      <c r="AJ52" s="630">
        <v>6.0000000000000001E-3</v>
      </c>
      <c r="AL52" s="531">
        <f t="shared" si="4"/>
        <v>-16</v>
      </c>
      <c r="AM52" s="617">
        <f t="shared" si="5"/>
        <v>-2E-3</v>
      </c>
      <c r="AQ52" s="434">
        <v>91</v>
      </c>
      <c r="AR52" s="650">
        <v>1.0999999999999999E-2</v>
      </c>
      <c r="AT52" s="656">
        <f t="shared" si="6"/>
        <v>-56</v>
      </c>
      <c r="AU52" s="202">
        <f t="shared" si="7"/>
        <v>-6.9999999999999993E-3</v>
      </c>
    </row>
    <row r="53" spans="1:47" x14ac:dyDescent="0.25">
      <c r="A53" s="36" t="s">
        <v>399</v>
      </c>
      <c r="B53" s="37">
        <v>10396</v>
      </c>
      <c r="C53" s="38">
        <v>17</v>
      </c>
      <c r="D53" s="38">
        <v>0</v>
      </c>
      <c r="E53" s="38">
        <v>8</v>
      </c>
      <c r="F53" s="39">
        <v>3</v>
      </c>
      <c r="G53" s="206">
        <v>9844</v>
      </c>
      <c r="H53" s="629">
        <v>0.94699999999999995</v>
      </c>
      <c r="I53" s="145">
        <v>510</v>
      </c>
      <c r="J53" s="628">
        <v>4.9000000000000002E-2</v>
      </c>
      <c r="K53" s="203">
        <v>14</v>
      </c>
      <c r="L53" s="628">
        <v>1E-3</v>
      </c>
      <c r="M53" s="203">
        <v>28</v>
      </c>
      <c r="N53" s="627">
        <v>3.0000000000000001E-3</v>
      </c>
      <c r="O53" s="141">
        <v>76</v>
      </c>
      <c r="P53" s="626">
        <v>7.0000000000000001E-3</v>
      </c>
      <c r="Q53" s="49">
        <v>32</v>
      </c>
      <c r="R53" s="625">
        <v>3.0000000000000001E-3</v>
      </c>
      <c r="S53" s="49">
        <v>197</v>
      </c>
      <c r="T53" s="625">
        <v>1.9E-2</v>
      </c>
      <c r="U53" s="49">
        <v>38</v>
      </c>
      <c r="V53" s="625">
        <v>4.0000000000000001E-3</v>
      </c>
      <c r="W53" s="49">
        <v>1775</v>
      </c>
      <c r="X53" s="624">
        <v>0.17100000000000001</v>
      </c>
      <c r="Y53" s="52">
        <v>5868</v>
      </c>
      <c r="Z53" s="623">
        <v>0.56399999999999995</v>
      </c>
      <c r="AA53" s="434">
        <v>20</v>
      </c>
      <c r="AB53" s="622">
        <v>2E-3</v>
      </c>
      <c r="AC53" s="621">
        <v>8007</v>
      </c>
      <c r="AD53" s="431">
        <v>4406</v>
      </c>
      <c r="AE53" s="620">
        <v>0.42399999999999999</v>
      </c>
      <c r="AF53" s="423">
        <v>90</v>
      </c>
      <c r="AG53" s="619">
        <v>8.9999999999999993E-3</v>
      </c>
      <c r="AI53" s="495">
        <v>97</v>
      </c>
      <c r="AJ53" s="630">
        <v>8.9999999999999993E-3</v>
      </c>
      <c r="AL53" s="531">
        <f t="shared" si="4"/>
        <v>-7</v>
      </c>
      <c r="AM53" s="617">
        <f t="shared" si="5"/>
        <v>0</v>
      </c>
      <c r="AQ53" s="434">
        <v>191</v>
      </c>
      <c r="AR53" s="650">
        <v>1.9E-2</v>
      </c>
      <c r="AT53" s="656">
        <f t="shared" si="6"/>
        <v>-101</v>
      </c>
      <c r="AU53" s="202">
        <f t="shared" si="7"/>
        <v>-0.01</v>
      </c>
    </row>
    <row r="54" spans="1:47" x14ac:dyDescent="0.25">
      <c r="A54" s="36" t="s">
        <v>398</v>
      </c>
      <c r="B54" s="37">
        <v>5086</v>
      </c>
      <c r="C54" s="38">
        <v>9</v>
      </c>
      <c r="D54" s="38">
        <v>0</v>
      </c>
      <c r="E54" s="38">
        <v>0</v>
      </c>
      <c r="F54" s="39">
        <v>3</v>
      </c>
      <c r="G54" s="206">
        <v>4791</v>
      </c>
      <c r="H54" s="629">
        <v>0.94199999999999995</v>
      </c>
      <c r="I54" s="145">
        <v>268</v>
      </c>
      <c r="J54" s="628">
        <v>5.2999999999999999E-2</v>
      </c>
      <c r="K54" s="203">
        <v>3</v>
      </c>
      <c r="L54" s="628">
        <v>1E-3</v>
      </c>
      <c r="M54" s="203">
        <v>24</v>
      </c>
      <c r="N54" s="627">
        <v>5.0000000000000001E-3</v>
      </c>
      <c r="O54" s="141">
        <v>5</v>
      </c>
      <c r="P54" s="626">
        <v>1E-3</v>
      </c>
      <c r="Q54" s="49">
        <v>0</v>
      </c>
      <c r="R54" s="625">
        <v>0</v>
      </c>
      <c r="S54" s="49">
        <v>99</v>
      </c>
      <c r="T54" s="625">
        <v>1.9E-2</v>
      </c>
      <c r="U54" s="49">
        <v>6</v>
      </c>
      <c r="V54" s="625">
        <v>1E-3</v>
      </c>
      <c r="W54" s="49">
        <v>5</v>
      </c>
      <c r="X54" s="624">
        <v>1E-3</v>
      </c>
      <c r="Y54" s="52">
        <v>0</v>
      </c>
      <c r="Z54" s="623">
        <v>0</v>
      </c>
      <c r="AA54" s="434">
        <v>0</v>
      </c>
      <c r="AB54" s="622">
        <v>0</v>
      </c>
      <c r="AC54" s="621">
        <v>130</v>
      </c>
      <c r="AD54" s="431">
        <v>4979</v>
      </c>
      <c r="AE54" s="620">
        <v>0.97899999999999998</v>
      </c>
      <c r="AF54" s="423">
        <v>8</v>
      </c>
      <c r="AG54" s="619">
        <v>2E-3</v>
      </c>
      <c r="AI54" s="495">
        <v>8</v>
      </c>
      <c r="AJ54" s="630">
        <v>2E-3</v>
      </c>
      <c r="AL54" s="531">
        <f t="shared" si="4"/>
        <v>0</v>
      </c>
      <c r="AM54" s="617">
        <f t="shared" si="5"/>
        <v>0</v>
      </c>
      <c r="AQ54" s="434">
        <v>12</v>
      </c>
      <c r="AR54" s="650">
        <v>2E-3</v>
      </c>
      <c r="AT54" s="656">
        <f t="shared" si="6"/>
        <v>-4</v>
      </c>
      <c r="AU54" s="202">
        <f t="shared" si="7"/>
        <v>0</v>
      </c>
    </row>
    <row r="55" spans="1:47" x14ac:dyDescent="0.25">
      <c r="A55" s="36" t="s">
        <v>397</v>
      </c>
      <c r="B55" s="37">
        <v>5618</v>
      </c>
      <c r="C55" s="38">
        <v>10</v>
      </c>
      <c r="D55" s="38">
        <v>0</v>
      </c>
      <c r="E55" s="38">
        <v>7</v>
      </c>
      <c r="F55" s="39">
        <v>4</v>
      </c>
      <c r="G55" s="206">
        <v>4960</v>
      </c>
      <c r="H55" s="629">
        <v>0.88300000000000001</v>
      </c>
      <c r="I55" s="145">
        <v>627</v>
      </c>
      <c r="J55" s="628">
        <v>0.112</v>
      </c>
      <c r="K55" s="203">
        <v>31</v>
      </c>
      <c r="L55" s="628">
        <v>6.0000000000000001E-3</v>
      </c>
      <c r="M55" s="203">
        <v>0</v>
      </c>
      <c r="N55" s="627">
        <v>0</v>
      </c>
      <c r="O55" s="141">
        <v>152</v>
      </c>
      <c r="P55" s="626">
        <v>2.7E-2</v>
      </c>
      <c r="Q55" s="49">
        <v>86</v>
      </c>
      <c r="R55" s="625">
        <v>1.4999999999999999E-2</v>
      </c>
      <c r="S55" s="49">
        <v>108</v>
      </c>
      <c r="T55" s="625">
        <v>1.9E-2</v>
      </c>
      <c r="U55" s="49">
        <v>59</v>
      </c>
      <c r="V55" s="625">
        <v>1.0999999999999999E-2</v>
      </c>
      <c r="W55" s="49">
        <v>14</v>
      </c>
      <c r="X55" s="624">
        <v>2E-3</v>
      </c>
      <c r="Y55" s="52">
        <v>2</v>
      </c>
      <c r="Z55" s="623">
        <v>0</v>
      </c>
      <c r="AA55" s="434">
        <v>27</v>
      </c>
      <c r="AB55" s="622">
        <v>5.0000000000000001E-3</v>
      </c>
      <c r="AC55" s="621">
        <v>368</v>
      </c>
      <c r="AD55" s="431">
        <v>5435</v>
      </c>
      <c r="AE55" s="620">
        <v>0.96699999999999997</v>
      </c>
      <c r="AF55" s="423">
        <v>183</v>
      </c>
      <c r="AG55" s="619">
        <v>3.3000000000000002E-2</v>
      </c>
      <c r="AI55" s="495">
        <v>192</v>
      </c>
      <c r="AJ55" s="630">
        <v>3.4000000000000002E-2</v>
      </c>
      <c r="AL55" s="531">
        <f t="shared" si="4"/>
        <v>-9</v>
      </c>
      <c r="AM55" s="617">
        <f t="shared" si="5"/>
        <v>-1.0000000000000009E-3</v>
      </c>
      <c r="AQ55" s="434">
        <v>206</v>
      </c>
      <c r="AR55" s="650">
        <v>3.6999999999999998E-2</v>
      </c>
      <c r="AT55" s="656">
        <f t="shared" si="6"/>
        <v>-23</v>
      </c>
      <c r="AU55" s="202">
        <f t="shared" si="7"/>
        <v>-3.9999999999999966E-3</v>
      </c>
    </row>
    <row r="56" spans="1:47" x14ac:dyDescent="0.25">
      <c r="A56" s="36" t="s">
        <v>396</v>
      </c>
      <c r="B56" s="37">
        <v>14363</v>
      </c>
      <c r="C56" s="38">
        <v>20</v>
      </c>
      <c r="D56" s="38">
        <v>0</v>
      </c>
      <c r="E56" s="38">
        <v>14</v>
      </c>
      <c r="F56" s="39">
        <v>3</v>
      </c>
      <c r="G56" s="206">
        <v>13978</v>
      </c>
      <c r="H56" s="629">
        <v>0.97299999999999998</v>
      </c>
      <c r="I56" s="145">
        <v>383</v>
      </c>
      <c r="J56" s="628">
        <v>2.7E-2</v>
      </c>
      <c r="K56" s="203">
        <v>2</v>
      </c>
      <c r="L56" s="628">
        <v>0</v>
      </c>
      <c r="M56" s="203">
        <v>0</v>
      </c>
      <c r="N56" s="627">
        <v>0</v>
      </c>
      <c r="O56" s="141">
        <v>25</v>
      </c>
      <c r="P56" s="626">
        <v>2E-3</v>
      </c>
      <c r="Q56" s="49">
        <v>5</v>
      </c>
      <c r="R56" s="625">
        <v>0</v>
      </c>
      <c r="S56" s="49">
        <v>6</v>
      </c>
      <c r="T56" s="625">
        <v>0</v>
      </c>
      <c r="U56" s="49">
        <v>3</v>
      </c>
      <c r="V56" s="625">
        <v>0</v>
      </c>
      <c r="W56" s="49">
        <v>2</v>
      </c>
      <c r="X56" s="624">
        <v>0</v>
      </c>
      <c r="Y56" s="52">
        <v>0</v>
      </c>
      <c r="Z56" s="623">
        <v>0</v>
      </c>
      <c r="AA56" s="434">
        <v>0</v>
      </c>
      <c r="AB56" s="622">
        <v>0</v>
      </c>
      <c r="AC56" s="621">
        <v>36</v>
      </c>
      <c r="AD56" s="431">
        <v>14336</v>
      </c>
      <c r="AE56" s="620">
        <v>0.998</v>
      </c>
      <c r="AF56" s="423">
        <v>27</v>
      </c>
      <c r="AG56" s="619">
        <v>2E-3</v>
      </c>
      <c r="AI56" s="495">
        <v>27</v>
      </c>
      <c r="AJ56" s="630">
        <v>2E-3</v>
      </c>
      <c r="AL56" s="531">
        <f t="shared" si="4"/>
        <v>0</v>
      </c>
      <c r="AM56" s="617">
        <f t="shared" si="5"/>
        <v>0</v>
      </c>
      <c r="AQ56" s="434">
        <v>355</v>
      </c>
      <c r="AR56" s="650">
        <v>2.5000000000000001E-2</v>
      </c>
      <c r="AT56" s="656">
        <f t="shared" si="6"/>
        <v>-328</v>
      </c>
      <c r="AU56" s="202">
        <f t="shared" si="7"/>
        <v>-2.3E-2</v>
      </c>
    </row>
    <row r="57" spans="1:47" x14ac:dyDescent="0.25">
      <c r="A57" s="36" t="s">
        <v>395</v>
      </c>
      <c r="B57" s="37">
        <v>25139</v>
      </c>
      <c r="C57" s="38">
        <v>38</v>
      </c>
      <c r="D57" s="38">
        <v>0</v>
      </c>
      <c r="E57" s="38">
        <v>22</v>
      </c>
      <c r="F57" s="39">
        <v>4</v>
      </c>
      <c r="G57" s="206">
        <v>23052</v>
      </c>
      <c r="H57" s="629">
        <v>0.91700000000000004</v>
      </c>
      <c r="I57" s="145">
        <v>1952</v>
      </c>
      <c r="J57" s="628">
        <v>7.8E-2</v>
      </c>
      <c r="K57" s="203">
        <v>135</v>
      </c>
      <c r="L57" s="628">
        <v>5.0000000000000001E-3</v>
      </c>
      <c r="M57" s="203">
        <v>0</v>
      </c>
      <c r="N57" s="627">
        <v>0</v>
      </c>
      <c r="O57" s="141">
        <v>767</v>
      </c>
      <c r="P57" s="626">
        <v>3.1E-2</v>
      </c>
      <c r="Q57" s="49">
        <v>525</v>
      </c>
      <c r="R57" s="625">
        <v>2.1000000000000001E-2</v>
      </c>
      <c r="S57" s="49">
        <v>6716</v>
      </c>
      <c r="T57" s="625">
        <v>0.26700000000000002</v>
      </c>
      <c r="U57" s="49">
        <v>208</v>
      </c>
      <c r="V57" s="625">
        <v>8.0000000000000002E-3</v>
      </c>
      <c r="W57" s="49">
        <v>149</v>
      </c>
      <c r="X57" s="624">
        <v>6.0000000000000001E-3</v>
      </c>
      <c r="Y57" s="52">
        <v>27</v>
      </c>
      <c r="Z57" s="623">
        <v>1E-3</v>
      </c>
      <c r="AA57" s="434">
        <v>51</v>
      </c>
      <c r="AB57" s="622">
        <v>2E-3</v>
      </c>
      <c r="AC57" s="621">
        <v>7941</v>
      </c>
      <c r="AD57" s="431">
        <v>17888</v>
      </c>
      <c r="AE57" s="620">
        <v>0.71199999999999997</v>
      </c>
      <c r="AF57" s="423">
        <v>902</v>
      </c>
      <c r="AG57" s="619">
        <v>3.5999999999999997E-2</v>
      </c>
      <c r="AI57" s="495">
        <v>911</v>
      </c>
      <c r="AJ57" s="630">
        <v>3.5999999999999997E-2</v>
      </c>
      <c r="AL57" s="531">
        <f t="shared" si="4"/>
        <v>-9</v>
      </c>
      <c r="AM57" s="617">
        <f t="shared" si="5"/>
        <v>0</v>
      </c>
      <c r="AQ57" s="434">
        <v>980</v>
      </c>
      <c r="AR57" s="650">
        <v>3.9E-2</v>
      </c>
      <c r="AT57" s="656">
        <f t="shared" si="6"/>
        <v>-78</v>
      </c>
      <c r="AU57" s="202">
        <f t="shared" si="7"/>
        <v>-3.0000000000000027E-3</v>
      </c>
    </row>
    <row r="58" spans="1:47" x14ac:dyDescent="0.25">
      <c r="A58" s="36" t="s">
        <v>394</v>
      </c>
      <c r="B58" s="37">
        <v>4984</v>
      </c>
      <c r="C58" s="38">
        <v>12</v>
      </c>
      <c r="D58" s="38">
        <v>0</v>
      </c>
      <c r="E58" s="38">
        <v>0</v>
      </c>
      <c r="F58" s="39">
        <v>3</v>
      </c>
      <c r="G58" s="206">
        <v>4211</v>
      </c>
      <c r="H58" s="629">
        <v>0.84499999999999997</v>
      </c>
      <c r="I58" s="145">
        <v>754</v>
      </c>
      <c r="J58" s="628">
        <v>0.151</v>
      </c>
      <c r="K58" s="203">
        <v>18</v>
      </c>
      <c r="L58" s="628">
        <v>4.0000000000000001E-3</v>
      </c>
      <c r="M58" s="203">
        <v>1</v>
      </c>
      <c r="N58" s="627">
        <v>0</v>
      </c>
      <c r="O58" s="141">
        <v>173</v>
      </c>
      <c r="P58" s="626">
        <v>3.5000000000000003E-2</v>
      </c>
      <c r="Q58" s="49">
        <v>2</v>
      </c>
      <c r="R58" s="625">
        <v>0</v>
      </c>
      <c r="S58" s="49">
        <v>796</v>
      </c>
      <c r="T58" s="625">
        <v>0.16</v>
      </c>
      <c r="U58" s="49">
        <v>4966</v>
      </c>
      <c r="V58" s="625">
        <v>0.996</v>
      </c>
      <c r="W58" s="49">
        <v>15</v>
      </c>
      <c r="X58" s="624">
        <v>3.0000000000000001E-3</v>
      </c>
      <c r="Y58" s="52">
        <v>1</v>
      </c>
      <c r="Z58" s="623">
        <v>0</v>
      </c>
      <c r="AA58" s="434">
        <v>9</v>
      </c>
      <c r="AB58" s="622">
        <v>2E-3</v>
      </c>
      <c r="AC58" s="621">
        <v>5970</v>
      </c>
      <c r="AD58" s="431">
        <v>0</v>
      </c>
      <c r="AE58" s="620">
        <v>0</v>
      </c>
      <c r="AF58" s="423">
        <v>191</v>
      </c>
      <c r="AG58" s="619">
        <v>3.7999999999999999E-2</v>
      </c>
      <c r="AI58" s="495">
        <v>190</v>
      </c>
      <c r="AJ58" s="630">
        <v>3.7999999999999999E-2</v>
      </c>
      <c r="AL58" s="531">
        <f t="shared" si="4"/>
        <v>1</v>
      </c>
      <c r="AM58" s="617">
        <f t="shared" si="5"/>
        <v>0</v>
      </c>
      <c r="AQ58" s="434">
        <v>327</v>
      </c>
      <c r="AR58" s="650">
        <v>6.6000000000000003E-2</v>
      </c>
      <c r="AT58" s="656">
        <f t="shared" si="6"/>
        <v>-136</v>
      </c>
      <c r="AU58" s="202">
        <f t="shared" si="7"/>
        <v>-2.8000000000000004E-2</v>
      </c>
    </row>
    <row r="59" spans="1:47" x14ac:dyDescent="0.25">
      <c r="A59" s="36" t="s">
        <v>393</v>
      </c>
      <c r="B59" s="37">
        <v>9876</v>
      </c>
      <c r="C59" s="38">
        <v>23</v>
      </c>
      <c r="D59" s="38">
        <v>1</v>
      </c>
      <c r="E59" s="38">
        <v>12</v>
      </c>
      <c r="F59" s="39">
        <v>3</v>
      </c>
      <c r="G59" s="206">
        <v>9440</v>
      </c>
      <c r="H59" s="629">
        <v>0.95599999999999996</v>
      </c>
      <c r="I59" s="145">
        <v>403</v>
      </c>
      <c r="J59" s="628">
        <v>4.1000000000000002E-2</v>
      </c>
      <c r="K59" s="203">
        <v>27</v>
      </c>
      <c r="L59" s="628">
        <v>3.0000000000000001E-3</v>
      </c>
      <c r="M59" s="203">
        <v>6</v>
      </c>
      <c r="N59" s="627">
        <v>1E-3</v>
      </c>
      <c r="O59" s="141">
        <v>349</v>
      </c>
      <c r="P59" s="626">
        <v>3.5000000000000003E-2</v>
      </c>
      <c r="Q59" s="49">
        <v>131</v>
      </c>
      <c r="R59" s="625">
        <v>1.2999999999999999E-2</v>
      </c>
      <c r="S59" s="49">
        <v>258</v>
      </c>
      <c r="T59" s="625">
        <v>2.5999999999999999E-2</v>
      </c>
      <c r="U59" s="49">
        <v>70</v>
      </c>
      <c r="V59" s="625">
        <v>7.0000000000000001E-3</v>
      </c>
      <c r="W59" s="49">
        <v>8</v>
      </c>
      <c r="X59" s="624">
        <v>1E-3</v>
      </c>
      <c r="Y59" s="52">
        <v>8</v>
      </c>
      <c r="Z59" s="623">
        <v>1E-3</v>
      </c>
      <c r="AA59" s="434">
        <v>22</v>
      </c>
      <c r="AB59" s="622">
        <v>2E-3</v>
      </c>
      <c r="AC59" s="621">
        <v>730</v>
      </c>
      <c r="AD59" s="431">
        <v>9332</v>
      </c>
      <c r="AE59" s="620">
        <v>0.94499999999999995</v>
      </c>
      <c r="AF59" s="423">
        <v>376</v>
      </c>
      <c r="AG59" s="619">
        <v>3.7999999999999999E-2</v>
      </c>
      <c r="AI59" s="495">
        <v>357</v>
      </c>
      <c r="AJ59" s="630">
        <v>3.5999999999999997E-2</v>
      </c>
      <c r="AL59" s="531">
        <f t="shared" si="4"/>
        <v>19</v>
      </c>
      <c r="AM59" s="617">
        <f t="shared" si="5"/>
        <v>2.0000000000000018E-3</v>
      </c>
      <c r="AQ59" s="434">
        <v>861</v>
      </c>
      <c r="AR59" s="650">
        <v>8.7999999999999995E-2</v>
      </c>
      <c r="AT59" s="656">
        <f t="shared" si="6"/>
        <v>-485</v>
      </c>
      <c r="AU59" s="202">
        <f t="shared" si="7"/>
        <v>-4.9999999999999996E-2</v>
      </c>
    </row>
    <row r="60" spans="1:47" x14ac:dyDescent="0.25">
      <c r="A60" s="36" t="s">
        <v>392</v>
      </c>
      <c r="B60" s="37">
        <v>3581</v>
      </c>
      <c r="C60" s="38">
        <v>10</v>
      </c>
      <c r="D60" s="38">
        <v>0</v>
      </c>
      <c r="E60" s="38">
        <v>8</v>
      </c>
      <c r="F60" s="39">
        <v>3</v>
      </c>
      <c r="G60" s="206">
        <v>1800</v>
      </c>
      <c r="H60" s="629">
        <v>0.503</v>
      </c>
      <c r="I60" s="145">
        <v>1781</v>
      </c>
      <c r="J60" s="628">
        <v>0.497</v>
      </c>
      <c r="K60" s="203">
        <v>0</v>
      </c>
      <c r="L60" s="628">
        <v>0</v>
      </c>
      <c r="M60" s="203">
        <v>0</v>
      </c>
      <c r="N60" s="627">
        <v>0</v>
      </c>
      <c r="O60" s="141">
        <v>39</v>
      </c>
      <c r="P60" s="626">
        <v>1.0999999999999999E-2</v>
      </c>
      <c r="Q60" s="49">
        <v>17</v>
      </c>
      <c r="R60" s="625">
        <v>5.0000000000000001E-3</v>
      </c>
      <c r="S60" s="49">
        <v>36</v>
      </c>
      <c r="T60" s="625">
        <v>0.01</v>
      </c>
      <c r="U60" s="49">
        <v>20</v>
      </c>
      <c r="V60" s="625">
        <v>6.0000000000000001E-3</v>
      </c>
      <c r="W60" s="49">
        <v>17</v>
      </c>
      <c r="X60" s="624">
        <v>5.0000000000000001E-3</v>
      </c>
      <c r="Y60" s="52">
        <v>8</v>
      </c>
      <c r="Z60" s="623">
        <v>2E-3</v>
      </c>
      <c r="AA60" s="434">
        <v>15</v>
      </c>
      <c r="AB60" s="622">
        <v>4.0000000000000001E-3</v>
      </c>
      <c r="AC60" s="621">
        <v>150</v>
      </c>
      <c r="AD60" s="431">
        <v>3534</v>
      </c>
      <c r="AE60" s="620">
        <v>0.98699999999999999</v>
      </c>
      <c r="AF60" s="423">
        <v>39</v>
      </c>
      <c r="AG60" s="619">
        <v>1.0999999999999999E-2</v>
      </c>
      <c r="AI60" s="495">
        <v>69</v>
      </c>
      <c r="AJ60" s="630">
        <v>1.9E-2</v>
      </c>
      <c r="AL60" s="531">
        <f t="shared" si="4"/>
        <v>-30</v>
      </c>
      <c r="AM60" s="617">
        <f t="shared" si="5"/>
        <v>-8.0000000000000002E-3</v>
      </c>
      <c r="AQ60" s="434">
        <v>249</v>
      </c>
      <c r="AR60" s="650">
        <v>7.0000000000000007E-2</v>
      </c>
      <c r="AT60" s="656">
        <f t="shared" si="6"/>
        <v>-210</v>
      </c>
      <c r="AU60" s="202">
        <f t="shared" si="7"/>
        <v>-5.9000000000000011E-2</v>
      </c>
    </row>
    <row r="61" spans="1:47" x14ac:dyDescent="0.25">
      <c r="A61" s="36" t="s">
        <v>391</v>
      </c>
      <c r="B61" s="37">
        <v>54271</v>
      </c>
      <c r="C61" s="38">
        <v>70</v>
      </c>
      <c r="D61" s="38">
        <v>0</v>
      </c>
      <c r="E61" s="38">
        <v>46</v>
      </c>
      <c r="F61" s="39">
        <v>3</v>
      </c>
      <c r="G61" s="206">
        <v>53775</v>
      </c>
      <c r="H61" s="629">
        <v>0.99099999999999999</v>
      </c>
      <c r="I61" s="145">
        <v>371</v>
      </c>
      <c r="J61" s="628">
        <v>7.0000000000000001E-3</v>
      </c>
      <c r="K61" s="203">
        <v>0</v>
      </c>
      <c r="L61" s="628">
        <v>0</v>
      </c>
      <c r="M61" s="203">
        <v>125</v>
      </c>
      <c r="N61" s="627">
        <v>2E-3</v>
      </c>
      <c r="O61" s="141">
        <v>21</v>
      </c>
      <c r="P61" s="626">
        <v>0</v>
      </c>
      <c r="Q61" s="49">
        <v>9</v>
      </c>
      <c r="R61" s="625">
        <v>0</v>
      </c>
      <c r="S61" s="49">
        <v>378</v>
      </c>
      <c r="T61" s="625">
        <v>7.0000000000000001E-3</v>
      </c>
      <c r="U61" s="49">
        <v>139</v>
      </c>
      <c r="V61" s="625">
        <v>3.0000000000000001E-3</v>
      </c>
      <c r="W61" s="49">
        <v>7</v>
      </c>
      <c r="X61" s="624">
        <v>0</v>
      </c>
      <c r="Y61" s="52">
        <v>7</v>
      </c>
      <c r="Z61" s="623">
        <v>0</v>
      </c>
      <c r="AA61" s="434">
        <v>0</v>
      </c>
      <c r="AB61" s="622">
        <v>0</v>
      </c>
      <c r="AC61" s="621">
        <v>633</v>
      </c>
      <c r="AD61" s="431">
        <v>53684</v>
      </c>
      <c r="AE61" s="620">
        <v>0.98899999999999999</v>
      </c>
      <c r="AF61" s="423">
        <v>21</v>
      </c>
      <c r="AG61" s="619">
        <v>0</v>
      </c>
      <c r="AI61" s="495">
        <v>21</v>
      </c>
      <c r="AJ61" s="630">
        <v>0</v>
      </c>
      <c r="AL61" s="531">
        <f t="shared" si="4"/>
        <v>0</v>
      </c>
      <c r="AM61" s="617">
        <f t="shared" si="5"/>
        <v>0</v>
      </c>
      <c r="AQ61" s="434">
        <v>65</v>
      </c>
      <c r="AR61" s="650">
        <v>1E-3</v>
      </c>
      <c r="AT61" s="656">
        <f t="shared" si="6"/>
        <v>-44</v>
      </c>
      <c r="AU61" s="202">
        <f t="shared" si="7"/>
        <v>-1E-3</v>
      </c>
    </row>
    <row r="62" spans="1:47" ht="15.75" thickBot="1" x14ac:dyDescent="0.3">
      <c r="A62" s="36" t="s">
        <v>390</v>
      </c>
      <c r="B62" s="37">
        <v>13714</v>
      </c>
      <c r="C62" s="38">
        <v>26</v>
      </c>
      <c r="D62" s="38">
        <v>0</v>
      </c>
      <c r="E62" s="38">
        <v>11</v>
      </c>
      <c r="F62" s="39">
        <v>3</v>
      </c>
      <c r="G62" s="206">
        <v>11555</v>
      </c>
      <c r="H62" s="629">
        <v>0.84299999999999997</v>
      </c>
      <c r="I62" s="145">
        <v>2132</v>
      </c>
      <c r="J62" s="628">
        <v>0.155</v>
      </c>
      <c r="K62" s="203">
        <v>24</v>
      </c>
      <c r="L62" s="628">
        <v>2E-3</v>
      </c>
      <c r="M62" s="203">
        <v>3</v>
      </c>
      <c r="N62" s="627">
        <v>0</v>
      </c>
      <c r="O62" s="141">
        <v>446</v>
      </c>
      <c r="P62" s="626">
        <v>3.3000000000000002E-2</v>
      </c>
      <c r="Q62" s="49">
        <v>153</v>
      </c>
      <c r="R62" s="625">
        <v>1.0999999999999999E-2</v>
      </c>
      <c r="S62" s="49">
        <v>118</v>
      </c>
      <c r="T62" s="625">
        <v>8.9999999999999993E-3</v>
      </c>
      <c r="U62" s="49">
        <v>80</v>
      </c>
      <c r="V62" s="625">
        <v>6.0000000000000001E-3</v>
      </c>
      <c r="W62" s="49">
        <v>17</v>
      </c>
      <c r="X62" s="624">
        <v>1E-3</v>
      </c>
      <c r="Y62" s="52">
        <v>6</v>
      </c>
      <c r="Z62" s="623">
        <v>0</v>
      </c>
      <c r="AA62" s="434">
        <v>5</v>
      </c>
      <c r="AB62" s="622">
        <v>0</v>
      </c>
      <c r="AC62" s="621">
        <v>691</v>
      </c>
      <c r="AD62" s="431">
        <v>13239</v>
      </c>
      <c r="AE62" s="620">
        <v>0.96499999999999997</v>
      </c>
      <c r="AF62" s="423">
        <v>470</v>
      </c>
      <c r="AG62" s="619">
        <v>3.4000000000000002E-2</v>
      </c>
      <c r="AI62" s="491">
        <v>451</v>
      </c>
      <c r="AJ62" s="618">
        <v>3.3000000000000002E-2</v>
      </c>
      <c r="AL62" s="662">
        <f t="shared" si="4"/>
        <v>19</v>
      </c>
      <c r="AM62" s="663">
        <f t="shared" si="5"/>
        <v>1.0000000000000009E-3</v>
      </c>
      <c r="AQ62" s="428">
        <v>1152</v>
      </c>
      <c r="AR62" s="648">
        <v>8.5000000000000006E-2</v>
      </c>
      <c r="AT62" s="655">
        <f t="shared" si="6"/>
        <v>-682</v>
      </c>
      <c r="AU62" s="190">
        <f t="shared" si="7"/>
        <v>-5.1000000000000004E-2</v>
      </c>
    </row>
    <row r="64" spans="1:47" x14ac:dyDescent="0.25">
      <c r="A64" s="58" t="s">
        <v>92</v>
      </c>
      <c r="B64" s="10"/>
      <c r="C64" s="19"/>
      <c r="D64" s="19"/>
      <c r="E64" s="19"/>
      <c r="F64" s="19"/>
      <c r="G64" s="10"/>
      <c r="H64" s="616"/>
      <c r="I64" s="10"/>
      <c r="J64" s="615"/>
      <c r="K64" s="19"/>
      <c r="L64" s="615"/>
      <c r="M64" s="615"/>
      <c r="N64" s="615"/>
      <c r="O64" s="615"/>
      <c r="P64" s="615" t="s">
        <v>188</v>
      </c>
      <c r="Q64" s="615"/>
      <c r="R64" s="615"/>
      <c r="S64" s="615"/>
      <c r="T64" s="615"/>
      <c r="U64" s="615"/>
      <c r="V64" s="615"/>
      <c r="W64" s="615"/>
      <c r="X64" s="616"/>
      <c r="Y64" s="615"/>
      <c r="Z64" s="615"/>
      <c r="AA64" s="7"/>
      <c r="AB64" s="7"/>
      <c r="AC64" s="7"/>
      <c r="AD64" s="68"/>
      <c r="AE64" s="295"/>
      <c r="AF64" s="7"/>
      <c r="AG64" s="615" t="s">
        <v>188</v>
      </c>
    </row>
    <row r="65" spans="1:33" x14ac:dyDescent="0.25">
      <c r="A65" s="60" t="s">
        <v>93</v>
      </c>
      <c r="B65" s="61">
        <f t="shared" ref="B65:G65" si="8">SUM(B8:B62)</f>
        <v>1172817</v>
      </c>
      <c r="C65" s="62">
        <f t="shared" si="8"/>
        <v>1664</v>
      </c>
      <c r="D65" s="61">
        <f t="shared" si="8"/>
        <v>38</v>
      </c>
      <c r="E65" s="61">
        <f t="shared" si="8"/>
        <v>963</v>
      </c>
      <c r="F65" s="62">
        <f t="shared" si="8"/>
        <v>195</v>
      </c>
      <c r="G65" s="63">
        <f t="shared" si="8"/>
        <v>1102153</v>
      </c>
      <c r="H65" s="613">
        <f xml:space="preserve"> G65 / B65</f>
        <v>0.93974848591041915</v>
      </c>
      <c r="I65" s="63">
        <f>SUM(I8:I62)</f>
        <v>63996</v>
      </c>
      <c r="J65" s="614">
        <f xml:space="preserve"> I65 / B65</f>
        <v>5.4566057620242546E-2</v>
      </c>
      <c r="K65" s="63">
        <f>SUM(K8:K62)</f>
        <v>4771</v>
      </c>
      <c r="L65" s="614">
        <f xml:space="preserve"> K65 / B65</f>
        <v>4.0679833256168692E-3</v>
      </c>
      <c r="M65" s="63">
        <f>SUM(M8:M62)</f>
        <v>1897</v>
      </c>
      <c r="N65" s="613">
        <f xml:space="preserve"> M65 / B65</f>
        <v>1.6174731437214843E-3</v>
      </c>
      <c r="O65" s="66">
        <f>SUM(O8:O62)</f>
        <v>13875</v>
      </c>
      <c r="P65" s="612">
        <f xml:space="preserve"> O65 / ($G$65 + $I$65)</f>
        <v>1.1898136516002671E-2</v>
      </c>
      <c r="Q65" s="66">
        <f>SUM(Q8:Q62)</f>
        <v>7059</v>
      </c>
      <c r="R65" s="612">
        <f xml:space="preserve"> Q65 / ($G$65 + $I$65)</f>
        <v>6.0532573453306567E-3</v>
      </c>
      <c r="S65" s="66">
        <f>SUM(S8:S62)</f>
        <v>29782</v>
      </c>
      <c r="T65" s="612">
        <f xml:space="preserve"> S65 /  ($G$65 + $I$65)</f>
        <v>2.553876048429489E-2</v>
      </c>
      <c r="U65" s="66">
        <f>SUM(U8:U62)</f>
        <v>23823</v>
      </c>
      <c r="V65" s="612">
        <f xml:space="preserve"> U65 /  ($G$65 + $I$65)</f>
        <v>2.0428778826719399E-2</v>
      </c>
      <c r="W65" s="66">
        <f>SUM(W8:W62)</f>
        <v>5400</v>
      </c>
      <c r="X65" s="612">
        <f xml:space="preserve"> W65 / ($G$65 + $I$65)</f>
        <v>4.6306261035253642E-3</v>
      </c>
      <c r="Y65" s="66">
        <f>SUM(Y8:Y62)</f>
        <v>6300</v>
      </c>
      <c r="Z65" s="612">
        <f xml:space="preserve"> Y65 /  ($G$65 + $I$65)</f>
        <v>5.4023971207795918E-3</v>
      </c>
      <c r="AA65" s="418">
        <f>SUM(AA8:AA62)</f>
        <v>1159</v>
      </c>
      <c r="AB65" s="611">
        <f xml:space="preserve"> AA65 /  ($G$65 + $I$65)</f>
        <v>9.9386956555294398E-4</v>
      </c>
      <c r="AC65" s="416">
        <f>SUM(AC8:AC62)</f>
        <v>82135</v>
      </c>
      <c r="AD65" s="416">
        <f>SUM(AD8:AD62)</f>
        <v>1109293</v>
      </c>
      <c r="AE65" s="610">
        <f xml:space="preserve"> AD65 /  ($G$65 + $I$65)</f>
        <v>0.951244652269993</v>
      </c>
      <c r="AF65" s="414">
        <f>SUM(AF8:AF62)</f>
        <v>18646</v>
      </c>
      <c r="AG65" s="609">
        <f xml:space="preserve"> AF65 / $B$65</f>
        <v>1.5898473504391563E-2</v>
      </c>
    </row>
    <row r="66" spans="1:33" x14ac:dyDescent="0.25">
      <c r="A66" s="69" t="s">
        <v>94</v>
      </c>
      <c r="B66" s="61">
        <f t="shared" ref="B66:AG66" si="9">MIN(B8:B62)</f>
        <v>3581</v>
      </c>
      <c r="C66" s="61">
        <f t="shared" si="9"/>
        <v>9</v>
      </c>
      <c r="D66" s="61">
        <f t="shared" si="9"/>
        <v>0</v>
      </c>
      <c r="E66" s="61">
        <f t="shared" si="9"/>
        <v>0</v>
      </c>
      <c r="F66" s="61">
        <f t="shared" si="9"/>
        <v>3</v>
      </c>
      <c r="G66" s="63">
        <f t="shared" si="9"/>
        <v>1800</v>
      </c>
      <c r="H66" s="70">
        <f t="shared" si="9"/>
        <v>0.503</v>
      </c>
      <c r="I66" s="63">
        <f t="shared" si="9"/>
        <v>40</v>
      </c>
      <c r="J66" s="71">
        <f t="shared" si="9"/>
        <v>3.0000000000000001E-3</v>
      </c>
      <c r="K66" s="63">
        <f t="shared" si="9"/>
        <v>0</v>
      </c>
      <c r="L66" s="71">
        <f t="shared" si="9"/>
        <v>0</v>
      </c>
      <c r="M66" s="63">
        <f t="shared" si="9"/>
        <v>0</v>
      </c>
      <c r="N66" s="70">
        <f t="shared" si="9"/>
        <v>0</v>
      </c>
      <c r="O66" s="66">
        <f t="shared" si="9"/>
        <v>5</v>
      </c>
      <c r="P66" s="607">
        <f t="shared" si="9"/>
        <v>0</v>
      </c>
      <c r="Q66" s="66">
        <f t="shared" si="9"/>
        <v>0</v>
      </c>
      <c r="R66" s="607">
        <f t="shared" si="9"/>
        <v>0</v>
      </c>
      <c r="S66" s="66">
        <f t="shared" si="9"/>
        <v>6</v>
      </c>
      <c r="T66" s="607">
        <f t="shared" si="9"/>
        <v>0</v>
      </c>
      <c r="U66" s="66">
        <f t="shared" si="9"/>
        <v>1</v>
      </c>
      <c r="V66" s="607">
        <f t="shared" si="9"/>
        <v>0</v>
      </c>
      <c r="W66" s="66">
        <f t="shared" si="9"/>
        <v>0</v>
      </c>
      <c r="X66" s="608">
        <f t="shared" si="9"/>
        <v>0</v>
      </c>
      <c r="Y66" s="66">
        <f t="shared" si="9"/>
        <v>0</v>
      </c>
      <c r="Z66" s="607">
        <f t="shared" si="9"/>
        <v>0</v>
      </c>
      <c r="AA66" s="418">
        <f t="shared" si="9"/>
        <v>0</v>
      </c>
      <c r="AB66" s="606">
        <f t="shared" si="9"/>
        <v>0</v>
      </c>
      <c r="AC66" s="416">
        <f t="shared" si="9"/>
        <v>36</v>
      </c>
      <c r="AD66" s="416">
        <f t="shared" si="9"/>
        <v>0</v>
      </c>
      <c r="AE66" s="605">
        <f t="shared" si="9"/>
        <v>0</v>
      </c>
      <c r="AF66" s="414">
        <f t="shared" si="9"/>
        <v>8</v>
      </c>
      <c r="AG66" s="604">
        <f t="shared" si="9"/>
        <v>0</v>
      </c>
    </row>
    <row r="67" spans="1:33" x14ac:dyDescent="0.25">
      <c r="A67" s="69" t="s">
        <v>95</v>
      </c>
      <c r="B67" s="61">
        <f t="shared" ref="B67:AG67" si="10">MAX(B8:B62)</f>
        <v>117987</v>
      </c>
      <c r="C67" s="61">
        <f t="shared" si="10"/>
        <v>192</v>
      </c>
      <c r="D67" s="61">
        <f t="shared" si="10"/>
        <v>9</v>
      </c>
      <c r="E67" s="61">
        <f t="shared" si="10"/>
        <v>168</v>
      </c>
      <c r="F67" s="61">
        <f t="shared" si="10"/>
        <v>8</v>
      </c>
      <c r="G67" s="63">
        <f t="shared" si="10"/>
        <v>115012</v>
      </c>
      <c r="H67" s="70">
        <f t="shared" si="10"/>
        <v>0.997</v>
      </c>
      <c r="I67" s="63">
        <f t="shared" si="10"/>
        <v>5957</v>
      </c>
      <c r="J67" s="71">
        <f t="shared" si="10"/>
        <v>0.497</v>
      </c>
      <c r="K67" s="63">
        <f t="shared" si="10"/>
        <v>1325</v>
      </c>
      <c r="L67" s="71">
        <f t="shared" si="10"/>
        <v>7.8E-2</v>
      </c>
      <c r="M67" s="63">
        <f t="shared" si="10"/>
        <v>275</v>
      </c>
      <c r="N67" s="71">
        <f t="shared" si="10"/>
        <v>1.2999999999999999E-2</v>
      </c>
      <c r="O67" s="66">
        <f t="shared" si="10"/>
        <v>1581</v>
      </c>
      <c r="P67" s="607">
        <f t="shared" si="10"/>
        <v>8.5999999999999993E-2</v>
      </c>
      <c r="Q67" s="66">
        <f t="shared" si="10"/>
        <v>1356</v>
      </c>
      <c r="R67" s="607">
        <f t="shared" si="10"/>
        <v>3.1E-2</v>
      </c>
      <c r="S67" s="66">
        <f t="shared" si="10"/>
        <v>6716</v>
      </c>
      <c r="T67" s="607">
        <f t="shared" si="10"/>
        <v>0.26700000000000002</v>
      </c>
      <c r="U67" s="66">
        <f t="shared" si="10"/>
        <v>6492</v>
      </c>
      <c r="V67" s="607">
        <f t="shared" si="10"/>
        <v>0.996</v>
      </c>
      <c r="W67" s="66">
        <f t="shared" si="10"/>
        <v>1775</v>
      </c>
      <c r="X67" s="608">
        <f t="shared" si="10"/>
        <v>0.17100000000000001</v>
      </c>
      <c r="Y67" s="66">
        <f t="shared" si="10"/>
        <v>5868</v>
      </c>
      <c r="Z67" s="607">
        <f t="shared" si="10"/>
        <v>0.56399999999999995</v>
      </c>
      <c r="AA67" s="418">
        <f t="shared" si="10"/>
        <v>132</v>
      </c>
      <c r="AB67" s="606">
        <f t="shared" si="10"/>
        <v>5.0000000000000001E-3</v>
      </c>
      <c r="AC67" s="416">
        <f t="shared" si="10"/>
        <v>11168</v>
      </c>
      <c r="AD67" s="416">
        <f t="shared" si="10"/>
        <v>115785</v>
      </c>
      <c r="AE67" s="605">
        <f t="shared" si="10"/>
        <v>0.999</v>
      </c>
      <c r="AF67" s="414">
        <f t="shared" si="10"/>
        <v>2790</v>
      </c>
      <c r="AG67" s="604">
        <f t="shared" si="10"/>
        <v>0.16400000000000001</v>
      </c>
    </row>
  </sheetData>
  <autoFilter ref="A7:AU62">
    <sortState ref="A8:AU62">
      <sortCondition ref="A7:A62"/>
    </sortState>
  </autoFilter>
  <mergeCells count="9">
    <mergeCell ref="AL6:AM6"/>
    <mergeCell ref="AQ6:AR6"/>
    <mergeCell ref="AT6:AU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7"/>
  <sheetViews>
    <sheetView workbookViewId="0">
      <pane xSplit="1" ySplit="7" topLeftCell="AB52" activePane="bottomRight" state="frozen"/>
      <selection pane="topRight" activeCell="B1" sqref="B1"/>
      <selection pane="bottomLeft" activeCell="A8" sqref="A8"/>
      <selection pane="bottomRight" activeCell="AG18" sqref="AG18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  <col min="35" max="35" width="9.42578125" bestFit="1" customWidth="1"/>
  </cols>
  <sheetData>
    <row r="1" spans="1:47" x14ac:dyDescent="0.25">
      <c r="A1" s="77" t="s">
        <v>457</v>
      </c>
      <c r="B1" s="258"/>
      <c r="C1" s="19"/>
      <c r="D1" s="19"/>
      <c r="E1" s="19"/>
      <c r="F1" s="19"/>
      <c r="G1" s="19"/>
      <c r="H1" s="570" t="s">
        <v>187</v>
      </c>
      <c r="I1" s="616"/>
      <c r="J1" s="19"/>
      <c r="K1" s="616"/>
      <c r="L1" s="19"/>
      <c r="M1" s="616"/>
      <c r="N1" s="19"/>
      <c r="O1" s="616"/>
      <c r="P1" s="19"/>
      <c r="R1" s="19"/>
      <c r="S1" s="616"/>
      <c r="T1" s="19"/>
      <c r="U1" s="616"/>
      <c r="V1" s="19"/>
      <c r="W1" s="616"/>
      <c r="X1" s="19"/>
      <c r="Y1" s="616"/>
      <c r="Z1" s="19"/>
      <c r="AA1" s="616"/>
      <c r="AB1" s="10"/>
      <c r="AC1" s="19"/>
      <c r="AD1" s="19"/>
      <c r="AE1" s="10"/>
      <c r="AF1" s="616"/>
      <c r="AG1" s="570" t="s">
        <v>187</v>
      </c>
      <c r="AI1" s="7"/>
      <c r="AJ1" s="7"/>
      <c r="AL1" s="7"/>
      <c r="AM1" s="19"/>
      <c r="AN1" s="616"/>
    </row>
    <row r="2" spans="1:47" x14ac:dyDescent="0.25">
      <c r="A2" s="169" t="s">
        <v>458</v>
      </c>
      <c r="B2" s="4"/>
      <c r="C2" s="19"/>
      <c r="D2" s="19"/>
      <c r="E2" s="19"/>
      <c r="F2" s="19"/>
      <c r="G2" s="19"/>
      <c r="H2" s="19"/>
      <c r="I2" s="616"/>
      <c r="J2" s="19"/>
      <c r="K2" s="616"/>
      <c r="L2" s="19"/>
      <c r="M2" s="616"/>
      <c r="N2" s="19"/>
      <c r="O2" s="616"/>
      <c r="P2" s="19"/>
      <c r="Q2" s="616"/>
      <c r="R2" s="19"/>
      <c r="S2" s="616"/>
      <c r="T2" s="19"/>
      <c r="U2" s="616"/>
      <c r="V2" s="19"/>
      <c r="W2" s="616"/>
      <c r="X2" s="19"/>
      <c r="Y2" s="616"/>
      <c r="Z2" s="19"/>
      <c r="AA2" s="616"/>
      <c r="AB2" s="10"/>
      <c r="AC2" s="19"/>
      <c r="AD2" s="19"/>
      <c r="AE2" s="10"/>
      <c r="AF2" s="616"/>
      <c r="AG2" s="19"/>
      <c r="AH2" s="19"/>
      <c r="AI2" s="7"/>
      <c r="AJ2" s="7"/>
      <c r="AL2" s="7"/>
      <c r="AM2" s="19"/>
      <c r="AN2" s="616"/>
    </row>
    <row r="3" spans="1:47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616"/>
      <c r="J3" s="19"/>
      <c r="K3" s="616"/>
      <c r="L3" s="19"/>
      <c r="M3" s="616"/>
      <c r="N3" s="19"/>
      <c r="O3" s="616"/>
      <c r="P3" s="19"/>
      <c r="Q3" s="616"/>
      <c r="R3" s="19"/>
      <c r="S3" s="616"/>
      <c r="T3" s="19"/>
      <c r="U3" s="616"/>
      <c r="V3" s="19"/>
      <c r="W3" s="616"/>
      <c r="X3" s="19"/>
      <c r="Y3" s="616"/>
      <c r="Z3" s="19"/>
      <c r="AA3" s="616"/>
      <c r="AB3" s="10"/>
      <c r="AC3" s="19"/>
      <c r="AD3" s="19"/>
      <c r="AE3" s="10"/>
      <c r="AF3" s="616"/>
      <c r="AG3" s="19"/>
      <c r="AH3" s="19"/>
      <c r="AI3" s="7"/>
      <c r="AJ3" s="7"/>
      <c r="AL3" s="7"/>
      <c r="AM3" s="19"/>
      <c r="AN3" s="616"/>
    </row>
    <row r="4" spans="1:47" x14ac:dyDescent="0.25">
      <c r="A4" s="4"/>
      <c r="B4" s="19"/>
      <c r="C4" s="19"/>
      <c r="D4" s="19"/>
      <c r="E4" s="183" t="s">
        <v>83</v>
      </c>
      <c r="F4" s="19"/>
      <c r="G4" s="19"/>
      <c r="H4" s="645" t="s">
        <v>347</v>
      </c>
      <c r="I4" s="19"/>
      <c r="J4" s="616"/>
      <c r="K4" s="19"/>
      <c r="L4" s="616"/>
      <c r="M4" s="19"/>
      <c r="N4" s="616"/>
      <c r="O4" s="19"/>
      <c r="P4" s="645" t="s">
        <v>456</v>
      </c>
      <c r="Q4" s="19"/>
      <c r="R4" s="616"/>
      <c r="S4" s="19"/>
      <c r="T4" s="616"/>
      <c r="U4" s="19"/>
      <c r="V4" s="616"/>
      <c r="W4" s="19"/>
      <c r="X4" s="616"/>
      <c r="Y4" s="19"/>
      <c r="Z4" s="616"/>
      <c r="AA4" s="19"/>
      <c r="AB4" s="616"/>
      <c r="AC4" s="10"/>
      <c r="AD4" s="10"/>
      <c r="AE4" s="616"/>
      <c r="AF4" s="19"/>
      <c r="AG4" s="645" t="s">
        <v>455</v>
      </c>
      <c r="AH4" s="7"/>
      <c r="AI4" s="7"/>
      <c r="AJ4" s="7"/>
      <c r="AK4" s="7"/>
      <c r="AL4" s="19"/>
      <c r="AM4" s="616"/>
      <c r="AN4" s="7"/>
    </row>
    <row r="5" spans="1:47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644"/>
      <c r="K5" s="12"/>
      <c r="L5" s="644"/>
      <c r="M5" s="19"/>
      <c r="N5" s="616"/>
      <c r="O5" s="644"/>
      <c r="P5" s="14" t="s">
        <v>88</v>
      </c>
      <c r="Q5" s="644"/>
      <c r="R5" s="644" t="s">
        <v>88</v>
      </c>
      <c r="S5" s="615"/>
      <c r="T5" s="615"/>
      <c r="U5" s="615"/>
      <c r="V5" s="615"/>
      <c r="W5" s="615"/>
      <c r="X5" s="616"/>
      <c r="Y5" s="615"/>
      <c r="Z5" s="615"/>
      <c r="AA5" s="615"/>
      <c r="AB5" s="615"/>
      <c r="AC5" s="643"/>
      <c r="AD5" s="10"/>
      <c r="AE5" s="616"/>
      <c r="AF5" s="169">
        <v>45237</v>
      </c>
      <c r="AG5" s="19" t="s">
        <v>88</v>
      </c>
      <c r="AH5" s="7"/>
      <c r="AI5" s="169">
        <v>37874</v>
      </c>
      <c r="AJ5" s="7"/>
      <c r="AK5" s="7"/>
      <c r="AL5" s="9" t="s">
        <v>454</v>
      </c>
      <c r="AM5" s="616"/>
      <c r="AN5" s="7"/>
      <c r="AQ5" t="s">
        <v>374</v>
      </c>
      <c r="AT5" s="9" t="s">
        <v>453</v>
      </c>
    </row>
    <row r="6" spans="1:47" ht="27.75" customHeight="1" thickBot="1" x14ac:dyDescent="0.3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H6" s="7"/>
      <c r="AI6" s="694" t="s">
        <v>324</v>
      </c>
      <c r="AJ6" s="695"/>
      <c r="AK6" s="7"/>
      <c r="AL6" s="668" t="s">
        <v>324</v>
      </c>
      <c r="AM6" s="669"/>
      <c r="AN6" s="7"/>
      <c r="AQ6" s="670" t="s">
        <v>324</v>
      </c>
      <c r="AR6" s="671"/>
      <c r="AS6" s="7"/>
      <c r="AT6" s="672" t="s">
        <v>324</v>
      </c>
      <c r="AU6" s="673"/>
    </row>
    <row r="7" spans="1:47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642" t="s">
        <v>6</v>
      </c>
      <c r="I7" s="244" t="s">
        <v>7</v>
      </c>
      <c r="J7" s="641" t="s">
        <v>8</v>
      </c>
      <c r="K7" s="244" t="s">
        <v>9</v>
      </c>
      <c r="L7" s="641" t="s">
        <v>10</v>
      </c>
      <c r="M7" s="244" t="s">
        <v>343</v>
      </c>
      <c r="N7" s="640" t="s">
        <v>344</v>
      </c>
      <c r="O7" s="314" t="s">
        <v>13</v>
      </c>
      <c r="P7" s="639" t="s">
        <v>14</v>
      </c>
      <c r="Q7" s="247" t="s">
        <v>15</v>
      </c>
      <c r="R7" s="638" t="s">
        <v>16</v>
      </c>
      <c r="S7" s="247" t="s">
        <v>17</v>
      </c>
      <c r="T7" s="638" t="s">
        <v>18</v>
      </c>
      <c r="U7" s="247" t="s">
        <v>19</v>
      </c>
      <c r="V7" s="638" t="s">
        <v>20</v>
      </c>
      <c r="W7" s="247" t="s">
        <v>21</v>
      </c>
      <c r="X7" s="638" t="s">
        <v>22</v>
      </c>
      <c r="Y7" s="247" t="s">
        <v>23</v>
      </c>
      <c r="Z7" s="637" t="s">
        <v>24</v>
      </c>
      <c r="AA7" s="446" t="s">
        <v>25</v>
      </c>
      <c r="AB7" s="636" t="s">
        <v>26</v>
      </c>
      <c r="AC7" s="444" t="s">
        <v>27</v>
      </c>
      <c r="AD7" s="443" t="s">
        <v>199</v>
      </c>
      <c r="AE7" s="635" t="s">
        <v>200</v>
      </c>
      <c r="AF7" s="441" t="s">
        <v>268</v>
      </c>
      <c r="AG7" s="634" t="s">
        <v>267</v>
      </c>
      <c r="AH7" s="534"/>
      <c r="AI7" s="602" t="s">
        <v>268</v>
      </c>
      <c r="AJ7" s="633" t="s">
        <v>267</v>
      </c>
      <c r="AK7" s="7"/>
      <c r="AL7" s="536" t="s">
        <v>283</v>
      </c>
      <c r="AM7" s="632" t="s">
        <v>282</v>
      </c>
      <c r="AN7" s="534"/>
      <c r="AQ7" s="654" t="s">
        <v>268</v>
      </c>
      <c r="AR7" s="653" t="s">
        <v>267</v>
      </c>
      <c r="AS7" s="7"/>
      <c r="AT7" s="242" t="s">
        <v>283</v>
      </c>
      <c r="AU7" s="640" t="s">
        <v>282</v>
      </c>
    </row>
    <row r="8" spans="1:47" x14ac:dyDescent="0.25">
      <c r="A8" s="36" t="s">
        <v>444</v>
      </c>
      <c r="B8" s="37">
        <v>9687</v>
      </c>
      <c r="C8" s="38">
        <v>13</v>
      </c>
      <c r="D8" s="38">
        <v>0</v>
      </c>
      <c r="E8" s="38">
        <v>3</v>
      </c>
      <c r="F8" s="39">
        <v>3</v>
      </c>
      <c r="G8" s="206">
        <v>9182</v>
      </c>
      <c r="H8" s="629">
        <v>0.94799999999999995</v>
      </c>
      <c r="I8" s="145">
        <v>496</v>
      </c>
      <c r="J8" s="628">
        <v>5.0999999999999997E-2</v>
      </c>
      <c r="K8" s="203">
        <v>8</v>
      </c>
      <c r="L8" s="628">
        <v>1E-3</v>
      </c>
      <c r="M8" s="203">
        <v>1</v>
      </c>
      <c r="N8" s="627">
        <v>0</v>
      </c>
      <c r="O8" s="141">
        <v>59</v>
      </c>
      <c r="P8" s="626">
        <v>6.0000000000000001E-3</v>
      </c>
      <c r="Q8" s="49">
        <v>18</v>
      </c>
      <c r="R8" s="625">
        <v>2E-3</v>
      </c>
      <c r="S8" s="49">
        <v>491</v>
      </c>
      <c r="T8" s="625">
        <v>5.0999999999999997E-2</v>
      </c>
      <c r="U8" s="49">
        <v>10</v>
      </c>
      <c r="V8" s="625">
        <v>1E-3</v>
      </c>
      <c r="W8" s="49">
        <v>8</v>
      </c>
      <c r="X8" s="624">
        <v>1E-3</v>
      </c>
      <c r="Y8" s="52">
        <v>2</v>
      </c>
      <c r="Z8" s="623">
        <v>0</v>
      </c>
      <c r="AA8" s="434">
        <v>9</v>
      </c>
      <c r="AB8" s="622">
        <v>1E-3</v>
      </c>
      <c r="AC8" s="621">
        <v>587</v>
      </c>
      <c r="AD8" s="431">
        <v>9162</v>
      </c>
      <c r="AE8" s="620">
        <v>0.94599999999999995</v>
      </c>
      <c r="AF8" s="423">
        <v>67</v>
      </c>
      <c r="AG8" s="619">
        <v>7.0000000000000001E-3</v>
      </c>
      <c r="AI8" s="533">
        <v>67</v>
      </c>
      <c r="AJ8" s="652">
        <v>7.0000000000000001E-3</v>
      </c>
      <c r="AL8" s="531">
        <f t="shared" ref="AL8:AL39" si="0" xml:space="preserve"> AF8-AI8</f>
        <v>0</v>
      </c>
      <c r="AM8" s="617">
        <f t="shared" ref="AM8:AM39" si="1" xml:space="preserve"> AG8-AJ8</f>
        <v>0</v>
      </c>
      <c r="AQ8" s="434">
        <v>131</v>
      </c>
      <c r="AR8" s="650">
        <v>1.4E-2</v>
      </c>
      <c r="AT8" s="647">
        <f t="shared" ref="AT8:AT39" si="2" xml:space="preserve"> AF8 - AQ8</f>
        <v>-64</v>
      </c>
      <c r="AU8" s="646">
        <f t="shared" ref="AU8:AU39" si="3" xml:space="preserve"> AG8 - AR8</f>
        <v>-7.0000000000000001E-3</v>
      </c>
    </row>
    <row r="9" spans="1:47" x14ac:dyDescent="0.25">
      <c r="A9" s="36" t="s">
        <v>443</v>
      </c>
      <c r="B9" s="37">
        <v>89422</v>
      </c>
      <c r="C9" s="38">
        <v>80</v>
      </c>
      <c r="D9" s="38">
        <v>0</v>
      </c>
      <c r="E9" s="38">
        <v>74</v>
      </c>
      <c r="F9" s="39">
        <v>6</v>
      </c>
      <c r="G9" s="206">
        <v>88775</v>
      </c>
      <c r="H9" s="629">
        <v>0.99299999999999999</v>
      </c>
      <c r="I9" s="145">
        <v>630</v>
      </c>
      <c r="J9" s="628">
        <v>7.0000000000000001E-3</v>
      </c>
      <c r="K9" s="203">
        <v>12</v>
      </c>
      <c r="L9" s="628">
        <v>0</v>
      </c>
      <c r="M9" s="203">
        <v>5</v>
      </c>
      <c r="N9" s="627">
        <v>0</v>
      </c>
      <c r="O9" s="141">
        <v>24</v>
      </c>
      <c r="P9" s="626">
        <v>0</v>
      </c>
      <c r="Q9" s="49">
        <v>24</v>
      </c>
      <c r="R9" s="625">
        <v>0</v>
      </c>
      <c r="S9" s="49">
        <v>17</v>
      </c>
      <c r="T9" s="625">
        <v>0</v>
      </c>
      <c r="U9" s="49">
        <v>1566</v>
      </c>
      <c r="V9" s="625">
        <v>1.7999999999999999E-2</v>
      </c>
      <c r="W9" s="49">
        <v>10</v>
      </c>
      <c r="X9" s="624">
        <v>0</v>
      </c>
      <c r="Y9" s="52">
        <v>8</v>
      </c>
      <c r="Z9" s="623">
        <v>0</v>
      </c>
      <c r="AA9" s="434">
        <v>0</v>
      </c>
      <c r="AB9" s="622">
        <v>0</v>
      </c>
      <c r="AC9" s="621">
        <v>1625</v>
      </c>
      <c r="AD9" s="431">
        <v>87841</v>
      </c>
      <c r="AE9" s="620">
        <v>0.98199999999999998</v>
      </c>
      <c r="AF9" s="423">
        <v>36</v>
      </c>
      <c r="AG9" s="619">
        <v>0</v>
      </c>
      <c r="AI9" s="529">
        <v>27</v>
      </c>
      <c r="AJ9" s="651">
        <v>0</v>
      </c>
      <c r="AL9" s="531">
        <f t="shared" si="0"/>
        <v>9</v>
      </c>
      <c r="AM9" s="617">
        <f t="shared" si="1"/>
        <v>0</v>
      </c>
      <c r="AQ9" s="434">
        <v>544</v>
      </c>
      <c r="AR9" s="650">
        <v>6.0000000000000001E-3</v>
      </c>
      <c r="AT9" s="647">
        <f t="shared" si="2"/>
        <v>-508</v>
      </c>
      <c r="AU9" s="646">
        <f t="shared" si="3"/>
        <v>-6.0000000000000001E-3</v>
      </c>
    </row>
    <row r="10" spans="1:47" x14ac:dyDescent="0.25">
      <c r="A10" s="36" t="s">
        <v>442</v>
      </c>
      <c r="B10" s="37">
        <v>14020</v>
      </c>
      <c r="C10" s="38">
        <v>26</v>
      </c>
      <c r="D10" s="38">
        <v>0</v>
      </c>
      <c r="E10" s="38">
        <v>5</v>
      </c>
      <c r="F10" s="39">
        <v>3</v>
      </c>
      <c r="G10" s="206">
        <v>13500</v>
      </c>
      <c r="H10" s="629">
        <v>0.96299999999999997</v>
      </c>
      <c r="I10" s="145">
        <v>452</v>
      </c>
      <c r="J10" s="628">
        <v>3.2000000000000001E-2</v>
      </c>
      <c r="K10" s="203">
        <v>27</v>
      </c>
      <c r="L10" s="628">
        <v>2E-3</v>
      </c>
      <c r="M10" s="203">
        <v>41</v>
      </c>
      <c r="N10" s="627">
        <v>3.0000000000000001E-3</v>
      </c>
      <c r="O10" s="141">
        <v>40</v>
      </c>
      <c r="P10" s="626">
        <v>3.0000000000000001E-3</v>
      </c>
      <c r="Q10" s="49">
        <v>3</v>
      </c>
      <c r="R10" s="625">
        <v>0</v>
      </c>
      <c r="S10" s="49">
        <v>76</v>
      </c>
      <c r="T10" s="625">
        <v>5.0000000000000001E-3</v>
      </c>
      <c r="U10" s="49">
        <v>12189</v>
      </c>
      <c r="V10" s="625">
        <v>0.86899999999999999</v>
      </c>
      <c r="W10" s="49">
        <v>1</v>
      </c>
      <c r="X10" s="624">
        <v>0</v>
      </c>
      <c r="Y10" s="52">
        <v>1</v>
      </c>
      <c r="Z10" s="623">
        <v>0</v>
      </c>
      <c r="AA10" s="434">
        <v>32</v>
      </c>
      <c r="AB10" s="622">
        <v>2E-3</v>
      </c>
      <c r="AC10" s="621">
        <v>12352</v>
      </c>
      <c r="AD10" s="431">
        <v>1804</v>
      </c>
      <c r="AE10" s="620">
        <v>0.129</v>
      </c>
      <c r="AF10" s="423">
        <v>67</v>
      </c>
      <c r="AG10" s="619">
        <v>5.0000000000000001E-3</v>
      </c>
      <c r="AI10" s="529">
        <v>68</v>
      </c>
      <c r="AJ10" s="651">
        <v>5.0000000000000001E-3</v>
      </c>
      <c r="AL10" s="531">
        <f t="shared" si="0"/>
        <v>-1</v>
      </c>
      <c r="AM10" s="617">
        <f t="shared" si="1"/>
        <v>0</v>
      </c>
      <c r="AQ10" s="434">
        <v>142</v>
      </c>
      <c r="AR10" s="650">
        <v>0.01</v>
      </c>
      <c r="AT10" s="647">
        <f t="shared" si="2"/>
        <v>-75</v>
      </c>
      <c r="AU10" s="646">
        <f t="shared" si="3"/>
        <v>-5.0000000000000001E-3</v>
      </c>
    </row>
    <row r="11" spans="1:47" x14ac:dyDescent="0.25">
      <c r="A11" s="36" t="s">
        <v>441</v>
      </c>
      <c r="B11" s="37">
        <v>8168</v>
      </c>
      <c r="C11" s="38">
        <v>18</v>
      </c>
      <c r="D11" s="38">
        <v>0</v>
      </c>
      <c r="E11" s="38">
        <v>0</v>
      </c>
      <c r="F11" s="39">
        <v>4</v>
      </c>
      <c r="G11" s="206">
        <v>7805</v>
      </c>
      <c r="H11" s="629">
        <v>0.95599999999999996</v>
      </c>
      <c r="I11" s="145">
        <v>335</v>
      </c>
      <c r="J11" s="628">
        <v>4.1000000000000002E-2</v>
      </c>
      <c r="K11" s="203">
        <v>26</v>
      </c>
      <c r="L11" s="628">
        <v>3.0000000000000001E-3</v>
      </c>
      <c r="M11" s="203">
        <v>2</v>
      </c>
      <c r="N11" s="627">
        <v>0</v>
      </c>
      <c r="O11" s="141">
        <v>384</v>
      </c>
      <c r="P11" s="626">
        <v>4.7E-2</v>
      </c>
      <c r="Q11" s="49">
        <v>2</v>
      </c>
      <c r="R11" s="625">
        <v>0</v>
      </c>
      <c r="S11" s="49">
        <v>276</v>
      </c>
      <c r="T11" s="625">
        <v>3.4000000000000002E-2</v>
      </c>
      <c r="U11" s="49">
        <v>44</v>
      </c>
      <c r="V11" s="625">
        <v>5.0000000000000001E-3</v>
      </c>
      <c r="W11" s="49">
        <v>47</v>
      </c>
      <c r="X11" s="624">
        <v>6.0000000000000001E-3</v>
      </c>
      <c r="Y11" s="52">
        <v>10</v>
      </c>
      <c r="Z11" s="623">
        <v>1E-3</v>
      </c>
      <c r="AA11" s="434">
        <v>31</v>
      </c>
      <c r="AB11" s="622">
        <v>4.0000000000000001E-3</v>
      </c>
      <c r="AC11" s="621">
        <v>802</v>
      </c>
      <c r="AD11" s="431">
        <v>7735</v>
      </c>
      <c r="AE11" s="620">
        <v>0.94699999999999995</v>
      </c>
      <c r="AF11" s="423">
        <v>410</v>
      </c>
      <c r="AG11" s="619">
        <v>0.05</v>
      </c>
      <c r="AI11" s="529">
        <v>489</v>
      </c>
      <c r="AJ11" s="651">
        <v>0.06</v>
      </c>
      <c r="AL11" s="531">
        <f t="shared" si="0"/>
        <v>-79</v>
      </c>
      <c r="AM11" s="617">
        <f t="shared" si="1"/>
        <v>-9.999999999999995E-3</v>
      </c>
      <c r="AQ11" s="434">
        <v>2302</v>
      </c>
      <c r="AR11" s="650">
        <v>0.28399999999999997</v>
      </c>
      <c r="AT11" s="647">
        <f t="shared" si="2"/>
        <v>-1892</v>
      </c>
      <c r="AU11" s="646">
        <f t="shared" si="3"/>
        <v>-0.23399999999999999</v>
      </c>
    </row>
    <row r="12" spans="1:47" x14ac:dyDescent="0.25">
      <c r="A12" s="36" t="s">
        <v>440</v>
      </c>
      <c r="B12" s="37">
        <v>14768</v>
      </c>
      <c r="C12" s="38">
        <v>19</v>
      </c>
      <c r="D12" s="38">
        <v>2</v>
      </c>
      <c r="E12" s="38">
        <v>11</v>
      </c>
      <c r="F12" s="39">
        <v>3</v>
      </c>
      <c r="G12" s="206">
        <v>14427</v>
      </c>
      <c r="H12" s="629">
        <v>0.97699999999999998</v>
      </c>
      <c r="I12" s="145">
        <v>187</v>
      </c>
      <c r="J12" s="628">
        <v>1.2999999999999999E-2</v>
      </c>
      <c r="K12" s="203">
        <v>12</v>
      </c>
      <c r="L12" s="628">
        <v>1E-3</v>
      </c>
      <c r="M12" s="203">
        <v>142</v>
      </c>
      <c r="N12" s="627">
        <v>0.01</v>
      </c>
      <c r="O12" s="141">
        <v>53</v>
      </c>
      <c r="P12" s="626">
        <v>4.0000000000000001E-3</v>
      </c>
      <c r="Q12" s="49">
        <v>17</v>
      </c>
      <c r="R12" s="625">
        <v>1E-3</v>
      </c>
      <c r="S12" s="49">
        <v>121</v>
      </c>
      <c r="T12" s="625">
        <v>8.0000000000000002E-3</v>
      </c>
      <c r="U12" s="49">
        <v>85</v>
      </c>
      <c r="V12" s="625">
        <v>6.0000000000000001E-3</v>
      </c>
      <c r="W12" s="49">
        <v>23</v>
      </c>
      <c r="X12" s="624">
        <v>2E-3</v>
      </c>
      <c r="Y12" s="52">
        <v>23</v>
      </c>
      <c r="Z12" s="623">
        <v>2E-3</v>
      </c>
      <c r="AA12" s="434">
        <v>18</v>
      </c>
      <c r="AB12" s="622">
        <v>1E-3</v>
      </c>
      <c r="AC12" s="621">
        <v>459</v>
      </c>
      <c r="AD12" s="431">
        <v>14596</v>
      </c>
      <c r="AE12" s="620">
        <v>0.98799999999999999</v>
      </c>
      <c r="AF12" s="423">
        <v>65</v>
      </c>
      <c r="AG12" s="619">
        <v>4.0000000000000001E-3</v>
      </c>
      <c r="AI12" s="529">
        <v>67</v>
      </c>
      <c r="AJ12" s="651">
        <v>5.0000000000000001E-3</v>
      </c>
      <c r="AL12" s="531">
        <f t="shared" si="0"/>
        <v>-2</v>
      </c>
      <c r="AM12" s="617">
        <f t="shared" si="1"/>
        <v>-1E-3</v>
      </c>
      <c r="AQ12" s="434">
        <v>71</v>
      </c>
      <c r="AR12" s="650">
        <v>5.0000000000000001E-3</v>
      </c>
      <c r="AT12" s="647">
        <f t="shared" si="2"/>
        <v>-6</v>
      </c>
      <c r="AU12" s="646">
        <f t="shared" si="3"/>
        <v>-1E-3</v>
      </c>
    </row>
    <row r="13" spans="1:47" x14ac:dyDescent="0.25">
      <c r="A13" s="36" t="s">
        <v>439</v>
      </c>
      <c r="B13" s="37">
        <v>55792</v>
      </c>
      <c r="C13" s="38">
        <v>69</v>
      </c>
      <c r="D13" s="38">
        <v>0</v>
      </c>
      <c r="E13" s="38">
        <v>54</v>
      </c>
      <c r="F13" s="39">
        <v>3</v>
      </c>
      <c r="G13" s="206">
        <v>51971</v>
      </c>
      <c r="H13" s="629">
        <v>0.93200000000000005</v>
      </c>
      <c r="I13" s="145">
        <v>3501</v>
      </c>
      <c r="J13" s="628">
        <v>6.3E-2</v>
      </c>
      <c r="K13" s="203">
        <v>104</v>
      </c>
      <c r="L13" s="628">
        <v>2E-3</v>
      </c>
      <c r="M13" s="203">
        <v>216</v>
      </c>
      <c r="N13" s="627">
        <v>4.0000000000000001E-3</v>
      </c>
      <c r="O13" s="141">
        <v>1006</v>
      </c>
      <c r="P13" s="626">
        <v>1.7999999999999999E-2</v>
      </c>
      <c r="Q13" s="49">
        <v>661</v>
      </c>
      <c r="R13" s="625">
        <v>1.2E-2</v>
      </c>
      <c r="S13" s="49">
        <v>44915</v>
      </c>
      <c r="T13" s="625">
        <v>0.80500000000000005</v>
      </c>
      <c r="U13" s="49">
        <v>325</v>
      </c>
      <c r="V13" s="625">
        <v>6.0000000000000001E-3</v>
      </c>
      <c r="W13" s="49">
        <v>197</v>
      </c>
      <c r="X13" s="624">
        <v>4.0000000000000001E-3</v>
      </c>
      <c r="Y13" s="52">
        <v>0</v>
      </c>
      <c r="Z13" s="623">
        <v>0</v>
      </c>
      <c r="AA13" s="434">
        <v>22</v>
      </c>
      <c r="AB13" s="622">
        <v>0</v>
      </c>
      <c r="AC13" s="621">
        <v>46547</v>
      </c>
      <c r="AD13" s="431">
        <v>10421</v>
      </c>
      <c r="AE13" s="620">
        <v>0.187</v>
      </c>
      <c r="AF13" s="423">
        <v>1110</v>
      </c>
      <c r="AG13" s="619">
        <v>0.02</v>
      </c>
      <c r="AI13" s="529">
        <v>1098</v>
      </c>
      <c r="AJ13" s="651">
        <v>0.02</v>
      </c>
      <c r="AL13" s="531">
        <f t="shared" si="0"/>
        <v>12</v>
      </c>
      <c r="AM13" s="617">
        <f t="shared" si="1"/>
        <v>0</v>
      </c>
      <c r="AQ13" s="434">
        <v>1430</v>
      </c>
      <c r="AR13" s="650">
        <v>2.5999999999999999E-2</v>
      </c>
      <c r="AT13" s="647">
        <f t="shared" si="2"/>
        <v>-320</v>
      </c>
      <c r="AU13" s="646">
        <f t="shared" si="3"/>
        <v>-5.9999999999999984E-3</v>
      </c>
    </row>
    <row r="14" spans="1:47" x14ac:dyDescent="0.25">
      <c r="A14" s="36" t="s">
        <v>438</v>
      </c>
      <c r="B14" s="37">
        <v>4351</v>
      </c>
      <c r="C14" s="38">
        <v>10</v>
      </c>
      <c r="D14" s="38">
        <v>0</v>
      </c>
      <c r="E14" s="38">
        <v>0</v>
      </c>
      <c r="F14" s="39">
        <v>5</v>
      </c>
      <c r="G14" s="206">
        <v>3830</v>
      </c>
      <c r="H14" s="629">
        <v>0.88</v>
      </c>
      <c r="I14" s="145">
        <v>510</v>
      </c>
      <c r="J14" s="628">
        <v>0.11700000000000001</v>
      </c>
      <c r="K14" s="203">
        <v>11</v>
      </c>
      <c r="L14" s="628">
        <v>3.0000000000000001E-3</v>
      </c>
      <c r="M14" s="203">
        <v>0</v>
      </c>
      <c r="N14" s="627">
        <v>0</v>
      </c>
      <c r="O14" s="141">
        <v>192</v>
      </c>
      <c r="P14" s="626">
        <v>4.3999999999999997E-2</v>
      </c>
      <c r="Q14" s="49">
        <v>1</v>
      </c>
      <c r="R14" s="625">
        <v>0</v>
      </c>
      <c r="S14" s="49">
        <v>149</v>
      </c>
      <c r="T14" s="625">
        <v>3.4000000000000002E-2</v>
      </c>
      <c r="U14" s="49">
        <v>17</v>
      </c>
      <c r="V14" s="625">
        <v>4.0000000000000001E-3</v>
      </c>
      <c r="W14" s="49">
        <v>20</v>
      </c>
      <c r="X14" s="624">
        <v>5.0000000000000001E-3</v>
      </c>
      <c r="Y14" s="52">
        <v>4</v>
      </c>
      <c r="Z14" s="623">
        <v>1E-3</v>
      </c>
      <c r="AA14" s="434">
        <v>10</v>
      </c>
      <c r="AB14" s="622">
        <v>2E-3</v>
      </c>
      <c r="AC14" s="621">
        <v>411</v>
      </c>
      <c r="AD14" s="431">
        <v>4144</v>
      </c>
      <c r="AE14" s="620">
        <v>0.95199999999999996</v>
      </c>
      <c r="AF14" s="423">
        <v>203</v>
      </c>
      <c r="AG14" s="619">
        <v>4.7E-2</v>
      </c>
      <c r="AI14" s="529">
        <v>206</v>
      </c>
      <c r="AJ14" s="651">
        <v>4.7E-2</v>
      </c>
      <c r="AL14" s="531">
        <f t="shared" si="0"/>
        <v>-3</v>
      </c>
      <c r="AM14" s="617">
        <f t="shared" si="1"/>
        <v>0</v>
      </c>
      <c r="AQ14" s="434">
        <v>245</v>
      </c>
      <c r="AR14" s="650">
        <v>5.7000000000000002E-2</v>
      </c>
      <c r="AT14" s="647">
        <f t="shared" si="2"/>
        <v>-42</v>
      </c>
      <c r="AU14" s="646">
        <f t="shared" si="3"/>
        <v>-1.0000000000000002E-2</v>
      </c>
    </row>
    <row r="15" spans="1:47" x14ac:dyDescent="0.25">
      <c r="A15" s="36" t="s">
        <v>437</v>
      </c>
      <c r="B15" s="37">
        <v>5121</v>
      </c>
      <c r="C15" s="38">
        <v>11</v>
      </c>
      <c r="D15" s="38">
        <v>0</v>
      </c>
      <c r="E15" s="38">
        <v>0</v>
      </c>
      <c r="F15" s="39">
        <v>3</v>
      </c>
      <c r="G15" s="206">
        <v>4761</v>
      </c>
      <c r="H15" s="629">
        <v>0.93</v>
      </c>
      <c r="I15" s="145">
        <v>357</v>
      </c>
      <c r="J15" s="628">
        <v>7.0000000000000007E-2</v>
      </c>
      <c r="K15" s="203">
        <v>3</v>
      </c>
      <c r="L15" s="628">
        <v>1E-3</v>
      </c>
      <c r="M15" s="203">
        <v>0</v>
      </c>
      <c r="N15" s="627">
        <v>0</v>
      </c>
      <c r="O15" s="141">
        <v>74</v>
      </c>
      <c r="P15" s="626">
        <v>1.4E-2</v>
      </c>
      <c r="Q15" s="49">
        <v>0</v>
      </c>
      <c r="R15" s="625">
        <v>0</v>
      </c>
      <c r="S15" s="49">
        <v>67</v>
      </c>
      <c r="T15" s="625">
        <v>1.2999999999999999E-2</v>
      </c>
      <c r="U15" s="49">
        <v>52</v>
      </c>
      <c r="V15" s="625">
        <v>0.01</v>
      </c>
      <c r="W15" s="49">
        <v>55</v>
      </c>
      <c r="X15" s="624">
        <v>1.0999999999999999E-2</v>
      </c>
      <c r="Y15" s="52">
        <v>8</v>
      </c>
      <c r="Z15" s="623">
        <v>2E-3</v>
      </c>
      <c r="AA15" s="434">
        <v>29</v>
      </c>
      <c r="AB15" s="622">
        <v>6.0000000000000001E-3</v>
      </c>
      <c r="AC15" s="621">
        <v>306</v>
      </c>
      <c r="AD15" s="431">
        <v>5044</v>
      </c>
      <c r="AE15" s="620">
        <v>0.98499999999999999</v>
      </c>
      <c r="AF15" s="423">
        <v>77</v>
      </c>
      <c r="AG15" s="619">
        <v>1.4999999999999999E-2</v>
      </c>
      <c r="AI15" s="529">
        <v>76</v>
      </c>
      <c r="AJ15" s="651">
        <v>1.4999999999999999E-2</v>
      </c>
      <c r="AL15" s="531">
        <f t="shared" si="0"/>
        <v>1</v>
      </c>
      <c r="AM15" s="617">
        <f t="shared" si="1"/>
        <v>0</v>
      </c>
      <c r="AQ15" s="434">
        <v>71</v>
      </c>
      <c r="AR15" s="650">
        <v>1.4E-2</v>
      </c>
      <c r="AT15" s="647">
        <f t="shared" si="2"/>
        <v>6</v>
      </c>
      <c r="AU15" s="646">
        <f t="shared" si="3"/>
        <v>9.9999999999999915E-4</v>
      </c>
    </row>
    <row r="16" spans="1:47" x14ac:dyDescent="0.25">
      <c r="A16" s="36" t="s">
        <v>436</v>
      </c>
      <c r="B16" s="37">
        <v>4376</v>
      </c>
      <c r="C16" s="38">
        <v>12</v>
      </c>
      <c r="D16" s="38">
        <v>0</v>
      </c>
      <c r="E16" s="38">
        <v>0</v>
      </c>
      <c r="F16" s="39">
        <v>4</v>
      </c>
      <c r="G16" s="206">
        <v>4005</v>
      </c>
      <c r="H16" s="629">
        <v>0.91500000000000004</v>
      </c>
      <c r="I16" s="145">
        <v>339</v>
      </c>
      <c r="J16" s="628">
        <v>7.6999999999999999E-2</v>
      </c>
      <c r="K16" s="203">
        <v>30</v>
      </c>
      <c r="L16" s="628">
        <v>7.0000000000000001E-3</v>
      </c>
      <c r="M16" s="203">
        <v>2</v>
      </c>
      <c r="N16" s="627">
        <v>0</v>
      </c>
      <c r="O16" s="141">
        <v>247</v>
      </c>
      <c r="P16" s="626">
        <v>5.6000000000000001E-2</v>
      </c>
      <c r="Q16" s="49">
        <v>20</v>
      </c>
      <c r="R16" s="625">
        <v>5.0000000000000001E-3</v>
      </c>
      <c r="S16" s="49">
        <v>213</v>
      </c>
      <c r="T16" s="625">
        <v>4.9000000000000002E-2</v>
      </c>
      <c r="U16" s="49">
        <v>4346</v>
      </c>
      <c r="V16" s="625">
        <v>0.99299999999999999</v>
      </c>
      <c r="W16" s="49">
        <v>31</v>
      </c>
      <c r="X16" s="624">
        <v>7.0000000000000001E-3</v>
      </c>
      <c r="Y16" s="52">
        <v>10</v>
      </c>
      <c r="Z16" s="623">
        <v>2E-3</v>
      </c>
      <c r="AA16" s="434">
        <v>16</v>
      </c>
      <c r="AB16" s="622">
        <v>4.0000000000000001E-3</v>
      </c>
      <c r="AC16" s="621">
        <v>4874</v>
      </c>
      <c r="AD16" s="431">
        <v>0</v>
      </c>
      <c r="AE16" s="620">
        <v>0</v>
      </c>
      <c r="AF16" s="423">
        <v>277</v>
      </c>
      <c r="AG16" s="619">
        <v>6.3E-2</v>
      </c>
      <c r="AI16" s="529">
        <v>287</v>
      </c>
      <c r="AJ16" s="651">
        <v>6.6000000000000003E-2</v>
      </c>
      <c r="AL16" s="531">
        <f t="shared" si="0"/>
        <v>-10</v>
      </c>
      <c r="AM16" s="617">
        <f t="shared" si="1"/>
        <v>-3.0000000000000027E-3</v>
      </c>
      <c r="AQ16" s="434">
        <v>709</v>
      </c>
      <c r="AR16" s="650">
        <v>0.16300000000000001</v>
      </c>
      <c r="AT16" s="647">
        <f t="shared" si="2"/>
        <v>-432</v>
      </c>
      <c r="AU16" s="646">
        <f t="shared" si="3"/>
        <v>-0.1</v>
      </c>
    </row>
    <row r="17" spans="1:47" x14ac:dyDescent="0.25">
      <c r="A17" s="36" t="s">
        <v>435</v>
      </c>
      <c r="B17" s="37">
        <v>25678</v>
      </c>
      <c r="C17" s="38">
        <v>39</v>
      </c>
      <c r="D17" s="38">
        <v>0</v>
      </c>
      <c r="E17" s="38">
        <v>30</v>
      </c>
      <c r="F17" s="39">
        <v>3</v>
      </c>
      <c r="G17" s="206">
        <v>23099</v>
      </c>
      <c r="H17" s="629">
        <v>0.9</v>
      </c>
      <c r="I17" s="145">
        <v>2306</v>
      </c>
      <c r="J17" s="628">
        <v>0.09</v>
      </c>
      <c r="K17" s="203">
        <v>181</v>
      </c>
      <c r="L17" s="628">
        <v>7.0000000000000001E-3</v>
      </c>
      <c r="M17" s="203">
        <v>92</v>
      </c>
      <c r="N17" s="627">
        <v>4.0000000000000001E-3</v>
      </c>
      <c r="O17" s="141">
        <v>313</v>
      </c>
      <c r="P17" s="626">
        <v>1.2E-2</v>
      </c>
      <c r="Q17" s="49">
        <v>183</v>
      </c>
      <c r="R17" s="625">
        <v>7.0000000000000001E-3</v>
      </c>
      <c r="S17" s="49">
        <v>2865</v>
      </c>
      <c r="T17" s="625">
        <v>0.112</v>
      </c>
      <c r="U17" s="49">
        <v>6467</v>
      </c>
      <c r="V17" s="625">
        <v>0.252</v>
      </c>
      <c r="W17" s="49">
        <v>1462</v>
      </c>
      <c r="X17" s="624">
        <v>5.7000000000000002E-2</v>
      </c>
      <c r="Y17" s="52">
        <v>18</v>
      </c>
      <c r="Z17" s="623">
        <v>1E-3</v>
      </c>
      <c r="AA17" s="434">
        <v>23</v>
      </c>
      <c r="AB17" s="622">
        <v>1E-3</v>
      </c>
      <c r="AC17" s="621">
        <v>11194</v>
      </c>
      <c r="AD17" s="431">
        <v>18878</v>
      </c>
      <c r="AE17" s="620">
        <v>0.73499999999999999</v>
      </c>
      <c r="AF17" s="423">
        <v>494</v>
      </c>
      <c r="AG17" s="619">
        <v>1.9E-2</v>
      </c>
      <c r="AI17" s="529">
        <v>493</v>
      </c>
      <c r="AJ17" s="651">
        <v>1.9E-2</v>
      </c>
      <c r="AL17" s="531">
        <f t="shared" si="0"/>
        <v>1</v>
      </c>
      <c r="AM17" s="617">
        <f t="shared" si="1"/>
        <v>0</v>
      </c>
      <c r="AQ17" s="434">
        <v>861</v>
      </c>
      <c r="AR17" s="650">
        <v>3.4000000000000002E-2</v>
      </c>
      <c r="AT17" s="647">
        <f t="shared" si="2"/>
        <v>-367</v>
      </c>
      <c r="AU17" s="646">
        <f t="shared" si="3"/>
        <v>-1.5000000000000003E-2</v>
      </c>
    </row>
    <row r="18" spans="1:47" x14ac:dyDescent="0.25">
      <c r="A18" s="36" t="s">
        <v>434</v>
      </c>
      <c r="B18" s="37">
        <v>3675</v>
      </c>
      <c r="C18" s="38">
        <v>10</v>
      </c>
      <c r="D18" s="38">
        <v>0</v>
      </c>
      <c r="E18" s="38">
        <v>7</v>
      </c>
      <c r="F18" s="39">
        <v>4</v>
      </c>
      <c r="G18" s="206">
        <v>2793</v>
      </c>
      <c r="H18" s="629">
        <v>0.76</v>
      </c>
      <c r="I18" s="145">
        <v>565</v>
      </c>
      <c r="J18" s="628">
        <v>0.154</v>
      </c>
      <c r="K18" s="203">
        <v>270</v>
      </c>
      <c r="L18" s="628">
        <v>7.2999999999999995E-2</v>
      </c>
      <c r="M18" s="203">
        <v>47</v>
      </c>
      <c r="N18" s="627">
        <v>1.2999999999999999E-2</v>
      </c>
      <c r="O18" s="141">
        <v>33</v>
      </c>
      <c r="P18" s="626">
        <v>8.9999999999999993E-3</v>
      </c>
      <c r="Q18" s="49">
        <v>11</v>
      </c>
      <c r="R18" s="625">
        <v>3.0000000000000001E-3</v>
      </c>
      <c r="S18" s="49">
        <v>45</v>
      </c>
      <c r="T18" s="625">
        <v>1.2E-2</v>
      </c>
      <c r="U18" s="49">
        <v>26</v>
      </c>
      <c r="V18" s="625">
        <v>7.0000000000000001E-3</v>
      </c>
      <c r="W18" s="49">
        <v>17</v>
      </c>
      <c r="X18" s="624">
        <v>5.0000000000000001E-3</v>
      </c>
      <c r="Y18" s="52">
        <v>11</v>
      </c>
      <c r="Z18" s="623">
        <v>3.0000000000000001E-3</v>
      </c>
      <c r="AA18" s="434">
        <v>9</v>
      </c>
      <c r="AB18" s="622">
        <v>2E-3</v>
      </c>
      <c r="AC18" s="621">
        <v>181</v>
      </c>
      <c r="AD18" s="431">
        <v>3348</v>
      </c>
      <c r="AE18" s="620">
        <v>0.91100000000000003</v>
      </c>
      <c r="AF18" s="423">
        <v>303</v>
      </c>
      <c r="AG18" s="619">
        <v>8.2000000000000003E-2</v>
      </c>
      <c r="AI18" s="529">
        <v>306</v>
      </c>
      <c r="AJ18" s="651">
        <v>8.3000000000000004E-2</v>
      </c>
      <c r="AL18" s="531">
        <f t="shared" si="0"/>
        <v>-3</v>
      </c>
      <c r="AM18" s="617">
        <f t="shared" si="1"/>
        <v>-1.0000000000000009E-3</v>
      </c>
      <c r="AQ18" s="434">
        <v>323</v>
      </c>
      <c r="AR18" s="650">
        <v>8.8999999999999996E-2</v>
      </c>
      <c r="AT18" s="647">
        <f t="shared" si="2"/>
        <v>-20</v>
      </c>
      <c r="AU18" s="646">
        <f t="shared" si="3"/>
        <v>-6.9999999999999923E-3</v>
      </c>
    </row>
    <row r="19" spans="1:47" x14ac:dyDescent="0.25">
      <c r="A19" s="36" t="s">
        <v>433</v>
      </c>
      <c r="B19" s="37">
        <v>7408</v>
      </c>
      <c r="C19" s="38">
        <v>14</v>
      </c>
      <c r="D19" s="38">
        <v>0</v>
      </c>
      <c r="E19" s="38">
        <v>0</v>
      </c>
      <c r="F19" s="39">
        <v>3</v>
      </c>
      <c r="G19" s="206">
        <v>7366</v>
      </c>
      <c r="H19" s="629">
        <v>0.99399999999999999</v>
      </c>
      <c r="I19" s="145">
        <v>40</v>
      </c>
      <c r="J19" s="628">
        <v>5.0000000000000001E-3</v>
      </c>
      <c r="K19" s="203">
        <v>1</v>
      </c>
      <c r="L19" s="628">
        <v>0</v>
      </c>
      <c r="M19" s="203">
        <v>1</v>
      </c>
      <c r="N19" s="627">
        <v>0</v>
      </c>
      <c r="O19" s="141">
        <v>27</v>
      </c>
      <c r="P19" s="626">
        <v>4.0000000000000001E-3</v>
      </c>
      <c r="Q19" s="49">
        <v>0</v>
      </c>
      <c r="R19" s="625">
        <v>0</v>
      </c>
      <c r="S19" s="49">
        <v>17</v>
      </c>
      <c r="T19" s="625">
        <v>2E-3</v>
      </c>
      <c r="U19" s="49">
        <v>1</v>
      </c>
      <c r="V19" s="625">
        <v>0</v>
      </c>
      <c r="W19" s="49">
        <v>0</v>
      </c>
      <c r="X19" s="624">
        <v>0</v>
      </c>
      <c r="Y19" s="52">
        <v>0</v>
      </c>
      <c r="Z19" s="623">
        <v>0</v>
      </c>
      <c r="AA19" s="434">
        <v>1</v>
      </c>
      <c r="AB19" s="622">
        <v>0</v>
      </c>
      <c r="AC19" s="621">
        <v>46</v>
      </c>
      <c r="AD19" s="431">
        <v>7380</v>
      </c>
      <c r="AE19" s="620">
        <v>0.996</v>
      </c>
      <c r="AF19" s="423">
        <v>28</v>
      </c>
      <c r="AG19" s="619">
        <v>4.0000000000000001E-3</v>
      </c>
      <c r="AI19" s="529">
        <v>32</v>
      </c>
      <c r="AJ19" s="651">
        <v>4.0000000000000001E-3</v>
      </c>
      <c r="AL19" s="531">
        <f t="shared" si="0"/>
        <v>-4</v>
      </c>
      <c r="AM19" s="617">
        <f t="shared" si="1"/>
        <v>0</v>
      </c>
      <c r="AQ19" s="434">
        <v>36</v>
      </c>
      <c r="AR19" s="650">
        <v>5.0000000000000001E-3</v>
      </c>
      <c r="AT19" s="647">
        <f t="shared" si="2"/>
        <v>-8</v>
      </c>
      <c r="AU19" s="646">
        <f t="shared" si="3"/>
        <v>-1E-3</v>
      </c>
    </row>
    <row r="20" spans="1:47" x14ac:dyDescent="0.25">
      <c r="A20" s="36" t="s">
        <v>432</v>
      </c>
      <c r="B20" s="37">
        <v>22551</v>
      </c>
      <c r="C20" s="38">
        <v>28</v>
      </c>
      <c r="D20" s="38">
        <v>0</v>
      </c>
      <c r="E20" s="38">
        <v>18</v>
      </c>
      <c r="F20" s="39">
        <v>3</v>
      </c>
      <c r="G20" s="206">
        <v>20193</v>
      </c>
      <c r="H20" s="629">
        <v>0.89500000000000002</v>
      </c>
      <c r="I20" s="145">
        <v>2028</v>
      </c>
      <c r="J20" s="628">
        <v>0.09</v>
      </c>
      <c r="K20" s="203">
        <v>330</v>
      </c>
      <c r="L20" s="628">
        <v>1.4999999999999999E-2</v>
      </c>
      <c r="M20" s="203">
        <v>0</v>
      </c>
      <c r="N20" s="627">
        <v>0</v>
      </c>
      <c r="O20" s="141">
        <v>1165</v>
      </c>
      <c r="P20" s="626">
        <v>5.1999999999999998E-2</v>
      </c>
      <c r="Q20" s="49">
        <v>929</v>
      </c>
      <c r="R20" s="625">
        <v>4.1000000000000002E-2</v>
      </c>
      <c r="S20" s="49">
        <v>441</v>
      </c>
      <c r="T20" s="625">
        <v>0.02</v>
      </c>
      <c r="U20" s="49">
        <v>535</v>
      </c>
      <c r="V20" s="625">
        <v>2.4E-2</v>
      </c>
      <c r="W20" s="49">
        <v>7</v>
      </c>
      <c r="X20" s="624">
        <v>0</v>
      </c>
      <c r="Y20" s="52">
        <v>4</v>
      </c>
      <c r="Z20" s="623">
        <v>0</v>
      </c>
      <c r="AA20" s="434">
        <v>62</v>
      </c>
      <c r="AB20" s="622">
        <v>3.0000000000000001E-3</v>
      </c>
      <c r="AC20" s="621">
        <v>2296</v>
      </c>
      <c r="AD20" s="431">
        <v>21041</v>
      </c>
      <c r="AE20" s="620">
        <v>0.93300000000000005</v>
      </c>
      <c r="AF20" s="423">
        <v>1495</v>
      </c>
      <c r="AG20" s="619">
        <v>6.6000000000000003E-2</v>
      </c>
      <c r="AI20" s="529">
        <v>1550</v>
      </c>
      <c r="AJ20" s="651">
        <v>6.9000000000000006E-2</v>
      </c>
      <c r="AL20" s="531">
        <f t="shared" si="0"/>
        <v>-55</v>
      </c>
      <c r="AM20" s="617">
        <f t="shared" si="1"/>
        <v>-3.0000000000000027E-3</v>
      </c>
      <c r="AQ20" s="434">
        <v>1790</v>
      </c>
      <c r="AR20" s="650">
        <v>8.1000000000000003E-2</v>
      </c>
      <c r="AT20" s="647">
        <f t="shared" si="2"/>
        <v>-295</v>
      </c>
      <c r="AU20" s="646">
        <f t="shared" si="3"/>
        <v>-1.4999999999999999E-2</v>
      </c>
    </row>
    <row r="21" spans="1:47" x14ac:dyDescent="0.25">
      <c r="A21" s="36" t="s">
        <v>431</v>
      </c>
      <c r="B21" s="37">
        <v>14457</v>
      </c>
      <c r="C21" s="38">
        <v>25</v>
      </c>
      <c r="D21" s="38">
        <v>0</v>
      </c>
      <c r="E21" s="38">
        <v>16</v>
      </c>
      <c r="F21" s="39">
        <v>8</v>
      </c>
      <c r="G21" s="206">
        <v>13890</v>
      </c>
      <c r="H21" s="629">
        <v>0.96099999999999997</v>
      </c>
      <c r="I21" s="145">
        <v>457</v>
      </c>
      <c r="J21" s="628">
        <v>3.2000000000000001E-2</v>
      </c>
      <c r="K21" s="203">
        <v>101</v>
      </c>
      <c r="L21" s="628">
        <v>7.0000000000000001E-3</v>
      </c>
      <c r="M21" s="203">
        <v>9</v>
      </c>
      <c r="N21" s="627">
        <v>1E-3</v>
      </c>
      <c r="O21" s="141">
        <v>94</v>
      </c>
      <c r="P21" s="626">
        <v>7.0000000000000001E-3</v>
      </c>
      <c r="Q21" s="49">
        <v>53</v>
      </c>
      <c r="R21" s="625">
        <v>4.0000000000000001E-3</v>
      </c>
      <c r="S21" s="49">
        <v>75</v>
      </c>
      <c r="T21" s="625">
        <v>5.0000000000000001E-3</v>
      </c>
      <c r="U21" s="49">
        <v>48</v>
      </c>
      <c r="V21" s="625">
        <v>3.0000000000000001E-3</v>
      </c>
      <c r="W21" s="49">
        <v>27</v>
      </c>
      <c r="X21" s="624">
        <v>2E-3</v>
      </c>
      <c r="Y21" s="52">
        <v>12</v>
      </c>
      <c r="Z21" s="623">
        <v>1E-3</v>
      </c>
      <c r="AA21" s="434">
        <v>18</v>
      </c>
      <c r="AB21" s="622">
        <v>1E-3</v>
      </c>
      <c r="AC21" s="621">
        <v>294</v>
      </c>
      <c r="AD21" s="431">
        <v>14247</v>
      </c>
      <c r="AE21" s="620">
        <v>0.98499999999999999</v>
      </c>
      <c r="AF21" s="423">
        <v>195</v>
      </c>
      <c r="AG21" s="619">
        <v>1.2999999999999999E-2</v>
      </c>
      <c r="AI21" s="529">
        <v>199</v>
      </c>
      <c r="AJ21" s="651">
        <v>1.4E-2</v>
      </c>
      <c r="AL21" s="531">
        <f t="shared" si="0"/>
        <v>-4</v>
      </c>
      <c r="AM21" s="617">
        <f t="shared" si="1"/>
        <v>-1.0000000000000009E-3</v>
      </c>
      <c r="AQ21" s="434">
        <v>235</v>
      </c>
      <c r="AR21" s="650">
        <v>1.6E-2</v>
      </c>
      <c r="AT21" s="647">
        <f t="shared" si="2"/>
        <v>-40</v>
      </c>
      <c r="AU21" s="646">
        <f t="shared" si="3"/>
        <v>-3.0000000000000009E-3</v>
      </c>
    </row>
    <row r="22" spans="1:47" x14ac:dyDescent="0.25">
      <c r="A22" s="36" t="s">
        <v>430</v>
      </c>
      <c r="B22" s="37">
        <v>19107</v>
      </c>
      <c r="C22" s="38">
        <v>24</v>
      </c>
      <c r="D22" s="38">
        <v>0</v>
      </c>
      <c r="E22" s="38">
        <v>9</v>
      </c>
      <c r="F22" s="39">
        <v>3</v>
      </c>
      <c r="G22" s="206">
        <v>18843</v>
      </c>
      <c r="H22" s="629">
        <v>0.98599999999999999</v>
      </c>
      <c r="I22" s="145">
        <v>227</v>
      </c>
      <c r="J22" s="628">
        <v>1.2E-2</v>
      </c>
      <c r="K22" s="203">
        <v>5</v>
      </c>
      <c r="L22" s="628">
        <v>0</v>
      </c>
      <c r="M22" s="203">
        <v>32</v>
      </c>
      <c r="N22" s="627">
        <v>2E-3</v>
      </c>
      <c r="O22" s="141">
        <v>13</v>
      </c>
      <c r="P22" s="626">
        <v>1E-3</v>
      </c>
      <c r="Q22" s="49">
        <v>3</v>
      </c>
      <c r="R22" s="625">
        <v>0</v>
      </c>
      <c r="S22" s="49">
        <v>212</v>
      </c>
      <c r="T22" s="625">
        <v>1.0999999999999999E-2</v>
      </c>
      <c r="U22" s="49">
        <v>3</v>
      </c>
      <c r="V22" s="625">
        <v>0</v>
      </c>
      <c r="W22" s="49">
        <v>0</v>
      </c>
      <c r="X22" s="624">
        <v>0</v>
      </c>
      <c r="Y22" s="52">
        <v>0</v>
      </c>
      <c r="Z22" s="623">
        <v>0</v>
      </c>
      <c r="AA22" s="434">
        <v>1</v>
      </c>
      <c r="AB22" s="622">
        <v>0</v>
      </c>
      <c r="AC22" s="621">
        <v>259</v>
      </c>
      <c r="AD22" s="431">
        <v>18879</v>
      </c>
      <c r="AE22" s="620">
        <v>0.98799999999999999</v>
      </c>
      <c r="AF22" s="423">
        <v>18</v>
      </c>
      <c r="AG22" s="619">
        <v>1E-3</v>
      </c>
      <c r="AI22" s="529">
        <v>18</v>
      </c>
      <c r="AJ22" s="651">
        <v>1E-3</v>
      </c>
      <c r="AL22" s="531">
        <f t="shared" si="0"/>
        <v>0</v>
      </c>
      <c r="AM22" s="617">
        <f t="shared" si="1"/>
        <v>0</v>
      </c>
      <c r="AQ22" s="434">
        <v>64</v>
      </c>
      <c r="AR22" s="650">
        <v>3.0000000000000001E-3</v>
      </c>
      <c r="AT22" s="647">
        <f t="shared" si="2"/>
        <v>-46</v>
      </c>
      <c r="AU22" s="646">
        <f t="shared" si="3"/>
        <v>-2E-3</v>
      </c>
    </row>
    <row r="23" spans="1:47" x14ac:dyDescent="0.25">
      <c r="A23" s="36" t="s">
        <v>429</v>
      </c>
      <c r="B23" s="37">
        <v>9107</v>
      </c>
      <c r="C23" s="38">
        <v>14</v>
      </c>
      <c r="D23" s="38">
        <v>5</v>
      </c>
      <c r="E23" s="38">
        <v>0</v>
      </c>
      <c r="F23" s="39">
        <v>5</v>
      </c>
      <c r="G23" s="206">
        <v>8837</v>
      </c>
      <c r="H23" s="629">
        <v>0.97</v>
      </c>
      <c r="I23" s="145">
        <v>250</v>
      </c>
      <c r="J23" s="628">
        <v>2.7E-2</v>
      </c>
      <c r="K23" s="203">
        <v>15</v>
      </c>
      <c r="L23" s="628">
        <v>2E-3</v>
      </c>
      <c r="M23" s="203">
        <v>5</v>
      </c>
      <c r="N23" s="627">
        <v>1E-3</v>
      </c>
      <c r="O23" s="141">
        <v>45</v>
      </c>
      <c r="P23" s="626">
        <v>5.0000000000000001E-3</v>
      </c>
      <c r="Q23" s="49">
        <v>0</v>
      </c>
      <c r="R23" s="625">
        <v>0</v>
      </c>
      <c r="S23" s="49">
        <v>71</v>
      </c>
      <c r="T23" s="625">
        <v>8.0000000000000002E-3</v>
      </c>
      <c r="U23" s="49">
        <v>22</v>
      </c>
      <c r="V23" s="625">
        <v>2E-3</v>
      </c>
      <c r="W23" s="49">
        <v>21</v>
      </c>
      <c r="X23" s="624">
        <v>2E-3</v>
      </c>
      <c r="Y23" s="52">
        <v>2</v>
      </c>
      <c r="Z23" s="623">
        <v>0</v>
      </c>
      <c r="AA23" s="434">
        <v>18</v>
      </c>
      <c r="AB23" s="622">
        <v>2E-3</v>
      </c>
      <c r="AC23" s="621">
        <v>183</v>
      </c>
      <c r="AD23" s="431">
        <v>9012</v>
      </c>
      <c r="AE23" s="620">
        <v>0.99</v>
      </c>
      <c r="AF23" s="423">
        <v>60</v>
      </c>
      <c r="AG23" s="619">
        <v>7.0000000000000001E-3</v>
      </c>
      <c r="AI23" s="529">
        <v>61</v>
      </c>
      <c r="AJ23" s="651">
        <v>7.0000000000000001E-3</v>
      </c>
      <c r="AL23" s="531">
        <f t="shared" si="0"/>
        <v>-1</v>
      </c>
      <c r="AM23" s="617">
        <f t="shared" si="1"/>
        <v>0</v>
      </c>
      <c r="AQ23" s="434">
        <v>182</v>
      </c>
      <c r="AR23" s="650">
        <v>0.02</v>
      </c>
      <c r="AT23" s="647">
        <f t="shared" si="2"/>
        <v>-122</v>
      </c>
      <c r="AU23" s="646">
        <f t="shared" si="3"/>
        <v>-1.3000000000000001E-2</v>
      </c>
    </row>
    <row r="24" spans="1:47" x14ac:dyDescent="0.25">
      <c r="A24" s="36" t="s">
        <v>428</v>
      </c>
      <c r="B24" s="37">
        <v>44076</v>
      </c>
      <c r="C24" s="38">
        <v>64</v>
      </c>
      <c r="D24" s="38">
        <v>0</v>
      </c>
      <c r="E24" s="38">
        <v>32</v>
      </c>
      <c r="F24" s="39">
        <v>6</v>
      </c>
      <c r="G24" s="206">
        <v>41799</v>
      </c>
      <c r="H24" s="629">
        <v>0.94799999999999995</v>
      </c>
      <c r="I24" s="145">
        <v>1980</v>
      </c>
      <c r="J24" s="628">
        <v>4.4999999999999998E-2</v>
      </c>
      <c r="K24" s="203">
        <v>66</v>
      </c>
      <c r="L24" s="628">
        <v>1E-3</v>
      </c>
      <c r="M24" s="203">
        <v>231</v>
      </c>
      <c r="N24" s="627">
        <v>5.0000000000000001E-3</v>
      </c>
      <c r="O24" s="141">
        <v>488</v>
      </c>
      <c r="P24" s="626">
        <v>1.0999999999999999E-2</v>
      </c>
      <c r="Q24" s="49">
        <v>223</v>
      </c>
      <c r="R24" s="625">
        <v>5.0000000000000001E-3</v>
      </c>
      <c r="S24" s="49">
        <v>295</v>
      </c>
      <c r="T24" s="625">
        <v>7.0000000000000001E-3</v>
      </c>
      <c r="U24" s="49">
        <v>244</v>
      </c>
      <c r="V24" s="625">
        <v>6.0000000000000001E-3</v>
      </c>
      <c r="W24" s="49">
        <v>62</v>
      </c>
      <c r="X24" s="624">
        <v>1E-3</v>
      </c>
      <c r="Y24" s="52">
        <v>14</v>
      </c>
      <c r="Z24" s="623">
        <v>0</v>
      </c>
      <c r="AA24" s="434">
        <v>11</v>
      </c>
      <c r="AB24" s="622">
        <v>0</v>
      </c>
      <c r="AC24" s="621">
        <v>1240</v>
      </c>
      <c r="AD24" s="431">
        <v>43446</v>
      </c>
      <c r="AE24" s="620">
        <v>0.98599999999999999</v>
      </c>
      <c r="AF24" s="423">
        <v>554</v>
      </c>
      <c r="AG24" s="619">
        <v>1.2999999999999999E-2</v>
      </c>
      <c r="AI24" s="529">
        <v>547</v>
      </c>
      <c r="AJ24" s="651">
        <v>1.2E-2</v>
      </c>
      <c r="AL24" s="531">
        <f t="shared" si="0"/>
        <v>7</v>
      </c>
      <c r="AM24" s="617">
        <f t="shared" si="1"/>
        <v>9.9999999999999915E-4</v>
      </c>
      <c r="AQ24" s="434">
        <v>713</v>
      </c>
      <c r="AR24" s="650">
        <v>1.6E-2</v>
      </c>
      <c r="AT24" s="647">
        <f t="shared" si="2"/>
        <v>-159</v>
      </c>
      <c r="AU24" s="646">
        <f t="shared" si="3"/>
        <v>-3.0000000000000009E-3</v>
      </c>
    </row>
    <row r="25" spans="1:47" x14ac:dyDescent="0.25">
      <c r="A25" s="36" t="s">
        <v>427</v>
      </c>
      <c r="B25" s="37">
        <v>18614</v>
      </c>
      <c r="C25" s="38">
        <v>30</v>
      </c>
      <c r="D25" s="38">
        <v>0</v>
      </c>
      <c r="E25" s="38">
        <v>13</v>
      </c>
      <c r="F25" s="39">
        <v>3</v>
      </c>
      <c r="G25" s="206">
        <v>18197</v>
      </c>
      <c r="H25" s="629">
        <v>0.97799999999999998</v>
      </c>
      <c r="I25" s="145">
        <v>346</v>
      </c>
      <c r="J25" s="628">
        <v>1.9E-2</v>
      </c>
      <c r="K25" s="203">
        <v>41</v>
      </c>
      <c r="L25" s="628">
        <v>2E-3</v>
      </c>
      <c r="M25" s="203">
        <v>30</v>
      </c>
      <c r="N25" s="627">
        <v>2E-3</v>
      </c>
      <c r="O25" s="141">
        <v>181</v>
      </c>
      <c r="P25" s="626">
        <v>0.01</v>
      </c>
      <c r="Q25" s="49">
        <v>80</v>
      </c>
      <c r="R25" s="625">
        <v>4.0000000000000001E-3</v>
      </c>
      <c r="S25" s="49">
        <v>99</v>
      </c>
      <c r="T25" s="625">
        <v>5.0000000000000001E-3</v>
      </c>
      <c r="U25" s="49">
        <v>53</v>
      </c>
      <c r="V25" s="625">
        <v>3.0000000000000001E-3</v>
      </c>
      <c r="W25" s="49">
        <v>28</v>
      </c>
      <c r="X25" s="624">
        <v>2E-3</v>
      </c>
      <c r="Y25" s="52">
        <v>1</v>
      </c>
      <c r="Z25" s="623">
        <v>0</v>
      </c>
      <c r="AA25" s="434">
        <v>38</v>
      </c>
      <c r="AB25" s="622">
        <v>2E-3</v>
      </c>
      <c r="AC25" s="621">
        <v>410</v>
      </c>
      <c r="AD25" s="431">
        <v>18385</v>
      </c>
      <c r="AE25" s="620">
        <v>0.98799999999999999</v>
      </c>
      <c r="AF25" s="423">
        <v>222</v>
      </c>
      <c r="AG25" s="619">
        <v>1.2E-2</v>
      </c>
      <c r="AI25" s="529">
        <v>228</v>
      </c>
      <c r="AJ25" s="651">
        <v>1.2E-2</v>
      </c>
      <c r="AL25" s="531">
        <f t="shared" si="0"/>
        <v>-6</v>
      </c>
      <c r="AM25" s="617">
        <f t="shared" si="1"/>
        <v>0</v>
      </c>
      <c r="AQ25" s="434">
        <v>237</v>
      </c>
      <c r="AR25" s="650">
        <v>1.2999999999999999E-2</v>
      </c>
      <c r="AT25" s="647">
        <f t="shared" si="2"/>
        <v>-15</v>
      </c>
      <c r="AU25" s="646">
        <f t="shared" si="3"/>
        <v>-9.9999999999999915E-4</v>
      </c>
    </row>
    <row r="26" spans="1:47" x14ac:dyDescent="0.25">
      <c r="A26" s="36" t="s">
        <v>426</v>
      </c>
      <c r="B26" s="37">
        <v>43419</v>
      </c>
      <c r="C26" s="38">
        <v>28</v>
      </c>
      <c r="D26" s="38">
        <v>4</v>
      </c>
      <c r="E26" s="38">
        <v>23</v>
      </c>
      <c r="F26" s="39">
        <v>5</v>
      </c>
      <c r="G26" s="206">
        <v>43285</v>
      </c>
      <c r="H26" s="629">
        <v>0.997</v>
      </c>
      <c r="I26" s="145">
        <v>131</v>
      </c>
      <c r="J26" s="628">
        <v>3.0000000000000001E-3</v>
      </c>
      <c r="K26" s="203">
        <v>3</v>
      </c>
      <c r="L26" s="628">
        <v>0</v>
      </c>
      <c r="M26" s="203">
        <v>0</v>
      </c>
      <c r="N26" s="627">
        <v>0</v>
      </c>
      <c r="O26" s="141">
        <v>6</v>
      </c>
      <c r="P26" s="626">
        <v>0</v>
      </c>
      <c r="Q26" s="49">
        <v>6</v>
      </c>
      <c r="R26" s="625">
        <v>0</v>
      </c>
      <c r="S26" s="49">
        <v>37</v>
      </c>
      <c r="T26" s="625">
        <v>1E-3</v>
      </c>
      <c r="U26" s="49">
        <v>33</v>
      </c>
      <c r="V26" s="625">
        <v>1E-3</v>
      </c>
      <c r="W26" s="49">
        <v>2</v>
      </c>
      <c r="X26" s="624">
        <v>0</v>
      </c>
      <c r="Y26" s="52">
        <v>0</v>
      </c>
      <c r="Z26" s="623">
        <v>0</v>
      </c>
      <c r="AA26" s="434">
        <v>36</v>
      </c>
      <c r="AB26" s="622">
        <v>1E-3</v>
      </c>
      <c r="AC26" s="621">
        <v>114</v>
      </c>
      <c r="AD26" s="431">
        <v>43376</v>
      </c>
      <c r="AE26" s="620">
        <v>0.999</v>
      </c>
      <c r="AF26" s="423">
        <v>9</v>
      </c>
      <c r="AG26" s="619">
        <v>0</v>
      </c>
      <c r="AI26" s="529">
        <v>34</v>
      </c>
      <c r="AJ26" s="651">
        <v>1E-3</v>
      </c>
      <c r="AL26" s="531">
        <f t="shared" si="0"/>
        <v>-25</v>
      </c>
      <c r="AM26" s="617">
        <f t="shared" si="1"/>
        <v>-1E-3</v>
      </c>
      <c r="AQ26" s="434">
        <v>99</v>
      </c>
      <c r="AR26" s="650">
        <v>2E-3</v>
      </c>
      <c r="AT26" s="647">
        <f t="shared" si="2"/>
        <v>-90</v>
      </c>
      <c r="AU26" s="646">
        <f t="shared" si="3"/>
        <v>-2E-3</v>
      </c>
    </row>
    <row r="27" spans="1:47" x14ac:dyDescent="0.25">
      <c r="A27" s="36" t="s">
        <v>425</v>
      </c>
      <c r="B27" s="37">
        <v>117636</v>
      </c>
      <c r="C27" s="38">
        <v>192</v>
      </c>
      <c r="D27" s="38">
        <v>3</v>
      </c>
      <c r="E27" s="38">
        <v>168</v>
      </c>
      <c r="F27" s="39">
        <v>4</v>
      </c>
      <c r="G27" s="206">
        <v>114661</v>
      </c>
      <c r="H27" s="629">
        <v>0.97499999999999998</v>
      </c>
      <c r="I27" s="145">
        <v>2701</v>
      </c>
      <c r="J27" s="628">
        <v>2.3E-2</v>
      </c>
      <c r="K27" s="203">
        <v>261</v>
      </c>
      <c r="L27" s="628">
        <v>2E-3</v>
      </c>
      <c r="M27" s="203">
        <v>13</v>
      </c>
      <c r="N27" s="627">
        <v>0</v>
      </c>
      <c r="O27" s="141">
        <v>1551</v>
      </c>
      <c r="P27" s="626">
        <v>1.2999999999999999E-2</v>
      </c>
      <c r="Q27" s="49">
        <v>1330</v>
      </c>
      <c r="R27" s="625">
        <v>1.0999999999999999E-2</v>
      </c>
      <c r="S27" s="49">
        <v>506</v>
      </c>
      <c r="T27" s="625">
        <v>4.0000000000000001E-3</v>
      </c>
      <c r="U27" s="49">
        <v>679</v>
      </c>
      <c r="V27" s="625">
        <v>6.0000000000000001E-3</v>
      </c>
      <c r="W27" s="49">
        <v>279</v>
      </c>
      <c r="X27" s="624">
        <v>2E-3</v>
      </c>
      <c r="Y27" s="52">
        <v>3</v>
      </c>
      <c r="Z27" s="623">
        <v>0</v>
      </c>
      <c r="AA27" s="434">
        <v>131</v>
      </c>
      <c r="AB27" s="622">
        <v>1E-3</v>
      </c>
      <c r="AC27" s="621">
        <v>3198</v>
      </c>
      <c r="AD27" s="431">
        <v>115638</v>
      </c>
      <c r="AE27" s="620">
        <v>0.98299999999999998</v>
      </c>
      <c r="AF27" s="423">
        <v>1812</v>
      </c>
      <c r="AG27" s="619">
        <v>1.4999999999999999E-2</v>
      </c>
      <c r="AI27" s="529">
        <v>1810</v>
      </c>
      <c r="AJ27" s="651">
        <v>1.4999999999999999E-2</v>
      </c>
      <c r="AL27" s="531">
        <f t="shared" si="0"/>
        <v>2</v>
      </c>
      <c r="AM27" s="617">
        <f t="shared" si="1"/>
        <v>0</v>
      </c>
      <c r="AQ27" s="434">
        <v>2633</v>
      </c>
      <c r="AR27" s="650">
        <v>2.3E-2</v>
      </c>
      <c r="AT27" s="647">
        <f t="shared" si="2"/>
        <v>-821</v>
      </c>
      <c r="AU27" s="646">
        <f t="shared" si="3"/>
        <v>-8.0000000000000002E-3</v>
      </c>
    </row>
    <row r="28" spans="1:47" x14ac:dyDescent="0.25">
      <c r="A28" s="36" t="s">
        <v>424</v>
      </c>
      <c r="B28" s="37">
        <v>10207</v>
      </c>
      <c r="C28" s="38">
        <v>24</v>
      </c>
      <c r="D28" s="38">
        <v>0</v>
      </c>
      <c r="E28" s="38">
        <v>7</v>
      </c>
      <c r="F28" s="39">
        <v>3</v>
      </c>
      <c r="G28" s="206">
        <v>9745</v>
      </c>
      <c r="H28" s="629">
        <v>0.95499999999999996</v>
      </c>
      <c r="I28" s="145">
        <v>413</v>
      </c>
      <c r="J28" s="628">
        <v>0.04</v>
      </c>
      <c r="K28" s="203">
        <v>7</v>
      </c>
      <c r="L28" s="628">
        <v>1E-3</v>
      </c>
      <c r="M28" s="203">
        <v>42</v>
      </c>
      <c r="N28" s="627">
        <v>4.0000000000000001E-3</v>
      </c>
      <c r="O28" s="141">
        <v>65</v>
      </c>
      <c r="P28" s="626">
        <v>6.0000000000000001E-3</v>
      </c>
      <c r="Q28" s="49">
        <v>26</v>
      </c>
      <c r="R28" s="625">
        <v>3.0000000000000001E-3</v>
      </c>
      <c r="S28" s="49">
        <v>49</v>
      </c>
      <c r="T28" s="625">
        <v>5.0000000000000001E-3</v>
      </c>
      <c r="U28" s="49">
        <v>38</v>
      </c>
      <c r="V28" s="625">
        <v>4.0000000000000001E-3</v>
      </c>
      <c r="W28" s="49">
        <v>13</v>
      </c>
      <c r="X28" s="624">
        <v>1E-3</v>
      </c>
      <c r="Y28" s="52">
        <v>19</v>
      </c>
      <c r="Z28" s="623">
        <v>2E-3</v>
      </c>
      <c r="AA28" s="434">
        <v>21</v>
      </c>
      <c r="AB28" s="622">
        <v>2E-3</v>
      </c>
      <c r="AC28" s="621">
        <v>244</v>
      </c>
      <c r="AD28" s="431">
        <v>10112</v>
      </c>
      <c r="AE28" s="620">
        <v>0.99099999999999999</v>
      </c>
      <c r="AF28" s="423">
        <v>72</v>
      </c>
      <c r="AG28" s="619">
        <v>7.0000000000000001E-3</v>
      </c>
      <c r="AI28" s="529">
        <v>62</v>
      </c>
      <c r="AJ28" s="651">
        <v>6.0000000000000001E-3</v>
      </c>
      <c r="AL28" s="531">
        <f t="shared" si="0"/>
        <v>10</v>
      </c>
      <c r="AM28" s="617">
        <f t="shared" si="1"/>
        <v>1E-3</v>
      </c>
      <c r="AQ28" s="434">
        <v>90</v>
      </c>
      <c r="AR28" s="650">
        <v>8.9999999999999993E-3</v>
      </c>
      <c r="AT28" s="647">
        <f t="shared" si="2"/>
        <v>-18</v>
      </c>
      <c r="AU28" s="646">
        <f t="shared" si="3"/>
        <v>-1.9999999999999992E-3</v>
      </c>
    </row>
    <row r="29" spans="1:47" x14ac:dyDescent="0.25">
      <c r="A29" s="36" t="s">
        <v>423</v>
      </c>
      <c r="B29" s="37">
        <v>12211</v>
      </c>
      <c r="C29" s="38">
        <v>14</v>
      </c>
      <c r="D29" s="38">
        <v>0</v>
      </c>
      <c r="E29" s="38">
        <v>0</v>
      </c>
      <c r="F29" s="39">
        <v>3</v>
      </c>
      <c r="G29" s="206">
        <v>10927</v>
      </c>
      <c r="H29" s="629">
        <v>0.89500000000000002</v>
      </c>
      <c r="I29" s="145">
        <v>1261</v>
      </c>
      <c r="J29" s="628">
        <v>0.10299999999999999</v>
      </c>
      <c r="K29" s="203">
        <v>23</v>
      </c>
      <c r="L29" s="628">
        <v>2E-3</v>
      </c>
      <c r="M29" s="203">
        <v>0</v>
      </c>
      <c r="N29" s="627">
        <v>0</v>
      </c>
      <c r="O29" s="141">
        <v>160</v>
      </c>
      <c r="P29" s="626">
        <v>1.2999999999999999E-2</v>
      </c>
      <c r="Q29" s="49">
        <v>21</v>
      </c>
      <c r="R29" s="625">
        <v>2E-3</v>
      </c>
      <c r="S29" s="49">
        <v>618</v>
      </c>
      <c r="T29" s="625">
        <v>5.0999999999999997E-2</v>
      </c>
      <c r="U29" s="49">
        <v>70</v>
      </c>
      <c r="V29" s="625">
        <v>6.0000000000000001E-3</v>
      </c>
      <c r="W29" s="49">
        <v>38</v>
      </c>
      <c r="X29" s="624">
        <v>3.0000000000000001E-3</v>
      </c>
      <c r="Y29" s="52">
        <v>6</v>
      </c>
      <c r="Z29" s="623">
        <v>0</v>
      </c>
      <c r="AA29" s="434">
        <v>43</v>
      </c>
      <c r="AB29" s="622">
        <v>4.0000000000000001E-3</v>
      </c>
      <c r="AC29" s="621">
        <v>953</v>
      </c>
      <c r="AD29" s="431">
        <v>11533</v>
      </c>
      <c r="AE29" s="620">
        <v>0.94399999999999995</v>
      </c>
      <c r="AF29" s="423">
        <v>183</v>
      </c>
      <c r="AG29" s="619">
        <v>1.4999999999999999E-2</v>
      </c>
      <c r="AI29" s="529">
        <v>181</v>
      </c>
      <c r="AJ29" s="651">
        <v>1.4999999999999999E-2</v>
      </c>
      <c r="AL29" s="531">
        <f t="shared" si="0"/>
        <v>2</v>
      </c>
      <c r="AM29" s="617">
        <f t="shared" si="1"/>
        <v>0</v>
      </c>
      <c r="AQ29" s="434">
        <v>500</v>
      </c>
      <c r="AR29" s="650">
        <v>4.1000000000000002E-2</v>
      </c>
      <c r="AT29" s="647">
        <f t="shared" si="2"/>
        <v>-317</v>
      </c>
      <c r="AU29" s="646">
        <f t="shared" si="3"/>
        <v>-2.6000000000000002E-2</v>
      </c>
    </row>
    <row r="30" spans="1:47" x14ac:dyDescent="0.25">
      <c r="A30" s="36" t="s">
        <v>422</v>
      </c>
      <c r="B30" s="37">
        <v>22211</v>
      </c>
      <c r="C30" s="38">
        <v>35</v>
      </c>
      <c r="D30" s="38">
        <v>0</v>
      </c>
      <c r="E30" s="38">
        <v>21</v>
      </c>
      <c r="F30" s="39">
        <v>4</v>
      </c>
      <c r="G30" s="206">
        <v>18562</v>
      </c>
      <c r="H30" s="629">
        <v>0.83599999999999997</v>
      </c>
      <c r="I30" s="145">
        <v>3040</v>
      </c>
      <c r="J30" s="628">
        <v>0.13700000000000001</v>
      </c>
      <c r="K30" s="203">
        <v>592</v>
      </c>
      <c r="L30" s="628">
        <v>2.7E-2</v>
      </c>
      <c r="M30" s="203">
        <v>17</v>
      </c>
      <c r="N30" s="627">
        <v>1E-3</v>
      </c>
      <c r="O30" s="141">
        <v>564</v>
      </c>
      <c r="P30" s="626">
        <v>2.5000000000000001E-2</v>
      </c>
      <c r="Q30" s="49">
        <v>343</v>
      </c>
      <c r="R30" s="625">
        <v>1.4999999999999999E-2</v>
      </c>
      <c r="S30" s="49">
        <v>392</v>
      </c>
      <c r="T30" s="625">
        <v>1.7999999999999999E-2</v>
      </c>
      <c r="U30" s="49">
        <v>216</v>
      </c>
      <c r="V30" s="625">
        <v>0.01</v>
      </c>
      <c r="W30" s="49">
        <v>53</v>
      </c>
      <c r="X30" s="624">
        <v>2E-3</v>
      </c>
      <c r="Y30" s="52">
        <v>39</v>
      </c>
      <c r="Z30" s="623">
        <v>2E-3</v>
      </c>
      <c r="AA30" s="434">
        <v>59</v>
      </c>
      <c r="AB30" s="622">
        <v>3.0000000000000001E-3</v>
      </c>
      <c r="AC30" s="621">
        <v>1335</v>
      </c>
      <c r="AD30" s="431">
        <v>21024</v>
      </c>
      <c r="AE30" s="620">
        <v>0.94699999999999995</v>
      </c>
      <c r="AF30" s="423">
        <v>1156</v>
      </c>
      <c r="AG30" s="619">
        <v>5.1999999999999998E-2</v>
      </c>
      <c r="AI30" s="529">
        <v>1157</v>
      </c>
      <c r="AJ30" s="651">
        <v>5.1999999999999998E-2</v>
      </c>
      <c r="AL30" s="531">
        <f t="shared" si="0"/>
        <v>-1</v>
      </c>
      <c r="AM30" s="617">
        <f t="shared" si="1"/>
        <v>0</v>
      </c>
      <c r="AQ30" s="434">
        <v>1373</v>
      </c>
      <c r="AR30" s="650">
        <v>6.2E-2</v>
      </c>
      <c r="AT30" s="647">
        <f t="shared" si="2"/>
        <v>-217</v>
      </c>
      <c r="AU30" s="646">
        <f t="shared" si="3"/>
        <v>-1.0000000000000002E-2</v>
      </c>
    </row>
    <row r="31" spans="1:47" x14ac:dyDescent="0.25">
      <c r="A31" s="36" t="s">
        <v>421</v>
      </c>
      <c r="B31" s="37">
        <v>37170</v>
      </c>
      <c r="C31" s="38">
        <v>65</v>
      </c>
      <c r="D31" s="38">
        <v>0</v>
      </c>
      <c r="E31" s="38">
        <v>53</v>
      </c>
      <c r="F31" s="39">
        <v>3</v>
      </c>
      <c r="G31" s="206">
        <v>33910</v>
      </c>
      <c r="H31" s="629">
        <v>0.91200000000000003</v>
      </c>
      <c r="I31" s="145">
        <v>2941</v>
      </c>
      <c r="J31" s="628">
        <v>7.9000000000000001E-2</v>
      </c>
      <c r="K31" s="203">
        <v>65</v>
      </c>
      <c r="L31" s="628">
        <v>2E-3</v>
      </c>
      <c r="M31" s="203">
        <v>254</v>
      </c>
      <c r="N31" s="627">
        <v>7.0000000000000001E-3</v>
      </c>
      <c r="O31" s="141">
        <v>1045</v>
      </c>
      <c r="P31" s="626">
        <v>2.8000000000000001E-2</v>
      </c>
      <c r="Q31" s="49">
        <v>774</v>
      </c>
      <c r="R31" s="625">
        <v>2.1000000000000001E-2</v>
      </c>
      <c r="S31" s="49">
        <v>493</v>
      </c>
      <c r="T31" s="625">
        <v>1.2999999999999999E-2</v>
      </c>
      <c r="U31" s="49">
        <v>661</v>
      </c>
      <c r="V31" s="625">
        <v>1.7999999999999999E-2</v>
      </c>
      <c r="W31" s="49">
        <v>319</v>
      </c>
      <c r="X31" s="624">
        <v>8.9999999999999993E-3</v>
      </c>
      <c r="Y31" s="52">
        <v>30</v>
      </c>
      <c r="Z31" s="623">
        <v>1E-3</v>
      </c>
      <c r="AA31" s="434">
        <v>34</v>
      </c>
      <c r="AB31" s="622">
        <v>1E-3</v>
      </c>
      <c r="AC31" s="621">
        <v>2786</v>
      </c>
      <c r="AD31" s="431">
        <v>35877</v>
      </c>
      <c r="AE31" s="620">
        <v>0.96499999999999997</v>
      </c>
      <c r="AF31" s="423">
        <v>1110</v>
      </c>
      <c r="AG31" s="619">
        <v>0.03</v>
      </c>
      <c r="AI31" s="529">
        <v>5324</v>
      </c>
      <c r="AJ31" s="651">
        <v>0.14299999999999999</v>
      </c>
      <c r="AL31" s="531">
        <f t="shared" si="0"/>
        <v>-4214</v>
      </c>
      <c r="AM31" s="617">
        <f t="shared" si="1"/>
        <v>-0.11299999999999999</v>
      </c>
      <c r="AQ31" s="434">
        <v>1206</v>
      </c>
      <c r="AR31" s="650">
        <v>3.3000000000000002E-2</v>
      </c>
      <c r="AT31" s="647">
        <f t="shared" si="2"/>
        <v>-96</v>
      </c>
      <c r="AU31" s="646">
        <f t="shared" si="3"/>
        <v>-3.0000000000000027E-3</v>
      </c>
    </row>
    <row r="32" spans="1:47" x14ac:dyDescent="0.25">
      <c r="A32" s="36" t="s">
        <v>420</v>
      </c>
      <c r="B32" s="37">
        <v>20162</v>
      </c>
      <c r="C32" s="38">
        <v>35</v>
      </c>
      <c r="D32" s="38">
        <v>0</v>
      </c>
      <c r="E32" s="38">
        <v>23</v>
      </c>
      <c r="F32" s="39">
        <v>3</v>
      </c>
      <c r="G32" s="206">
        <v>19768</v>
      </c>
      <c r="H32" s="629">
        <v>0.98</v>
      </c>
      <c r="I32" s="145">
        <v>307</v>
      </c>
      <c r="J32" s="628">
        <v>1.4999999999999999E-2</v>
      </c>
      <c r="K32" s="203">
        <v>2</v>
      </c>
      <c r="L32" s="628">
        <v>0</v>
      </c>
      <c r="M32" s="203">
        <v>85</v>
      </c>
      <c r="N32" s="627">
        <v>4.0000000000000001E-3</v>
      </c>
      <c r="O32" s="141">
        <v>68</v>
      </c>
      <c r="P32" s="626">
        <v>3.0000000000000001E-3</v>
      </c>
      <c r="Q32" s="49">
        <v>45</v>
      </c>
      <c r="R32" s="625">
        <v>2E-3</v>
      </c>
      <c r="S32" s="49">
        <v>136</v>
      </c>
      <c r="T32" s="625">
        <v>7.0000000000000001E-3</v>
      </c>
      <c r="U32" s="49">
        <v>37</v>
      </c>
      <c r="V32" s="625">
        <v>2E-3</v>
      </c>
      <c r="W32" s="49">
        <v>127</v>
      </c>
      <c r="X32" s="624">
        <v>6.0000000000000001E-3</v>
      </c>
      <c r="Y32" s="52">
        <v>6</v>
      </c>
      <c r="Z32" s="623">
        <v>0</v>
      </c>
      <c r="AA32" s="434">
        <v>9</v>
      </c>
      <c r="AB32" s="622">
        <v>0</v>
      </c>
      <c r="AC32" s="621">
        <v>445</v>
      </c>
      <c r="AD32" s="431">
        <v>19929</v>
      </c>
      <c r="AE32" s="620">
        <v>0.98799999999999999</v>
      </c>
      <c r="AF32" s="423">
        <v>70</v>
      </c>
      <c r="AG32" s="619">
        <v>3.0000000000000001E-3</v>
      </c>
      <c r="AI32" s="529">
        <v>77</v>
      </c>
      <c r="AJ32" s="651">
        <v>4.0000000000000001E-3</v>
      </c>
      <c r="AL32" s="531">
        <f t="shared" si="0"/>
        <v>-7</v>
      </c>
      <c r="AM32" s="617">
        <f t="shared" si="1"/>
        <v>-1E-3</v>
      </c>
      <c r="AQ32" s="434">
        <v>101</v>
      </c>
      <c r="AR32" s="650">
        <v>5.0000000000000001E-3</v>
      </c>
      <c r="AT32" s="647">
        <f t="shared" si="2"/>
        <v>-31</v>
      </c>
      <c r="AU32" s="646">
        <f t="shared" si="3"/>
        <v>-2E-3</v>
      </c>
    </row>
    <row r="33" spans="1:47" x14ac:dyDescent="0.25">
      <c r="A33" s="36" t="s">
        <v>419</v>
      </c>
      <c r="B33" s="37">
        <v>15869</v>
      </c>
      <c r="C33" s="38">
        <v>30</v>
      </c>
      <c r="D33" s="38">
        <v>0</v>
      </c>
      <c r="E33" s="38">
        <v>10</v>
      </c>
      <c r="F33" s="39">
        <v>4</v>
      </c>
      <c r="G33" s="206">
        <v>15449</v>
      </c>
      <c r="H33" s="629">
        <v>0.97399999999999998</v>
      </c>
      <c r="I33" s="145">
        <v>406</v>
      </c>
      <c r="J33" s="628">
        <v>2.5999999999999999E-2</v>
      </c>
      <c r="K33" s="203">
        <v>3</v>
      </c>
      <c r="L33" s="628">
        <v>0</v>
      </c>
      <c r="M33" s="203">
        <v>11</v>
      </c>
      <c r="N33" s="627">
        <v>1E-3</v>
      </c>
      <c r="O33" s="141">
        <v>74</v>
      </c>
      <c r="P33" s="626">
        <v>5.0000000000000001E-3</v>
      </c>
      <c r="Q33" s="49">
        <v>27</v>
      </c>
      <c r="R33" s="625">
        <v>2E-3</v>
      </c>
      <c r="S33" s="49">
        <v>38</v>
      </c>
      <c r="T33" s="625">
        <v>2E-3</v>
      </c>
      <c r="U33" s="49">
        <v>31</v>
      </c>
      <c r="V33" s="625">
        <v>2E-3</v>
      </c>
      <c r="W33" s="49">
        <v>12</v>
      </c>
      <c r="X33" s="624">
        <v>1E-3</v>
      </c>
      <c r="Y33" s="52">
        <v>0</v>
      </c>
      <c r="Z33" s="623">
        <v>0</v>
      </c>
      <c r="AA33" s="434">
        <v>6</v>
      </c>
      <c r="AB33" s="622">
        <v>0</v>
      </c>
      <c r="AC33" s="621">
        <v>189</v>
      </c>
      <c r="AD33" s="431">
        <v>15784</v>
      </c>
      <c r="AE33" s="620">
        <v>0.995</v>
      </c>
      <c r="AF33" s="423">
        <v>77</v>
      </c>
      <c r="AG33" s="619">
        <v>5.0000000000000001E-3</v>
      </c>
      <c r="AI33" s="529">
        <v>72</v>
      </c>
      <c r="AJ33" s="651">
        <v>5.0000000000000001E-3</v>
      </c>
      <c r="AL33" s="531">
        <f t="shared" si="0"/>
        <v>5</v>
      </c>
      <c r="AM33" s="617">
        <f t="shared" si="1"/>
        <v>0</v>
      </c>
      <c r="AQ33" s="434">
        <v>121</v>
      </c>
      <c r="AR33" s="650">
        <v>8.0000000000000002E-3</v>
      </c>
      <c r="AT33" s="647">
        <f t="shared" si="2"/>
        <v>-44</v>
      </c>
      <c r="AU33" s="646">
        <f t="shared" si="3"/>
        <v>-3.0000000000000001E-3</v>
      </c>
    </row>
    <row r="34" spans="1:47" x14ac:dyDescent="0.25">
      <c r="A34" s="36" t="s">
        <v>418</v>
      </c>
      <c r="B34" s="37">
        <v>11692</v>
      </c>
      <c r="C34" s="38">
        <v>33</v>
      </c>
      <c r="D34" s="38">
        <v>0</v>
      </c>
      <c r="E34" s="38">
        <v>6</v>
      </c>
      <c r="F34" s="39">
        <v>4</v>
      </c>
      <c r="G34" s="206">
        <v>9236</v>
      </c>
      <c r="H34" s="629">
        <v>0.79</v>
      </c>
      <c r="I34" s="145">
        <v>1896</v>
      </c>
      <c r="J34" s="628">
        <v>0.16200000000000001</v>
      </c>
      <c r="K34" s="203">
        <v>559</v>
      </c>
      <c r="L34" s="628">
        <v>4.8000000000000001E-2</v>
      </c>
      <c r="M34" s="203">
        <v>1</v>
      </c>
      <c r="N34" s="627">
        <v>0</v>
      </c>
      <c r="O34" s="141">
        <v>519</v>
      </c>
      <c r="P34" s="626">
        <v>4.3999999999999997E-2</v>
      </c>
      <c r="Q34" s="49">
        <v>102</v>
      </c>
      <c r="R34" s="625">
        <v>8.9999999999999993E-3</v>
      </c>
      <c r="S34" s="49">
        <v>2960</v>
      </c>
      <c r="T34" s="625">
        <v>0.253</v>
      </c>
      <c r="U34" s="49">
        <v>97</v>
      </c>
      <c r="V34" s="625">
        <v>8.0000000000000002E-3</v>
      </c>
      <c r="W34" s="49">
        <v>32</v>
      </c>
      <c r="X34" s="624">
        <v>3.0000000000000001E-3</v>
      </c>
      <c r="Y34" s="52">
        <v>18</v>
      </c>
      <c r="Z34" s="623">
        <v>2E-3</v>
      </c>
      <c r="AA34" s="434">
        <v>37</v>
      </c>
      <c r="AB34" s="622">
        <v>3.0000000000000001E-3</v>
      </c>
      <c r="AC34" s="621">
        <v>3683</v>
      </c>
      <c r="AD34" s="431">
        <v>7940</v>
      </c>
      <c r="AE34" s="620">
        <v>0.67900000000000005</v>
      </c>
      <c r="AF34" s="423">
        <v>1078</v>
      </c>
      <c r="AG34" s="619">
        <v>9.1999999999999998E-2</v>
      </c>
      <c r="AI34" s="529">
        <v>1084</v>
      </c>
      <c r="AJ34" s="651">
        <v>9.2999999999999999E-2</v>
      </c>
      <c r="AL34" s="531">
        <f t="shared" si="0"/>
        <v>-6</v>
      </c>
      <c r="AM34" s="617">
        <f t="shared" si="1"/>
        <v>-1.0000000000000009E-3</v>
      </c>
      <c r="AQ34" s="434">
        <v>1236</v>
      </c>
      <c r="AR34" s="650">
        <v>0.107</v>
      </c>
      <c r="AT34" s="647">
        <f t="shared" si="2"/>
        <v>-158</v>
      </c>
      <c r="AU34" s="646">
        <f t="shared" si="3"/>
        <v>-1.4999999999999999E-2</v>
      </c>
    </row>
    <row r="35" spans="1:47" x14ac:dyDescent="0.25">
      <c r="A35" s="36" t="s">
        <v>417</v>
      </c>
      <c r="B35" s="37">
        <v>36753</v>
      </c>
      <c r="C35" s="38">
        <v>44</v>
      </c>
      <c r="D35" s="38">
        <v>0</v>
      </c>
      <c r="E35" s="38">
        <v>29</v>
      </c>
      <c r="F35" s="39">
        <v>3</v>
      </c>
      <c r="G35" s="206">
        <v>34767</v>
      </c>
      <c r="H35" s="629">
        <v>0.94599999999999995</v>
      </c>
      <c r="I35" s="145">
        <v>1853</v>
      </c>
      <c r="J35" s="628">
        <v>0.05</v>
      </c>
      <c r="K35" s="203">
        <v>91</v>
      </c>
      <c r="L35" s="628">
        <v>2E-3</v>
      </c>
      <c r="M35" s="203">
        <v>42</v>
      </c>
      <c r="N35" s="627">
        <v>1E-3</v>
      </c>
      <c r="O35" s="141">
        <v>143</v>
      </c>
      <c r="P35" s="626">
        <v>4.0000000000000001E-3</v>
      </c>
      <c r="Q35" s="49">
        <v>99</v>
      </c>
      <c r="R35" s="625">
        <v>3.0000000000000001E-3</v>
      </c>
      <c r="S35" s="49">
        <v>73</v>
      </c>
      <c r="T35" s="625">
        <v>2E-3</v>
      </c>
      <c r="U35" s="49">
        <v>101</v>
      </c>
      <c r="V35" s="625">
        <v>3.0000000000000001E-3</v>
      </c>
      <c r="W35" s="49">
        <v>40</v>
      </c>
      <c r="X35" s="624">
        <v>1E-3</v>
      </c>
      <c r="Y35" s="52">
        <v>9</v>
      </c>
      <c r="Z35" s="623">
        <v>0</v>
      </c>
      <c r="AA35" s="434">
        <v>35</v>
      </c>
      <c r="AB35" s="622">
        <v>1E-3</v>
      </c>
      <c r="AC35" s="621">
        <v>455</v>
      </c>
      <c r="AD35" s="431">
        <v>36465</v>
      </c>
      <c r="AE35" s="620">
        <v>0.99199999999999999</v>
      </c>
      <c r="AF35" s="423">
        <v>234</v>
      </c>
      <c r="AG35" s="619">
        <v>6.0000000000000001E-3</v>
      </c>
      <c r="AI35" s="529">
        <v>231</v>
      </c>
      <c r="AJ35" s="651">
        <v>6.0000000000000001E-3</v>
      </c>
      <c r="AL35" s="531">
        <f t="shared" si="0"/>
        <v>3</v>
      </c>
      <c r="AM35" s="617">
        <f t="shared" si="1"/>
        <v>0</v>
      </c>
      <c r="AQ35" s="434">
        <v>528</v>
      </c>
      <c r="AR35" s="650">
        <v>1.4999999999999999E-2</v>
      </c>
      <c r="AT35" s="647">
        <f t="shared" si="2"/>
        <v>-294</v>
      </c>
      <c r="AU35" s="646">
        <f t="shared" si="3"/>
        <v>-8.9999999999999993E-3</v>
      </c>
    </row>
    <row r="36" spans="1:47" x14ac:dyDescent="0.25">
      <c r="A36" s="36" t="s">
        <v>416</v>
      </c>
      <c r="B36" s="37">
        <v>18200</v>
      </c>
      <c r="C36" s="38">
        <v>24</v>
      </c>
      <c r="D36" s="38">
        <v>0</v>
      </c>
      <c r="E36" s="38">
        <v>19</v>
      </c>
      <c r="F36" s="39">
        <v>3</v>
      </c>
      <c r="G36" s="206">
        <v>17528</v>
      </c>
      <c r="H36" s="629">
        <v>0.96299999999999997</v>
      </c>
      <c r="I36" s="145">
        <v>661</v>
      </c>
      <c r="J36" s="628">
        <v>3.5999999999999997E-2</v>
      </c>
      <c r="K36" s="203">
        <v>11</v>
      </c>
      <c r="L36" s="628">
        <v>1E-3</v>
      </c>
      <c r="M36" s="203">
        <v>0</v>
      </c>
      <c r="N36" s="627">
        <v>0</v>
      </c>
      <c r="O36" s="141">
        <v>35</v>
      </c>
      <c r="P36" s="626">
        <v>2E-3</v>
      </c>
      <c r="Q36" s="49">
        <v>31</v>
      </c>
      <c r="R36" s="625">
        <v>2E-3</v>
      </c>
      <c r="S36" s="49">
        <v>24</v>
      </c>
      <c r="T36" s="625">
        <v>1E-3</v>
      </c>
      <c r="U36" s="49">
        <v>25</v>
      </c>
      <c r="V36" s="625">
        <v>1E-3</v>
      </c>
      <c r="W36" s="49">
        <v>17</v>
      </c>
      <c r="X36" s="624">
        <v>1E-3</v>
      </c>
      <c r="Y36" s="52">
        <v>13</v>
      </c>
      <c r="Z36" s="623">
        <v>1E-3</v>
      </c>
      <c r="AA36" s="434">
        <v>0</v>
      </c>
      <c r="AB36" s="622">
        <v>0</v>
      </c>
      <c r="AC36" s="621">
        <v>116</v>
      </c>
      <c r="AD36" s="431">
        <v>18154</v>
      </c>
      <c r="AE36" s="620">
        <v>0.997</v>
      </c>
      <c r="AF36" s="423">
        <v>46</v>
      </c>
      <c r="AG36" s="619">
        <v>3.0000000000000001E-3</v>
      </c>
      <c r="AI36" s="529">
        <v>103</v>
      </c>
      <c r="AJ36" s="651">
        <v>6.0000000000000001E-3</v>
      </c>
      <c r="AL36" s="531">
        <f t="shared" si="0"/>
        <v>-57</v>
      </c>
      <c r="AM36" s="617">
        <f t="shared" si="1"/>
        <v>-3.0000000000000001E-3</v>
      </c>
      <c r="AQ36" s="434">
        <v>402</v>
      </c>
      <c r="AR36" s="650">
        <v>2.1999999999999999E-2</v>
      </c>
      <c r="AT36" s="647">
        <f t="shared" si="2"/>
        <v>-356</v>
      </c>
      <c r="AU36" s="646">
        <f t="shared" si="3"/>
        <v>-1.9E-2</v>
      </c>
    </row>
    <row r="37" spans="1:47" x14ac:dyDescent="0.25">
      <c r="A37" s="36" t="s">
        <v>415</v>
      </c>
      <c r="B37" s="37">
        <v>16942</v>
      </c>
      <c r="C37" s="38">
        <v>28</v>
      </c>
      <c r="D37" s="38">
        <v>0</v>
      </c>
      <c r="E37" s="38">
        <v>4</v>
      </c>
      <c r="F37" s="39">
        <v>5</v>
      </c>
      <c r="G37" s="206">
        <v>9647</v>
      </c>
      <c r="H37" s="629">
        <v>0.56899999999999995</v>
      </c>
      <c r="I37" s="145">
        <v>5963</v>
      </c>
      <c r="J37" s="628">
        <v>0.35199999999999998</v>
      </c>
      <c r="K37" s="203">
        <v>1332</v>
      </c>
      <c r="L37" s="628">
        <v>7.9000000000000001E-2</v>
      </c>
      <c r="M37" s="203">
        <v>0</v>
      </c>
      <c r="N37" s="627">
        <v>0</v>
      </c>
      <c r="O37" s="141">
        <v>1469</v>
      </c>
      <c r="P37" s="626">
        <v>8.6999999999999994E-2</v>
      </c>
      <c r="Q37" s="49">
        <v>292</v>
      </c>
      <c r="R37" s="625">
        <v>1.7000000000000001E-2</v>
      </c>
      <c r="S37" s="49">
        <v>620</v>
      </c>
      <c r="T37" s="625">
        <v>3.6999999999999998E-2</v>
      </c>
      <c r="U37" s="49">
        <v>180</v>
      </c>
      <c r="V37" s="625">
        <v>1.0999999999999999E-2</v>
      </c>
      <c r="W37" s="49">
        <v>52</v>
      </c>
      <c r="X37" s="624">
        <v>3.0000000000000001E-3</v>
      </c>
      <c r="Y37" s="52">
        <v>20</v>
      </c>
      <c r="Z37" s="623">
        <v>1E-3</v>
      </c>
      <c r="AA37" s="434">
        <v>75</v>
      </c>
      <c r="AB37" s="622">
        <v>4.0000000000000001E-3</v>
      </c>
      <c r="AC37" s="621">
        <v>2507</v>
      </c>
      <c r="AD37" s="431">
        <v>14132</v>
      </c>
      <c r="AE37" s="620">
        <v>0.83399999999999996</v>
      </c>
      <c r="AF37" s="423">
        <v>2801</v>
      </c>
      <c r="AG37" s="619">
        <v>0.16500000000000001</v>
      </c>
      <c r="AI37" s="529">
        <v>2803</v>
      </c>
      <c r="AJ37" s="651">
        <v>0.16500000000000001</v>
      </c>
      <c r="AL37" s="531">
        <f t="shared" si="0"/>
        <v>-2</v>
      </c>
      <c r="AM37" s="617">
        <f t="shared" si="1"/>
        <v>0</v>
      </c>
      <c r="AQ37" s="434">
        <v>3120</v>
      </c>
      <c r="AR37" s="650">
        <v>0.186</v>
      </c>
      <c r="AT37" s="647">
        <f t="shared" si="2"/>
        <v>-319</v>
      </c>
      <c r="AU37" s="646">
        <f t="shared" si="3"/>
        <v>-2.0999999999999991E-2</v>
      </c>
    </row>
    <row r="38" spans="1:47" x14ac:dyDescent="0.25">
      <c r="A38" s="36" t="s">
        <v>414</v>
      </c>
      <c r="B38" s="37">
        <v>62242</v>
      </c>
      <c r="C38" s="38">
        <v>44</v>
      </c>
      <c r="D38" s="38">
        <v>1</v>
      </c>
      <c r="E38" s="38">
        <v>32</v>
      </c>
      <c r="F38" s="39">
        <v>3</v>
      </c>
      <c r="G38" s="206">
        <v>59959</v>
      </c>
      <c r="H38" s="629">
        <v>0.96299999999999997</v>
      </c>
      <c r="I38" s="145">
        <v>2246</v>
      </c>
      <c r="J38" s="628">
        <v>3.5999999999999997E-2</v>
      </c>
      <c r="K38" s="203">
        <v>32</v>
      </c>
      <c r="L38" s="628">
        <v>1E-3</v>
      </c>
      <c r="M38" s="203">
        <v>5</v>
      </c>
      <c r="N38" s="627">
        <v>0</v>
      </c>
      <c r="O38" s="141">
        <v>328</v>
      </c>
      <c r="P38" s="626">
        <v>5.0000000000000001E-3</v>
      </c>
      <c r="Q38" s="49">
        <v>269</v>
      </c>
      <c r="R38" s="625">
        <v>4.0000000000000001E-3</v>
      </c>
      <c r="S38" s="49">
        <v>217</v>
      </c>
      <c r="T38" s="625">
        <v>3.0000000000000001E-3</v>
      </c>
      <c r="U38" s="49">
        <v>218</v>
      </c>
      <c r="V38" s="625">
        <v>4.0000000000000001E-3</v>
      </c>
      <c r="W38" s="49">
        <v>112</v>
      </c>
      <c r="X38" s="624">
        <v>2E-3</v>
      </c>
      <c r="Y38" s="52">
        <v>14</v>
      </c>
      <c r="Z38" s="623">
        <v>0</v>
      </c>
      <c r="AA38" s="434">
        <v>18</v>
      </c>
      <c r="AB38" s="622">
        <v>0</v>
      </c>
      <c r="AC38" s="621">
        <v>916</v>
      </c>
      <c r="AD38" s="431">
        <v>61798</v>
      </c>
      <c r="AE38" s="620">
        <v>0.99299999999999999</v>
      </c>
      <c r="AF38" s="423">
        <v>360</v>
      </c>
      <c r="AG38" s="619">
        <v>6.0000000000000001E-3</v>
      </c>
      <c r="AI38" s="529">
        <v>373</v>
      </c>
      <c r="AJ38" s="651">
        <v>6.0000000000000001E-3</v>
      </c>
      <c r="AL38" s="531">
        <f t="shared" si="0"/>
        <v>-13</v>
      </c>
      <c r="AM38" s="617">
        <f t="shared" si="1"/>
        <v>0</v>
      </c>
      <c r="AQ38" s="434">
        <v>492</v>
      </c>
      <c r="AR38" s="650">
        <v>8.0000000000000002E-3</v>
      </c>
      <c r="AT38" s="647">
        <f t="shared" si="2"/>
        <v>-132</v>
      </c>
      <c r="AU38" s="646">
        <f t="shared" si="3"/>
        <v>-2E-3</v>
      </c>
    </row>
    <row r="39" spans="1:47" x14ac:dyDescent="0.25">
      <c r="A39" s="36" t="s">
        <v>413</v>
      </c>
      <c r="B39" s="37">
        <v>9313</v>
      </c>
      <c r="C39" s="38">
        <v>11</v>
      </c>
      <c r="D39" s="38">
        <v>0</v>
      </c>
      <c r="E39" s="38">
        <v>2</v>
      </c>
      <c r="F39" s="39">
        <v>3</v>
      </c>
      <c r="G39" s="206">
        <v>8558</v>
      </c>
      <c r="H39" s="629">
        <v>0.91900000000000004</v>
      </c>
      <c r="I39" s="145">
        <v>670</v>
      </c>
      <c r="J39" s="628">
        <v>7.1999999999999995E-2</v>
      </c>
      <c r="K39" s="203">
        <v>85</v>
      </c>
      <c r="L39" s="628">
        <v>8.9999999999999993E-3</v>
      </c>
      <c r="M39" s="203">
        <v>0</v>
      </c>
      <c r="N39" s="627">
        <v>0</v>
      </c>
      <c r="O39" s="141">
        <v>127</v>
      </c>
      <c r="P39" s="626">
        <v>1.4E-2</v>
      </c>
      <c r="Q39" s="49">
        <v>56</v>
      </c>
      <c r="R39" s="625">
        <v>6.0000000000000001E-3</v>
      </c>
      <c r="S39" s="49">
        <v>109</v>
      </c>
      <c r="T39" s="625">
        <v>1.2E-2</v>
      </c>
      <c r="U39" s="49">
        <v>92</v>
      </c>
      <c r="V39" s="625">
        <v>0.01</v>
      </c>
      <c r="W39" s="49">
        <v>18</v>
      </c>
      <c r="X39" s="624">
        <v>2E-3</v>
      </c>
      <c r="Y39" s="52">
        <v>18</v>
      </c>
      <c r="Z39" s="623">
        <v>2E-3</v>
      </c>
      <c r="AA39" s="434">
        <v>28</v>
      </c>
      <c r="AB39" s="622">
        <v>3.0000000000000001E-3</v>
      </c>
      <c r="AC39" s="621">
        <v>405</v>
      </c>
      <c r="AD39" s="431">
        <v>9057</v>
      </c>
      <c r="AE39" s="620">
        <v>0.97299999999999998</v>
      </c>
      <c r="AF39" s="423">
        <v>212</v>
      </c>
      <c r="AG39" s="619">
        <v>2.3E-2</v>
      </c>
      <c r="AI39" s="529">
        <v>213</v>
      </c>
      <c r="AJ39" s="651">
        <v>2.3E-2</v>
      </c>
      <c r="AL39" s="531">
        <f t="shared" si="0"/>
        <v>-1</v>
      </c>
      <c r="AM39" s="617">
        <f t="shared" si="1"/>
        <v>0</v>
      </c>
      <c r="AQ39" s="434">
        <v>194</v>
      </c>
      <c r="AR39" s="650">
        <v>2.1000000000000001E-2</v>
      </c>
      <c r="AT39" s="647">
        <f t="shared" si="2"/>
        <v>18</v>
      </c>
      <c r="AU39" s="646">
        <f t="shared" si="3"/>
        <v>1.9999999999999983E-3</v>
      </c>
    </row>
    <row r="40" spans="1:47" x14ac:dyDescent="0.25">
      <c r="A40" s="36" t="s">
        <v>412</v>
      </c>
      <c r="B40" s="37">
        <v>13350</v>
      </c>
      <c r="C40" s="38">
        <v>13</v>
      </c>
      <c r="D40" s="38">
        <v>0</v>
      </c>
      <c r="E40" s="38">
        <v>5</v>
      </c>
      <c r="F40" s="39">
        <v>5</v>
      </c>
      <c r="G40" s="206">
        <v>12735</v>
      </c>
      <c r="H40" s="629">
        <v>0.95399999999999996</v>
      </c>
      <c r="I40" s="145">
        <v>578</v>
      </c>
      <c r="J40" s="628">
        <v>4.2999999999999997E-2</v>
      </c>
      <c r="K40" s="203">
        <v>28</v>
      </c>
      <c r="L40" s="628">
        <v>2E-3</v>
      </c>
      <c r="M40" s="203">
        <v>9</v>
      </c>
      <c r="N40" s="627">
        <v>1E-3</v>
      </c>
      <c r="O40" s="141">
        <v>360</v>
      </c>
      <c r="P40" s="626">
        <v>2.7E-2</v>
      </c>
      <c r="Q40" s="49">
        <v>72</v>
      </c>
      <c r="R40" s="625">
        <v>5.0000000000000001E-3</v>
      </c>
      <c r="S40" s="49">
        <v>2755</v>
      </c>
      <c r="T40" s="625">
        <v>0.20599999999999999</v>
      </c>
      <c r="U40" s="49">
        <v>78</v>
      </c>
      <c r="V40" s="625">
        <v>6.0000000000000001E-3</v>
      </c>
      <c r="W40" s="49">
        <v>32</v>
      </c>
      <c r="X40" s="624">
        <v>2E-3</v>
      </c>
      <c r="Y40" s="52">
        <v>32</v>
      </c>
      <c r="Z40" s="623">
        <v>2E-3</v>
      </c>
      <c r="AA40" s="434">
        <v>19</v>
      </c>
      <c r="AB40" s="622">
        <v>1E-3</v>
      </c>
      <c r="AC40" s="621">
        <v>3306</v>
      </c>
      <c r="AD40" s="431">
        <v>10432</v>
      </c>
      <c r="AE40" s="620">
        <v>0.78100000000000003</v>
      </c>
      <c r="AF40" s="423">
        <v>388</v>
      </c>
      <c r="AG40" s="619">
        <v>2.9000000000000001E-2</v>
      </c>
      <c r="AI40" s="529">
        <v>386</v>
      </c>
      <c r="AJ40" s="651">
        <v>2.9000000000000001E-2</v>
      </c>
      <c r="AL40" s="531">
        <f t="shared" ref="AL40:AL62" si="4" xml:space="preserve"> AF40-AI40</f>
        <v>2</v>
      </c>
      <c r="AM40" s="617">
        <f t="shared" ref="AM40:AM62" si="5" xml:space="preserve"> AG40-AJ40</f>
        <v>0</v>
      </c>
      <c r="AQ40" s="434">
        <v>456</v>
      </c>
      <c r="AR40" s="650">
        <v>3.5000000000000003E-2</v>
      </c>
      <c r="AT40" s="647">
        <f t="shared" ref="AT40:AT62" si="6" xml:space="preserve"> AF40 - AQ40</f>
        <v>-68</v>
      </c>
      <c r="AU40" s="646">
        <f t="shared" ref="AU40:AU62" si="7" xml:space="preserve"> AG40 - AR40</f>
        <v>-6.0000000000000019E-3</v>
      </c>
    </row>
    <row r="41" spans="1:47" x14ac:dyDescent="0.25">
      <c r="A41" s="36" t="s">
        <v>411</v>
      </c>
      <c r="B41" s="37">
        <v>15510</v>
      </c>
      <c r="C41" s="38">
        <v>28</v>
      </c>
      <c r="D41" s="38">
        <v>2</v>
      </c>
      <c r="E41" s="38">
        <v>7</v>
      </c>
      <c r="F41" s="39">
        <v>3</v>
      </c>
      <c r="G41" s="206">
        <v>10045</v>
      </c>
      <c r="H41" s="629">
        <v>0.64800000000000002</v>
      </c>
      <c r="I41" s="145">
        <v>5443</v>
      </c>
      <c r="J41" s="628">
        <v>0.35099999999999998</v>
      </c>
      <c r="K41" s="203">
        <v>17</v>
      </c>
      <c r="L41" s="628">
        <v>1E-3</v>
      </c>
      <c r="M41" s="203">
        <v>5</v>
      </c>
      <c r="N41" s="627">
        <v>0</v>
      </c>
      <c r="O41" s="141">
        <v>62</v>
      </c>
      <c r="P41" s="626">
        <v>4.0000000000000001E-3</v>
      </c>
      <c r="Q41" s="49">
        <v>17</v>
      </c>
      <c r="R41" s="625">
        <v>1E-3</v>
      </c>
      <c r="S41" s="49">
        <v>29</v>
      </c>
      <c r="T41" s="625">
        <v>2E-3</v>
      </c>
      <c r="U41" s="49">
        <v>17</v>
      </c>
      <c r="V41" s="625">
        <v>1E-3</v>
      </c>
      <c r="W41" s="49">
        <v>10</v>
      </c>
      <c r="X41" s="624">
        <v>1E-3</v>
      </c>
      <c r="Y41" s="52">
        <v>3</v>
      </c>
      <c r="Z41" s="623">
        <v>0</v>
      </c>
      <c r="AA41" s="434">
        <v>6</v>
      </c>
      <c r="AB41" s="622">
        <v>0</v>
      </c>
      <c r="AC41" s="621">
        <v>146</v>
      </c>
      <c r="AD41" s="431">
        <v>15425</v>
      </c>
      <c r="AE41" s="620">
        <v>0.995</v>
      </c>
      <c r="AF41" s="423">
        <v>79</v>
      </c>
      <c r="AG41" s="619">
        <v>5.0000000000000001E-3</v>
      </c>
      <c r="AI41" s="529">
        <v>76</v>
      </c>
      <c r="AJ41" s="651">
        <v>5.0000000000000001E-3</v>
      </c>
      <c r="AL41" s="531">
        <f t="shared" si="4"/>
        <v>3</v>
      </c>
      <c r="AM41" s="617">
        <f t="shared" si="5"/>
        <v>0</v>
      </c>
      <c r="AQ41" s="434">
        <v>267</v>
      </c>
      <c r="AR41" s="650">
        <v>1.7000000000000001E-2</v>
      </c>
      <c r="AT41" s="647">
        <f t="shared" si="6"/>
        <v>-188</v>
      </c>
      <c r="AU41" s="646">
        <f t="shared" si="7"/>
        <v>-1.2E-2</v>
      </c>
    </row>
    <row r="42" spans="1:47" x14ac:dyDescent="0.25">
      <c r="A42" s="36" t="s">
        <v>410</v>
      </c>
      <c r="B42" s="37">
        <v>27203</v>
      </c>
      <c r="C42" s="38">
        <v>42</v>
      </c>
      <c r="D42" s="38">
        <v>6</v>
      </c>
      <c r="E42" s="38">
        <v>30</v>
      </c>
      <c r="F42" s="39">
        <v>3</v>
      </c>
      <c r="G42" s="206">
        <v>26856</v>
      </c>
      <c r="H42" s="629">
        <v>0.98699999999999999</v>
      </c>
      <c r="I42" s="145">
        <v>333</v>
      </c>
      <c r="J42" s="628">
        <v>1.2E-2</v>
      </c>
      <c r="K42" s="203">
        <v>1</v>
      </c>
      <c r="L42" s="628">
        <v>0</v>
      </c>
      <c r="M42" s="203">
        <v>13</v>
      </c>
      <c r="N42" s="627">
        <v>0</v>
      </c>
      <c r="O42" s="141">
        <v>87</v>
      </c>
      <c r="P42" s="626">
        <v>3.0000000000000001E-3</v>
      </c>
      <c r="Q42" s="49">
        <v>79</v>
      </c>
      <c r="R42" s="625">
        <v>3.0000000000000001E-3</v>
      </c>
      <c r="S42" s="49">
        <v>67</v>
      </c>
      <c r="T42" s="625">
        <v>2E-3</v>
      </c>
      <c r="U42" s="49">
        <v>72</v>
      </c>
      <c r="V42" s="625">
        <v>3.0000000000000001E-3</v>
      </c>
      <c r="W42" s="49">
        <v>19</v>
      </c>
      <c r="X42" s="624">
        <v>1E-3</v>
      </c>
      <c r="Y42" s="52">
        <v>0</v>
      </c>
      <c r="Z42" s="623">
        <v>0</v>
      </c>
      <c r="AA42" s="434">
        <v>15</v>
      </c>
      <c r="AB42" s="622">
        <v>1E-3</v>
      </c>
      <c r="AC42" s="621">
        <v>263</v>
      </c>
      <c r="AD42" s="431">
        <v>27093</v>
      </c>
      <c r="AE42" s="620">
        <v>0.996</v>
      </c>
      <c r="AF42" s="423">
        <v>88</v>
      </c>
      <c r="AG42" s="619">
        <v>3.0000000000000001E-3</v>
      </c>
      <c r="AI42" s="529">
        <v>87</v>
      </c>
      <c r="AJ42" s="651">
        <v>3.0000000000000001E-3</v>
      </c>
      <c r="AL42" s="531">
        <f t="shared" si="4"/>
        <v>1</v>
      </c>
      <c r="AM42" s="617">
        <f t="shared" si="5"/>
        <v>0</v>
      </c>
      <c r="AQ42" s="434">
        <v>2390</v>
      </c>
      <c r="AR42" s="650">
        <v>8.8999999999999996E-2</v>
      </c>
      <c r="AT42" s="647">
        <f t="shared" si="6"/>
        <v>-2302</v>
      </c>
      <c r="AU42" s="646">
        <f t="shared" si="7"/>
        <v>-8.5999999999999993E-2</v>
      </c>
    </row>
    <row r="43" spans="1:47" x14ac:dyDescent="0.25">
      <c r="A43" s="36" t="s">
        <v>409</v>
      </c>
      <c r="B43" s="37">
        <v>4898</v>
      </c>
      <c r="C43" s="38">
        <v>9</v>
      </c>
      <c r="D43" s="38">
        <v>0</v>
      </c>
      <c r="E43" s="38">
        <v>4</v>
      </c>
      <c r="F43" s="39">
        <v>3</v>
      </c>
      <c r="G43" s="206">
        <v>4725</v>
      </c>
      <c r="H43" s="629">
        <v>0.96499999999999997</v>
      </c>
      <c r="I43" s="145">
        <v>154</v>
      </c>
      <c r="J43" s="628">
        <v>3.1E-2</v>
      </c>
      <c r="K43" s="203">
        <v>8</v>
      </c>
      <c r="L43" s="628">
        <v>2E-3</v>
      </c>
      <c r="M43" s="203">
        <v>11</v>
      </c>
      <c r="N43" s="627">
        <v>2E-3</v>
      </c>
      <c r="O43" s="141">
        <v>99</v>
      </c>
      <c r="P43" s="626">
        <v>0.02</v>
      </c>
      <c r="Q43" s="49">
        <v>22</v>
      </c>
      <c r="R43" s="625">
        <v>4.0000000000000001E-3</v>
      </c>
      <c r="S43" s="49">
        <v>24</v>
      </c>
      <c r="T43" s="625">
        <v>5.0000000000000001E-3</v>
      </c>
      <c r="U43" s="49">
        <v>3</v>
      </c>
      <c r="V43" s="625">
        <v>1E-3</v>
      </c>
      <c r="W43" s="49">
        <v>1</v>
      </c>
      <c r="X43" s="624">
        <v>0</v>
      </c>
      <c r="Y43" s="52">
        <v>1</v>
      </c>
      <c r="Z43" s="623">
        <v>0</v>
      </c>
      <c r="AA43" s="434">
        <v>2</v>
      </c>
      <c r="AB43" s="622">
        <v>0</v>
      </c>
      <c r="AC43" s="621">
        <v>131</v>
      </c>
      <c r="AD43" s="431">
        <v>4789</v>
      </c>
      <c r="AE43" s="620">
        <v>0.97799999999999998</v>
      </c>
      <c r="AF43" s="423">
        <v>107</v>
      </c>
      <c r="AG43" s="619">
        <v>2.1999999999999999E-2</v>
      </c>
      <c r="AI43" s="529">
        <v>107</v>
      </c>
      <c r="AJ43" s="651">
        <v>2.1999999999999999E-2</v>
      </c>
      <c r="AL43" s="531">
        <f t="shared" si="4"/>
        <v>0</v>
      </c>
      <c r="AM43" s="617">
        <f t="shared" si="5"/>
        <v>0</v>
      </c>
      <c r="AQ43" s="434">
        <v>105</v>
      </c>
      <c r="AR43" s="650">
        <v>2.1999999999999999E-2</v>
      </c>
      <c r="AT43" s="647">
        <f t="shared" si="6"/>
        <v>2</v>
      </c>
      <c r="AU43" s="646">
        <f t="shared" si="7"/>
        <v>0</v>
      </c>
    </row>
    <row r="44" spans="1:47" x14ac:dyDescent="0.25">
      <c r="A44" s="36" t="s">
        <v>408</v>
      </c>
      <c r="B44" s="37">
        <v>4897</v>
      </c>
      <c r="C44" s="38">
        <v>10</v>
      </c>
      <c r="D44" s="38">
        <v>0</v>
      </c>
      <c r="E44" s="38">
        <v>0</v>
      </c>
      <c r="F44" s="39">
        <v>3</v>
      </c>
      <c r="G44" s="206">
        <v>4742</v>
      </c>
      <c r="H44" s="629">
        <v>0.96799999999999997</v>
      </c>
      <c r="I44" s="145">
        <v>146</v>
      </c>
      <c r="J44" s="628">
        <v>0.03</v>
      </c>
      <c r="K44" s="203">
        <v>9</v>
      </c>
      <c r="L44" s="628">
        <v>2E-3</v>
      </c>
      <c r="M44" s="203">
        <v>0</v>
      </c>
      <c r="N44" s="627">
        <v>0</v>
      </c>
      <c r="O44" s="141">
        <v>33</v>
      </c>
      <c r="P44" s="626">
        <v>7.0000000000000001E-3</v>
      </c>
      <c r="Q44" s="49">
        <v>1</v>
      </c>
      <c r="R44" s="625">
        <v>0</v>
      </c>
      <c r="S44" s="49">
        <v>29</v>
      </c>
      <c r="T44" s="625">
        <v>6.0000000000000001E-3</v>
      </c>
      <c r="U44" s="49">
        <v>43</v>
      </c>
      <c r="V44" s="625">
        <v>8.9999999999999993E-3</v>
      </c>
      <c r="W44" s="49">
        <v>6</v>
      </c>
      <c r="X44" s="624">
        <v>1E-3</v>
      </c>
      <c r="Y44" s="52">
        <v>5</v>
      </c>
      <c r="Z44" s="623">
        <v>1E-3</v>
      </c>
      <c r="AA44" s="434">
        <v>15</v>
      </c>
      <c r="AB44" s="622">
        <v>3.0000000000000001E-3</v>
      </c>
      <c r="AC44" s="621">
        <v>132</v>
      </c>
      <c r="AD44" s="431">
        <v>4819</v>
      </c>
      <c r="AE44" s="620">
        <v>0.98399999999999999</v>
      </c>
      <c r="AF44" s="423">
        <v>42</v>
      </c>
      <c r="AG44" s="619">
        <v>8.9999999999999993E-3</v>
      </c>
      <c r="AI44" s="529">
        <v>44</v>
      </c>
      <c r="AJ44" s="651">
        <v>8.9999999999999993E-3</v>
      </c>
      <c r="AL44" s="531">
        <f t="shared" si="4"/>
        <v>-2</v>
      </c>
      <c r="AM44" s="617">
        <f t="shared" si="5"/>
        <v>0</v>
      </c>
      <c r="AQ44" s="434">
        <v>41</v>
      </c>
      <c r="AR44" s="650">
        <v>8.9999999999999993E-3</v>
      </c>
      <c r="AT44" s="647">
        <f t="shared" si="6"/>
        <v>1</v>
      </c>
      <c r="AU44" s="646">
        <f t="shared" si="7"/>
        <v>0</v>
      </c>
    </row>
    <row r="45" spans="1:47" x14ac:dyDescent="0.25">
      <c r="A45" s="36" t="s">
        <v>407</v>
      </c>
      <c r="B45" s="37">
        <v>5571</v>
      </c>
      <c r="C45" s="38">
        <v>16</v>
      </c>
      <c r="D45" s="38">
        <v>0</v>
      </c>
      <c r="E45" s="38">
        <v>7</v>
      </c>
      <c r="F45" s="39">
        <v>3</v>
      </c>
      <c r="G45" s="206">
        <v>5237</v>
      </c>
      <c r="H45" s="629">
        <v>0.94</v>
      </c>
      <c r="I45" s="145">
        <v>308</v>
      </c>
      <c r="J45" s="628">
        <v>5.5E-2</v>
      </c>
      <c r="K45" s="203">
        <v>18</v>
      </c>
      <c r="L45" s="628">
        <v>3.0000000000000001E-3</v>
      </c>
      <c r="M45" s="203">
        <v>8</v>
      </c>
      <c r="N45" s="627">
        <v>1E-3</v>
      </c>
      <c r="O45" s="141">
        <v>21</v>
      </c>
      <c r="P45" s="626">
        <v>4.0000000000000001E-3</v>
      </c>
      <c r="Q45" s="49">
        <v>8</v>
      </c>
      <c r="R45" s="625">
        <v>1E-3</v>
      </c>
      <c r="S45" s="49">
        <v>210</v>
      </c>
      <c r="T45" s="625">
        <v>3.7999999999999999E-2</v>
      </c>
      <c r="U45" s="49">
        <v>5</v>
      </c>
      <c r="V45" s="625">
        <v>1E-3</v>
      </c>
      <c r="W45" s="49">
        <v>4</v>
      </c>
      <c r="X45" s="624">
        <v>1E-3</v>
      </c>
      <c r="Y45" s="52">
        <v>4</v>
      </c>
      <c r="Z45" s="623">
        <v>1E-3</v>
      </c>
      <c r="AA45" s="434">
        <v>8</v>
      </c>
      <c r="AB45" s="622">
        <v>1E-3</v>
      </c>
      <c r="AC45" s="621">
        <v>260</v>
      </c>
      <c r="AD45" s="431">
        <v>5321</v>
      </c>
      <c r="AE45" s="620">
        <v>0.95499999999999996</v>
      </c>
      <c r="AF45" s="423">
        <v>39</v>
      </c>
      <c r="AG45" s="619">
        <v>7.0000000000000001E-3</v>
      </c>
      <c r="AI45" s="529">
        <v>40</v>
      </c>
      <c r="AJ45" s="651">
        <v>7.0000000000000001E-3</v>
      </c>
      <c r="AL45" s="531">
        <f t="shared" si="4"/>
        <v>-1</v>
      </c>
      <c r="AM45" s="617">
        <f t="shared" si="5"/>
        <v>0</v>
      </c>
      <c r="AQ45" s="434">
        <v>68</v>
      </c>
      <c r="AR45" s="650">
        <v>1.2E-2</v>
      </c>
      <c r="AT45" s="647">
        <f t="shared" si="6"/>
        <v>-29</v>
      </c>
      <c r="AU45" s="646">
        <f t="shared" si="7"/>
        <v>-5.0000000000000001E-3</v>
      </c>
    </row>
    <row r="46" spans="1:47" x14ac:dyDescent="0.25">
      <c r="A46" s="36" t="s">
        <v>406</v>
      </c>
      <c r="B46" s="37">
        <v>19458</v>
      </c>
      <c r="C46" s="38">
        <v>28</v>
      </c>
      <c r="D46" s="38">
        <v>9</v>
      </c>
      <c r="E46" s="38">
        <v>11</v>
      </c>
      <c r="F46" s="39">
        <v>3</v>
      </c>
      <c r="G46" s="206">
        <v>19152</v>
      </c>
      <c r="H46" s="629">
        <v>0.98399999999999999</v>
      </c>
      <c r="I46" s="145">
        <v>232</v>
      </c>
      <c r="J46" s="628">
        <v>1.2E-2</v>
      </c>
      <c r="K46" s="203">
        <v>1</v>
      </c>
      <c r="L46" s="628">
        <v>0</v>
      </c>
      <c r="M46" s="203">
        <v>73</v>
      </c>
      <c r="N46" s="627">
        <v>4.0000000000000001E-3</v>
      </c>
      <c r="O46" s="141">
        <v>21</v>
      </c>
      <c r="P46" s="626">
        <v>1E-3</v>
      </c>
      <c r="Q46" s="49">
        <v>4</v>
      </c>
      <c r="R46" s="625">
        <v>0</v>
      </c>
      <c r="S46" s="49">
        <v>497</v>
      </c>
      <c r="T46" s="625">
        <v>2.5999999999999999E-2</v>
      </c>
      <c r="U46" s="49">
        <v>585</v>
      </c>
      <c r="V46" s="625">
        <v>0.03</v>
      </c>
      <c r="W46" s="49">
        <v>8</v>
      </c>
      <c r="X46" s="624">
        <v>0</v>
      </c>
      <c r="Y46" s="52">
        <v>1</v>
      </c>
      <c r="Z46" s="623">
        <v>0</v>
      </c>
      <c r="AA46" s="434">
        <v>1</v>
      </c>
      <c r="AB46" s="622">
        <v>0</v>
      </c>
      <c r="AC46" s="621">
        <v>1189</v>
      </c>
      <c r="AD46" s="431">
        <v>18320</v>
      </c>
      <c r="AE46" s="620">
        <v>0.94199999999999995</v>
      </c>
      <c r="AF46" s="423">
        <v>22</v>
      </c>
      <c r="AG46" s="619">
        <v>1E-3</v>
      </c>
      <c r="AI46" s="529">
        <v>22</v>
      </c>
      <c r="AJ46" s="651">
        <v>1E-3</v>
      </c>
      <c r="AL46" s="531">
        <f t="shared" si="4"/>
        <v>0</v>
      </c>
      <c r="AM46" s="617">
        <f t="shared" si="5"/>
        <v>0</v>
      </c>
      <c r="AQ46" s="434">
        <v>22</v>
      </c>
      <c r="AR46" s="650">
        <v>1E-3</v>
      </c>
      <c r="AT46" s="647">
        <f t="shared" si="6"/>
        <v>0</v>
      </c>
      <c r="AU46" s="646">
        <f t="shared" si="7"/>
        <v>0</v>
      </c>
    </row>
    <row r="47" spans="1:47" x14ac:dyDescent="0.25">
      <c r="A47" s="36" t="s">
        <v>405</v>
      </c>
      <c r="B47" s="37">
        <v>39050</v>
      </c>
      <c r="C47" s="38">
        <v>39</v>
      </c>
      <c r="D47" s="38">
        <v>7</v>
      </c>
      <c r="E47" s="38">
        <v>27</v>
      </c>
      <c r="F47" s="39">
        <v>3</v>
      </c>
      <c r="G47" s="206">
        <v>37093</v>
      </c>
      <c r="H47" s="629">
        <v>0.95</v>
      </c>
      <c r="I47" s="145">
        <v>1818</v>
      </c>
      <c r="J47" s="628">
        <v>4.7E-2</v>
      </c>
      <c r="K47" s="203">
        <v>23</v>
      </c>
      <c r="L47" s="628">
        <v>1E-3</v>
      </c>
      <c r="M47" s="203">
        <v>116</v>
      </c>
      <c r="N47" s="627">
        <v>3.0000000000000001E-3</v>
      </c>
      <c r="O47" s="141">
        <v>222</v>
      </c>
      <c r="P47" s="626">
        <v>6.0000000000000001E-3</v>
      </c>
      <c r="Q47" s="49">
        <v>141</v>
      </c>
      <c r="R47" s="625">
        <v>4.0000000000000001E-3</v>
      </c>
      <c r="S47" s="49">
        <v>97</v>
      </c>
      <c r="T47" s="625">
        <v>2E-3</v>
      </c>
      <c r="U47" s="49">
        <v>111</v>
      </c>
      <c r="V47" s="625">
        <v>3.0000000000000001E-3</v>
      </c>
      <c r="W47" s="49">
        <v>44</v>
      </c>
      <c r="X47" s="624">
        <v>1E-3</v>
      </c>
      <c r="Y47" s="52">
        <v>0</v>
      </c>
      <c r="Z47" s="623">
        <v>0</v>
      </c>
      <c r="AA47" s="434">
        <v>18</v>
      </c>
      <c r="AB47" s="622">
        <v>0</v>
      </c>
      <c r="AC47" s="621">
        <v>580</v>
      </c>
      <c r="AD47" s="431">
        <v>38750</v>
      </c>
      <c r="AE47" s="620">
        <v>0.99199999999999999</v>
      </c>
      <c r="AF47" s="423">
        <v>245</v>
      </c>
      <c r="AG47" s="619">
        <v>6.0000000000000001E-3</v>
      </c>
      <c r="AI47" s="529">
        <v>263</v>
      </c>
      <c r="AJ47" s="651">
        <v>7.0000000000000001E-3</v>
      </c>
      <c r="AL47" s="531">
        <f t="shared" si="4"/>
        <v>-18</v>
      </c>
      <c r="AM47" s="617">
        <f t="shared" si="5"/>
        <v>-1E-3</v>
      </c>
      <c r="AQ47" s="434">
        <v>557</v>
      </c>
      <c r="AR47" s="650">
        <v>1.4E-2</v>
      </c>
      <c r="AT47" s="647">
        <f t="shared" si="6"/>
        <v>-312</v>
      </c>
      <c r="AU47" s="646">
        <f t="shared" si="7"/>
        <v>-8.0000000000000002E-3</v>
      </c>
    </row>
    <row r="48" spans="1:47" x14ac:dyDescent="0.25">
      <c r="A48" s="36" t="s">
        <v>404</v>
      </c>
      <c r="B48" s="37">
        <v>47585</v>
      </c>
      <c r="C48" s="38">
        <v>60</v>
      </c>
      <c r="D48" s="38">
        <v>0</v>
      </c>
      <c r="E48" s="38">
        <v>44</v>
      </c>
      <c r="F48" s="39">
        <v>3</v>
      </c>
      <c r="G48" s="206">
        <v>46176</v>
      </c>
      <c r="H48" s="629">
        <v>0.97</v>
      </c>
      <c r="I48" s="145">
        <v>1224</v>
      </c>
      <c r="J48" s="628">
        <v>2.5999999999999999E-2</v>
      </c>
      <c r="K48" s="203">
        <v>89</v>
      </c>
      <c r="L48" s="628">
        <v>2E-3</v>
      </c>
      <c r="M48" s="203">
        <v>96</v>
      </c>
      <c r="N48" s="627">
        <v>2E-3</v>
      </c>
      <c r="O48" s="141">
        <v>279</v>
      </c>
      <c r="P48" s="626">
        <v>6.0000000000000001E-3</v>
      </c>
      <c r="Q48" s="49">
        <v>240</v>
      </c>
      <c r="R48" s="625">
        <v>5.0000000000000001E-3</v>
      </c>
      <c r="S48" s="49">
        <v>550</v>
      </c>
      <c r="T48" s="625">
        <v>1.2E-2</v>
      </c>
      <c r="U48" s="49">
        <v>135</v>
      </c>
      <c r="V48" s="625">
        <v>3.0000000000000001E-3</v>
      </c>
      <c r="W48" s="49">
        <v>67</v>
      </c>
      <c r="X48" s="624">
        <v>1E-3</v>
      </c>
      <c r="Y48" s="52">
        <v>1</v>
      </c>
      <c r="Z48" s="623">
        <v>0</v>
      </c>
      <c r="AA48" s="434">
        <v>58</v>
      </c>
      <c r="AB48" s="622">
        <v>1E-3</v>
      </c>
      <c r="AC48" s="621">
        <v>1121</v>
      </c>
      <c r="AD48" s="431">
        <v>46780</v>
      </c>
      <c r="AE48" s="620">
        <v>0.98299999999999998</v>
      </c>
      <c r="AF48" s="423">
        <v>368</v>
      </c>
      <c r="AG48" s="619">
        <v>8.0000000000000002E-3</v>
      </c>
      <c r="AI48" s="529">
        <v>373</v>
      </c>
      <c r="AJ48" s="651">
        <v>8.0000000000000002E-3</v>
      </c>
      <c r="AL48" s="531">
        <f t="shared" si="4"/>
        <v>-5</v>
      </c>
      <c r="AM48" s="617">
        <f t="shared" si="5"/>
        <v>0</v>
      </c>
      <c r="AQ48" s="434">
        <v>1297</v>
      </c>
      <c r="AR48" s="650">
        <v>2.8000000000000001E-2</v>
      </c>
      <c r="AT48" s="647">
        <f t="shared" si="6"/>
        <v>-929</v>
      </c>
      <c r="AU48" s="646">
        <f t="shared" si="7"/>
        <v>-0.02</v>
      </c>
    </row>
    <row r="49" spans="1:47" x14ac:dyDescent="0.25">
      <c r="A49" s="36" t="s">
        <v>403</v>
      </c>
      <c r="B49" s="37">
        <v>17255</v>
      </c>
      <c r="C49" s="38">
        <v>27</v>
      </c>
      <c r="D49" s="38">
        <v>0</v>
      </c>
      <c r="E49" s="38">
        <v>16</v>
      </c>
      <c r="F49" s="39">
        <v>3</v>
      </c>
      <c r="G49" s="206">
        <v>15668</v>
      </c>
      <c r="H49" s="629">
        <v>0.90800000000000003</v>
      </c>
      <c r="I49" s="145">
        <v>1543</v>
      </c>
      <c r="J49" s="628">
        <v>8.8999999999999996E-2</v>
      </c>
      <c r="K49" s="203">
        <v>44</v>
      </c>
      <c r="L49" s="628">
        <v>3.0000000000000001E-3</v>
      </c>
      <c r="M49" s="203">
        <v>0</v>
      </c>
      <c r="N49" s="627">
        <v>0</v>
      </c>
      <c r="O49" s="141">
        <v>282</v>
      </c>
      <c r="P49" s="626">
        <v>1.6E-2</v>
      </c>
      <c r="Q49" s="49">
        <v>176</v>
      </c>
      <c r="R49" s="625">
        <v>0.01</v>
      </c>
      <c r="S49" s="49">
        <v>173</v>
      </c>
      <c r="T49" s="625">
        <v>0.01</v>
      </c>
      <c r="U49" s="49">
        <v>93</v>
      </c>
      <c r="V49" s="625">
        <v>5.0000000000000001E-3</v>
      </c>
      <c r="W49" s="49">
        <v>11</v>
      </c>
      <c r="X49" s="624">
        <v>1E-3</v>
      </c>
      <c r="Y49" s="52">
        <v>2</v>
      </c>
      <c r="Z49" s="623">
        <v>0</v>
      </c>
      <c r="AA49" s="434">
        <v>23</v>
      </c>
      <c r="AB49" s="622">
        <v>1E-3</v>
      </c>
      <c r="AC49" s="621">
        <v>589</v>
      </c>
      <c r="AD49" s="431">
        <v>16867</v>
      </c>
      <c r="AE49" s="620">
        <v>0.97799999999999998</v>
      </c>
      <c r="AF49" s="423">
        <v>326</v>
      </c>
      <c r="AG49" s="619">
        <v>1.9E-2</v>
      </c>
      <c r="AI49" s="529">
        <v>351</v>
      </c>
      <c r="AJ49" s="651">
        <v>0.02</v>
      </c>
      <c r="AL49" s="531">
        <f t="shared" si="4"/>
        <v>-25</v>
      </c>
      <c r="AM49" s="617">
        <f t="shared" si="5"/>
        <v>-1.0000000000000009E-3</v>
      </c>
      <c r="AQ49" s="434">
        <v>1291</v>
      </c>
      <c r="AR49" s="650">
        <v>7.5999999999999998E-2</v>
      </c>
      <c r="AT49" s="647">
        <f t="shared" si="6"/>
        <v>-965</v>
      </c>
      <c r="AU49" s="646">
        <f t="shared" si="7"/>
        <v>-5.6999999999999995E-2</v>
      </c>
    </row>
    <row r="50" spans="1:47" x14ac:dyDescent="0.25">
      <c r="A50" s="36" t="s">
        <v>402</v>
      </c>
      <c r="B50" s="37">
        <v>5996</v>
      </c>
      <c r="C50" s="38">
        <v>9</v>
      </c>
      <c r="D50" s="38">
        <v>0</v>
      </c>
      <c r="E50" s="38">
        <v>0</v>
      </c>
      <c r="F50" s="39">
        <v>3</v>
      </c>
      <c r="G50" s="206">
        <v>5229</v>
      </c>
      <c r="H50" s="629">
        <v>0.872</v>
      </c>
      <c r="I50" s="145">
        <v>737</v>
      </c>
      <c r="J50" s="628">
        <v>0.123</v>
      </c>
      <c r="K50" s="203">
        <v>30</v>
      </c>
      <c r="L50" s="628">
        <v>5.0000000000000001E-3</v>
      </c>
      <c r="M50" s="203">
        <v>0</v>
      </c>
      <c r="N50" s="627">
        <v>0</v>
      </c>
      <c r="O50" s="141">
        <v>245</v>
      </c>
      <c r="P50" s="626">
        <v>4.1000000000000002E-2</v>
      </c>
      <c r="Q50" s="49">
        <v>6</v>
      </c>
      <c r="R50" s="625">
        <v>1E-3</v>
      </c>
      <c r="S50" s="49">
        <v>166</v>
      </c>
      <c r="T50" s="625">
        <v>2.8000000000000001E-2</v>
      </c>
      <c r="U50" s="49">
        <v>28</v>
      </c>
      <c r="V50" s="625">
        <v>5.0000000000000001E-3</v>
      </c>
      <c r="W50" s="49">
        <v>35</v>
      </c>
      <c r="X50" s="624">
        <v>6.0000000000000001E-3</v>
      </c>
      <c r="Y50" s="52">
        <v>11</v>
      </c>
      <c r="Z50" s="623">
        <v>2E-3</v>
      </c>
      <c r="AA50" s="434">
        <v>28</v>
      </c>
      <c r="AB50" s="622">
        <v>5.0000000000000001E-3</v>
      </c>
      <c r="AC50" s="621">
        <v>528</v>
      </c>
      <c r="AD50" s="431">
        <v>5684</v>
      </c>
      <c r="AE50" s="620">
        <v>0.94799999999999995</v>
      </c>
      <c r="AF50" s="423">
        <v>275</v>
      </c>
      <c r="AG50" s="619">
        <v>4.5999999999999999E-2</v>
      </c>
      <c r="AI50" s="529">
        <v>371</v>
      </c>
      <c r="AJ50" s="651">
        <v>6.2E-2</v>
      </c>
      <c r="AL50" s="531">
        <f t="shared" si="4"/>
        <v>-96</v>
      </c>
      <c r="AM50" s="617">
        <f t="shared" si="5"/>
        <v>-1.6E-2</v>
      </c>
      <c r="AQ50" s="434">
        <v>384</v>
      </c>
      <c r="AR50" s="650">
        <v>6.5000000000000002E-2</v>
      </c>
      <c r="AT50" s="647">
        <f t="shared" si="6"/>
        <v>-109</v>
      </c>
      <c r="AU50" s="646">
        <f t="shared" si="7"/>
        <v>-1.9000000000000003E-2</v>
      </c>
    </row>
    <row r="51" spans="1:47" x14ac:dyDescent="0.25">
      <c r="A51" s="36" t="s">
        <v>401</v>
      </c>
      <c r="B51" s="37">
        <v>8568</v>
      </c>
      <c r="C51" s="38">
        <v>18</v>
      </c>
      <c r="D51" s="38">
        <v>0</v>
      </c>
      <c r="E51" s="38">
        <v>0</v>
      </c>
      <c r="F51" s="39">
        <v>3</v>
      </c>
      <c r="G51" s="206">
        <v>6200</v>
      </c>
      <c r="H51" s="629">
        <v>0.72399999999999998</v>
      </c>
      <c r="I51" s="145">
        <v>2364</v>
      </c>
      <c r="J51" s="628">
        <v>0.27600000000000002</v>
      </c>
      <c r="K51" s="203">
        <v>4</v>
      </c>
      <c r="L51" s="628">
        <v>0</v>
      </c>
      <c r="M51" s="203">
        <v>0</v>
      </c>
      <c r="N51" s="627">
        <v>0</v>
      </c>
      <c r="O51" s="141">
        <v>62</v>
      </c>
      <c r="P51" s="626">
        <v>7.0000000000000001E-3</v>
      </c>
      <c r="Q51" s="49">
        <v>19</v>
      </c>
      <c r="R51" s="625">
        <v>2E-3</v>
      </c>
      <c r="S51" s="49">
        <v>66</v>
      </c>
      <c r="T51" s="625">
        <v>8.0000000000000002E-3</v>
      </c>
      <c r="U51" s="49">
        <v>41</v>
      </c>
      <c r="V51" s="625">
        <v>5.0000000000000001E-3</v>
      </c>
      <c r="W51" s="49">
        <v>34</v>
      </c>
      <c r="X51" s="624">
        <v>4.0000000000000001E-3</v>
      </c>
      <c r="Y51" s="52">
        <v>1</v>
      </c>
      <c r="Z51" s="623">
        <v>0</v>
      </c>
      <c r="AA51" s="434">
        <v>14</v>
      </c>
      <c r="AB51" s="622">
        <v>2E-3</v>
      </c>
      <c r="AC51" s="621">
        <v>246</v>
      </c>
      <c r="AD51" s="431">
        <v>8489</v>
      </c>
      <c r="AE51" s="620">
        <v>0.99099999999999999</v>
      </c>
      <c r="AF51" s="423">
        <v>66</v>
      </c>
      <c r="AG51" s="619">
        <v>8.0000000000000002E-3</v>
      </c>
      <c r="AI51" s="529">
        <v>126</v>
      </c>
      <c r="AJ51" s="651">
        <v>1.4999999999999999E-2</v>
      </c>
      <c r="AL51" s="531">
        <f t="shared" si="4"/>
        <v>-60</v>
      </c>
      <c r="AM51" s="617">
        <f t="shared" si="5"/>
        <v>-6.9999999999999993E-3</v>
      </c>
      <c r="AQ51" s="434">
        <v>483</v>
      </c>
      <c r="AR51" s="650">
        <v>5.7000000000000002E-2</v>
      </c>
      <c r="AT51" s="647">
        <f t="shared" si="6"/>
        <v>-417</v>
      </c>
      <c r="AU51" s="646">
        <f t="shared" si="7"/>
        <v>-4.9000000000000002E-2</v>
      </c>
    </row>
    <row r="52" spans="1:47" x14ac:dyDescent="0.25">
      <c r="A52" s="36" t="s">
        <v>400</v>
      </c>
      <c r="B52" s="37">
        <v>8209</v>
      </c>
      <c r="C52" s="38">
        <v>15</v>
      </c>
      <c r="D52" s="38">
        <v>0</v>
      </c>
      <c r="E52" s="38">
        <v>13</v>
      </c>
      <c r="F52" s="39">
        <v>3</v>
      </c>
      <c r="G52" s="206">
        <v>7873</v>
      </c>
      <c r="H52" s="629">
        <v>0.95899999999999996</v>
      </c>
      <c r="I52" s="145">
        <v>309</v>
      </c>
      <c r="J52" s="628">
        <v>3.7999999999999999E-2</v>
      </c>
      <c r="K52" s="203">
        <v>11</v>
      </c>
      <c r="L52" s="628">
        <v>1E-3</v>
      </c>
      <c r="M52" s="203">
        <v>16</v>
      </c>
      <c r="N52" s="627">
        <v>2E-3</v>
      </c>
      <c r="O52" s="141">
        <v>40</v>
      </c>
      <c r="P52" s="626">
        <v>5.0000000000000001E-3</v>
      </c>
      <c r="Q52" s="49">
        <v>35</v>
      </c>
      <c r="R52" s="625">
        <v>4.0000000000000001E-3</v>
      </c>
      <c r="S52" s="49">
        <v>38</v>
      </c>
      <c r="T52" s="625">
        <v>5.0000000000000001E-3</v>
      </c>
      <c r="U52" s="49">
        <v>15</v>
      </c>
      <c r="V52" s="625">
        <v>2E-3</v>
      </c>
      <c r="W52" s="49">
        <v>14</v>
      </c>
      <c r="X52" s="624">
        <v>2E-3</v>
      </c>
      <c r="Y52" s="52">
        <v>1</v>
      </c>
      <c r="Z52" s="623">
        <v>0</v>
      </c>
      <c r="AA52" s="434">
        <v>18</v>
      </c>
      <c r="AB52" s="622">
        <v>2E-3</v>
      </c>
      <c r="AC52" s="621">
        <v>142</v>
      </c>
      <c r="AD52" s="431">
        <v>8150</v>
      </c>
      <c r="AE52" s="620">
        <v>0.99299999999999999</v>
      </c>
      <c r="AF52" s="423">
        <v>51</v>
      </c>
      <c r="AG52" s="619">
        <v>6.0000000000000001E-3</v>
      </c>
      <c r="AI52" s="529">
        <v>52</v>
      </c>
      <c r="AJ52" s="651">
        <v>6.0000000000000001E-3</v>
      </c>
      <c r="AL52" s="531">
        <f t="shared" si="4"/>
        <v>-1</v>
      </c>
      <c r="AM52" s="617">
        <f t="shared" si="5"/>
        <v>0</v>
      </c>
      <c r="AQ52" s="434">
        <v>91</v>
      </c>
      <c r="AR52" s="650">
        <v>1.0999999999999999E-2</v>
      </c>
      <c r="AT52" s="647">
        <f t="shared" si="6"/>
        <v>-40</v>
      </c>
      <c r="AU52" s="646">
        <f t="shared" si="7"/>
        <v>-4.9999999999999992E-3</v>
      </c>
    </row>
    <row r="53" spans="1:47" x14ac:dyDescent="0.25">
      <c r="A53" s="36" t="s">
        <v>399</v>
      </c>
      <c r="B53" s="37">
        <v>10366</v>
      </c>
      <c r="C53" s="38">
        <v>17</v>
      </c>
      <c r="D53" s="38">
        <v>0</v>
      </c>
      <c r="E53" s="38">
        <v>8</v>
      </c>
      <c r="F53" s="39">
        <v>3</v>
      </c>
      <c r="G53" s="206">
        <v>9815</v>
      </c>
      <c r="H53" s="629">
        <v>0.94699999999999995</v>
      </c>
      <c r="I53" s="145">
        <v>510</v>
      </c>
      <c r="J53" s="628">
        <v>4.9000000000000002E-2</v>
      </c>
      <c r="K53" s="203">
        <v>14</v>
      </c>
      <c r="L53" s="628">
        <v>1E-3</v>
      </c>
      <c r="M53" s="203">
        <v>27</v>
      </c>
      <c r="N53" s="627">
        <v>3.0000000000000001E-3</v>
      </c>
      <c r="O53" s="141">
        <v>83</v>
      </c>
      <c r="P53" s="626">
        <v>8.0000000000000002E-3</v>
      </c>
      <c r="Q53" s="49">
        <v>36</v>
      </c>
      <c r="R53" s="625">
        <v>3.0000000000000001E-3</v>
      </c>
      <c r="S53" s="49">
        <v>198</v>
      </c>
      <c r="T53" s="625">
        <v>1.9E-2</v>
      </c>
      <c r="U53" s="49">
        <v>36</v>
      </c>
      <c r="V53" s="625">
        <v>3.0000000000000001E-3</v>
      </c>
      <c r="W53" s="49">
        <v>1774</v>
      </c>
      <c r="X53" s="624">
        <v>0.17100000000000001</v>
      </c>
      <c r="Y53" s="52">
        <v>5855</v>
      </c>
      <c r="Z53" s="623">
        <v>0.56499999999999995</v>
      </c>
      <c r="AA53" s="434">
        <v>20</v>
      </c>
      <c r="AB53" s="622">
        <v>2E-3</v>
      </c>
      <c r="AC53" s="621">
        <v>7999</v>
      </c>
      <c r="AD53" s="431">
        <v>4386</v>
      </c>
      <c r="AE53" s="620">
        <v>0.42299999999999999</v>
      </c>
      <c r="AF53" s="423">
        <v>97</v>
      </c>
      <c r="AG53" s="619">
        <v>8.9999999999999993E-3</v>
      </c>
      <c r="AI53" s="529">
        <v>97</v>
      </c>
      <c r="AJ53" s="651">
        <v>8.9999999999999993E-3</v>
      </c>
      <c r="AL53" s="531">
        <f t="shared" si="4"/>
        <v>0</v>
      </c>
      <c r="AM53" s="617">
        <f t="shared" si="5"/>
        <v>0</v>
      </c>
      <c r="AQ53" s="434">
        <v>191</v>
      </c>
      <c r="AR53" s="650">
        <v>1.9E-2</v>
      </c>
      <c r="AT53" s="647">
        <f t="shared" si="6"/>
        <v>-94</v>
      </c>
      <c r="AU53" s="646">
        <f t="shared" si="7"/>
        <v>-0.01</v>
      </c>
    </row>
    <row r="54" spans="1:47" x14ac:dyDescent="0.25">
      <c r="A54" s="36" t="s">
        <v>398</v>
      </c>
      <c r="B54" s="37">
        <v>5079</v>
      </c>
      <c r="C54" s="38">
        <v>9</v>
      </c>
      <c r="D54" s="38">
        <v>0</v>
      </c>
      <c r="E54" s="38">
        <v>0</v>
      </c>
      <c r="F54" s="39">
        <v>3</v>
      </c>
      <c r="G54" s="206">
        <v>4784</v>
      </c>
      <c r="H54" s="629">
        <v>0.94199999999999995</v>
      </c>
      <c r="I54" s="145">
        <v>268</v>
      </c>
      <c r="J54" s="628">
        <v>5.2999999999999999E-2</v>
      </c>
      <c r="K54" s="203">
        <v>3</v>
      </c>
      <c r="L54" s="628">
        <v>1E-3</v>
      </c>
      <c r="M54" s="203">
        <v>24</v>
      </c>
      <c r="N54" s="627">
        <v>5.0000000000000001E-3</v>
      </c>
      <c r="O54" s="141">
        <v>5</v>
      </c>
      <c r="P54" s="626">
        <v>1E-3</v>
      </c>
      <c r="Q54" s="49">
        <v>0</v>
      </c>
      <c r="R54" s="625">
        <v>0</v>
      </c>
      <c r="S54" s="49">
        <v>98</v>
      </c>
      <c r="T54" s="625">
        <v>1.9E-2</v>
      </c>
      <c r="U54" s="49">
        <v>6</v>
      </c>
      <c r="V54" s="625">
        <v>1E-3</v>
      </c>
      <c r="W54" s="49">
        <v>5</v>
      </c>
      <c r="X54" s="624">
        <v>1E-3</v>
      </c>
      <c r="Y54" s="52">
        <v>0</v>
      </c>
      <c r="Z54" s="623">
        <v>0</v>
      </c>
      <c r="AA54" s="434">
        <v>0</v>
      </c>
      <c r="AB54" s="622">
        <v>0</v>
      </c>
      <c r="AC54" s="621">
        <v>129</v>
      </c>
      <c r="AD54" s="431">
        <v>4973</v>
      </c>
      <c r="AE54" s="620">
        <v>0.97899999999999998</v>
      </c>
      <c r="AF54" s="423">
        <v>8</v>
      </c>
      <c r="AG54" s="619">
        <v>2E-3</v>
      </c>
      <c r="AI54" s="529">
        <v>8</v>
      </c>
      <c r="AJ54" s="651">
        <v>2E-3</v>
      </c>
      <c r="AL54" s="531">
        <f t="shared" si="4"/>
        <v>0</v>
      </c>
      <c r="AM54" s="617">
        <f t="shared" si="5"/>
        <v>0</v>
      </c>
      <c r="AQ54" s="434">
        <v>12</v>
      </c>
      <c r="AR54" s="650">
        <v>2E-3</v>
      </c>
      <c r="AT54" s="647">
        <f t="shared" si="6"/>
        <v>-4</v>
      </c>
      <c r="AU54" s="646">
        <f t="shared" si="7"/>
        <v>0</v>
      </c>
    </row>
    <row r="55" spans="1:47" x14ac:dyDescent="0.25">
      <c r="A55" s="36" t="s">
        <v>397</v>
      </c>
      <c r="B55" s="37">
        <v>5573</v>
      </c>
      <c r="C55" s="38">
        <v>10</v>
      </c>
      <c r="D55" s="38">
        <v>0</v>
      </c>
      <c r="E55" s="38">
        <v>7</v>
      </c>
      <c r="F55" s="39">
        <v>4</v>
      </c>
      <c r="G55" s="206">
        <v>4908</v>
      </c>
      <c r="H55" s="629">
        <v>0.88100000000000001</v>
      </c>
      <c r="I55" s="145">
        <v>633</v>
      </c>
      <c r="J55" s="628">
        <v>0.114</v>
      </c>
      <c r="K55" s="203">
        <v>32</v>
      </c>
      <c r="L55" s="628">
        <v>6.0000000000000001E-3</v>
      </c>
      <c r="M55" s="203">
        <v>0</v>
      </c>
      <c r="N55" s="627">
        <v>0</v>
      </c>
      <c r="O55" s="141">
        <v>160</v>
      </c>
      <c r="P55" s="626">
        <v>2.9000000000000001E-2</v>
      </c>
      <c r="Q55" s="49">
        <v>89</v>
      </c>
      <c r="R55" s="625">
        <v>1.6E-2</v>
      </c>
      <c r="S55" s="49">
        <v>113</v>
      </c>
      <c r="T55" s="625">
        <v>0.02</v>
      </c>
      <c r="U55" s="49">
        <v>64</v>
      </c>
      <c r="V55" s="625">
        <v>1.0999999999999999E-2</v>
      </c>
      <c r="W55" s="49">
        <v>14</v>
      </c>
      <c r="X55" s="624">
        <v>3.0000000000000001E-3</v>
      </c>
      <c r="Y55" s="52">
        <v>1</v>
      </c>
      <c r="Z55" s="623">
        <v>0</v>
      </c>
      <c r="AA55" s="434">
        <v>27</v>
      </c>
      <c r="AB55" s="622">
        <v>5.0000000000000001E-3</v>
      </c>
      <c r="AC55" s="621">
        <v>388</v>
      </c>
      <c r="AD55" s="431">
        <v>5381</v>
      </c>
      <c r="AE55" s="620">
        <v>0.96599999999999997</v>
      </c>
      <c r="AF55" s="423">
        <v>192</v>
      </c>
      <c r="AG55" s="619">
        <v>3.4000000000000002E-2</v>
      </c>
      <c r="AI55" s="529">
        <v>192</v>
      </c>
      <c r="AJ55" s="651">
        <v>3.4000000000000002E-2</v>
      </c>
      <c r="AL55" s="531">
        <f t="shared" si="4"/>
        <v>0</v>
      </c>
      <c r="AM55" s="617">
        <f t="shared" si="5"/>
        <v>0</v>
      </c>
      <c r="AQ55" s="434">
        <v>206</v>
      </c>
      <c r="AR55" s="650">
        <v>3.6999999999999998E-2</v>
      </c>
      <c r="AT55" s="647">
        <f t="shared" si="6"/>
        <v>-14</v>
      </c>
      <c r="AU55" s="646">
        <f t="shared" si="7"/>
        <v>-2.9999999999999957E-3</v>
      </c>
    </row>
    <row r="56" spans="1:47" x14ac:dyDescent="0.25">
      <c r="A56" s="36" t="s">
        <v>396</v>
      </c>
      <c r="B56" s="37">
        <v>14320</v>
      </c>
      <c r="C56" s="38">
        <v>20</v>
      </c>
      <c r="D56" s="38">
        <v>0</v>
      </c>
      <c r="E56" s="38">
        <v>14</v>
      </c>
      <c r="F56" s="39">
        <v>3</v>
      </c>
      <c r="G56" s="206">
        <v>13942</v>
      </c>
      <c r="H56" s="629">
        <v>0.97399999999999998</v>
      </c>
      <c r="I56" s="145">
        <v>376</v>
      </c>
      <c r="J56" s="628">
        <v>2.5999999999999999E-2</v>
      </c>
      <c r="K56" s="203">
        <v>2</v>
      </c>
      <c r="L56" s="628">
        <v>0</v>
      </c>
      <c r="M56" s="203">
        <v>0</v>
      </c>
      <c r="N56" s="627">
        <v>0</v>
      </c>
      <c r="O56" s="141">
        <v>25</v>
      </c>
      <c r="P56" s="626">
        <v>2E-3</v>
      </c>
      <c r="Q56" s="49">
        <v>5</v>
      </c>
      <c r="R56" s="625">
        <v>0</v>
      </c>
      <c r="S56" s="49">
        <v>6</v>
      </c>
      <c r="T56" s="625">
        <v>0</v>
      </c>
      <c r="U56" s="49">
        <v>3</v>
      </c>
      <c r="V56" s="625">
        <v>0</v>
      </c>
      <c r="W56" s="49">
        <v>2</v>
      </c>
      <c r="X56" s="624">
        <v>0</v>
      </c>
      <c r="Y56" s="52">
        <v>0</v>
      </c>
      <c r="Z56" s="623">
        <v>0</v>
      </c>
      <c r="AA56" s="434">
        <v>0</v>
      </c>
      <c r="AB56" s="622">
        <v>0</v>
      </c>
      <c r="AC56" s="621">
        <v>36</v>
      </c>
      <c r="AD56" s="431">
        <v>14293</v>
      </c>
      <c r="AE56" s="620">
        <v>0.998</v>
      </c>
      <c r="AF56" s="423">
        <v>27</v>
      </c>
      <c r="AG56" s="619">
        <v>2E-3</v>
      </c>
      <c r="AI56" s="529">
        <v>25</v>
      </c>
      <c r="AJ56" s="651">
        <v>2E-3</v>
      </c>
      <c r="AL56" s="531">
        <f t="shared" si="4"/>
        <v>2</v>
      </c>
      <c r="AM56" s="617">
        <f t="shared" si="5"/>
        <v>0</v>
      </c>
      <c r="AQ56" s="434">
        <v>355</v>
      </c>
      <c r="AR56" s="650">
        <v>2.5000000000000001E-2</v>
      </c>
      <c r="AT56" s="647">
        <f t="shared" si="6"/>
        <v>-328</v>
      </c>
      <c r="AU56" s="646">
        <f t="shared" si="7"/>
        <v>-2.3E-2</v>
      </c>
    </row>
    <row r="57" spans="1:47" x14ac:dyDescent="0.25">
      <c r="A57" s="36" t="s">
        <v>395</v>
      </c>
      <c r="B57" s="37">
        <v>25085</v>
      </c>
      <c r="C57" s="38">
        <v>38</v>
      </c>
      <c r="D57" s="38">
        <v>0</v>
      </c>
      <c r="E57" s="38">
        <v>22</v>
      </c>
      <c r="F57" s="39">
        <v>4</v>
      </c>
      <c r="G57" s="206">
        <v>22988</v>
      </c>
      <c r="H57" s="629">
        <v>0.91600000000000004</v>
      </c>
      <c r="I57" s="145">
        <v>1960</v>
      </c>
      <c r="J57" s="628">
        <v>7.8E-2</v>
      </c>
      <c r="K57" s="203">
        <v>137</v>
      </c>
      <c r="L57" s="628">
        <v>5.0000000000000001E-3</v>
      </c>
      <c r="M57" s="203">
        <v>0</v>
      </c>
      <c r="N57" s="627">
        <v>0</v>
      </c>
      <c r="O57" s="141">
        <v>774</v>
      </c>
      <c r="P57" s="626">
        <v>3.1E-2</v>
      </c>
      <c r="Q57" s="49">
        <v>528</v>
      </c>
      <c r="R57" s="625">
        <v>2.1000000000000001E-2</v>
      </c>
      <c r="S57" s="49">
        <v>6714</v>
      </c>
      <c r="T57" s="625">
        <v>0.26800000000000002</v>
      </c>
      <c r="U57" s="49">
        <v>207</v>
      </c>
      <c r="V57" s="625">
        <v>8.0000000000000002E-3</v>
      </c>
      <c r="W57" s="49">
        <v>151</v>
      </c>
      <c r="X57" s="624">
        <v>6.0000000000000001E-3</v>
      </c>
      <c r="Y57" s="52">
        <v>26</v>
      </c>
      <c r="Z57" s="623">
        <v>1E-3</v>
      </c>
      <c r="AA57" s="434">
        <v>52</v>
      </c>
      <c r="AB57" s="622">
        <v>2E-3</v>
      </c>
      <c r="AC57" s="621">
        <v>7947</v>
      </c>
      <c r="AD57" s="431">
        <v>17831</v>
      </c>
      <c r="AE57" s="620">
        <v>0.71099999999999997</v>
      </c>
      <c r="AF57" s="423">
        <v>911</v>
      </c>
      <c r="AG57" s="619">
        <v>3.5999999999999997E-2</v>
      </c>
      <c r="AI57" s="529">
        <v>906</v>
      </c>
      <c r="AJ57" s="651">
        <v>3.5999999999999997E-2</v>
      </c>
      <c r="AL57" s="531">
        <f t="shared" si="4"/>
        <v>5</v>
      </c>
      <c r="AM57" s="617">
        <f t="shared" si="5"/>
        <v>0</v>
      </c>
      <c r="AQ57" s="434">
        <v>980</v>
      </c>
      <c r="AR57" s="650">
        <v>3.9E-2</v>
      </c>
      <c r="AT57" s="647">
        <f t="shared" si="6"/>
        <v>-69</v>
      </c>
      <c r="AU57" s="646">
        <f t="shared" si="7"/>
        <v>-3.0000000000000027E-3</v>
      </c>
    </row>
    <row r="58" spans="1:47" x14ac:dyDescent="0.25">
      <c r="A58" s="36" t="s">
        <v>394</v>
      </c>
      <c r="B58" s="37">
        <v>4986</v>
      </c>
      <c r="C58" s="38">
        <v>12</v>
      </c>
      <c r="D58" s="38">
        <v>0</v>
      </c>
      <c r="E58" s="38">
        <v>0</v>
      </c>
      <c r="F58" s="39">
        <v>3</v>
      </c>
      <c r="G58" s="206">
        <v>4214</v>
      </c>
      <c r="H58" s="629">
        <v>0.84499999999999997</v>
      </c>
      <c r="I58" s="145">
        <v>752</v>
      </c>
      <c r="J58" s="628">
        <v>0.151</v>
      </c>
      <c r="K58" s="203">
        <v>19</v>
      </c>
      <c r="L58" s="628">
        <v>4.0000000000000001E-3</v>
      </c>
      <c r="M58" s="203">
        <v>1</v>
      </c>
      <c r="N58" s="627">
        <v>0</v>
      </c>
      <c r="O58" s="141">
        <v>171</v>
      </c>
      <c r="P58" s="626">
        <v>3.4000000000000002E-2</v>
      </c>
      <c r="Q58" s="49">
        <v>2</v>
      </c>
      <c r="R58" s="625">
        <v>0</v>
      </c>
      <c r="S58" s="49">
        <v>795</v>
      </c>
      <c r="T58" s="625">
        <v>0.159</v>
      </c>
      <c r="U58" s="49">
        <v>4967</v>
      </c>
      <c r="V58" s="625">
        <v>0.996</v>
      </c>
      <c r="W58" s="49">
        <v>15</v>
      </c>
      <c r="X58" s="624">
        <v>3.0000000000000001E-3</v>
      </c>
      <c r="Y58" s="52">
        <v>1</v>
      </c>
      <c r="Z58" s="623">
        <v>0</v>
      </c>
      <c r="AA58" s="434">
        <v>9</v>
      </c>
      <c r="AB58" s="622">
        <v>2E-3</v>
      </c>
      <c r="AC58" s="621">
        <v>5968</v>
      </c>
      <c r="AD58" s="431">
        <v>0</v>
      </c>
      <c r="AE58" s="620">
        <v>0</v>
      </c>
      <c r="AF58" s="423">
        <v>190</v>
      </c>
      <c r="AG58" s="619">
        <v>3.7999999999999999E-2</v>
      </c>
      <c r="AI58" s="529">
        <v>298</v>
      </c>
      <c r="AJ58" s="651">
        <v>0.06</v>
      </c>
      <c r="AL58" s="531">
        <f t="shared" si="4"/>
        <v>-108</v>
      </c>
      <c r="AM58" s="617">
        <f t="shared" si="5"/>
        <v>-2.1999999999999999E-2</v>
      </c>
      <c r="AQ58" s="434">
        <v>327</v>
      </c>
      <c r="AR58" s="650">
        <v>6.6000000000000003E-2</v>
      </c>
      <c r="AT58" s="647">
        <f t="shared" si="6"/>
        <v>-137</v>
      </c>
      <c r="AU58" s="646">
        <f t="shared" si="7"/>
        <v>-2.8000000000000004E-2</v>
      </c>
    </row>
    <row r="59" spans="1:47" x14ac:dyDescent="0.25">
      <c r="A59" s="36" t="s">
        <v>393</v>
      </c>
      <c r="B59" s="37">
        <v>9890</v>
      </c>
      <c r="C59" s="38">
        <v>23</v>
      </c>
      <c r="D59" s="38">
        <v>0</v>
      </c>
      <c r="E59" s="38">
        <v>11</v>
      </c>
      <c r="F59" s="39">
        <v>3</v>
      </c>
      <c r="G59" s="206">
        <v>9454</v>
      </c>
      <c r="H59" s="629">
        <v>0.95599999999999996</v>
      </c>
      <c r="I59" s="145">
        <v>403</v>
      </c>
      <c r="J59" s="628">
        <v>4.1000000000000002E-2</v>
      </c>
      <c r="K59" s="203">
        <v>27</v>
      </c>
      <c r="L59" s="628">
        <v>3.0000000000000001E-3</v>
      </c>
      <c r="M59" s="203">
        <v>6</v>
      </c>
      <c r="N59" s="627">
        <v>1E-3</v>
      </c>
      <c r="O59" s="141">
        <v>330</v>
      </c>
      <c r="P59" s="626">
        <v>3.3000000000000002E-2</v>
      </c>
      <c r="Q59" s="49">
        <v>111</v>
      </c>
      <c r="R59" s="625">
        <v>1.0999999999999999E-2</v>
      </c>
      <c r="S59" s="49">
        <v>300</v>
      </c>
      <c r="T59" s="625">
        <v>0.03</v>
      </c>
      <c r="U59" s="49">
        <v>66</v>
      </c>
      <c r="V59" s="625">
        <v>7.0000000000000001E-3</v>
      </c>
      <c r="W59" s="49">
        <v>7</v>
      </c>
      <c r="X59" s="624">
        <v>1E-3</v>
      </c>
      <c r="Y59" s="52">
        <v>7</v>
      </c>
      <c r="Z59" s="623">
        <v>1E-3</v>
      </c>
      <c r="AA59" s="434">
        <v>65</v>
      </c>
      <c r="AB59" s="622">
        <v>7.0000000000000001E-3</v>
      </c>
      <c r="AC59" s="621">
        <v>790</v>
      </c>
      <c r="AD59" s="431">
        <v>9365</v>
      </c>
      <c r="AE59" s="620">
        <v>0.94699999999999995</v>
      </c>
      <c r="AF59" s="423">
        <v>357</v>
      </c>
      <c r="AG59" s="619">
        <v>3.5999999999999997E-2</v>
      </c>
      <c r="AI59" s="529">
        <v>632</v>
      </c>
      <c r="AJ59" s="651">
        <v>6.4000000000000001E-2</v>
      </c>
      <c r="AL59" s="531">
        <f t="shared" si="4"/>
        <v>-275</v>
      </c>
      <c r="AM59" s="617">
        <f t="shared" si="5"/>
        <v>-2.8000000000000004E-2</v>
      </c>
      <c r="AQ59" s="434">
        <v>861</v>
      </c>
      <c r="AR59" s="650">
        <v>8.7999999999999995E-2</v>
      </c>
      <c r="AT59" s="647">
        <f t="shared" si="6"/>
        <v>-504</v>
      </c>
      <c r="AU59" s="646">
        <f t="shared" si="7"/>
        <v>-5.1999999999999998E-2</v>
      </c>
    </row>
    <row r="60" spans="1:47" x14ac:dyDescent="0.25">
      <c r="A60" s="36" t="s">
        <v>392</v>
      </c>
      <c r="B60" s="37">
        <v>3582</v>
      </c>
      <c r="C60" s="38">
        <v>10</v>
      </c>
      <c r="D60" s="38">
        <v>0</v>
      </c>
      <c r="E60" s="38">
        <v>8</v>
      </c>
      <c r="F60" s="39">
        <v>3</v>
      </c>
      <c r="G60" s="206">
        <v>1793</v>
      </c>
      <c r="H60" s="629">
        <v>0.501</v>
      </c>
      <c r="I60" s="145">
        <v>1789</v>
      </c>
      <c r="J60" s="628">
        <v>0.499</v>
      </c>
      <c r="K60" s="203">
        <v>0</v>
      </c>
      <c r="L60" s="628">
        <v>0</v>
      </c>
      <c r="M60" s="203">
        <v>0</v>
      </c>
      <c r="N60" s="627">
        <v>0</v>
      </c>
      <c r="O60" s="141">
        <v>69</v>
      </c>
      <c r="P60" s="626">
        <v>1.9E-2</v>
      </c>
      <c r="Q60" s="49">
        <v>48</v>
      </c>
      <c r="R60" s="625">
        <v>1.2999999999999999E-2</v>
      </c>
      <c r="S60" s="49">
        <v>55</v>
      </c>
      <c r="T60" s="625">
        <v>1.4999999999999999E-2</v>
      </c>
      <c r="U60" s="49">
        <v>41</v>
      </c>
      <c r="V60" s="625">
        <v>1.0999999999999999E-2</v>
      </c>
      <c r="W60" s="49">
        <v>19</v>
      </c>
      <c r="X60" s="624">
        <v>5.0000000000000001E-3</v>
      </c>
      <c r="Y60" s="52">
        <v>11</v>
      </c>
      <c r="Z60" s="623">
        <v>3.0000000000000001E-3</v>
      </c>
      <c r="AA60" s="434">
        <v>15</v>
      </c>
      <c r="AB60" s="622">
        <v>4.0000000000000001E-3</v>
      </c>
      <c r="AC60" s="621">
        <v>228</v>
      </c>
      <c r="AD60" s="431">
        <v>3505</v>
      </c>
      <c r="AE60" s="620">
        <v>0.97899999999999998</v>
      </c>
      <c r="AF60" s="423">
        <v>69</v>
      </c>
      <c r="AG60" s="619">
        <v>1.9E-2</v>
      </c>
      <c r="AI60" s="529">
        <v>69</v>
      </c>
      <c r="AJ60" s="651">
        <v>1.9E-2</v>
      </c>
      <c r="AL60" s="531">
        <f t="shared" si="4"/>
        <v>0</v>
      </c>
      <c r="AM60" s="617">
        <f t="shared" si="5"/>
        <v>0</v>
      </c>
      <c r="AQ60" s="434">
        <v>249</v>
      </c>
      <c r="AR60" s="650">
        <v>7.0000000000000007E-2</v>
      </c>
      <c r="AT60" s="647">
        <f t="shared" si="6"/>
        <v>-180</v>
      </c>
      <c r="AU60" s="646">
        <f t="shared" si="7"/>
        <v>-5.1000000000000004E-2</v>
      </c>
    </row>
    <row r="61" spans="1:47" x14ac:dyDescent="0.25">
      <c r="A61" s="36" t="s">
        <v>391</v>
      </c>
      <c r="B61" s="37">
        <v>54118</v>
      </c>
      <c r="C61" s="38">
        <v>70</v>
      </c>
      <c r="D61" s="38">
        <v>0</v>
      </c>
      <c r="E61" s="38">
        <v>46</v>
      </c>
      <c r="F61" s="39">
        <v>3</v>
      </c>
      <c r="G61" s="206">
        <v>53620</v>
      </c>
      <c r="H61" s="629">
        <v>0.99099999999999999</v>
      </c>
      <c r="I61" s="145">
        <v>371</v>
      </c>
      <c r="J61" s="628">
        <v>7.0000000000000001E-3</v>
      </c>
      <c r="K61" s="203">
        <v>0</v>
      </c>
      <c r="L61" s="628">
        <v>0</v>
      </c>
      <c r="M61" s="203">
        <v>127</v>
      </c>
      <c r="N61" s="627">
        <v>2E-3</v>
      </c>
      <c r="O61" s="141">
        <v>21</v>
      </c>
      <c r="P61" s="626">
        <v>0</v>
      </c>
      <c r="Q61" s="49">
        <v>9</v>
      </c>
      <c r="R61" s="625">
        <v>0</v>
      </c>
      <c r="S61" s="49">
        <v>376</v>
      </c>
      <c r="T61" s="625">
        <v>7.0000000000000001E-3</v>
      </c>
      <c r="U61" s="49">
        <v>140</v>
      </c>
      <c r="V61" s="625">
        <v>3.0000000000000001E-3</v>
      </c>
      <c r="W61" s="49">
        <v>7</v>
      </c>
      <c r="X61" s="624">
        <v>0</v>
      </c>
      <c r="Y61" s="52">
        <v>7</v>
      </c>
      <c r="Z61" s="623">
        <v>0</v>
      </c>
      <c r="AA61" s="434">
        <v>0</v>
      </c>
      <c r="AB61" s="622">
        <v>0</v>
      </c>
      <c r="AC61" s="621">
        <v>632</v>
      </c>
      <c r="AD61" s="431">
        <v>53532</v>
      </c>
      <c r="AE61" s="620">
        <v>0.98899999999999999</v>
      </c>
      <c r="AF61" s="423">
        <v>21</v>
      </c>
      <c r="AG61" s="619">
        <v>0</v>
      </c>
      <c r="AI61" s="529">
        <v>20</v>
      </c>
      <c r="AJ61" s="651">
        <v>0</v>
      </c>
      <c r="AL61" s="531">
        <f t="shared" si="4"/>
        <v>1</v>
      </c>
      <c r="AM61" s="617">
        <f t="shared" si="5"/>
        <v>0</v>
      </c>
      <c r="AQ61" s="434">
        <v>65</v>
      </c>
      <c r="AR61" s="650">
        <v>1E-3</v>
      </c>
      <c r="AT61" s="647">
        <f t="shared" si="6"/>
        <v>-44</v>
      </c>
      <c r="AU61" s="646">
        <f t="shared" si="7"/>
        <v>-1E-3</v>
      </c>
    </row>
    <row r="62" spans="1:47" ht="15.75" thickBot="1" x14ac:dyDescent="0.3">
      <c r="A62" s="36" t="s">
        <v>390</v>
      </c>
      <c r="B62" s="37">
        <v>13641</v>
      </c>
      <c r="C62" s="38">
        <v>26</v>
      </c>
      <c r="D62" s="38">
        <v>0</v>
      </c>
      <c r="E62" s="38">
        <v>11</v>
      </c>
      <c r="F62" s="39">
        <v>3</v>
      </c>
      <c r="G62" s="206">
        <v>11483</v>
      </c>
      <c r="H62" s="629">
        <v>0.84199999999999997</v>
      </c>
      <c r="I62" s="145">
        <v>2130</v>
      </c>
      <c r="J62" s="628">
        <v>0.156</v>
      </c>
      <c r="K62" s="203">
        <v>25</v>
      </c>
      <c r="L62" s="628">
        <v>2E-3</v>
      </c>
      <c r="M62" s="203">
        <v>3</v>
      </c>
      <c r="N62" s="627">
        <v>0</v>
      </c>
      <c r="O62" s="141">
        <v>426</v>
      </c>
      <c r="P62" s="626">
        <v>3.1E-2</v>
      </c>
      <c r="Q62" s="49">
        <v>147</v>
      </c>
      <c r="R62" s="625">
        <v>1.0999999999999999E-2</v>
      </c>
      <c r="S62" s="49">
        <v>113</v>
      </c>
      <c r="T62" s="625">
        <v>8.0000000000000002E-3</v>
      </c>
      <c r="U62" s="49">
        <v>76</v>
      </c>
      <c r="V62" s="625">
        <v>6.0000000000000001E-3</v>
      </c>
      <c r="W62" s="49">
        <v>14</v>
      </c>
      <c r="X62" s="624">
        <v>1E-3</v>
      </c>
      <c r="Y62" s="52">
        <v>3</v>
      </c>
      <c r="Z62" s="623">
        <v>0</v>
      </c>
      <c r="AA62" s="434">
        <v>5</v>
      </c>
      <c r="AB62" s="622">
        <v>0</v>
      </c>
      <c r="AC62" s="621">
        <v>656</v>
      </c>
      <c r="AD62" s="431">
        <v>13185</v>
      </c>
      <c r="AE62" s="620">
        <v>0.96699999999999997</v>
      </c>
      <c r="AF62" s="423">
        <v>451</v>
      </c>
      <c r="AG62" s="619">
        <v>3.3000000000000002E-2</v>
      </c>
      <c r="AI62" s="525">
        <v>116</v>
      </c>
      <c r="AJ62" s="649">
        <v>8.9999999999999993E-3</v>
      </c>
      <c r="AL62" s="531">
        <f t="shared" si="4"/>
        <v>335</v>
      </c>
      <c r="AM62" s="617">
        <f t="shared" si="5"/>
        <v>2.4E-2</v>
      </c>
      <c r="AQ62" s="428">
        <v>1152</v>
      </c>
      <c r="AR62" s="648">
        <v>8.5000000000000006E-2</v>
      </c>
      <c r="AT62" s="647">
        <f t="shared" si="6"/>
        <v>-701</v>
      </c>
      <c r="AU62" s="646">
        <f t="shared" si="7"/>
        <v>-5.2000000000000005E-2</v>
      </c>
    </row>
    <row r="64" spans="1:47" x14ac:dyDescent="0.25">
      <c r="A64" s="58" t="s">
        <v>92</v>
      </c>
      <c r="B64" s="10"/>
      <c r="C64" s="19"/>
      <c r="D64" s="19"/>
      <c r="E64" s="19"/>
      <c r="F64" s="19"/>
      <c r="G64" s="10"/>
      <c r="H64" s="616"/>
      <c r="I64" s="10"/>
      <c r="J64" s="615"/>
      <c r="K64" s="19"/>
      <c r="L64" s="615"/>
      <c r="M64" s="615"/>
      <c r="N64" s="615"/>
      <c r="O64" s="615"/>
      <c r="P64" s="615" t="s">
        <v>188</v>
      </c>
      <c r="Q64" s="615"/>
      <c r="R64" s="615"/>
      <c r="S64" s="615"/>
      <c r="T64" s="615"/>
      <c r="U64" s="615"/>
      <c r="V64" s="615"/>
      <c r="W64" s="615"/>
      <c r="X64" s="616"/>
      <c r="Y64" s="615"/>
      <c r="Z64" s="615"/>
      <c r="AA64" s="7"/>
      <c r="AB64" s="7"/>
      <c r="AC64" s="7"/>
      <c r="AD64" s="68"/>
      <c r="AE64" s="295"/>
      <c r="AF64" s="7"/>
      <c r="AG64" s="7"/>
    </row>
    <row r="65" spans="1:33" x14ac:dyDescent="0.25">
      <c r="A65" s="60" t="s">
        <v>93</v>
      </c>
      <c r="B65" s="61">
        <f t="shared" ref="B65:G65" si="8">SUM(B8:B62)</f>
        <v>1168595</v>
      </c>
      <c r="C65" s="62">
        <f t="shared" si="8"/>
        <v>1662</v>
      </c>
      <c r="D65" s="61">
        <f t="shared" si="8"/>
        <v>39</v>
      </c>
      <c r="E65" s="61">
        <f t="shared" si="8"/>
        <v>960</v>
      </c>
      <c r="F65" s="62">
        <f t="shared" si="8"/>
        <v>195</v>
      </c>
      <c r="G65" s="63">
        <f t="shared" si="8"/>
        <v>1098007</v>
      </c>
      <c r="H65" s="613">
        <f xml:space="preserve"> G65 / B65</f>
        <v>0.93959583944822633</v>
      </c>
      <c r="I65" s="63">
        <f>SUM(I8:I62)</f>
        <v>63876</v>
      </c>
      <c r="J65" s="614">
        <f xml:space="preserve"> I65 / B65</f>
        <v>5.4660511126609301E-2</v>
      </c>
      <c r="K65" s="63">
        <f>SUM(K8:K62)</f>
        <v>4851</v>
      </c>
      <c r="L65" s="614">
        <f xml:space="preserve"> K65 / B65</f>
        <v>4.1511387606484708E-3</v>
      </c>
      <c r="M65" s="63">
        <f>SUM(M8:M62)</f>
        <v>1861</v>
      </c>
      <c r="N65" s="613">
        <f xml:space="preserve"> M65 / B65</f>
        <v>1.5925106645159359E-3</v>
      </c>
      <c r="O65" s="66">
        <f>SUM(O8:O62)</f>
        <v>14469</v>
      </c>
      <c r="P65" s="612">
        <f xml:space="preserve"> O65 / ($G$65 + $I$65)</f>
        <v>1.2453061108562567E-2</v>
      </c>
      <c r="Q65" s="66">
        <f>SUM(Q8:Q62)</f>
        <v>7444</v>
      </c>
      <c r="R65" s="612">
        <f xml:space="preserve"> Q65 / ($G$65 + $I$65)</f>
        <v>6.4068413084622114E-3</v>
      </c>
      <c r="S65" s="66">
        <f>SUM(S8:S62)</f>
        <v>70186</v>
      </c>
      <c r="T65" s="612">
        <f xml:space="preserve"> S65 /  ($G$65 + $I$65)</f>
        <v>6.0407115002112946E-2</v>
      </c>
      <c r="U65" s="66">
        <f>SUM(U8:U62)</f>
        <v>35343</v>
      </c>
      <c r="V65" s="612">
        <f xml:space="preserve"> U65 /  ($G$65 + $I$65)</f>
        <v>3.0418725465472859E-2</v>
      </c>
      <c r="W65" s="66">
        <f>SUM(W8:W62)</f>
        <v>5423</v>
      </c>
      <c r="X65" s="612">
        <f xml:space="preserve"> W65 / ($G$65 + $I$65)</f>
        <v>4.667423484120174E-3</v>
      </c>
      <c r="Y65" s="66">
        <f>SUM(Y8:Y62)</f>
        <v>6296</v>
      </c>
      <c r="Z65" s="612">
        <f xml:space="preserve"> Y65 /  ($G$65 + $I$65)</f>
        <v>5.4187900158621819E-3</v>
      </c>
      <c r="AA65" s="418">
        <f>SUM(AA8:AA62)</f>
        <v>1298</v>
      </c>
      <c r="AB65" s="611">
        <f xml:space="preserve"> AA65 /  ($G$65 + $I$65)</f>
        <v>1.117152071249859E-3</v>
      </c>
      <c r="AC65" s="416">
        <f>SUM(AC8:AC62)</f>
        <v>134818</v>
      </c>
      <c r="AD65" s="416">
        <f>SUM(AD8:AD62)</f>
        <v>1053552</v>
      </c>
      <c r="AE65" s="610">
        <f xml:space="preserve"> AD65 /  ($G$65 + $I$65)</f>
        <v>0.9067625569872354</v>
      </c>
      <c r="AF65" s="414">
        <f>SUM(AF8:AF62)</f>
        <v>19320</v>
      </c>
      <c r="AG65" s="609">
        <f xml:space="preserve"> AF65 / $B$65</f>
        <v>1.6532673851933303E-2</v>
      </c>
    </row>
    <row r="66" spans="1:33" x14ac:dyDescent="0.25">
      <c r="A66" s="69" t="s">
        <v>94</v>
      </c>
      <c r="B66" s="61">
        <f t="shared" ref="B66:AG66" si="9">MIN(B8:B62)</f>
        <v>3582</v>
      </c>
      <c r="C66" s="61">
        <f t="shared" si="9"/>
        <v>9</v>
      </c>
      <c r="D66" s="61">
        <f t="shared" si="9"/>
        <v>0</v>
      </c>
      <c r="E66" s="61">
        <f t="shared" si="9"/>
        <v>0</v>
      </c>
      <c r="F66" s="61">
        <f t="shared" si="9"/>
        <v>3</v>
      </c>
      <c r="G66" s="63">
        <f t="shared" si="9"/>
        <v>1793</v>
      </c>
      <c r="H66" s="70">
        <f t="shared" si="9"/>
        <v>0.501</v>
      </c>
      <c r="I66" s="63">
        <f t="shared" si="9"/>
        <v>40</v>
      </c>
      <c r="J66" s="71">
        <f t="shared" si="9"/>
        <v>3.0000000000000001E-3</v>
      </c>
      <c r="K66" s="63">
        <f t="shared" si="9"/>
        <v>0</v>
      </c>
      <c r="L66" s="71">
        <f t="shared" si="9"/>
        <v>0</v>
      </c>
      <c r="M66" s="63">
        <f t="shared" si="9"/>
        <v>0</v>
      </c>
      <c r="N66" s="70">
        <f t="shared" si="9"/>
        <v>0</v>
      </c>
      <c r="O66" s="66">
        <f t="shared" si="9"/>
        <v>5</v>
      </c>
      <c r="P66" s="607">
        <f t="shared" si="9"/>
        <v>0</v>
      </c>
      <c r="Q66" s="66">
        <f t="shared" si="9"/>
        <v>0</v>
      </c>
      <c r="R66" s="607">
        <f t="shared" si="9"/>
        <v>0</v>
      </c>
      <c r="S66" s="66">
        <f t="shared" si="9"/>
        <v>6</v>
      </c>
      <c r="T66" s="607">
        <f t="shared" si="9"/>
        <v>0</v>
      </c>
      <c r="U66" s="66">
        <f t="shared" si="9"/>
        <v>1</v>
      </c>
      <c r="V66" s="607">
        <f t="shared" si="9"/>
        <v>0</v>
      </c>
      <c r="W66" s="66">
        <f t="shared" si="9"/>
        <v>0</v>
      </c>
      <c r="X66" s="608">
        <f t="shared" si="9"/>
        <v>0</v>
      </c>
      <c r="Y66" s="66">
        <f t="shared" si="9"/>
        <v>0</v>
      </c>
      <c r="Z66" s="607">
        <f t="shared" si="9"/>
        <v>0</v>
      </c>
      <c r="AA66" s="418">
        <f t="shared" si="9"/>
        <v>0</v>
      </c>
      <c r="AB66" s="606">
        <f t="shared" si="9"/>
        <v>0</v>
      </c>
      <c r="AC66" s="416">
        <f t="shared" si="9"/>
        <v>36</v>
      </c>
      <c r="AD66" s="416">
        <f t="shared" si="9"/>
        <v>0</v>
      </c>
      <c r="AE66" s="605">
        <f t="shared" si="9"/>
        <v>0</v>
      </c>
      <c r="AF66" s="414">
        <f t="shared" si="9"/>
        <v>8</v>
      </c>
      <c r="AG66" s="604">
        <f t="shared" si="9"/>
        <v>0</v>
      </c>
    </row>
    <row r="67" spans="1:33" x14ac:dyDescent="0.25">
      <c r="A67" s="69" t="s">
        <v>95</v>
      </c>
      <c r="B67" s="61">
        <f t="shared" ref="B67:AG67" si="10">MAX(B8:B62)</f>
        <v>117636</v>
      </c>
      <c r="C67" s="61">
        <f t="shared" si="10"/>
        <v>192</v>
      </c>
      <c r="D67" s="61">
        <f t="shared" si="10"/>
        <v>9</v>
      </c>
      <c r="E67" s="61">
        <f t="shared" si="10"/>
        <v>168</v>
      </c>
      <c r="F67" s="61">
        <f t="shared" si="10"/>
        <v>8</v>
      </c>
      <c r="G67" s="63">
        <f t="shared" si="10"/>
        <v>114661</v>
      </c>
      <c r="H67" s="70">
        <f t="shared" si="10"/>
        <v>0.997</v>
      </c>
      <c r="I67" s="63">
        <f t="shared" si="10"/>
        <v>5963</v>
      </c>
      <c r="J67" s="71">
        <f t="shared" si="10"/>
        <v>0.499</v>
      </c>
      <c r="K67" s="63">
        <f t="shared" si="10"/>
        <v>1332</v>
      </c>
      <c r="L67" s="71">
        <f t="shared" si="10"/>
        <v>7.9000000000000001E-2</v>
      </c>
      <c r="M67" s="63">
        <f t="shared" si="10"/>
        <v>254</v>
      </c>
      <c r="N67" s="71">
        <f t="shared" si="10"/>
        <v>1.2999999999999999E-2</v>
      </c>
      <c r="O67" s="66">
        <f t="shared" si="10"/>
        <v>1551</v>
      </c>
      <c r="P67" s="607">
        <f t="shared" si="10"/>
        <v>8.6999999999999994E-2</v>
      </c>
      <c r="Q67" s="66">
        <f t="shared" si="10"/>
        <v>1330</v>
      </c>
      <c r="R67" s="607">
        <f t="shared" si="10"/>
        <v>4.1000000000000002E-2</v>
      </c>
      <c r="S67" s="66">
        <f t="shared" si="10"/>
        <v>44915</v>
      </c>
      <c r="T67" s="607">
        <f t="shared" si="10"/>
        <v>0.80500000000000005</v>
      </c>
      <c r="U67" s="66">
        <f t="shared" si="10"/>
        <v>12189</v>
      </c>
      <c r="V67" s="607">
        <f t="shared" si="10"/>
        <v>0.996</v>
      </c>
      <c r="W67" s="66">
        <f t="shared" si="10"/>
        <v>1774</v>
      </c>
      <c r="X67" s="608">
        <f t="shared" si="10"/>
        <v>0.17100000000000001</v>
      </c>
      <c r="Y67" s="66">
        <f t="shared" si="10"/>
        <v>5855</v>
      </c>
      <c r="Z67" s="607">
        <f t="shared" si="10"/>
        <v>0.56499999999999995</v>
      </c>
      <c r="AA67" s="418">
        <f t="shared" si="10"/>
        <v>131</v>
      </c>
      <c r="AB67" s="606">
        <f t="shared" si="10"/>
        <v>7.0000000000000001E-3</v>
      </c>
      <c r="AC67" s="416">
        <f t="shared" si="10"/>
        <v>46547</v>
      </c>
      <c r="AD67" s="416">
        <f t="shared" si="10"/>
        <v>115638</v>
      </c>
      <c r="AE67" s="605">
        <f t="shared" si="10"/>
        <v>0.999</v>
      </c>
      <c r="AF67" s="414">
        <f t="shared" si="10"/>
        <v>2801</v>
      </c>
      <c r="AG67" s="604">
        <f t="shared" si="10"/>
        <v>0.16500000000000001</v>
      </c>
    </row>
  </sheetData>
  <autoFilter ref="A7:AU7">
    <sortState ref="A8:AU62">
      <sortCondition ref="A7"/>
    </sortState>
  </autoFilter>
  <mergeCells count="9">
    <mergeCell ref="AL6:AM6"/>
    <mergeCell ref="AQ6:AR6"/>
    <mergeCell ref="AT6:AU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0"/>
  <sheetViews>
    <sheetView workbookViewId="0">
      <pane xSplit="1" ySplit="7" topLeftCell="P38" activePane="bottomRight" state="frozen"/>
      <selection pane="topRight" activeCell="B1" sqref="B1"/>
      <selection pane="bottomLeft" activeCell="A8" sqref="A8"/>
      <selection pane="bottomRight" activeCell="A53" sqref="A53:AG53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8" width="11.5703125" customWidth="1"/>
    <col min="9" max="9" width="10" customWidth="1"/>
    <col min="10" max="10" width="13.42578125" customWidth="1"/>
    <col min="11" max="11" width="11.42578125" customWidth="1"/>
    <col min="12" max="12" width="11.140625" customWidth="1"/>
    <col min="13" max="13" width="10.7109375" customWidth="1"/>
    <col min="14" max="14" width="10.42578125" customWidth="1"/>
    <col min="15" max="15" width="11" customWidth="1"/>
    <col min="16" max="16" width="14.7109375" customWidth="1"/>
    <col min="17" max="17" width="15.28515625" customWidth="1"/>
    <col min="18" max="19" width="0" hidden="1" customWidth="1"/>
    <col min="20" max="20" width="14.28515625" customWidth="1"/>
    <col min="21" max="21" width="12.85546875" customWidth="1"/>
    <col min="22" max="22" width="12.7109375" customWidth="1"/>
    <col min="23" max="23" width="10.42578125" customWidth="1"/>
    <col min="24" max="24" width="12.140625" customWidth="1"/>
    <col min="25" max="25" width="13.140625" customWidth="1"/>
    <col min="26" max="26" width="14.7109375" customWidth="1"/>
    <col min="27" max="27" width="12.28515625" customWidth="1"/>
    <col min="28" max="28" width="11.5703125" customWidth="1"/>
    <col min="29" max="29" width="13.7109375" customWidth="1"/>
    <col min="30" max="30" width="12.7109375" customWidth="1"/>
    <col min="31" max="31" width="13" customWidth="1"/>
    <col min="32" max="32" width="12.7109375" customWidth="1"/>
    <col min="33" max="33" width="13" customWidth="1"/>
  </cols>
  <sheetData>
    <row r="1" spans="1:40" x14ac:dyDescent="0.25">
      <c r="A1" s="77" t="s">
        <v>452</v>
      </c>
      <c r="B1" s="258"/>
      <c r="C1" s="19"/>
      <c r="D1" s="19"/>
      <c r="E1" s="19"/>
      <c r="F1" s="19"/>
      <c r="G1" s="19"/>
      <c r="H1" s="570" t="s">
        <v>187</v>
      </c>
      <c r="I1" s="616"/>
      <c r="J1" s="19"/>
      <c r="K1" s="616"/>
      <c r="L1" s="19"/>
      <c r="M1" s="616"/>
      <c r="N1" s="19"/>
      <c r="O1" s="616"/>
      <c r="P1" s="19"/>
      <c r="R1" s="19"/>
      <c r="S1" s="616"/>
      <c r="T1" s="19"/>
      <c r="U1" s="616"/>
      <c r="V1" s="19"/>
      <c r="W1" s="616"/>
      <c r="X1" s="19"/>
      <c r="Y1" s="616"/>
      <c r="Z1" s="19"/>
      <c r="AA1" s="616"/>
      <c r="AB1" s="10"/>
      <c r="AC1" s="19"/>
      <c r="AD1" s="19"/>
      <c r="AE1" s="10"/>
      <c r="AF1" s="616"/>
      <c r="AG1" s="570" t="s">
        <v>187</v>
      </c>
      <c r="AI1" s="7"/>
      <c r="AJ1" s="7"/>
      <c r="AL1" s="7"/>
      <c r="AM1" s="19"/>
      <c r="AN1" s="616"/>
    </row>
    <row r="2" spans="1:40" x14ac:dyDescent="0.25">
      <c r="A2" s="169" t="s">
        <v>451</v>
      </c>
      <c r="B2" s="4"/>
      <c r="C2" s="19"/>
      <c r="D2" s="19"/>
      <c r="E2" s="19"/>
      <c r="F2" s="19"/>
      <c r="G2" s="19"/>
      <c r="H2" s="19"/>
      <c r="I2" s="616"/>
      <c r="J2" s="19"/>
      <c r="K2" s="616"/>
      <c r="L2" s="19"/>
      <c r="M2" s="616"/>
      <c r="N2" s="19"/>
      <c r="O2" s="616"/>
      <c r="P2" s="19"/>
      <c r="Q2" s="616"/>
      <c r="R2" s="19"/>
      <c r="S2" s="616"/>
      <c r="T2" s="19"/>
      <c r="U2" s="616"/>
      <c r="V2" s="19"/>
      <c r="W2" s="616"/>
      <c r="X2" s="19"/>
      <c r="Y2" s="616"/>
      <c r="Z2" s="19"/>
      <c r="AA2" s="616"/>
      <c r="AB2" s="10"/>
      <c r="AC2" s="19"/>
      <c r="AD2" s="19"/>
      <c r="AE2" s="10"/>
      <c r="AF2" s="616"/>
      <c r="AG2" s="19"/>
      <c r="AH2" s="19"/>
      <c r="AI2" s="7"/>
      <c r="AJ2" s="7"/>
      <c r="AL2" s="7"/>
      <c r="AM2" s="19"/>
      <c r="AN2" s="616"/>
    </row>
    <row r="3" spans="1:40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616"/>
      <c r="J3" s="19"/>
      <c r="K3" s="616"/>
      <c r="L3" s="19"/>
      <c r="M3" s="616"/>
      <c r="N3" s="19"/>
      <c r="O3" s="616"/>
      <c r="P3" s="19"/>
      <c r="Q3" s="616"/>
      <c r="R3" s="19"/>
      <c r="S3" s="616"/>
      <c r="T3" s="19"/>
      <c r="U3" s="616"/>
      <c r="V3" s="19"/>
      <c r="W3" s="616"/>
      <c r="X3" s="19"/>
      <c r="Y3" s="616"/>
      <c r="Z3" s="19"/>
      <c r="AA3" s="616"/>
      <c r="AB3" s="10"/>
      <c r="AC3" s="19"/>
      <c r="AD3" s="19"/>
      <c r="AE3" s="10"/>
      <c r="AF3" s="616"/>
      <c r="AG3" s="19"/>
      <c r="AH3" s="19"/>
      <c r="AI3" s="7"/>
      <c r="AJ3" s="7"/>
      <c r="AL3" s="7"/>
      <c r="AM3" s="19"/>
      <c r="AN3" s="616"/>
    </row>
    <row r="4" spans="1:40" x14ac:dyDescent="0.25">
      <c r="A4" s="4"/>
      <c r="B4" s="19"/>
      <c r="C4" s="19"/>
      <c r="D4" s="19"/>
      <c r="E4" s="183" t="s">
        <v>83</v>
      </c>
      <c r="F4" s="19"/>
      <c r="G4" s="19"/>
      <c r="H4" s="645" t="s">
        <v>347</v>
      </c>
      <c r="I4" s="19"/>
      <c r="J4" s="616"/>
      <c r="K4" s="19"/>
      <c r="L4" s="616"/>
      <c r="M4" s="19"/>
      <c r="N4" s="616"/>
      <c r="O4" s="19"/>
      <c r="P4" s="645" t="s">
        <v>327</v>
      </c>
      <c r="Q4" s="19"/>
      <c r="R4" s="616"/>
      <c r="S4" s="19"/>
      <c r="T4" s="616"/>
      <c r="U4" s="19"/>
      <c r="V4" s="616"/>
      <c r="W4" s="19"/>
      <c r="X4" s="616"/>
      <c r="Y4" s="19"/>
      <c r="Z4" s="616"/>
      <c r="AA4" s="19"/>
      <c r="AB4" s="616"/>
      <c r="AC4" s="10"/>
      <c r="AD4" s="10"/>
      <c r="AE4" s="616"/>
      <c r="AF4" s="19"/>
      <c r="AG4" s="645" t="s">
        <v>273</v>
      </c>
      <c r="AH4" s="7"/>
      <c r="AI4" s="7"/>
      <c r="AJ4" s="7"/>
      <c r="AK4" s="7"/>
      <c r="AL4" s="19"/>
      <c r="AM4" s="616"/>
      <c r="AN4" s="7"/>
    </row>
    <row r="5" spans="1:40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644"/>
      <c r="K5" s="12"/>
      <c r="L5" s="644"/>
      <c r="M5" s="19"/>
      <c r="N5" s="616"/>
      <c r="O5" s="644"/>
      <c r="P5" s="14" t="s">
        <v>88</v>
      </c>
      <c r="Q5" s="644"/>
      <c r="R5" s="644" t="s">
        <v>88</v>
      </c>
      <c r="S5" s="615"/>
      <c r="T5" s="615"/>
      <c r="U5" s="615"/>
      <c r="V5" s="615"/>
      <c r="W5" s="615"/>
      <c r="X5" s="616"/>
      <c r="Y5" s="615"/>
      <c r="Z5" s="615"/>
      <c r="AA5" s="615"/>
      <c r="AB5" s="615"/>
      <c r="AC5" s="643"/>
      <c r="AD5" s="10"/>
      <c r="AE5" s="616"/>
      <c r="AF5" s="169">
        <v>45201</v>
      </c>
      <c r="AG5" s="19" t="s">
        <v>88</v>
      </c>
      <c r="AH5" s="7"/>
      <c r="AI5" s="7" t="s">
        <v>450</v>
      </c>
      <c r="AJ5" s="7"/>
      <c r="AK5" s="7"/>
      <c r="AL5" s="9" t="s">
        <v>449</v>
      </c>
      <c r="AM5" s="616"/>
      <c r="AN5" s="7"/>
    </row>
    <row r="6" spans="1:40" ht="27.75" customHeight="1" thickBot="1" x14ac:dyDescent="0.3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H6" s="7"/>
      <c r="AI6" s="694" t="s">
        <v>324</v>
      </c>
      <c r="AJ6" s="695"/>
      <c r="AK6" s="7"/>
      <c r="AL6" s="668" t="s">
        <v>324</v>
      </c>
      <c r="AM6" s="669"/>
      <c r="AN6" s="7"/>
    </row>
    <row r="7" spans="1:40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642" t="s">
        <v>6</v>
      </c>
      <c r="I7" s="244" t="s">
        <v>7</v>
      </c>
      <c r="J7" s="641" t="s">
        <v>8</v>
      </c>
      <c r="K7" s="244" t="s">
        <v>9</v>
      </c>
      <c r="L7" s="641" t="s">
        <v>10</v>
      </c>
      <c r="M7" s="244" t="s">
        <v>343</v>
      </c>
      <c r="N7" s="640" t="s">
        <v>344</v>
      </c>
      <c r="O7" s="314" t="s">
        <v>13</v>
      </c>
      <c r="P7" s="639" t="s">
        <v>14</v>
      </c>
      <c r="Q7" s="247" t="s">
        <v>15</v>
      </c>
      <c r="R7" s="638" t="s">
        <v>16</v>
      </c>
      <c r="S7" s="247" t="s">
        <v>17</v>
      </c>
      <c r="T7" s="638" t="s">
        <v>18</v>
      </c>
      <c r="U7" s="247" t="s">
        <v>19</v>
      </c>
      <c r="V7" s="638" t="s">
        <v>20</v>
      </c>
      <c r="W7" s="247" t="s">
        <v>21</v>
      </c>
      <c r="X7" s="638" t="s">
        <v>22</v>
      </c>
      <c r="Y7" s="247" t="s">
        <v>23</v>
      </c>
      <c r="Z7" s="637" t="s">
        <v>24</v>
      </c>
      <c r="AA7" s="446" t="s">
        <v>25</v>
      </c>
      <c r="AB7" s="636" t="s">
        <v>26</v>
      </c>
      <c r="AC7" s="444" t="s">
        <v>27</v>
      </c>
      <c r="AD7" s="443" t="s">
        <v>199</v>
      </c>
      <c r="AE7" s="635" t="s">
        <v>200</v>
      </c>
      <c r="AF7" s="441" t="s">
        <v>268</v>
      </c>
      <c r="AG7" s="634" t="s">
        <v>267</v>
      </c>
      <c r="AH7" s="534"/>
      <c r="AI7" s="602" t="s">
        <v>268</v>
      </c>
      <c r="AJ7" s="633" t="s">
        <v>267</v>
      </c>
      <c r="AK7" s="7"/>
      <c r="AL7" s="536" t="s">
        <v>283</v>
      </c>
      <c r="AM7" s="632" t="s">
        <v>282</v>
      </c>
      <c r="AN7" s="534"/>
    </row>
    <row r="8" spans="1:40" x14ac:dyDescent="0.25">
      <c r="A8" s="36" t="s">
        <v>444</v>
      </c>
      <c r="B8" s="37">
        <v>9681</v>
      </c>
      <c r="C8" s="38">
        <v>13</v>
      </c>
      <c r="D8" s="38">
        <v>0</v>
      </c>
      <c r="E8" s="38">
        <v>3</v>
      </c>
      <c r="F8" s="39">
        <v>3</v>
      </c>
      <c r="G8" s="206">
        <v>9174</v>
      </c>
      <c r="H8" s="629">
        <v>0.94799999999999995</v>
      </c>
      <c r="I8" s="145">
        <v>497</v>
      </c>
      <c r="J8" s="628">
        <v>5.0999999999999997E-2</v>
      </c>
      <c r="K8" s="203">
        <v>8</v>
      </c>
      <c r="L8" s="628">
        <v>1E-3</v>
      </c>
      <c r="M8" s="203">
        <v>2</v>
      </c>
      <c r="N8" s="627">
        <v>0</v>
      </c>
      <c r="O8" s="141">
        <v>59</v>
      </c>
      <c r="P8" s="626">
        <v>6.0000000000000001E-3</v>
      </c>
      <c r="Q8" s="49">
        <v>18</v>
      </c>
      <c r="R8" s="625">
        <v>2E-3</v>
      </c>
      <c r="S8" s="49">
        <v>490</v>
      </c>
      <c r="T8" s="625">
        <v>5.0999999999999997E-2</v>
      </c>
      <c r="U8" s="49">
        <v>10</v>
      </c>
      <c r="V8" s="625">
        <v>1E-3</v>
      </c>
      <c r="W8" s="49">
        <v>8</v>
      </c>
      <c r="X8" s="624">
        <v>1E-3</v>
      </c>
      <c r="Y8" s="52">
        <v>2</v>
      </c>
      <c r="Z8" s="623">
        <v>0</v>
      </c>
      <c r="AA8" s="434">
        <v>9</v>
      </c>
      <c r="AB8" s="622">
        <v>1E-3</v>
      </c>
      <c r="AC8" s="621">
        <v>586</v>
      </c>
      <c r="AD8" s="431">
        <v>9157</v>
      </c>
      <c r="AE8" s="620">
        <v>0.94599999999999995</v>
      </c>
      <c r="AF8" s="423">
        <v>67</v>
      </c>
      <c r="AG8" s="619">
        <v>7.0000000000000001E-3</v>
      </c>
      <c r="AI8" s="520">
        <v>65</v>
      </c>
      <c r="AJ8" s="631">
        <v>7.0000000000000001E-3</v>
      </c>
      <c r="AL8" s="531">
        <f t="shared" ref="AL8:AL39" si="0" xml:space="preserve"> AF8-AI8</f>
        <v>2</v>
      </c>
      <c r="AM8" s="617">
        <f t="shared" ref="AM8:AM39" si="1" xml:space="preserve"> AG8-AJ8</f>
        <v>0</v>
      </c>
    </row>
    <row r="9" spans="1:40" x14ac:dyDescent="0.25">
      <c r="A9" s="36" t="s">
        <v>443</v>
      </c>
      <c r="B9" s="37">
        <v>89082</v>
      </c>
      <c r="C9" s="38">
        <v>80</v>
      </c>
      <c r="D9" s="38">
        <v>0</v>
      </c>
      <c r="E9" s="38">
        <v>74</v>
      </c>
      <c r="F9" s="39">
        <v>6</v>
      </c>
      <c r="G9" s="206">
        <v>88439</v>
      </c>
      <c r="H9" s="629">
        <v>0.99299999999999999</v>
      </c>
      <c r="I9" s="145">
        <v>625</v>
      </c>
      <c r="J9" s="628">
        <v>7.0000000000000001E-3</v>
      </c>
      <c r="K9" s="203">
        <v>12</v>
      </c>
      <c r="L9" s="628">
        <v>0</v>
      </c>
      <c r="M9" s="203">
        <v>6</v>
      </c>
      <c r="N9" s="627">
        <v>0</v>
      </c>
      <c r="O9" s="141">
        <v>15</v>
      </c>
      <c r="P9" s="626">
        <v>0</v>
      </c>
      <c r="Q9" s="49">
        <v>15</v>
      </c>
      <c r="R9" s="625">
        <v>0</v>
      </c>
      <c r="S9" s="49">
        <v>11</v>
      </c>
      <c r="T9" s="625">
        <v>0</v>
      </c>
      <c r="U9" s="49">
        <v>1540</v>
      </c>
      <c r="V9" s="625">
        <v>1.7000000000000001E-2</v>
      </c>
      <c r="W9" s="49">
        <v>10</v>
      </c>
      <c r="X9" s="624">
        <v>0</v>
      </c>
      <c r="Y9" s="52">
        <v>8</v>
      </c>
      <c r="Z9" s="623">
        <v>0</v>
      </c>
      <c r="AA9" s="434">
        <v>0</v>
      </c>
      <c r="AB9" s="622">
        <v>0</v>
      </c>
      <c r="AC9" s="621">
        <v>1584</v>
      </c>
      <c r="AD9" s="431">
        <v>87528</v>
      </c>
      <c r="AE9" s="620">
        <v>0.98299999999999998</v>
      </c>
      <c r="AF9" s="423">
        <v>27</v>
      </c>
      <c r="AG9" s="619">
        <v>0</v>
      </c>
      <c r="AI9" s="495">
        <v>327</v>
      </c>
      <c r="AJ9" s="630">
        <v>4.0000000000000001E-3</v>
      </c>
      <c r="AL9" s="531">
        <f t="shared" si="0"/>
        <v>-300</v>
      </c>
      <c r="AM9" s="617">
        <f t="shared" si="1"/>
        <v>-4.0000000000000001E-3</v>
      </c>
    </row>
    <row r="10" spans="1:40" x14ac:dyDescent="0.25">
      <c r="A10" s="36" t="s">
        <v>442</v>
      </c>
      <c r="B10" s="37">
        <v>13998</v>
      </c>
      <c r="C10" s="38">
        <v>26</v>
      </c>
      <c r="D10" s="38">
        <v>0</v>
      </c>
      <c r="E10" s="38">
        <v>5</v>
      </c>
      <c r="F10" s="39">
        <v>3</v>
      </c>
      <c r="G10" s="206">
        <v>13480</v>
      </c>
      <c r="H10" s="629">
        <v>0.96299999999999997</v>
      </c>
      <c r="I10" s="145">
        <v>450</v>
      </c>
      <c r="J10" s="628">
        <v>3.2000000000000001E-2</v>
      </c>
      <c r="K10" s="203">
        <v>27</v>
      </c>
      <c r="L10" s="628">
        <v>2E-3</v>
      </c>
      <c r="M10" s="203">
        <v>41</v>
      </c>
      <c r="N10" s="627">
        <v>3.0000000000000001E-3</v>
      </c>
      <c r="O10" s="141">
        <v>41</v>
      </c>
      <c r="P10" s="626">
        <v>3.0000000000000001E-3</v>
      </c>
      <c r="Q10" s="49">
        <v>3</v>
      </c>
      <c r="R10" s="625">
        <v>0</v>
      </c>
      <c r="S10" s="49">
        <v>76</v>
      </c>
      <c r="T10" s="625">
        <v>5.0000000000000001E-3</v>
      </c>
      <c r="U10" s="49">
        <v>12165</v>
      </c>
      <c r="V10" s="625">
        <v>0.86899999999999999</v>
      </c>
      <c r="W10" s="49">
        <v>1</v>
      </c>
      <c r="X10" s="624">
        <v>0</v>
      </c>
      <c r="Y10" s="52">
        <v>1</v>
      </c>
      <c r="Z10" s="623">
        <v>0</v>
      </c>
      <c r="AA10" s="434">
        <v>32</v>
      </c>
      <c r="AB10" s="622">
        <v>2E-3</v>
      </c>
      <c r="AC10" s="621">
        <v>12329</v>
      </c>
      <c r="AD10" s="431">
        <v>1806</v>
      </c>
      <c r="AE10" s="620">
        <v>0.129</v>
      </c>
      <c r="AF10" s="423">
        <v>68</v>
      </c>
      <c r="AG10" s="619">
        <v>5.0000000000000001E-3</v>
      </c>
      <c r="AI10" s="495">
        <v>68</v>
      </c>
      <c r="AJ10" s="630">
        <v>5.0000000000000001E-3</v>
      </c>
      <c r="AL10" s="531">
        <f t="shared" si="0"/>
        <v>0</v>
      </c>
      <c r="AM10" s="617">
        <f t="shared" si="1"/>
        <v>0</v>
      </c>
    </row>
    <row r="11" spans="1:40" x14ac:dyDescent="0.25">
      <c r="A11" s="36" t="s">
        <v>441</v>
      </c>
      <c r="B11" s="37">
        <v>8155</v>
      </c>
      <c r="C11" s="38">
        <v>18</v>
      </c>
      <c r="D11" s="38">
        <v>0</v>
      </c>
      <c r="E11" s="38">
        <v>0</v>
      </c>
      <c r="F11" s="39">
        <v>4</v>
      </c>
      <c r="G11" s="206">
        <v>7792</v>
      </c>
      <c r="H11" s="629">
        <v>0.95499999999999996</v>
      </c>
      <c r="I11" s="145">
        <v>336</v>
      </c>
      <c r="J11" s="628">
        <v>4.1000000000000002E-2</v>
      </c>
      <c r="K11" s="203">
        <v>26</v>
      </c>
      <c r="L11" s="628">
        <v>3.0000000000000001E-3</v>
      </c>
      <c r="M11" s="203">
        <v>1</v>
      </c>
      <c r="N11" s="627">
        <v>0</v>
      </c>
      <c r="O11" s="141">
        <v>463</v>
      </c>
      <c r="P11" s="626">
        <v>5.7000000000000002E-2</v>
      </c>
      <c r="Q11" s="49">
        <v>2</v>
      </c>
      <c r="R11" s="625">
        <v>0</v>
      </c>
      <c r="S11" s="49">
        <v>335</v>
      </c>
      <c r="T11" s="625">
        <v>4.1000000000000002E-2</v>
      </c>
      <c r="U11" s="49">
        <v>44</v>
      </c>
      <c r="V11" s="625">
        <v>5.0000000000000001E-3</v>
      </c>
      <c r="W11" s="49">
        <v>47</v>
      </c>
      <c r="X11" s="624">
        <v>6.0000000000000001E-3</v>
      </c>
      <c r="Y11" s="52">
        <v>10</v>
      </c>
      <c r="Z11" s="623">
        <v>1E-3</v>
      </c>
      <c r="AA11" s="434">
        <v>32</v>
      </c>
      <c r="AB11" s="622">
        <v>4.0000000000000001E-3</v>
      </c>
      <c r="AC11" s="621">
        <v>939</v>
      </c>
      <c r="AD11" s="431">
        <v>7648</v>
      </c>
      <c r="AE11" s="620">
        <v>0.93799999999999994</v>
      </c>
      <c r="AF11" s="423">
        <v>489</v>
      </c>
      <c r="AG11" s="619">
        <v>0.06</v>
      </c>
      <c r="AI11" s="495">
        <v>920</v>
      </c>
      <c r="AJ11" s="630">
        <v>0.113</v>
      </c>
      <c r="AL11" s="531">
        <f t="shared" si="0"/>
        <v>-431</v>
      </c>
      <c r="AM11" s="617">
        <f t="shared" si="1"/>
        <v>-5.3000000000000005E-2</v>
      </c>
    </row>
    <row r="12" spans="1:40" x14ac:dyDescent="0.25">
      <c r="A12" s="36" t="s">
        <v>440</v>
      </c>
      <c r="B12" s="37">
        <v>14727</v>
      </c>
      <c r="C12" s="38">
        <v>19</v>
      </c>
      <c r="D12" s="38">
        <v>2</v>
      </c>
      <c r="E12" s="38">
        <v>11</v>
      </c>
      <c r="F12" s="39">
        <v>3</v>
      </c>
      <c r="G12" s="206">
        <v>14386</v>
      </c>
      <c r="H12" s="629">
        <v>0.97699999999999998</v>
      </c>
      <c r="I12" s="145">
        <v>189</v>
      </c>
      <c r="J12" s="628">
        <v>1.2999999999999999E-2</v>
      </c>
      <c r="K12" s="203">
        <v>11</v>
      </c>
      <c r="L12" s="628">
        <v>1E-3</v>
      </c>
      <c r="M12" s="203">
        <v>141</v>
      </c>
      <c r="N12" s="627">
        <v>0.01</v>
      </c>
      <c r="O12" s="141">
        <v>56</v>
      </c>
      <c r="P12" s="626">
        <v>4.0000000000000001E-3</v>
      </c>
      <c r="Q12" s="49">
        <v>18</v>
      </c>
      <c r="R12" s="625">
        <v>1E-3</v>
      </c>
      <c r="S12" s="49">
        <v>110</v>
      </c>
      <c r="T12" s="625">
        <v>7.0000000000000001E-3</v>
      </c>
      <c r="U12" s="49">
        <v>89</v>
      </c>
      <c r="V12" s="625">
        <v>6.0000000000000001E-3</v>
      </c>
      <c r="W12" s="49">
        <v>27</v>
      </c>
      <c r="X12" s="624">
        <v>2E-3</v>
      </c>
      <c r="Y12" s="52">
        <v>27</v>
      </c>
      <c r="Z12" s="623">
        <v>2E-3</v>
      </c>
      <c r="AA12" s="434">
        <v>17</v>
      </c>
      <c r="AB12" s="622">
        <v>1E-3</v>
      </c>
      <c r="AC12" s="621">
        <v>463</v>
      </c>
      <c r="AD12" s="431">
        <v>14552</v>
      </c>
      <c r="AE12" s="620">
        <v>0.98799999999999999</v>
      </c>
      <c r="AF12" s="423">
        <v>67</v>
      </c>
      <c r="AG12" s="619">
        <v>5.0000000000000001E-3</v>
      </c>
      <c r="AI12" s="495">
        <v>50</v>
      </c>
      <c r="AJ12" s="630">
        <v>3.0000000000000001E-3</v>
      </c>
      <c r="AL12" s="531">
        <f t="shared" si="0"/>
        <v>17</v>
      </c>
      <c r="AM12" s="617">
        <f t="shared" si="1"/>
        <v>2E-3</v>
      </c>
    </row>
    <row r="13" spans="1:40" x14ac:dyDescent="0.25">
      <c r="A13" s="36" t="s">
        <v>439</v>
      </c>
      <c r="B13" s="37">
        <v>55673</v>
      </c>
      <c r="C13" s="38">
        <v>69</v>
      </c>
      <c r="D13" s="38">
        <v>0</v>
      </c>
      <c r="E13" s="38">
        <v>54</v>
      </c>
      <c r="F13" s="39">
        <v>3</v>
      </c>
      <c r="G13" s="206">
        <v>51897</v>
      </c>
      <c r="H13" s="629">
        <v>0.93200000000000005</v>
      </c>
      <c r="I13" s="145">
        <v>3460</v>
      </c>
      <c r="J13" s="628">
        <v>6.2E-2</v>
      </c>
      <c r="K13" s="203">
        <v>101</v>
      </c>
      <c r="L13" s="628">
        <v>2E-3</v>
      </c>
      <c r="M13" s="203">
        <v>215</v>
      </c>
      <c r="N13" s="627">
        <v>4.0000000000000001E-3</v>
      </c>
      <c r="O13" s="141">
        <v>997</v>
      </c>
      <c r="P13" s="626">
        <v>1.7999999999999999E-2</v>
      </c>
      <c r="Q13" s="49">
        <v>651</v>
      </c>
      <c r="R13" s="625">
        <v>1.2E-2</v>
      </c>
      <c r="S13" s="49">
        <v>44814</v>
      </c>
      <c r="T13" s="625">
        <v>0.80500000000000005</v>
      </c>
      <c r="U13" s="49">
        <v>318</v>
      </c>
      <c r="V13" s="625">
        <v>6.0000000000000001E-3</v>
      </c>
      <c r="W13" s="49">
        <v>192</v>
      </c>
      <c r="X13" s="624">
        <v>3.0000000000000001E-3</v>
      </c>
      <c r="Y13" s="52">
        <v>1</v>
      </c>
      <c r="Z13" s="623">
        <v>0</v>
      </c>
      <c r="AA13" s="434">
        <v>22</v>
      </c>
      <c r="AB13" s="622">
        <v>0</v>
      </c>
      <c r="AC13" s="621">
        <v>46423</v>
      </c>
      <c r="AD13" s="431">
        <v>10407</v>
      </c>
      <c r="AE13" s="620">
        <v>0.187</v>
      </c>
      <c r="AF13" s="423">
        <v>1098</v>
      </c>
      <c r="AG13" s="619">
        <v>0.02</v>
      </c>
      <c r="AI13" s="495">
        <v>1091</v>
      </c>
      <c r="AJ13" s="630">
        <v>0.02</v>
      </c>
      <c r="AL13" s="531">
        <f t="shared" si="0"/>
        <v>7</v>
      </c>
      <c r="AM13" s="617">
        <f t="shared" si="1"/>
        <v>0</v>
      </c>
    </row>
    <row r="14" spans="1:40" x14ac:dyDescent="0.25">
      <c r="A14" s="36" t="s">
        <v>438</v>
      </c>
      <c r="B14" s="37">
        <v>4344</v>
      </c>
      <c r="C14" s="38">
        <v>10</v>
      </c>
      <c r="D14" s="38">
        <v>0</v>
      </c>
      <c r="E14" s="38">
        <v>0</v>
      </c>
      <c r="F14" s="39">
        <v>5</v>
      </c>
      <c r="G14" s="206">
        <v>3818</v>
      </c>
      <c r="H14" s="629">
        <v>0.879</v>
      </c>
      <c r="I14" s="145">
        <v>513</v>
      </c>
      <c r="J14" s="628">
        <v>0.11799999999999999</v>
      </c>
      <c r="K14" s="203">
        <v>13</v>
      </c>
      <c r="L14" s="628">
        <v>3.0000000000000001E-3</v>
      </c>
      <c r="M14" s="203">
        <v>0</v>
      </c>
      <c r="N14" s="627">
        <v>0</v>
      </c>
      <c r="O14" s="141">
        <v>193</v>
      </c>
      <c r="P14" s="626">
        <v>4.3999999999999997E-2</v>
      </c>
      <c r="Q14" s="49">
        <v>8</v>
      </c>
      <c r="R14" s="625">
        <v>2E-3</v>
      </c>
      <c r="S14" s="49">
        <v>157</v>
      </c>
      <c r="T14" s="625">
        <v>3.5999999999999997E-2</v>
      </c>
      <c r="U14" s="49">
        <v>23</v>
      </c>
      <c r="V14" s="625">
        <v>5.0000000000000001E-3</v>
      </c>
      <c r="W14" s="49">
        <v>26</v>
      </c>
      <c r="X14" s="624">
        <v>6.0000000000000001E-3</v>
      </c>
      <c r="Y14" s="52">
        <v>8</v>
      </c>
      <c r="Z14" s="623">
        <v>2E-3</v>
      </c>
      <c r="AA14" s="434">
        <v>15</v>
      </c>
      <c r="AB14" s="622">
        <v>3.0000000000000001E-3</v>
      </c>
      <c r="AC14" s="621">
        <v>444</v>
      </c>
      <c r="AD14" s="431">
        <v>4132</v>
      </c>
      <c r="AE14" s="620">
        <v>0.95099999999999996</v>
      </c>
      <c r="AF14" s="423">
        <v>206</v>
      </c>
      <c r="AG14" s="619">
        <v>4.7E-2</v>
      </c>
      <c r="AI14" s="495">
        <v>206</v>
      </c>
      <c r="AJ14" s="630">
        <v>4.7E-2</v>
      </c>
      <c r="AL14" s="531">
        <f t="shared" si="0"/>
        <v>0</v>
      </c>
      <c r="AM14" s="617">
        <f t="shared" si="1"/>
        <v>0</v>
      </c>
    </row>
    <row r="15" spans="1:40" x14ac:dyDescent="0.25">
      <c r="A15" s="36" t="s">
        <v>437</v>
      </c>
      <c r="B15" s="37">
        <v>5110</v>
      </c>
      <c r="C15" s="38">
        <v>11</v>
      </c>
      <c r="D15" s="38">
        <v>0</v>
      </c>
      <c r="E15" s="38">
        <v>0</v>
      </c>
      <c r="F15" s="39">
        <v>3</v>
      </c>
      <c r="G15" s="206">
        <v>4750</v>
      </c>
      <c r="H15" s="629">
        <v>0.93</v>
      </c>
      <c r="I15" s="145">
        <v>357</v>
      </c>
      <c r="J15" s="628">
        <v>7.0000000000000007E-2</v>
      </c>
      <c r="K15" s="203">
        <v>3</v>
      </c>
      <c r="L15" s="628">
        <v>1E-3</v>
      </c>
      <c r="M15" s="203">
        <v>0</v>
      </c>
      <c r="N15" s="627">
        <v>0</v>
      </c>
      <c r="O15" s="141">
        <v>73</v>
      </c>
      <c r="P15" s="626">
        <v>1.4E-2</v>
      </c>
      <c r="Q15" s="49">
        <v>0</v>
      </c>
      <c r="R15" s="625">
        <v>0</v>
      </c>
      <c r="S15" s="49">
        <v>66</v>
      </c>
      <c r="T15" s="625">
        <v>1.2999999999999999E-2</v>
      </c>
      <c r="U15" s="49">
        <v>51</v>
      </c>
      <c r="V15" s="625">
        <v>0.01</v>
      </c>
      <c r="W15" s="49">
        <v>54</v>
      </c>
      <c r="X15" s="624">
        <v>1.0999999999999999E-2</v>
      </c>
      <c r="Y15" s="52">
        <v>7</v>
      </c>
      <c r="Z15" s="623">
        <v>1E-3</v>
      </c>
      <c r="AA15" s="434">
        <v>29</v>
      </c>
      <c r="AB15" s="622">
        <v>6.0000000000000001E-3</v>
      </c>
      <c r="AC15" s="621">
        <v>301</v>
      </c>
      <c r="AD15" s="431">
        <v>5034</v>
      </c>
      <c r="AE15" s="620">
        <v>0.98499999999999999</v>
      </c>
      <c r="AF15" s="423">
        <v>76</v>
      </c>
      <c r="AG15" s="619">
        <v>1.4999999999999999E-2</v>
      </c>
      <c r="AI15" s="495">
        <v>76</v>
      </c>
      <c r="AJ15" s="630">
        <v>1.4999999999999999E-2</v>
      </c>
      <c r="AL15" s="531">
        <f t="shared" si="0"/>
        <v>0</v>
      </c>
      <c r="AM15" s="617">
        <f t="shared" si="1"/>
        <v>0</v>
      </c>
    </row>
    <row r="16" spans="1:40" x14ac:dyDescent="0.25">
      <c r="A16" s="36" t="s">
        <v>436</v>
      </c>
      <c r="B16" s="37">
        <v>4367</v>
      </c>
      <c r="C16" s="38">
        <v>12</v>
      </c>
      <c r="D16" s="38">
        <v>0</v>
      </c>
      <c r="E16" s="38">
        <v>0</v>
      </c>
      <c r="F16" s="39">
        <v>4</v>
      </c>
      <c r="G16" s="206">
        <v>3992</v>
      </c>
      <c r="H16" s="629">
        <v>0.91400000000000003</v>
      </c>
      <c r="I16" s="145">
        <v>343</v>
      </c>
      <c r="J16" s="628">
        <v>7.9000000000000001E-2</v>
      </c>
      <c r="K16" s="203">
        <v>30</v>
      </c>
      <c r="L16" s="628">
        <v>7.0000000000000001E-3</v>
      </c>
      <c r="M16" s="203">
        <v>2</v>
      </c>
      <c r="N16" s="627">
        <v>0</v>
      </c>
      <c r="O16" s="141">
        <v>257</v>
      </c>
      <c r="P16" s="626">
        <v>5.8999999999999997E-2</v>
      </c>
      <c r="Q16" s="49">
        <v>20</v>
      </c>
      <c r="R16" s="625">
        <v>5.0000000000000001E-3</v>
      </c>
      <c r="S16" s="49">
        <v>214</v>
      </c>
      <c r="T16" s="625">
        <v>4.9000000000000002E-2</v>
      </c>
      <c r="U16" s="49">
        <v>4337</v>
      </c>
      <c r="V16" s="625">
        <v>0.99299999999999999</v>
      </c>
      <c r="W16" s="49">
        <v>31</v>
      </c>
      <c r="X16" s="624">
        <v>7.0000000000000001E-3</v>
      </c>
      <c r="Y16" s="52">
        <v>10</v>
      </c>
      <c r="Z16" s="623">
        <v>2E-3</v>
      </c>
      <c r="AA16" s="434">
        <v>16</v>
      </c>
      <c r="AB16" s="622">
        <v>4.0000000000000001E-3</v>
      </c>
      <c r="AC16" s="621">
        <v>4876</v>
      </c>
      <c r="AD16" s="431">
        <v>0</v>
      </c>
      <c r="AE16" s="620">
        <v>0</v>
      </c>
      <c r="AF16" s="423">
        <v>287</v>
      </c>
      <c r="AG16" s="619">
        <v>6.6000000000000003E-2</v>
      </c>
      <c r="AI16" s="495">
        <v>684</v>
      </c>
      <c r="AJ16" s="630">
        <v>0.157</v>
      </c>
      <c r="AL16" s="531">
        <f t="shared" si="0"/>
        <v>-397</v>
      </c>
      <c r="AM16" s="617">
        <f t="shared" si="1"/>
        <v>-9.0999999999999998E-2</v>
      </c>
    </row>
    <row r="17" spans="1:39" x14ac:dyDescent="0.25">
      <c r="A17" s="36" t="s">
        <v>435</v>
      </c>
      <c r="B17" s="37">
        <v>25604</v>
      </c>
      <c r="C17" s="38">
        <v>39</v>
      </c>
      <c r="D17" s="38">
        <v>0</v>
      </c>
      <c r="E17" s="38">
        <v>30</v>
      </c>
      <c r="F17" s="39">
        <v>3</v>
      </c>
      <c r="G17" s="206">
        <v>23033</v>
      </c>
      <c r="H17" s="629">
        <v>0.9</v>
      </c>
      <c r="I17" s="145">
        <v>2297</v>
      </c>
      <c r="J17" s="628">
        <v>0.09</v>
      </c>
      <c r="K17" s="203">
        <v>182</v>
      </c>
      <c r="L17" s="628">
        <v>7.0000000000000001E-3</v>
      </c>
      <c r="M17" s="203">
        <v>92</v>
      </c>
      <c r="N17" s="627">
        <v>4.0000000000000001E-3</v>
      </c>
      <c r="O17" s="141">
        <v>311</v>
      </c>
      <c r="P17" s="626">
        <v>1.2E-2</v>
      </c>
      <c r="Q17" s="49">
        <v>181</v>
      </c>
      <c r="R17" s="625">
        <v>7.0000000000000001E-3</v>
      </c>
      <c r="S17" s="49">
        <v>2854</v>
      </c>
      <c r="T17" s="625">
        <v>0.111</v>
      </c>
      <c r="U17" s="49">
        <v>6443</v>
      </c>
      <c r="V17" s="625">
        <v>0.252</v>
      </c>
      <c r="W17" s="49">
        <v>1453</v>
      </c>
      <c r="X17" s="624">
        <v>5.7000000000000002E-2</v>
      </c>
      <c r="Y17" s="52">
        <v>18</v>
      </c>
      <c r="Z17" s="623">
        <v>1E-3</v>
      </c>
      <c r="AA17" s="434">
        <v>22</v>
      </c>
      <c r="AB17" s="622">
        <v>1E-3</v>
      </c>
      <c r="AC17" s="621">
        <v>11149</v>
      </c>
      <c r="AD17" s="431">
        <v>18829</v>
      </c>
      <c r="AE17" s="620">
        <v>0.73499999999999999</v>
      </c>
      <c r="AF17" s="423">
        <v>493</v>
      </c>
      <c r="AG17" s="619">
        <v>1.9E-2</v>
      </c>
      <c r="AI17" s="495">
        <v>505</v>
      </c>
      <c r="AJ17" s="630">
        <v>0.02</v>
      </c>
      <c r="AL17" s="531">
        <f t="shared" si="0"/>
        <v>-12</v>
      </c>
      <c r="AM17" s="617">
        <f t="shared" si="1"/>
        <v>-1.0000000000000009E-3</v>
      </c>
    </row>
    <row r="18" spans="1:39" x14ac:dyDescent="0.25">
      <c r="A18" s="36" t="s">
        <v>434</v>
      </c>
      <c r="B18" s="37">
        <v>3669</v>
      </c>
      <c r="C18" s="38">
        <v>10</v>
      </c>
      <c r="D18" s="38">
        <v>0</v>
      </c>
      <c r="E18" s="38">
        <v>7</v>
      </c>
      <c r="F18" s="39">
        <v>4</v>
      </c>
      <c r="G18" s="206">
        <v>2787</v>
      </c>
      <c r="H18" s="629">
        <v>0.76</v>
      </c>
      <c r="I18" s="145">
        <v>563</v>
      </c>
      <c r="J18" s="628">
        <v>0.153</v>
      </c>
      <c r="K18" s="203">
        <v>272</v>
      </c>
      <c r="L18" s="628">
        <v>7.3999999999999996E-2</v>
      </c>
      <c r="M18" s="203">
        <v>47</v>
      </c>
      <c r="N18" s="627">
        <v>1.2999999999999999E-2</v>
      </c>
      <c r="O18" s="141">
        <v>34</v>
      </c>
      <c r="P18" s="626">
        <v>8.9999999999999993E-3</v>
      </c>
      <c r="Q18" s="49">
        <v>11</v>
      </c>
      <c r="R18" s="625">
        <v>3.0000000000000001E-3</v>
      </c>
      <c r="S18" s="49">
        <v>46</v>
      </c>
      <c r="T18" s="625">
        <v>1.2999999999999999E-2</v>
      </c>
      <c r="U18" s="49">
        <v>26</v>
      </c>
      <c r="V18" s="625">
        <v>7.0000000000000001E-3</v>
      </c>
      <c r="W18" s="49">
        <v>17</v>
      </c>
      <c r="X18" s="624">
        <v>5.0000000000000001E-3</v>
      </c>
      <c r="Y18" s="52">
        <v>11</v>
      </c>
      <c r="Z18" s="623">
        <v>3.0000000000000001E-3</v>
      </c>
      <c r="AA18" s="434">
        <v>9</v>
      </c>
      <c r="AB18" s="622">
        <v>2E-3</v>
      </c>
      <c r="AC18" s="621">
        <v>183</v>
      </c>
      <c r="AD18" s="431">
        <v>3340</v>
      </c>
      <c r="AE18" s="620">
        <v>0.91</v>
      </c>
      <c r="AF18" s="423">
        <v>306</v>
      </c>
      <c r="AG18" s="619">
        <v>8.3000000000000004E-2</v>
      </c>
      <c r="AI18" s="495">
        <v>308</v>
      </c>
      <c r="AJ18" s="630">
        <v>8.4000000000000005E-2</v>
      </c>
      <c r="AL18" s="531">
        <f t="shared" si="0"/>
        <v>-2</v>
      </c>
      <c r="AM18" s="617">
        <f t="shared" si="1"/>
        <v>-1.0000000000000009E-3</v>
      </c>
    </row>
    <row r="19" spans="1:39" x14ac:dyDescent="0.25">
      <c r="A19" s="36" t="s">
        <v>433</v>
      </c>
      <c r="B19" s="37">
        <v>7398</v>
      </c>
      <c r="C19" s="38">
        <v>14</v>
      </c>
      <c r="D19" s="38">
        <v>0</v>
      </c>
      <c r="E19" s="38">
        <v>0</v>
      </c>
      <c r="F19" s="39">
        <v>3</v>
      </c>
      <c r="G19" s="206">
        <v>7341</v>
      </c>
      <c r="H19" s="629">
        <v>0.99199999999999999</v>
      </c>
      <c r="I19" s="145">
        <v>51</v>
      </c>
      <c r="J19" s="628">
        <v>7.0000000000000001E-3</v>
      </c>
      <c r="K19" s="203">
        <v>5</v>
      </c>
      <c r="L19" s="628">
        <v>1E-3</v>
      </c>
      <c r="M19" s="203">
        <v>1</v>
      </c>
      <c r="N19" s="627">
        <v>0</v>
      </c>
      <c r="O19" s="141">
        <v>27</v>
      </c>
      <c r="P19" s="626">
        <v>4.0000000000000001E-3</v>
      </c>
      <c r="Q19" s="49">
        <v>0</v>
      </c>
      <c r="R19" s="625">
        <v>0</v>
      </c>
      <c r="S19" s="49">
        <v>17</v>
      </c>
      <c r="T19" s="625">
        <v>2E-3</v>
      </c>
      <c r="U19" s="49">
        <v>1</v>
      </c>
      <c r="V19" s="625">
        <v>0</v>
      </c>
      <c r="W19" s="49">
        <v>0</v>
      </c>
      <c r="X19" s="624">
        <v>0</v>
      </c>
      <c r="Y19" s="52">
        <v>0</v>
      </c>
      <c r="Z19" s="623">
        <v>0</v>
      </c>
      <c r="AA19" s="434">
        <v>1</v>
      </c>
      <c r="AB19" s="622">
        <v>0</v>
      </c>
      <c r="AC19" s="621">
        <v>46</v>
      </c>
      <c r="AD19" s="431">
        <v>7366</v>
      </c>
      <c r="AE19" s="620">
        <v>0.996</v>
      </c>
      <c r="AF19" s="423">
        <v>32</v>
      </c>
      <c r="AG19" s="619">
        <v>4.0000000000000001E-3</v>
      </c>
      <c r="AI19" s="495">
        <v>31</v>
      </c>
      <c r="AJ19" s="630">
        <v>4.0000000000000001E-3</v>
      </c>
      <c r="AL19" s="531">
        <f t="shared" si="0"/>
        <v>1</v>
      </c>
      <c r="AM19" s="617">
        <f t="shared" si="1"/>
        <v>0</v>
      </c>
    </row>
    <row r="20" spans="1:39" x14ac:dyDescent="0.25">
      <c r="A20" s="36" t="s">
        <v>432</v>
      </c>
      <c r="B20" s="37">
        <v>22496</v>
      </c>
      <c r="C20" s="38">
        <v>28</v>
      </c>
      <c r="D20" s="38">
        <v>0</v>
      </c>
      <c r="E20" s="38">
        <v>18</v>
      </c>
      <c r="F20" s="39">
        <v>3</v>
      </c>
      <c r="G20" s="206">
        <v>20135</v>
      </c>
      <c r="H20" s="629">
        <v>0.89500000000000002</v>
      </c>
      <c r="I20" s="145">
        <v>2031</v>
      </c>
      <c r="J20" s="628">
        <v>0.09</v>
      </c>
      <c r="K20" s="203">
        <v>330</v>
      </c>
      <c r="L20" s="628">
        <v>1.4999999999999999E-2</v>
      </c>
      <c r="M20" s="203">
        <v>0</v>
      </c>
      <c r="N20" s="627">
        <v>0</v>
      </c>
      <c r="O20" s="141">
        <v>1220</v>
      </c>
      <c r="P20" s="626">
        <v>5.3999999999999999E-2</v>
      </c>
      <c r="Q20" s="49">
        <v>984</v>
      </c>
      <c r="R20" s="625">
        <v>4.3999999999999997E-2</v>
      </c>
      <c r="S20" s="49">
        <v>463</v>
      </c>
      <c r="T20" s="625">
        <v>2.1000000000000001E-2</v>
      </c>
      <c r="U20" s="49">
        <v>576</v>
      </c>
      <c r="V20" s="625">
        <v>2.5999999999999999E-2</v>
      </c>
      <c r="W20" s="49">
        <v>7</v>
      </c>
      <c r="X20" s="624">
        <v>0</v>
      </c>
      <c r="Y20" s="52">
        <v>4</v>
      </c>
      <c r="Z20" s="623">
        <v>0</v>
      </c>
      <c r="AA20" s="434">
        <v>62</v>
      </c>
      <c r="AB20" s="622">
        <v>3.0000000000000001E-3</v>
      </c>
      <c r="AC20" s="621">
        <v>2415</v>
      </c>
      <c r="AD20" s="431">
        <v>20931</v>
      </c>
      <c r="AE20" s="620">
        <v>0.93</v>
      </c>
      <c r="AF20" s="423">
        <v>1550</v>
      </c>
      <c r="AG20" s="619">
        <v>6.9000000000000006E-2</v>
      </c>
      <c r="AI20" s="495">
        <v>1720</v>
      </c>
      <c r="AJ20" s="630">
        <v>7.6999999999999999E-2</v>
      </c>
      <c r="AL20" s="531">
        <f t="shared" si="0"/>
        <v>-170</v>
      </c>
      <c r="AM20" s="617">
        <f t="shared" si="1"/>
        <v>-7.9999999999999932E-3</v>
      </c>
    </row>
    <row r="21" spans="1:39" x14ac:dyDescent="0.25">
      <c r="A21" s="36" t="s">
        <v>431</v>
      </c>
      <c r="B21" s="37">
        <v>14405</v>
      </c>
      <c r="C21" s="38">
        <v>25</v>
      </c>
      <c r="D21" s="38">
        <v>0</v>
      </c>
      <c r="E21" s="38">
        <v>16</v>
      </c>
      <c r="F21" s="39">
        <v>8</v>
      </c>
      <c r="G21" s="206">
        <v>13844</v>
      </c>
      <c r="H21" s="629">
        <v>0.96099999999999997</v>
      </c>
      <c r="I21" s="145">
        <v>451</v>
      </c>
      <c r="J21" s="628">
        <v>3.1E-2</v>
      </c>
      <c r="K21" s="203">
        <v>101</v>
      </c>
      <c r="L21" s="628">
        <v>7.0000000000000001E-3</v>
      </c>
      <c r="M21" s="203">
        <v>9</v>
      </c>
      <c r="N21" s="627">
        <v>1E-3</v>
      </c>
      <c r="O21" s="141">
        <v>98</v>
      </c>
      <c r="P21" s="626">
        <v>7.0000000000000001E-3</v>
      </c>
      <c r="Q21" s="49">
        <v>57</v>
      </c>
      <c r="R21" s="625">
        <v>4.0000000000000001E-3</v>
      </c>
      <c r="S21" s="49">
        <v>79</v>
      </c>
      <c r="T21" s="625">
        <v>5.0000000000000001E-3</v>
      </c>
      <c r="U21" s="49">
        <v>48</v>
      </c>
      <c r="V21" s="625">
        <v>3.0000000000000001E-3</v>
      </c>
      <c r="W21" s="49">
        <v>31</v>
      </c>
      <c r="X21" s="624">
        <v>2E-3</v>
      </c>
      <c r="Y21" s="52">
        <v>12</v>
      </c>
      <c r="Z21" s="623">
        <v>1E-3</v>
      </c>
      <c r="AA21" s="434">
        <v>22</v>
      </c>
      <c r="AB21" s="622">
        <v>2E-3</v>
      </c>
      <c r="AC21" s="621">
        <v>310</v>
      </c>
      <c r="AD21" s="431">
        <v>14191</v>
      </c>
      <c r="AE21" s="620">
        <v>0.98499999999999999</v>
      </c>
      <c r="AF21" s="423">
        <v>199</v>
      </c>
      <c r="AG21" s="619">
        <v>1.4E-2</v>
      </c>
      <c r="AI21" s="495">
        <v>201</v>
      </c>
      <c r="AJ21" s="630">
        <v>1.4E-2</v>
      </c>
      <c r="AL21" s="531">
        <f t="shared" si="0"/>
        <v>-2</v>
      </c>
      <c r="AM21" s="617">
        <f t="shared" si="1"/>
        <v>0</v>
      </c>
    </row>
    <row r="22" spans="1:39" x14ac:dyDescent="0.25">
      <c r="A22" s="36" t="s">
        <v>430</v>
      </c>
      <c r="B22" s="37">
        <v>19094</v>
      </c>
      <c r="C22" s="38">
        <v>24</v>
      </c>
      <c r="D22" s="38">
        <v>0</v>
      </c>
      <c r="E22" s="38">
        <v>9</v>
      </c>
      <c r="F22" s="39">
        <v>3</v>
      </c>
      <c r="G22" s="206">
        <v>18829</v>
      </c>
      <c r="H22" s="629">
        <v>0.98599999999999999</v>
      </c>
      <c r="I22" s="145">
        <v>228</v>
      </c>
      <c r="J22" s="628">
        <v>1.2E-2</v>
      </c>
      <c r="K22" s="203">
        <v>5</v>
      </c>
      <c r="L22" s="628">
        <v>0</v>
      </c>
      <c r="M22" s="203">
        <v>32</v>
      </c>
      <c r="N22" s="627">
        <v>2E-3</v>
      </c>
      <c r="O22" s="141">
        <v>13</v>
      </c>
      <c r="P22" s="626">
        <v>1E-3</v>
      </c>
      <c r="Q22" s="49">
        <v>3</v>
      </c>
      <c r="R22" s="625">
        <v>0</v>
      </c>
      <c r="S22" s="49">
        <v>221</v>
      </c>
      <c r="T22" s="625">
        <v>1.2E-2</v>
      </c>
      <c r="U22" s="49">
        <v>3</v>
      </c>
      <c r="V22" s="625">
        <v>0</v>
      </c>
      <c r="W22" s="49">
        <v>0</v>
      </c>
      <c r="X22" s="624">
        <v>0</v>
      </c>
      <c r="Y22" s="52">
        <v>0</v>
      </c>
      <c r="Z22" s="623">
        <v>0</v>
      </c>
      <c r="AA22" s="434">
        <v>1</v>
      </c>
      <c r="AB22" s="622">
        <v>0</v>
      </c>
      <c r="AC22" s="621">
        <v>268</v>
      </c>
      <c r="AD22" s="431">
        <v>18856</v>
      </c>
      <c r="AE22" s="620">
        <v>0.98799999999999999</v>
      </c>
      <c r="AF22" s="423">
        <v>18</v>
      </c>
      <c r="AG22" s="619">
        <v>1E-3</v>
      </c>
      <c r="AI22" s="495">
        <v>19</v>
      </c>
      <c r="AJ22" s="630">
        <v>1E-3</v>
      </c>
      <c r="AL22" s="531">
        <f t="shared" si="0"/>
        <v>-1</v>
      </c>
      <c r="AM22" s="617">
        <f t="shared" si="1"/>
        <v>0</v>
      </c>
    </row>
    <row r="23" spans="1:39" x14ac:dyDescent="0.25">
      <c r="A23" s="36" t="s">
        <v>429</v>
      </c>
      <c r="B23" s="37">
        <v>9096</v>
      </c>
      <c r="C23" s="38">
        <v>14</v>
      </c>
      <c r="D23" s="38">
        <v>5</v>
      </c>
      <c r="E23" s="38">
        <v>0</v>
      </c>
      <c r="F23" s="39">
        <v>5</v>
      </c>
      <c r="G23" s="206">
        <v>8825</v>
      </c>
      <c r="H23" s="629">
        <v>0.97</v>
      </c>
      <c r="I23" s="145">
        <v>250</v>
      </c>
      <c r="J23" s="628">
        <v>2.7E-2</v>
      </c>
      <c r="K23" s="203">
        <v>15</v>
      </c>
      <c r="L23" s="628">
        <v>2E-3</v>
      </c>
      <c r="M23" s="203">
        <v>6</v>
      </c>
      <c r="N23" s="627">
        <v>1E-3</v>
      </c>
      <c r="O23" s="141">
        <v>46</v>
      </c>
      <c r="P23" s="626">
        <v>5.0000000000000001E-3</v>
      </c>
      <c r="Q23" s="49">
        <v>0</v>
      </c>
      <c r="R23" s="625">
        <v>0</v>
      </c>
      <c r="S23" s="49">
        <v>72</v>
      </c>
      <c r="T23" s="625">
        <v>8.0000000000000002E-3</v>
      </c>
      <c r="U23" s="49">
        <v>22</v>
      </c>
      <c r="V23" s="625">
        <v>2E-3</v>
      </c>
      <c r="W23" s="49">
        <v>21</v>
      </c>
      <c r="X23" s="624">
        <v>2E-3</v>
      </c>
      <c r="Y23" s="52">
        <v>2</v>
      </c>
      <c r="Z23" s="623">
        <v>0</v>
      </c>
      <c r="AA23" s="434">
        <v>18</v>
      </c>
      <c r="AB23" s="622">
        <v>2E-3</v>
      </c>
      <c r="AC23" s="621">
        <v>185</v>
      </c>
      <c r="AD23" s="431">
        <v>9000</v>
      </c>
      <c r="AE23" s="620">
        <v>0.98899999999999999</v>
      </c>
      <c r="AF23" s="423">
        <v>61</v>
      </c>
      <c r="AG23" s="619">
        <v>7.0000000000000001E-3</v>
      </c>
      <c r="AI23" s="495">
        <v>70</v>
      </c>
      <c r="AJ23" s="630">
        <v>8.0000000000000002E-3</v>
      </c>
      <c r="AL23" s="531">
        <f t="shared" si="0"/>
        <v>-9</v>
      </c>
      <c r="AM23" s="617">
        <f t="shared" si="1"/>
        <v>-1E-3</v>
      </c>
    </row>
    <row r="24" spans="1:39" x14ac:dyDescent="0.25">
      <c r="A24" s="36" t="s">
        <v>428</v>
      </c>
      <c r="B24" s="37">
        <v>43944</v>
      </c>
      <c r="C24" s="38">
        <v>64</v>
      </c>
      <c r="D24" s="38">
        <v>0</v>
      </c>
      <c r="E24" s="38">
        <v>32</v>
      </c>
      <c r="F24" s="39">
        <v>6</v>
      </c>
      <c r="G24" s="206">
        <v>41666</v>
      </c>
      <c r="H24" s="629">
        <v>0.94799999999999995</v>
      </c>
      <c r="I24" s="145">
        <v>1982</v>
      </c>
      <c r="J24" s="628">
        <v>4.4999999999999998E-2</v>
      </c>
      <c r="K24" s="203">
        <v>64</v>
      </c>
      <c r="L24" s="628">
        <v>1E-3</v>
      </c>
      <c r="M24" s="203">
        <v>232</v>
      </c>
      <c r="N24" s="627">
        <v>5.0000000000000001E-3</v>
      </c>
      <c r="O24" s="141">
        <v>483</v>
      </c>
      <c r="P24" s="626">
        <v>1.0999999999999999E-2</v>
      </c>
      <c r="Q24" s="49">
        <v>219</v>
      </c>
      <c r="R24" s="625">
        <v>5.0000000000000001E-3</v>
      </c>
      <c r="S24" s="49">
        <v>292</v>
      </c>
      <c r="T24" s="625">
        <v>7.0000000000000001E-3</v>
      </c>
      <c r="U24" s="49">
        <v>243</v>
      </c>
      <c r="V24" s="625">
        <v>6.0000000000000001E-3</v>
      </c>
      <c r="W24" s="49">
        <v>62</v>
      </c>
      <c r="X24" s="624">
        <v>1E-3</v>
      </c>
      <c r="Y24" s="52">
        <v>13</v>
      </c>
      <c r="Z24" s="623">
        <v>0</v>
      </c>
      <c r="AA24" s="434">
        <v>12</v>
      </c>
      <c r="AB24" s="622">
        <v>0</v>
      </c>
      <c r="AC24" s="621">
        <v>1231</v>
      </c>
      <c r="AD24" s="431">
        <v>43322</v>
      </c>
      <c r="AE24" s="620">
        <v>0.98599999999999999</v>
      </c>
      <c r="AF24" s="423">
        <v>547</v>
      </c>
      <c r="AG24" s="619">
        <v>1.2E-2</v>
      </c>
      <c r="AI24" s="495">
        <v>550</v>
      </c>
      <c r="AJ24" s="630">
        <v>1.2999999999999999E-2</v>
      </c>
      <c r="AL24" s="531">
        <f t="shared" si="0"/>
        <v>-3</v>
      </c>
      <c r="AM24" s="617">
        <f t="shared" si="1"/>
        <v>-9.9999999999999915E-4</v>
      </c>
    </row>
    <row r="25" spans="1:39" x14ac:dyDescent="0.25">
      <c r="A25" s="36" t="s">
        <v>427</v>
      </c>
      <c r="B25" s="37">
        <v>18870</v>
      </c>
      <c r="C25" s="38">
        <v>30</v>
      </c>
      <c r="D25" s="38">
        <v>0</v>
      </c>
      <c r="E25" s="38">
        <v>13</v>
      </c>
      <c r="F25" s="39">
        <v>3</v>
      </c>
      <c r="G25" s="206">
        <v>18446</v>
      </c>
      <c r="H25" s="629">
        <v>0.97799999999999998</v>
      </c>
      <c r="I25" s="145">
        <v>350</v>
      </c>
      <c r="J25" s="628">
        <v>1.9E-2</v>
      </c>
      <c r="K25" s="203">
        <v>42</v>
      </c>
      <c r="L25" s="628">
        <v>2E-3</v>
      </c>
      <c r="M25" s="203">
        <v>32</v>
      </c>
      <c r="N25" s="627">
        <v>2E-3</v>
      </c>
      <c r="O25" s="141">
        <v>186</v>
      </c>
      <c r="P25" s="626">
        <v>0.01</v>
      </c>
      <c r="Q25" s="49">
        <v>84</v>
      </c>
      <c r="R25" s="625">
        <v>4.0000000000000001E-3</v>
      </c>
      <c r="S25" s="49">
        <v>102</v>
      </c>
      <c r="T25" s="625">
        <v>5.0000000000000001E-3</v>
      </c>
      <c r="U25" s="49">
        <v>57</v>
      </c>
      <c r="V25" s="625">
        <v>3.0000000000000001E-3</v>
      </c>
      <c r="W25" s="49">
        <v>30</v>
      </c>
      <c r="X25" s="624">
        <v>2E-3</v>
      </c>
      <c r="Y25" s="52">
        <v>1</v>
      </c>
      <c r="Z25" s="623">
        <v>0</v>
      </c>
      <c r="AA25" s="434">
        <v>41</v>
      </c>
      <c r="AB25" s="622">
        <v>2E-3</v>
      </c>
      <c r="AC25" s="621">
        <v>427</v>
      </c>
      <c r="AD25" s="431">
        <v>18635</v>
      </c>
      <c r="AE25" s="620">
        <v>0.98799999999999999</v>
      </c>
      <c r="AF25" s="423">
        <v>228</v>
      </c>
      <c r="AG25" s="619">
        <v>1.2E-2</v>
      </c>
      <c r="AI25" s="495">
        <v>228</v>
      </c>
      <c r="AJ25" s="630">
        <v>1.2E-2</v>
      </c>
      <c r="AL25" s="531">
        <f t="shared" si="0"/>
        <v>0</v>
      </c>
      <c r="AM25" s="617">
        <f t="shared" si="1"/>
        <v>0</v>
      </c>
    </row>
    <row r="26" spans="1:39" x14ac:dyDescent="0.25">
      <c r="A26" s="36" t="s">
        <v>426</v>
      </c>
      <c r="B26" s="37">
        <v>43323</v>
      </c>
      <c r="C26" s="38">
        <v>28</v>
      </c>
      <c r="D26" s="38">
        <v>4</v>
      </c>
      <c r="E26" s="38">
        <v>23</v>
      </c>
      <c r="F26" s="39">
        <v>5</v>
      </c>
      <c r="G26" s="206">
        <v>43041</v>
      </c>
      <c r="H26" s="629">
        <v>0.99299999999999999</v>
      </c>
      <c r="I26" s="145">
        <v>279</v>
      </c>
      <c r="J26" s="628">
        <v>6.0000000000000001E-3</v>
      </c>
      <c r="K26" s="203">
        <v>3</v>
      </c>
      <c r="L26" s="628">
        <v>0</v>
      </c>
      <c r="M26" s="203">
        <v>0</v>
      </c>
      <c r="N26" s="627">
        <v>0</v>
      </c>
      <c r="O26" s="141">
        <v>31</v>
      </c>
      <c r="P26" s="626">
        <v>1E-3</v>
      </c>
      <c r="Q26" s="49">
        <v>29</v>
      </c>
      <c r="R26" s="625">
        <v>1E-3</v>
      </c>
      <c r="S26" s="49">
        <v>59</v>
      </c>
      <c r="T26" s="625">
        <v>1E-3</v>
      </c>
      <c r="U26" s="49">
        <v>49</v>
      </c>
      <c r="V26" s="625">
        <v>1E-3</v>
      </c>
      <c r="W26" s="49">
        <v>2</v>
      </c>
      <c r="X26" s="624">
        <v>0</v>
      </c>
      <c r="Y26" s="52">
        <v>0</v>
      </c>
      <c r="Z26" s="623">
        <v>0</v>
      </c>
      <c r="AA26" s="434">
        <v>36</v>
      </c>
      <c r="AB26" s="622">
        <v>1E-3</v>
      </c>
      <c r="AC26" s="621">
        <v>177</v>
      </c>
      <c r="AD26" s="431">
        <v>43255</v>
      </c>
      <c r="AE26" s="620">
        <v>0.998</v>
      </c>
      <c r="AF26" s="423">
        <v>34</v>
      </c>
      <c r="AG26" s="619">
        <v>1E-3</v>
      </c>
      <c r="AI26" s="495">
        <v>35</v>
      </c>
      <c r="AJ26" s="630">
        <v>1E-3</v>
      </c>
      <c r="AL26" s="531">
        <f t="shared" si="0"/>
        <v>-1</v>
      </c>
      <c r="AM26" s="617">
        <f t="shared" si="1"/>
        <v>0</v>
      </c>
    </row>
    <row r="27" spans="1:39" x14ac:dyDescent="0.25">
      <c r="A27" s="36" t="s">
        <v>425</v>
      </c>
      <c r="B27" s="37">
        <v>117372</v>
      </c>
      <c r="C27" s="38">
        <v>192</v>
      </c>
      <c r="D27" s="38">
        <v>3</v>
      </c>
      <c r="E27" s="38">
        <v>168</v>
      </c>
      <c r="F27" s="39">
        <v>4</v>
      </c>
      <c r="G27" s="206">
        <v>114388</v>
      </c>
      <c r="H27" s="629">
        <v>0.97499999999999998</v>
      </c>
      <c r="I27" s="145">
        <v>2709</v>
      </c>
      <c r="J27" s="628">
        <v>2.3E-2</v>
      </c>
      <c r="K27" s="203">
        <v>263</v>
      </c>
      <c r="L27" s="628">
        <v>2E-3</v>
      </c>
      <c r="M27" s="203">
        <v>12</v>
      </c>
      <c r="N27" s="627">
        <v>0</v>
      </c>
      <c r="O27" s="141">
        <v>1547</v>
      </c>
      <c r="P27" s="626">
        <v>1.2999999999999999E-2</v>
      </c>
      <c r="Q27" s="49">
        <v>1324</v>
      </c>
      <c r="R27" s="625">
        <v>1.0999999999999999E-2</v>
      </c>
      <c r="S27" s="49">
        <v>504</v>
      </c>
      <c r="T27" s="625">
        <v>4.0000000000000001E-3</v>
      </c>
      <c r="U27" s="49">
        <v>678</v>
      </c>
      <c r="V27" s="625">
        <v>6.0000000000000001E-3</v>
      </c>
      <c r="W27" s="49">
        <v>278</v>
      </c>
      <c r="X27" s="624">
        <v>2E-3</v>
      </c>
      <c r="Y27" s="52">
        <v>3</v>
      </c>
      <c r="Z27" s="623">
        <v>0</v>
      </c>
      <c r="AA27" s="434">
        <v>131</v>
      </c>
      <c r="AB27" s="622">
        <v>1E-3</v>
      </c>
      <c r="AC27" s="621">
        <v>3190</v>
      </c>
      <c r="AD27" s="431">
        <v>115374</v>
      </c>
      <c r="AE27" s="620">
        <v>0.98299999999999998</v>
      </c>
      <c r="AF27" s="423">
        <v>1810</v>
      </c>
      <c r="AG27" s="619">
        <v>1.4999999999999999E-2</v>
      </c>
      <c r="AI27" s="495">
        <v>2234</v>
      </c>
      <c r="AJ27" s="630">
        <v>1.9E-2</v>
      </c>
      <c r="AL27" s="531">
        <f t="shared" si="0"/>
        <v>-424</v>
      </c>
      <c r="AM27" s="617">
        <f t="shared" si="1"/>
        <v>-4.0000000000000001E-3</v>
      </c>
    </row>
    <row r="28" spans="1:39" x14ac:dyDescent="0.25">
      <c r="A28" s="36" t="s">
        <v>424</v>
      </c>
      <c r="B28" s="37">
        <v>10202</v>
      </c>
      <c r="C28" s="38">
        <v>24</v>
      </c>
      <c r="D28" s="38">
        <v>0</v>
      </c>
      <c r="E28" s="38">
        <v>7</v>
      </c>
      <c r="F28" s="39">
        <v>3</v>
      </c>
      <c r="G28" s="206">
        <v>9741</v>
      </c>
      <c r="H28" s="629">
        <v>0.95499999999999996</v>
      </c>
      <c r="I28" s="145">
        <v>412</v>
      </c>
      <c r="J28" s="628">
        <v>0.04</v>
      </c>
      <c r="K28" s="203">
        <v>7</v>
      </c>
      <c r="L28" s="628">
        <v>1E-3</v>
      </c>
      <c r="M28" s="203">
        <v>42</v>
      </c>
      <c r="N28" s="627">
        <v>4.0000000000000001E-3</v>
      </c>
      <c r="O28" s="141">
        <v>55</v>
      </c>
      <c r="P28" s="626">
        <v>5.0000000000000001E-3</v>
      </c>
      <c r="Q28" s="49">
        <v>24</v>
      </c>
      <c r="R28" s="625">
        <v>2E-3</v>
      </c>
      <c r="S28" s="49">
        <v>41</v>
      </c>
      <c r="T28" s="625">
        <v>4.0000000000000001E-3</v>
      </c>
      <c r="U28" s="49">
        <v>33</v>
      </c>
      <c r="V28" s="625">
        <v>3.0000000000000001E-3</v>
      </c>
      <c r="W28" s="49">
        <v>8</v>
      </c>
      <c r="X28" s="624">
        <v>1E-3</v>
      </c>
      <c r="Y28" s="52">
        <v>14</v>
      </c>
      <c r="Z28" s="623">
        <v>1E-3</v>
      </c>
      <c r="AA28" s="434">
        <v>15</v>
      </c>
      <c r="AB28" s="622">
        <v>1E-3</v>
      </c>
      <c r="AC28" s="621">
        <v>203</v>
      </c>
      <c r="AD28" s="431">
        <v>10116</v>
      </c>
      <c r="AE28" s="620">
        <v>0.99199999999999999</v>
      </c>
      <c r="AF28" s="423">
        <v>62</v>
      </c>
      <c r="AG28" s="619">
        <v>6.0000000000000001E-3</v>
      </c>
      <c r="AI28" s="495">
        <v>60</v>
      </c>
      <c r="AJ28" s="630">
        <v>6.0000000000000001E-3</v>
      </c>
      <c r="AL28" s="531">
        <f t="shared" si="0"/>
        <v>2</v>
      </c>
      <c r="AM28" s="617">
        <f t="shared" si="1"/>
        <v>0</v>
      </c>
    </row>
    <row r="29" spans="1:39" x14ac:dyDescent="0.25">
      <c r="A29" s="36" t="s">
        <v>423</v>
      </c>
      <c r="B29" s="37">
        <v>12104</v>
      </c>
      <c r="C29" s="38">
        <v>14</v>
      </c>
      <c r="D29" s="38">
        <v>0</v>
      </c>
      <c r="E29" s="38">
        <v>0</v>
      </c>
      <c r="F29" s="39">
        <v>3</v>
      </c>
      <c r="G29" s="206">
        <v>10830</v>
      </c>
      <c r="H29" s="629">
        <v>0.89500000000000002</v>
      </c>
      <c r="I29" s="145">
        <v>1251</v>
      </c>
      <c r="J29" s="628">
        <v>0.10299999999999999</v>
      </c>
      <c r="K29" s="203">
        <v>23</v>
      </c>
      <c r="L29" s="628">
        <v>2E-3</v>
      </c>
      <c r="M29" s="203">
        <v>0</v>
      </c>
      <c r="N29" s="627">
        <v>0</v>
      </c>
      <c r="O29" s="141">
        <v>158</v>
      </c>
      <c r="P29" s="626">
        <v>1.2999999999999999E-2</v>
      </c>
      <c r="Q29" s="49">
        <v>21</v>
      </c>
      <c r="R29" s="625">
        <v>2E-3</v>
      </c>
      <c r="S29" s="49">
        <v>614</v>
      </c>
      <c r="T29" s="625">
        <v>5.0999999999999997E-2</v>
      </c>
      <c r="U29" s="49">
        <v>70</v>
      </c>
      <c r="V29" s="625">
        <v>6.0000000000000001E-3</v>
      </c>
      <c r="W29" s="49">
        <v>38</v>
      </c>
      <c r="X29" s="624">
        <v>3.0000000000000001E-3</v>
      </c>
      <c r="Y29" s="52">
        <v>6</v>
      </c>
      <c r="Z29" s="623">
        <v>0</v>
      </c>
      <c r="AA29" s="434">
        <v>43</v>
      </c>
      <c r="AB29" s="622">
        <v>4.0000000000000001E-3</v>
      </c>
      <c r="AC29" s="621">
        <v>947</v>
      </c>
      <c r="AD29" s="431">
        <v>11431</v>
      </c>
      <c r="AE29" s="620">
        <v>0.94399999999999995</v>
      </c>
      <c r="AF29" s="423">
        <v>181</v>
      </c>
      <c r="AG29" s="619">
        <v>1.4999999999999999E-2</v>
      </c>
      <c r="AI29" s="495">
        <v>180</v>
      </c>
      <c r="AJ29" s="630">
        <v>1.4999999999999999E-2</v>
      </c>
      <c r="AL29" s="531">
        <f t="shared" si="0"/>
        <v>1</v>
      </c>
      <c r="AM29" s="617">
        <f t="shared" si="1"/>
        <v>0</v>
      </c>
    </row>
    <row r="30" spans="1:39" x14ac:dyDescent="0.25">
      <c r="A30" s="36" t="s">
        <v>422</v>
      </c>
      <c r="B30" s="37">
        <v>22119</v>
      </c>
      <c r="C30" s="38">
        <v>35</v>
      </c>
      <c r="D30" s="38">
        <v>0</v>
      </c>
      <c r="E30" s="38">
        <v>21</v>
      </c>
      <c r="F30" s="39">
        <v>4</v>
      </c>
      <c r="G30" s="206">
        <v>18466</v>
      </c>
      <c r="H30" s="629">
        <v>0.83499999999999996</v>
      </c>
      <c r="I30" s="145">
        <v>3044</v>
      </c>
      <c r="J30" s="628">
        <v>0.13800000000000001</v>
      </c>
      <c r="K30" s="203">
        <v>592</v>
      </c>
      <c r="L30" s="628">
        <v>2.7E-2</v>
      </c>
      <c r="M30" s="203">
        <v>17</v>
      </c>
      <c r="N30" s="627">
        <v>1E-3</v>
      </c>
      <c r="O30" s="141">
        <v>565</v>
      </c>
      <c r="P30" s="626">
        <v>2.5999999999999999E-2</v>
      </c>
      <c r="Q30" s="49">
        <v>346</v>
      </c>
      <c r="R30" s="625">
        <v>1.6E-2</v>
      </c>
      <c r="S30" s="49">
        <v>397</v>
      </c>
      <c r="T30" s="625">
        <v>1.7999999999999999E-2</v>
      </c>
      <c r="U30" s="49">
        <v>213</v>
      </c>
      <c r="V30" s="625">
        <v>0.01</v>
      </c>
      <c r="W30" s="49">
        <v>53</v>
      </c>
      <c r="X30" s="624">
        <v>2E-3</v>
      </c>
      <c r="Y30" s="52">
        <v>39</v>
      </c>
      <c r="Z30" s="623">
        <v>2E-3</v>
      </c>
      <c r="AA30" s="434">
        <v>58</v>
      </c>
      <c r="AB30" s="622">
        <v>3.0000000000000001E-3</v>
      </c>
      <c r="AC30" s="621">
        <v>1337</v>
      </c>
      <c r="AD30" s="431">
        <v>20931</v>
      </c>
      <c r="AE30" s="620">
        <v>0.94599999999999995</v>
      </c>
      <c r="AF30" s="423">
        <v>1157</v>
      </c>
      <c r="AG30" s="619">
        <v>5.1999999999999998E-2</v>
      </c>
      <c r="AI30" s="495">
        <v>1162</v>
      </c>
      <c r="AJ30" s="630">
        <v>5.2999999999999999E-2</v>
      </c>
      <c r="AL30" s="531">
        <f t="shared" si="0"/>
        <v>-5</v>
      </c>
      <c r="AM30" s="617">
        <f t="shared" si="1"/>
        <v>-1.0000000000000009E-3</v>
      </c>
    </row>
    <row r="31" spans="1:39" x14ac:dyDescent="0.25">
      <c r="A31" s="36" t="s">
        <v>421</v>
      </c>
      <c r="B31" s="37">
        <v>37124</v>
      </c>
      <c r="C31" s="38">
        <v>78</v>
      </c>
      <c r="D31" s="38">
        <v>0</v>
      </c>
      <c r="E31" s="38">
        <v>60</v>
      </c>
      <c r="F31" s="39">
        <v>3</v>
      </c>
      <c r="G31" s="206">
        <v>33871</v>
      </c>
      <c r="H31" s="629">
        <v>0.91200000000000003</v>
      </c>
      <c r="I31" s="145">
        <v>2934</v>
      </c>
      <c r="J31" s="628">
        <v>7.9000000000000001E-2</v>
      </c>
      <c r="K31" s="203">
        <v>65</v>
      </c>
      <c r="L31" s="628">
        <v>2E-3</v>
      </c>
      <c r="M31" s="203">
        <v>254</v>
      </c>
      <c r="N31" s="627">
        <v>7.0000000000000001E-3</v>
      </c>
      <c r="O31" s="141">
        <v>5259</v>
      </c>
      <c r="P31" s="626">
        <v>0.14199999999999999</v>
      </c>
      <c r="Q31" s="49">
        <v>3110</v>
      </c>
      <c r="R31" s="625">
        <v>8.4000000000000005E-2</v>
      </c>
      <c r="S31" s="49">
        <v>487</v>
      </c>
      <c r="T31" s="625">
        <v>1.2999999999999999E-2</v>
      </c>
      <c r="U31" s="49">
        <v>659</v>
      </c>
      <c r="V31" s="625">
        <v>1.7999999999999999E-2</v>
      </c>
      <c r="W31" s="49">
        <v>319</v>
      </c>
      <c r="X31" s="624">
        <v>8.9999999999999993E-3</v>
      </c>
      <c r="Y31" s="52">
        <v>30</v>
      </c>
      <c r="Z31" s="623">
        <v>1E-3</v>
      </c>
      <c r="AA31" s="434">
        <v>34</v>
      </c>
      <c r="AB31" s="622">
        <v>1E-3</v>
      </c>
      <c r="AC31" s="621">
        <v>7002</v>
      </c>
      <c r="AD31" s="431">
        <v>31607</v>
      </c>
      <c r="AE31" s="620">
        <v>0.85099999999999998</v>
      </c>
      <c r="AF31" s="423">
        <v>5324</v>
      </c>
      <c r="AG31" s="619">
        <v>0.14299999999999999</v>
      </c>
      <c r="AI31" s="495">
        <v>1893</v>
      </c>
      <c r="AJ31" s="630">
        <v>5.0999999999999997E-2</v>
      </c>
      <c r="AL31" s="531">
        <f t="shared" si="0"/>
        <v>3431</v>
      </c>
      <c r="AM31" s="617">
        <f t="shared" si="1"/>
        <v>9.1999999999999998E-2</v>
      </c>
    </row>
    <row r="32" spans="1:39" x14ac:dyDescent="0.25">
      <c r="A32" s="36" t="s">
        <v>420</v>
      </c>
      <c r="B32" s="37">
        <v>20132</v>
      </c>
      <c r="C32" s="38">
        <v>35</v>
      </c>
      <c r="D32" s="38">
        <v>0</v>
      </c>
      <c r="E32" s="38">
        <v>23</v>
      </c>
      <c r="F32" s="39">
        <v>3</v>
      </c>
      <c r="G32" s="206">
        <v>19738</v>
      </c>
      <c r="H32" s="629">
        <v>0.98</v>
      </c>
      <c r="I32" s="145">
        <v>307</v>
      </c>
      <c r="J32" s="628">
        <v>1.4999999999999999E-2</v>
      </c>
      <c r="K32" s="203">
        <v>2</v>
      </c>
      <c r="L32" s="628">
        <v>0</v>
      </c>
      <c r="M32" s="203">
        <v>85</v>
      </c>
      <c r="N32" s="627">
        <v>4.0000000000000001E-3</v>
      </c>
      <c r="O32" s="141">
        <v>75</v>
      </c>
      <c r="P32" s="626">
        <v>4.0000000000000001E-3</v>
      </c>
      <c r="Q32" s="49">
        <v>44</v>
      </c>
      <c r="R32" s="625">
        <v>2E-3</v>
      </c>
      <c r="S32" s="49">
        <v>137</v>
      </c>
      <c r="T32" s="625">
        <v>7.0000000000000001E-3</v>
      </c>
      <c r="U32" s="49">
        <v>37</v>
      </c>
      <c r="V32" s="625">
        <v>2E-3</v>
      </c>
      <c r="W32" s="49">
        <v>128</v>
      </c>
      <c r="X32" s="624">
        <v>6.0000000000000001E-3</v>
      </c>
      <c r="Y32" s="52">
        <v>6</v>
      </c>
      <c r="Z32" s="623">
        <v>0</v>
      </c>
      <c r="AA32" s="434">
        <v>9</v>
      </c>
      <c r="AB32" s="622">
        <v>0</v>
      </c>
      <c r="AC32" s="621">
        <v>456</v>
      </c>
      <c r="AD32" s="431">
        <v>19889</v>
      </c>
      <c r="AE32" s="620">
        <v>0.98799999999999999</v>
      </c>
      <c r="AF32" s="423">
        <v>77</v>
      </c>
      <c r="AG32" s="619">
        <v>4.0000000000000001E-3</v>
      </c>
      <c r="AI32" s="495">
        <v>70</v>
      </c>
      <c r="AJ32" s="630">
        <v>3.0000000000000001E-3</v>
      </c>
      <c r="AL32" s="531">
        <f t="shared" si="0"/>
        <v>7</v>
      </c>
      <c r="AM32" s="617">
        <f t="shared" si="1"/>
        <v>1E-3</v>
      </c>
    </row>
    <row r="33" spans="1:39" x14ac:dyDescent="0.25">
      <c r="A33" s="36" t="s">
        <v>419</v>
      </c>
      <c r="B33" s="37">
        <v>15853</v>
      </c>
      <c r="C33" s="38">
        <v>30</v>
      </c>
      <c r="D33" s="38">
        <v>0</v>
      </c>
      <c r="E33" s="38">
        <v>10</v>
      </c>
      <c r="F33" s="39">
        <v>4</v>
      </c>
      <c r="G33" s="206">
        <v>15437</v>
      </c>
      <c r="H33" s="629">
        <v>0.97399999999999998</v>
      </c>
      <c r="I33" s="145">
        <v>404</v>
      </c>
      <c r="J33" s="628">
        <v>2.5000000000000001E-2</v>
      </c>
      <c r="K33" s="203">
        <v>3</v>
      </c>
      <c r="L33" s="628">
        <v>0</v>
      </c>
      <c r="M33" s="203">
        <v>9</v>
      </c>
      <c r="N33" s="627">
        <v>1E-3</v>
      </c>
      <c r="O33" s="141">
        <v>69</v>
      </c>
      <c r="P33" s="626">
        <v>4.0000000000000001E-3</v>
      </c>
      <c r="Q33" s="49">
        <v>25</v>
      </c>
      <c r="R33" s="625">
        <v>2E-3</v>
      </c>
      <c r="S33" s="49">
        <v>36</v>
      </c>
      <c r="T33" s="625">
        <v>2E-3</v>
      </c>
      <c r="U33" s="49">
        <v>29</v>
      </c>
      <c r="V33" s="625">
        <v>2E-3</v>
      </c>
      <c r="W33" s="49">
        <v>10</v>
      </c>
      <c r="X33" s="624">
        <v>1E-3</v>
      </c>
      <c r="Y33" s="52">
        <v>0</v>
      </c>
      <c r="Z33" s="623">
        <v>0</v>
      </c>
      <c r="AA33" s="434">
        <v>6</v>
      </c>
      <c r="AB33" s="622">
        <v>0</v>
      </c>
      <c r="AC33" s="621">
        <v>176</v>
      </c>
      <c r="AD33" s="431">
        <v>15773</v>
      </c>
      <c r="AE33" s="620">
        <v>0.995</v>
      </c>
      <c r="AF33" s="423">
        <v>72</v>
      </c>
      <c r="AG33" s="619">
        <v>5.0000000000000001E-3</v>
      </c>
      <c r="AI33" s="495">
        <v>147</v>
      </c>
      <c r="AJ33" s="630">
        <v>8.9999999999999993E-3</v>
      </c>
      <c r="AL33" s="531">
        <f t="shared" si="0"/>
        <v>-75</v>
      </c>
      <c r="AM33" s="617">
        <f t="shared" si="1"/>
        <v>-3.9999999999999992E-3</v>
      </c>
    </row>
    <row r="34" spans="1:39" x14ac:dyDescent="0.25">
      <c r="A34" s="36" t="s">
        <v>418</v>
      </c>
      <c r="B34" s="37">
        <v>11619</v>
      </c>
      <c r="C34" s="38">
        <v>33</v>
      </c>
      <c r="D34" s="38">
        <v>0</v>
      </c>
      <c r="E34" s="38">
        <v>6</v>
      </c>
      <c r="F34" s="39">
        <v>4</v>
      </c>
      <c r="G34" s="206">
        <v>9158</v>
      </c>
      <c r="H34" s="629">
        <v>0.78800000000000003</v>
      </c>
      <c r="I34" s="145">
        <v>1898</v>
      </c>
      <c r="J34" s="628">
        <v>0.16300000000000001</v>
      </c>
      <c r="K34" s="203">
        <v>562</v>
      </c>
      <c r="L34" s="628">
        <v>4.8000000000000001E-2</v>
      </c>
      <c r="M34" s="203">
        <v>1</v>
      </c>
      <c r="N34" s="627">
        <v>0</v>
      </c>
      <c r="O34" s="141">
        <v>522</v>
      </c>
      <c r="P34" s="626">
        <v>4.4999999999999998E-2</v>
      </c>
      <c r="Q34" s="49">
        <v>102</v>
      </c>
      <c r="R34" s="625">
        <v>8.9999999999999993E-3</v>
      </c>
      <c r="S34" s="49">
        <v>2945</v>
      </c>
      <c r="T34" s="625">
        <v>0.253</v>
      </c>
      <c r="U34" s="49">
        <v>98</v>
      </c>
      <c r="V34" s="625">
        <v>8.0000000000000002E-3</v>
      </c>
      <c r="W34" s="49">
        <v>33</v>
      </c>
      <c r="X34" s="624">
        <v>3.0000000000000001E-3</v>
      </c>
      <c r="Y34" s="52">
        <v>19</v>
      </c>
      <c r="Z34" s="623">
        <v>2E-3</v>
      </c>
      <c r="AA34" s="434">
        <v>37</v>
      </c>
      <c r="AB34" s="622">
        <v>3.0000000000000001E-3</v>
      </c>
      <c r="AC34" s="621">
        <v>3674</v>
      </c>
      <c r="AD34" s="431">
        <v>7880</v>
      </c>
      <c r="AE34" s="620">
        <v>0.67800000000000005</v>
      </c>
      <c r="AF34" s="423">
        <v>1084</v>
      </c>
      <c r="AG34" s="619">
        <v>9.2999999999999999E-2</v>
      </c>
      <c r="AI34" s="495">
        <v>1082</v>
      </c>
      <c r="AJ34" s="630">
        <v>9.2999999999999999E-2</v>
      </c>
      <c r="AL34" s="531">
        <f t="shared" si="0"/>
        <v>2</v>
      </c>
      <c r="AM34" s="617">
        <f t="shared" si="1"/>
        <v>0</v>
      </c>
    </row>
    <row r="35" spans="1:39" x14ac:dyDescent="0.25">
      <c r="A35" s="36" t="s">
        <v>417</v>
      </c>
      <c r="B35" s="37">
        <v>36635</v>
      </c>
      <c r="C35" s="38">
        <v>44</v>
      </c>
      <c r="D35" s="38">
        <v>0</v>
      </c>
      <c r="E35" s="38">
        <v>29</v>
      </c>
      <c r="F35" s="39">
        <v>3</v>
      </c>
      <c r="G35" s="206">
        <v>34651</v>
      </c>
      <c r="H35" s="629">
        <v>0.94599999999999995</v>
      </c>
      <c r="I35" s="145">
        <v>1850</v>
      </c>
      <c r="J35" s="628">
        <v>0.05</v>
      </c>
      <c r="K35" s="203">
        <v>92</v>
      </c>
      <c r="L35" s="628">
        <v>3.0000000000000001E-3</v>
      </c>
      <c r="M35" s="203">
        <v>42</v>
      </c>
      <c r="N35" s="627">
        <v>1E-3</v>
      </c>
      <c r="O35" s="141">
        <v>139</v>
      </c>
      <c r="P35" s="626">
        <v>4.0000000000000001E-3</v>
      </c>
      <c r="Q35" s="49">
        <v>96</v>
      </c>
      <c r="R35" s="625">
        <v>3.0000000000000001E-3</v>
      </c>
      <c r="S35" s="49">
        <v>72</v>
      </c>
      <c r="T35" s="625">
        <v>2E-3</v>
      </c>
      <c r="U35" s="49">
        <v>99</v>
      </c>
      <c r="V35" s="625">
        <v>3.0000000000000001E-3</v>
      </c>
      <c r="W35" s="49">
        <v>38</v>
      </c>
      <c r="X35" s="624">
        <v>1E-3</v>
      </c>
      <c r="Y35" s="52">
        <v>8</v>
      </c>
      <c r="Z35" s="623">
        <v>0</v>
      </c>
      <c r="AA35" s="434">
        <v>34</v>
      </c>
      <c r="AB35" s="622">
        <v>1E-3</v>
      </c>
      <c r="AC35" s="621">
        <v>444</v>
      </c>
      <c r="AD35" s="431">
        <v>36350</v>
      </c>
      <c r="AE35" s="620">
        <v>0.99199999999999999</v>
      </c>
      <c r="AF35" s="423">
        <v>231</v>
      </c>
      <c r="AG35" s="619">
        <v>6.0000000000000001E-3</v>
      </c>
      <c r="AI35" s="495">
        <v>273</v>
      </c>
      <c r="AJ35" s="630">
        <v>7.0000000000000001E-3</v>
      </c>
      <c r="AL35" s="531">
        <f t="shared" si="0"/>
        <v>-42</v>
      </c>
      <c r="AM35" s="617">
        <f t="shared" si="1"/>
        <v>-1E-3</v>
      </c>
    </row>
    <row r="36" spans="1:39" x14ac:dyDescent="0.25">
      <c r="A36" s="36" t="s">
        <v>416</v>
      </c>
      <c r="B36" s="37">
        <v>18193</v>
      </c>
      <c r="C36" s="38">
        <v>24</v>
      </c>
      <c r="D36" s="38">
        <v>0</v>
      </c>
      <c r="E36" s="38">
        <v>19</v>
      </c>
      <c r="F36" s="39">
        <v>3</v>
      </c>
      <c r="G36" s="206">
        <v>17487</v>
      </c>
      <c r="H36" s="629">
        <v>0.96099999999999997</v>
      </c>
      <c r="I36" s="145">
        <v>687</v>
      </c>
      <c r="J36" s="628">
        <v>3.7999999999999999E-2</v>
      </c>
      <c r="K36" s="203">
        <v>19</v>
      </c>
      <c r="L36" s="628">
        <v>1E-3</v>
      </c>
      <c r="M36" s="203">
        <v>0</v>
      </c>
      <c r="N36" s="627">
        <v>0</v>
      </c>
      <c r="O36" s="141">
        <v>84</v>
      </c>
      <c r="P36" s="626">
        <v>5.0000000000000001E-3</v>
      </c>
      <c r="Q36" s="49">
        <v>66</v>
      </c>
      <c r="R36" s="625">
        <v>4.0000000000000001E-3</v>
      </c>
      <c r="S36" s="49">
        <v>66</v>
      </c>
      <c r="T36" s="625">
        <v>4.0000000000000001E-3</v>
      </c>
      <c r="U36" s="49">
        <v>64</v>
      </c>
      <c r="V36" s="625">
        <v>4.0000000000000001E-3</v>
      </c>
      <c r="W36" s="49">
        <v>56</v>
      </c>
      <c r="X36" s="624">
        <v>3.0000000000000001E-3</v>
      </c>
      <c r="Y36" s="52">
        <v>46</v>
      </c>
      <c r="Z36" s="623">
        <v>3.0000000000000001E-3</v>
      </c>
      <c r="AA36" s="434">
        <v>9</v>
      </c>
      <c r="AB36" s="622">
        <v>0</v>
      </c>
      <c r="AC36" s="621">
        <v>325</v>
      </c>
      <c r="AD36" s="431">
        <v>18090</v>
      </c>
      <c r="AE36" s="620">
        <v>0.99399999999999999</v>
      </c>
      <c r="AF36" s="423">
        <v>103</v>
      </c>
      <c r="AG36" s="619">
        <v>6.0000000000000001E-3</v>
      </c>
      <c r="AI36" s="495">
        <v>108</v>
      </c>
      <c r="AJ36" s="630">
        <v>6.0000000000000001E-3</v>
      </c>
      <c r="AL36" s="531">
        <f t="shared" si="0"/>
        <v>-5</v>
      </c>
      <c r="AM36" s="617">
        <f t="shared" si="1"/>
        <v>0</v>
      </c>
    </row>
    <row r="37" spans="1:39" x14ac:dyDescent="0.25">
      <c r="A37" s="36" t="s">
        <v>415</v>
      </c>
      <c r="B37" s="37">
        <v>16940</v>
      </c>
      <c r="C37" s="38">
        <v>28</v>
      </c>
      <c r="D37" s="38">
        <v>0</v>
      </c>
      <c r="E37" s="38">
        <v>4</v>
      </c>
      <c r="F37" s="39">
        <v>5</v>
      </c>
      <c r="G37" s="206">
        <v>9638</v>
      </c>
      <c r="H37" s="629">
        <v>0.56899999999999995</v>
      </c>
      <c r="I37" s="145">
        <v>5966</v>
      </c>
      <c r="J37" s="628">
        <v>0.35199999999999998</v>
      </c>
      <c r="K37" s="203">
        <v>1336</v>
      </c>
      <c r="L37" s="628">
        <v>7.9000000000000001E-2</v>
      </c>
      <c r="M37" s="203">
        <v>0</v>
      </c>
      <c r="N37" s="627">
        <v>0</v>
      </c>
      <c r="O37" s="141">
        <v>1467</v>
      </c>
      <c r="P37" s="626">
        <v>8.6999999999999994E-2</v>
      </c>
      <c r="Q37" s="49">
        <v>294</v>
      </c>
      <c r="R37" s="625">
        <v>1.7000000000000001E-2</v>
      </c>
      <c r="S37" s="49">
        <v>622</v>
      </c>
      <c r="T37" s="625">
        <v>3.6999999999999998E-2</v>
      </c>
      <c r="U37" s="49">
        <v>180</v>
      </c>
      <c r="V37" s="625">
        <v>1.0999999999999999E-2</v>
      </c>
      <c r="W37" s="49">
        <v>52</v>
      </c>
      <c r="X37" s="624">
        <v>3.0000000000000001E-3</v>
      </c>
      <c r="Y37" s="52">
        <v>20</v>
      </c>
      <c r="Z37" s="623">
        <v>1E-3</v>
      </c>
      <c r="AA37" s="434">
        <v>75</v>
      </c>
      <c r="AB37" s="622">
        <v>4.0000000000000001E-3</v>
      </c>
      <c r="AC37" s="621">
        <v>2508</v>
      </c>
      <c r="AD37" s="431">
        <v>14128</v>
      </c>
      <c r="AE37" s="620">
        <v>0.83399999999999996</v>
      </c>
      <c r="AF37" s="423">
        <v>2803</v>
      </c>
      <c r="AG37" s="619">
        <v>0.16500000000000001</v>
      </c>
      <c r="AI37" s="495">
        <v>2777</v>
      </c>
      <c r="AJ37" s="630">
        <v>0.16400000000000001</v>
      </c>
      <c r="AL37" s="531">
        <f t="shared" si="0"/>
        <v>26</v>
      </c>
      <c r="AM37" s="617">
        <f t="shared" si="1"/>
        <v>1.0000000000000009E-3</v>
      </c>
    </row>
    <row r="38" spans="1:39" x14ac:dyDescent="0.25">
      <c r="A38" s="36" t="s">
        <v>414</v>
      </c>
      <c r="B38" s="37">
        <v>62107</v>
      </c>
      <c r="C38" s="38">
        <v>44</v>
      </c>
      <c r="D38" s="38">
        <v>1</v>
      </c>
      <c r="E38" s="38">
        <v>32</v>
      </c>
      <c r="F38" s="39">
        <v>3</v>
      </c>
      <c r="G38" s="206">
        <v>59683</v>
      </c>
      <c r="H38" s="629">
        <v>0.96099999999999997</v>
      </c>
      <c r="I38" s="145">
        <v>2384</v>
      </c>
      <c r="J38" s="628">
        <v>3.7999999999999999E-2</v>
      </c>
      <c r="K38" s="203">
        <v>35</v>
      </c>
      <c r="L38" s="628">
        <v>1E-3</v>
      </c>
      <c r="M38" s="203">
        <v>5</v>
      </c>
      <c r="N38" s="627">
        <v>0</v>
      </c>
      <c r="O38" s="141">
        <v>338</v>
      </c>
      <c r="P38" s="626">
        <v>5.0000000000000001E-3</v>
      </c>
      <c r="Q38" s="49">
        <v>277</v>
      </c>
      <c r="R38" s="625">
        <v>4.0000000000000001E-3</v>
      </c>
      <c r="S38" s="49">
        <v>216</v>
      </c>
      <c r="T38" s="625">
        <v>3.0000000000000001E-3</v>
      </c>
      <c r="U38" s="49">
        <v>220</v>
      </c>
      <c r="V38" s="625">
        <v>4.0000000000000001E-3</v>
      </c>
      <c r="W38" s="49">
        <v>120</v>
      </c>
      <c r="X38" s="624">
        <v>2E-3</v>
      </c>
      <c r="Y38" s="52">
        <v>13</v>
      </c>
      <c r="Z38" s="623">
        <v>0</v>
      </c>
      <c r="AA38" s="434">
        <v>18</v>
      </c>
      <c r="AB38" s="622">
        <v>0</v>
      </c>
      <c r="AC38" s="621">
        <v>934</v>
      </c>
      <c r="AD38" s="431">
        <v>61655</v>
      </c>
      <c r="AE38" s="620">
        <v>0.99299999999999999</v>
      </c>
      <c r="AF38" s="423">
        <v>373</v>
      </c>
      <c r="AG38" s="619">
        <v>6.0000000000000001E-3</v>
      </c>
      <c r="AI38" s="495">
        <v>374</v>
      </c>
      <c r="AJ38" s="630">
        <v>6.0000000000000001E-3</v>
      </c>
      <c r="AL38" s="531">
        <f t="shared" si="0"/>
        <v>-1</v>
      </c>
      <c r="AM38" s="617">
        <f t="shared" si="1"/>
        <v>0</v>
      </c>
    </row>
    <row r="39" spans="1:39" x14ac:dyDescent="0.25">
      <c r="A39" s="36" t="s">
        <v>413</v>
      </c>
      <c r="B39" s="37">
        <v>9300</v>
      </c>
      <c r="C39" s="38">
        <v>11</v>
      </c>
      <c r="D39" s="38">
        <v>0</v>
      </c>
      <c r="E39" s="38">
        <v>2</v>
      </c>
      <c r="F39" s="39">
        <v>3</v>
      </c>
      <c r="G39" s="206">
        <v>8547</v>
      </c>
      <c r="H39" s="629">
        <v>0.91900000000000004</v>
      </c>
      <c r="I39" s="145">
        <v>668</v>
      </c>
      <c r="J39" s="628">
        <v>7.1999999999999995E-2</v>
      </c>
      <c r="K39" s="203">
        <v>85</v>
      </c>
      <c r="L39" s="628">
        <v>8.9999999999999993E-3</v>
      </c>
      <c r="M39" s="203">
        <v>0</v>
      </c>
      <c r="N39" s="627">
        <v>0</v>
      </c>
      <c r="O39" s="141">
        <v>128</v>
      </c>
      <c r="P39" s="626">
        <v>1.4E-2</v>
      </c>
      <c r="Q39" s="49">
        <v>56</v>
      </c>
      <c r="R39" s="625">
        <v>6.0000000000000001E-3</v>
      </c>
      <c r="S39" s="49">
        <v>108</v>
      </c>
      <c r="T39" s="625">
        <v>1.2E-2</v>
      </c>
      <c r="U39" s="49">
        <v>91</v>
      </c>
      <c r="V39" s="625">
        <v>0.01</v>
      </c>
      <c r="W39" s="49">
        <v>18</v>
      </c>
      <c r="X39" s="624">
        <v>2E-3</v>
      </c>
      <c r="Y39" s="52">
        <v>18</v>
      </c>
      <c r="Z39" s="623">
        <v>2E-3</v>
      </c>
      <c r="AA39" s="434">
        <v>28</v>
      </c>
      <c r="AB39" s="622">
        <v>3.0000000000000001E-3</v>
      </c>
      <c r="AC39" s="621">
        <v>404</v>
      </c>
      <c r="AD39" s="431">
        <v>9044</v>
      </c>
      <c r="AE39" s="620">
        <v>0.97199999999999998</v>
      </c>
      <c r="AF39" s="423">
        <v>213</v>
      </c>
      <c r="AG39" s="619">
        <v>2.3E-2</v>
      </c>
      <c r="AI39" s="495">
        <v>210</v>
      </c>
      <c r="AJ39" s="630">
        <v>2.3E-2</v>
      </c>
      <c r="AL39" s="531">
        <f t="shared" si="0"/>
        <v>3</v>
      </c>
      <c r="AM39" s="617">
        <f t="shared" si="1"/>
        <v>0</v>
      </c>
    </row>
    <row r="40" spans="1:39" x14ac:dyDescent="0.25">
      <c r="A40" s="36" t="s">
        <v>412</v>
      </c>
      <c r="B40" s="37">
        <v>13323</v>
      </c>
      <c r="C40" s="38">
        <v>13</v>
      </c>
      <c r="D40" s="38">
        <v>0</v>
      </c>
      <c r="E40" s="38">
        <v>5</v>
      </c>
      <c r="F40" s="39">
        <v>5</v>
      </c>
      <c r="G40" s="206">
        <v>12718</v>
      </c>
      <c r="H40" s="629">
        <v>0.95499999999999996</v>
      </c>
      <c r="I40" s="145">
        <v>569</v>
      </c>
      <c r="J40" s="628">
        <v>4.2999999999999997E-2</v>
      </c>
      <c r="K40" s="203">
        <v>27</v>
      </c>
      <c r="L40" s="628">
        <v>2E-3</v>
      </c>
      <c r="M40" s="203">
        <v>9</v>
      </c>
      <c r="N40" s="627">
        <v>1E-3</v>
      </c>
      <c r="O40" s="141">
        <v>359</v>
      </c>
      <c r="P40" s="626">
        <v>2.7E-2</v>
      </c>
      <c r="Q40" s="49">
        <v>72</v>
      </c>
      <c r="R40" s="625">
        <v>5.0000000000000001E-3</v>
      </c>
      <c r="S40" s="49">
        <v>2744</v>
      </c>
      <c r="T40" s="625">
        <v>0.20599999999999999</v>
      </c>
      <c r="U40" s="49">
        <v>78</v>
      </c>
      <c r="V40" s="625">
        <v>6.0000000000000001E-3</v>
      </c>
      <c r="W40" s="49">
        <v>32</v>
      </c>
      <c r="X40" s="624">
        <v>2E-3</v>
      </c>
      <c r="Y40" s="52">
        <v>32</v>
      </c>
      <c r="Z40" s="623">
        <v>2E-3</v>
      </c>
      <c r="AA40" s="434">
        <v>18</v>
      </c>
      <c r="AB40" s="622">
        <v>1E-3</v>
      </c>
      <c r="AC40" s="621">
        <v>3293</v>
      </c>
      <c r="AD40" s="431">
        <v>10417</v>
      </c>
      <c r="AE40" s="620">
        <v>0.78200000000000003</v>
      </c>
      <c r="AF40" s="423">
        <v>386</v>
      </c>
      <c r="AG40" s="619">
        <v>2.9000000000000001E-2</v>
      </c>
      <c r="AI40" s="495">
        <v>402</v>
      </c>
      <c r="AJ40" s="630">
        <v>0.03</v>
      </c>
      <c r="AL40" s="531">
        <f t="shared" ref="AL40:AL62" si="2" xml:space="preserve"> AF40-AI40</f>
        <v>-16</v>
      </c>
      <c r="AM40" s="617">
        <f t="shared" ref="AM40:AM62" si="3" xml:space="preserve"> AG40-AJ40</f>
        <v>-9.9999999999999742E-4</v>
      </c>
    </row>
    <row r="41" spans="1:39" x14ac:dyDescent="0.25">
      <c r="A41" s="36" t="s">
        <v>411</v>
      </c>
      <c r="B41" s="37">
        <v>15485</v>
      </c>
      <c r="C41" s="38">
        <v>28</v>
      </c>
      <c r="D41" s="38">
        <v>2</v>
      </c>
      <c r="E41" s="38">
        <v>7</v>
      </c>
      <c r="F41" s="39">
        <v>3</v>
      </c>
      <c r="G41" s="206">
        <v>10015</v>
      </c>
      <c r="H41" s="629">
        <v>0.64700000000000002</v>
      </c>
      <c r="I41" s="145">
        <v>5447</v>
      </c>
      <c r="J41" s="628">
        <v>0.35199999999999998</v>
      </c>
      <c r="K41" s="203">
        <v>18</v>
      </c>
      <c r="L41" s="628">
        <v>1E-3</v>
      </c>
      <c r="M41" s="203">
        <v>5</v>
      </c>
      <c r="N41" s="627">
        <v>0</v>
      </c>
      <c r="O41" s="141">
        <v>58</v>
      </c>
      <c r="P41" s="626">
        <v>4.0000000000000001E-3</v>
      </c>
      <c r="Q41" s="49">
        <v>16</v>
      </c>
      <c r="R41" s="625">
        <v>1E-3</v>
      </c>
      <c r="S41" s="49">
        <v>27</v>
      </c>
      <c r="T41" s="625">
        <v>2E-3</v>
      </c>
      <c r="U41" s="49">
        <v>15</v>
      </c>
      <c r="V41" s="625">
        <v>1E-3</v>
      </c>
      <c r="W41" s="49">
        <v>9</v>
      </c>
      <c r="X41" s="624">
        <v>1E-3</v>
      </c>
      <c r="Y41" s="52">
        <v>2</v>
      </c>
      <c r="Z41" s="623">
        <v>0</v>
      </c>
      <c r="AA41" s="434">
        <v>5</v>
      </c>
      <c r="AB41" s="622">
        <v>0</v>
      </c>
      <c r="AC41" s="621">
        <v>134</v>
      </c>
      <c r="AD41" s="431">
        <v>15403</v>
      </c>
      <c r="AE41" s="620">
        <v>0.995</v>
      </c>
      <c r="AF41" s="423">
        <v>76</v>
      </c>
      <c r="AG41" s="619">
        <v>5.0000000000000001E-3</v>
      </c>
      <c r="AI41" s="495">
        <v>83</v>
      </c>
      <c r="AJ41" s="630">
        <v>5.0000000000000001E-3</v>
      </c>
      <c r="AL41" s="531">
        <f t="shared" si="2"/>
        <v>-7</v>
      </c>
      <c r="AM41" s="617">
        <f t="shared" si="3"/>
        <v>0</v>
      </c>
    </row>
    <row r="42" spans="1:39" x14ac:dyDescent="0.25">
      <c r="A42" s="36" t="s">
        <v>410</v>
      </c>
      <c r="B42" s="37">
        <v>27131</v>
      </c>
      <c r="C42" s="38">
        <v>42</v>
      </c>
      <c r="D42" s="38">
        <v>6</v>
      </c>
      <c r="E42" s="38">
        <v>30</v>
      </c>
      <c r="F42" s="39">
        <v>3</v>
      </c>
      <c r="G42" s="206">
        <v>26783</v>
      </c>
      <c r="H42" s="629">
        <v>0.98699999999999999</v>
      </c>
      <c r="I42" s="145">
        <v>334</v>
      </c>
      <c r="J42" s="628">
        <v>1.2E-2</v>
      </c>
      <c r="K42" s="203">
        <v>1</v>
      </c>
      <c r="L42" s="628">
        <v>0</v>
      </c>
      <c r="M42" s="203">
        <v>13</v>
      </c>
      <c r="N42" s="627">
        <v>0</v>
      </c>
      <c r="O42" s="141">
        <v>86</v>
      </c>
      <c r="P42" s="626">
        <v>3.0000000000000001E-3</v>
      </c>
      <c r="Q42" s="49">
        <v>75</v>
      </c>
      <c r="R42" s="625">
        <v>3.0000000000000001E-3</v>
      </c>
      <c r="S42" s="49">
        <v>68</v>
      </c>
      <c r="T42" s="625">
        <v>3.0000000000000001E-3</v>
      </c>
      <c r="U42" s="49">
        <v>71</v>
      </c>
      <c r="V42" s="625">
        <v>3.0000000000000001E-3</v>
      </c>
      <c r="W42" s="49">
        <v>19</v>
      </c>
      <c r="X42" s="624">
        <v>1E-3</v>
      </c>
      <c r="Y42" s="52">
        <v>0</v>
      </c>
      <c r="Z42" s="623">
        <v>0</v>
      </c>
      <c r="AA42" s="434">
        <v>17</v>
      </c>
      <c r="AB42" s="622">
        <v>1E-3</v>
      </c>
      <c r="AC42" s="621">
        <v>264</v>
      </c>
      <c r="AD42" s="431">
        <v>27022</v>
      </c>
      <c r="AE42" s="620">
        <v>0.996</v>
      </c>
      <c r="AF42" s="423">
        <v>87</v>
      </c>
      <c r="AG42" s="619">
        <v>3.0000000000000001E-3</v>
      </c>
      <c r="AI42" s="495">
        <v>129</v>
      </c>
      <c r="AJ42" s="630">
        <v>5.0000000000000001E-3</v>
      </c>
      <c r="AL42" s="531">
        <f t="shared" si="2"/>
        <v>-42</v>
      </c>
      <c r="AM42" s="617">
        <f t="shared" si="3"/>
        <v>-2E-3</v>
      </c>
    </row>
    <row r="43" spans="1:39" x14ac:dyDescent="0.25">
      <c r="A43" s="36" t="s">
        <v>409</v>
      </c>
      <c r="B43" s="37">
        <v>4892</v>
      </c>
      <c r="C43" s="38">
        <v>9</v>
      </c>
      <c r="D43" s="38">
        <v>0</v>
      </c>
      <c r="E43" s="38">
        <v>4</v>
      </c>
      <c r="F43" s="39">
        <v>3</v>
      </c>
      <c r="G43" s="206">
        <v>4721</v>
      </c>
      <c r="H43" s="629">
        <v>0.96499999999999997</v>
      </c>
      <c r="I43" s="145">
        <v>152</v>
      </c>
      <c r="J43" s="628">
        <v>3.1E-2</v>
      </c>
      <c r="K43" s="203">
        <v>8</v>
      </c>
      <c r="L43" s="628">
        <v>2E-3</v>
      </c>
      <c r="M43" s="203">
        <v>11</v>
      </c>
      <c r="N43" s="627">
        <v>2E-3</v>
      </c>
      <c r="O43" s="141">
        <v>99</v>
      </c>
      <c r="P43" s="626">
        <v>0.02</v>
      </c>
      <c r="Q43" s="49">
        <v>22</v>
      </c>
      <c r="R43" s="625">
        <v>4.0000000000000001E-3</v>
      </c>
      <c r="S43" s="49">
        <v>24</v>
      </c>
      <c r="T43" s="625">
        <v>5.0000000000000001E-3</v>
      </c>
      <c r="U43" s="49">
        <v>3</v>
      </c>
      <c r="V43" s="625">
        <v>1E-3</v>
      </c>
      <c r="W43" s="49">
        <v>1</v>
      </c>
      <c r="X43" s="624">
        <v>0</v>
      </c>
      <c r="Y43" s="52">
        <v>1</v>
      </c>
      <c r="Z43" s="623">
        <v>0</v>
      </c>
      <c r="AA43" s="434">
        <v>2</v>
      </c>
      <c r="AB43" s="622">
        <v>0</v>
      </c>
      <c r="AC43" s="621">
        <v>131</v>
      </c>
      <c r="AD43" s="431">
        <v>4783</v>
      </c>
      <c r="AE43" s="620">
        <v>0.97799999999999998</v>
      </c>
      <c r="AF43" s="423">
        <v>107</v>
      </c>
      <c r="AG43" s="619">
        <v>2.1999999999999999E-2</v>
      </c>
      <c r="AI43" s="495">
        <v>107</v>
      </c>
      <c r="AJ43" s="630">
        <v>2.1999999999999999E-2</v>
      </c>
      <c r="AL43" s="531">
        <f t="shared" si="2"/>
        <v>0</v>
      </c>
      <c r="AM43" s="617">
        <f t="shared" si="3"/>
        <v>0</v>
      </c>
    </row>
    <row r="44" spans="1:39" x14ac:dyDescent="0.25">
      <c r="A44" s="36" t="s">
        <v>408</v>
      </c>
      <c r="B44" s="37">
        <v>4866</v>
      </c>
      <c r="C44" s="38">
        <v>10</v>
      </c>
      <c r="D44" s="38">
        <v>0</v>
      </c>
      <c r="E44" s="38">
        <v>0</v>
      </c>
      <c r="F44" s="39">
        <v>3</v>
      </c>
      <c r="G44" s="206">
        <v>4711</v>
      </c>
      <c r="H44" s="629">
        <v>0.96799999999999997</v>
      </c>
      <c r="I44" s="145">
        <v>146</v>
      </c>
      <c r="J44" s="628">
        <v>0.03</v>
      </c>
      <c r="K44" s="203">
        <v>9</v>
      </c>
      <c r="L44" s="628">
        <v>2E-3</v>
      </c>
      <c r="M44" s="203">
        <v>0</v>
      </c>
      <c r="N44" s="627">
        <v>0</v>
      </c>
      <c r="O44" s="141">
        <v>35</v>
      </c>
      <c r="P44" s="626">
        <v>7.0000000000000001E-3</v>
      </c>
      <c r="Q44" s="49">
        <v>1</v>
      </c>
      <c r="R44" s="625">
        <v>0</v>
      </c>
      <c r="S44" s="49">
        <v>31</v>
      </c>
      <c r="T44" s="625">
        <v>6.0000000000000001E-3</v>
      </c>
      <c r="U44" s="49">
        <v>43</v>
      </c>
      <c r="V44" s="625">
        <v>8.9999999999999993E-3</v>
      </c>
      <c r="W44" s="49">
        <v>6</v>
      </c>
      <c r="X44" s="624">
        <v>1E-3</v>
      </c>
      <c r="Y44" s="52">
        <v>5</v>
      </c>
      <c r="Z44" s="623">
        <v>1E-3</v>
      </c>
      <c r="AA44" s="434">
        <v>15</v>
      </c>
      <c r="AB44" s="622">
        <v>3.0000000000000001E-3</v>
      </c>
      <c r="AC44" s="621">
        <v>136</v>
      </c>
      <c r="AD44" s="431">
        <v>4786</v>
      </c>
      <c r="AE44" s="620">
        <v>0.98399999999999999</v>
      </c>
      <c r="AF44" s="423">
        <v>44</v>
      </c>
      <c r="AG44" s="619">
        <v>8.9999999999999993E-3</v>
      </c>
      <c r="AI44" s="495">
        <v>43</v>
      </c>
      <c r="AJ44" s="630">
        <v>8.9999999999999993E-3</v>
      </c>
      <c r="AL44" s="531">
        <f t="shared" si="2"/>
        <v>1</v>
      </c>
      <c r="AM44" s="617">
        <f t="shared" si="3"/>
        <v>0</v>
      </c>
    </row>
    <row r="45" spans="1:39" x14ac:dyDescent="0.25">
      <c r="A45" s="36" t="s">
        <v>407</v>
      </c>
      <c r="B45" s="37">
        <v>5566</v>
      </c>
      <c r="C45" s="38">
        <v>16</v>
      </c>
      <c r="D45" s="38">
        <v>0</v>
      </c>
      <c r="E45" s="38">
        <v>7</v>
      </c>
      <c r="F45" s="39">
        <v>3</v>
      </c>
      <c r="G45" s="206">
        <v>5226</v>
      </c>
      <c r="H45" s="629">
        <v>0.93899999999999995</v>
      </c>
      <c r="I45" s="145">
        <v>314</v>
      </c>
      <c r="J45" s="628">
        <v>5.6000000000000001E-2</v>
      </c>
      <c r="K45" s="203">
        <v>18</v>
      </c>
      <c r="L45" s="628">
        <v>3.0000000000000001E-3</v>
      </c>
      <c r="M45" s="203">
        <v>8</v>
      </c>
      <c r="N45" s="627">
        <v>1E-3</v>
      </c>
      <c r="O45" s="141">
        <v>22</v>
      </c>
      <c r="P45" s="626">
        <v>4.0000000000000001E-3</v>
      </c>
      <c r="Q45" s="49">
        <v>9</v>
      </c>
      <c r="R45" s="625">
        <v>2E-3</v>
      </c>
      <c r="S45" s="49">
        <v>210</v>
      </c>
      <c r="T45" s="625">
        <v>3.7999999999999999E-2</v>
      </c>
      <c r="U45" s="49">
        <v>6</v>
      </c>
      <c r="V45" s="625">
        <v>1E-3</v>
      </c>
      <c r="W45" s="49">
        <v>4</v>
      </c>
      <c r="X45" s="624">
        <v>1E-3</v>
      </c>
      <c r="Y45" s="52">
        <v>4</v>
      </c>
      <c r="Z45" s="623">
        <v>1E-3</v>
      </c>
      <c r="AA45" s="434">
        <v>7</v>
      </c>
      <c r="AB45" s="622">
        <v>1E-3</v>
      </c>
      <c r="AC45" s="621">
        <v>261</v>
      </c>
      <c r="AD45" s="431">
        <v>5316</v>
      </c>
      <c r="AE45" s="620">
        <v>0.95499999999999996</v>
      </c>
      <c r="AF45" s="423">
        <v>40</v>
      </c>
      <c r="AG45" s="619">
        <v>7.0000000000000001E-3</v>
      </c>
      <c r="AI45" s="495">
        <v>39</v>
      </c>
      <c r="AJ45" s="630">
        <v>7.0000000000000001E-3</v>
      </c>
      <c r="AL45" s="531">
        <f t="shared" si="2"/>
        <v>1</v>
      </c>
      <c r="AM45" s="617">
        <f t="shared" si="3"/>
        <v>0</v>
      </c>
    </row>
    <row r="46" spans="1:39" x14ac:dyDescent="0.25">
      <c r="A46" s="36" t="s">
        <v>406</v>
      </c>
      <c r="B46" s="37">
        <v>19443</v>
      </c>
      <c r="C46" s="38">
        <v>28</v>
      </c>
      <c r="D46" s="38">
        <v>9</v>
      </c>
      <c r="E46" s="38">
        <v>11</v>
      </c>
      <c r="F46" s="39">
        <v>3</v>
      </c>
      <c r="G46" s="206">
        <v>19143</v>
      </c>
      <c r="H46" s="629">
        <v>0.98499999999999999</v>
      </c>
      <c r="I46" s="145">
        <v>226</v>
      </c>
      <c r="J46" s="628">
        <v>1.2E-2</v>
      </c>
      <c r="K46" s="203">
        <v>1</v>
      </c>
      <c r="L46" s="628">
        <v>0</v>
      </c>
      <c r="M46" s="203">
        <v>73</v>
      </c>
      <c r="N46" s="627">
        <v>4.0000000000000001E-3</v>
      </c>
      <c r="O46" s="141">
        <v>21</v>
      </c>
      <c r="P46" s="626">
        <v>1E-3</v>
      </c>
      <c r="Q46" s="49">
        <v>5</v>
      </c>
      <c r="R46" s="625">
        <v>0</v>
      </c>
      <c r="S46" s="49">
        <v>499</v>
      </c>
      <c r="T46" s="625">
        <v>2.5999999999999999E-2</v>
      </c>
      <c r="U46" s="49">
        <v>585</v>
      </c>
      <c r="V46" s="625">
        <v>0.03</v>
      </c>
      <c r="W46" s="49">
        <v>8</v>
      </c>
      <c r="X46" s="624">
        <v>0</v>
      </c>
      <c r="Y46" s="52">
        <v>1</v>
      </c>
      <c r="Z46" s="623">
        <v>0</v>
      </c>
      <c r="AA46" s="434">
        <v>0</v>
      </c>
      <c r="AB46" s="622">
        <v>0</v>
      </c>
      <c r="AC46" s="621">
        <v>1191</v>
      </c>
      <c r="AD46" s="431">
        <v>18303</v>
      </c>
      <c r="AE46" s="620">
        <v>0.94099999999999995</v>
      </c>
      <c r="AF46" s="423">
        <v>22</v>
      </c>
      <c r="AG46" s="619">
        <v>1E-3</v>
      </c>
      <c r="AI46" s="495">
        <v>23</v>
      </c>
      <c r="AJ46" s="630">
        <v>1E-3</v>
      </c>
      <c r="AL46" s="531">
        <f t="shared" si="2"/>
        <v>-1</v>
      </c>
      <c r="AM46" s="617">
        <f t="shared" si="3"/>
        <v>0</v>
      </c>
    </row>
    <row r="47" spans="1:39" x14ac:dyDescent="0.25">
      <c r="A47" s="36" t="s">
        <v>405</v>
      </c>
      <c r="B47" s="37">
        <v>38918</v>
      </c>
      <c r="C47" s="38">
        <v>39</v>
      </c>
      <c r="D47" s="38">
        <v>7</v>
      </c>
      <c r="E47" s="38">
        <v>27</v>
      </c>
      <c r="F47" s="39">
        <v>3</v>
      </c>
      <c r="G47" s="206">
        <v>36823</v>
      </c>
      <c r="H47" s="629">
        <v>0.94599999999999995</v>
      </c>
      <c r="I47" s="145">
        <v>1960</v>
      </c>
      <c r="J47" s="628">
        <v>0.05</v>
      </c>
      <c r="K47" s="203">
        <v>26</v>
      </c>
      <c r="L47" s="628">
        <v>1E-3</v>
      </c>
      <c r="M47" s="203">
        <v>109</v>
      </c>
      <c r="N47" s="627">
        <v>3.0000000000000001E-3</v>
      </c>
      <c r="O47" s="141">
        <v>237</v>
      </c>
      <c r="P47" s="626">
        <v>6.0000000000000001E-3</v>
      </c>
      <c r="Q47" s="49">
        <v>138</v>
      </c>
      <c r="R47" s="625">
        <v>4.0000000000000001E-3</v>
      </c>
      <c r="S47" s="49">
        <v>126</v>
      </c>
      <c r="T47" s="625">
        <v>3.0000000000000001E-3</v>
      </c>
      <c r="U47" s="49">
        <v>136</v>
      </c>
      <c r="V47" s="625">
        <v>3.0000000000000001E-3</v>
      </c>
      <c r="W47" s="49">
        <v>43</v>
      </c>
      <c r="X47" s="624">
        <v>1E-3</v>
      </c>
      <c r="Y47" s="52">
        <v>0</v>
      </c>
      <c r="Z47" s="623">
        <v>0</v>
      </c>
      <c r="AA47" s="434">
        <v>19</v>
      </c>
      <c r="AB47" s="622">
        <v>0</v>
      </c>
      <c r="AC47" s="621">
        <v>655</v>
      </c>
      <c r="AD47" s="431">
        <v>38595</v>
      </c>
      <c r="AE47" s="620">
        <v>0.99199999999999999</v>
      </c>
      <c r="AF47" s="423">
        <v>263</v>
      </c>
      <c r="AG47" s="619">
        <v>7.0000000000000001E-3</v>
      </c>
      <c r="AI47" s="495">
        <v>307</v>
      </c>
      <c r="AJ47" s="630">
        <v>8.0000000000000002E-3</v>
      </c>
      <c r="AL47" s="531">
        <f t="shared" si="2"/>
        <v>-44</v>
      </c>
      <c r="AM47" s="617">
        <f t="shared" si="3"/>
        <v>-1E-3</v>
      </c>
    </row>
    <row r="48" spans="1:39" x14ac:dyDescent="0.25">
      <c r="A48" s="36" t="s">
        <v>404</v>
      </c>
      <c r="B48" s="37">
        <v>47449</v>
      </c>
      <c r="C48" s="38">
        <v>60</v>
      </c>
      <c r="D48" s="38">
        <v>0</v>
      </c>
      <c r="E48" s="38">
        <v>44</v>
      </c>
      <c r="F48" s="39">
        <v>3</v>
      </c>
      <c r="G48" s="206">
        <v>46042</v>
      </c>
      <c r="H48" s="629">
        <v>0.97</v>
      </c>
      <c r="I48" s="145">
        <v>1217</v>
      </c>
      <c r="J48" s="628">
        <v>2.5999999999999999E-2</v>
      </c>
      <c r="K48" s="203">
        <v>92</v>
      </c>
      <c r="L48" s="628">
        <v>2E-3</v>
      </c>
      <c r="M48" s="203">
        <v>98</v>
      </c>
      <c r="N48" s="627">
        <v>2E-3</v>
      </c>
      <c r="O48" s="141">
        <v>281</v>
      </c>
      <c r="P48" s="626">
        <v>6.0000000000000001E-3</v>
      </c>
      <c r="Q48" s="49">
        <v>242</v>
      </c>
      <c r="R48" s="625">
        <v>5.0000000000000001E-3</v>
      </c>
      <c r="S48" s="49">
        <v>553</v>
      </c>
      <c r="T48" s="625">
        <v>1.2E-2</v>
      </c>
      <c r="U48" s="49">
        <v>137</v>
      </c>
      <c r="V48" s="625">
        <v>3.0000000000000001E-3</v>
      </c>
      <c r="W48" s="49">
        <v>67</v>
      </c>
      <c r="X48" s="624">
        <v>1E-3</v>
      </c>
      <c r="Y48" s="52">
        <v>1</v>
      </c>
      <c r="Z48" s="623">
        <v>0</v>
      </c>
      <c r="AA48" s="434">
        <v>58</v>
      </c>
      <c r="AB48" s="622">
        <v>1E-3</v>
      </c>
      <c r="AC48" s="621">
        <v>1128</v>
      </c>
      <c r="AD48" s="431">
        <v>46639</v>
      </c>
      <c r="AE48" s="620">
        <v>0.98299999999999998</v>
      </c>
      <c r="AF48" s="423">
        <v>373</v>
      </c>
      <c r="AG48" s="619">
        <v>8.0000000000000002E-3</v>
      </c>
      <c r="AI48" s="495">
        <v>519</v>
      </c>
      <c r="AJ48" s="630">
        <v>1.0999999999999999E-2</v>
      </c>
      <c r="AL48" s="531">
        <f t="shared" si="2"/>
        <v>-146</v>
      </c>
      <c r="AM48" s="617">
        <f t="shared" si="3"/>
        <v>-2.9999999999999992E-3</v>
      </c>
    </row>
    <row r="49" spans="1:39" x14ac:dyDescent="0.25">
      <c r="A49" s="36" t="s">
        <v>403</v>
      </c>
      <c r="B49" s="37">
        <v>17235</v>
      </c>
      <c r="C49" s="38">
        <v>27</v>
      </c>
      <c r="D49" s="38">
        <v>0</v>
      </c>
      <c r="E49" s="38">
        <v>16</v>
      </c>
      <c r="F49" s="39">
        <v>3</v>
      </c>
      <c r="G49" s="206">
        <v>15649</v>
      </c>
      <c r="H49" s="629">
        <v>0.90800000000000003</v>
      </c>
      <c r="I49" s="145">
        <v>1542</v>
      </c>
      <c r="J49" s="628">
        <v>8.8999999999999996E-2</v>
      </c>
      <c r="K49" s="203">
        <v>44</v>
      </c>
      <c r="L49" s="628">
        <v>3.0000000000000001E-3</v>
      </c>
      <c r="M49" s="203">
        <v>0</v>
      </c>
      <c r="N49" s="627">
        <v>0</v>
      </c>
      <c r="O49" s="141">
        <v>307</v>
      </c>
      <c r="P49" s="626">
        <v>1.7999999999999999E-2</v>
      </c>
      <c r="Q49" s="49">
        <v>205</v>
      </c>
      <c r="R49" s="625">
        <v>1.2E-2</v>
      </c>
      <c r="S49" s="49">
        <v>173</v>
      </c>
      <c r="T49" s="625">
        <v>0.01</v>
      </c>
      <c r="U49" s="49">
        <v>100</v>
      </c>
      <c r="V49" s="625">
        <v>6.0000000000000001E-3</v>
      </c>
      <c r="W49" s="49">
        <v>11</v>
      </c>
      <c r="X49" s="624">
        <v>1E-3</v>
      </c>
      <c r="Y49" s="52">
        <v>2</v>
      </c>
      <c r="Z49" s="623">
        <v>0</v>
      </c>
      <c r="AA49" s="434">
        <v>24</v>
      </c>
      <c r="AB49" s="622">
        <v>1E-3</v>
      </c>
      <c r="AC49" s="621">
        <v>622</v>
      </c>
      <c r="AD49" s="431">
        <v>16819</v>
      </c>
      <c r="AE49" s="620">
        <v>0.97599999999999998</v>
      </c>
      <c r="AF49" s="423">
        <v>351</v>
      </c>
      <c r="AG49" s="619">
        <v>0.02</v>
      </c>
      <c r="AI49" s="495">
        <v>352</v>
      </c>
      <c r="AJ49" s="630">
        <v>0.02</v>
      </c>
      <c r="AL49" s="531">
        <f t="shared" si="2"/>
        <v>-1</v>
      </c>
      <c r="AM49" s="617">
        <f t="shared" si="3"/>
        <v>0</v>
      </c>
    </row>
    <row r="50" spans="1:39" x14ac:dyDescent="0.25">
      <c r="A50" s="36" t="s">
        <v>402</v>
      </c>
      <c r="B50" s="37">
        <v>5975</v>
      </c>
      <c r="C50" s="38">
        <v>9</v>
      </c>
      <c r="D50" s="38">
        <v>0</v>
      </c>
      <c r="E50" s="38">
        <v>0</v>
      </c>
      <c r="F50" s="39">
        <v>3</v>
      </c>
      <c r="G50" s="206">
        <v>5204</v>
      </c>
      <c r="H50" s="629">
        <v>0.871</v>
      </c>
      <c r="I50" s="145">
        <v>741</v>
      </c>
      <c r="J50" s="628">
        <v>0.124</v>
      </c>
      <c r="K50" s="203">
        <v>30</v>
      </c>
      <c r="L50" s="628">
        <v>5.0000000000000001E-3</v>
      </c>
      <c r="M50" s="203">
        <v>0</v>
      </c>
      <c r="N50" s="627">
        <v>0</v>
      </c>
      <c r="O50" s="141">
        <v>341</v>
      </c>
      <c r="P50" s="626">
        <v>5.7000000000000002E-2</v>
      </c>
      <c r="Q50" s="49">
        <v>6</v>
      </c>
      <c r="R50" s="625">
        <v>1E-3</v>
      </c>
      <c r="S50" s="49">
        <v>166</v>
      </c>
      <c r="T50" s="625">
        <v>2.8000000000000001E-2</v>
      </c>
      <c r="U50" s="49">
        <v>28</v>
      </c>
      <c r="V50" s="625">
        <v>5.0000000000000001E-3</v>
      </c>
      <c r="W50" s="49">
        <v>35</v>
      </c>
      <c r="X50" s="624">
        <v>6.0000000000000001E-3</v>
      </c>
      <c r="Y50" s="52">
        <v>11</v>
      </c>
      <c r="Z50" s="623">
        <v>2E-3</v>
      </c>
      <c r="AA50" s="434">
        <v>28</v>
      </c>
      <c r="AB50" s="622">
        <v>5.0000000000000001E-3</v>
      </c>
      <c r="AC50" s="621">
        <v>624</v>
      </c>
      <c r="AD50" s="431">
        <v>5559</v>
      </c>
      <c r="AE50" s="620">
        <v>0.93</v>
      </c>
      <c r="AF50" s="423">
        <v>371</v>
      </c>
      <c r="AG50" s="619">
        <v>6.2E-2</v>
      </c>
      <c r="AI50" s="495">
        <v>368</v>
      </c>
      <c r="AJ50" s="630">
        <v>6.2E-2</v>
      </c>
      <c r="AL50" s="531">
        <f t="shared" si="2"/>
        <v>3</v>
      </c>
      <c r="AM50" s="617">
        <f t="shared" si="3"/>
        <v>0</v>
      </c>
    </row>
    <row r="51" spans="1:39" x14ac:dyDescent="0.25">
      <c r="A51" s="36" t="s">
        <v>401</v>
      </c>
      <c r="B51" s="37">
        <v>8525</v>
      </c>
      <c r="C51" s="38">
        <v>18</v>
      </c>
      <c r="D51" s="38">
        <v>0</v>
      </c>
      <c r="E51" s="38">
        <v>0</v>
      </c>
      <c r="F51" s="39">
        <v>3</v>
      </c>
      <c r="G51" s="206">
        <v>6173</v>
      </c>
      <c r="H51" s="629">
        <v>0.72399999999999998</v>
      </c>
      <c r="I51" s="145">
        <v>2348</v>
      </c>
      <c r="J51" s="628">
        <v>0.27500000000000002</v>
      </c>
      <c r="K51" s="203">
        <v>4</v>
      </c>
      <c r="L51" s="628">
        <v>0</v>
      </c>
      <c r="M51" s="203">
        <v>0</v>
      </c>
      <c r="N51" s="627">
        <v>0</v>
      </c>
      <c r="O51" s="141">
        <v>122</v>
      </c>
      <c r="P51" s="626">
        <v>1.4E-2</v>
      </c>
      <c r="Q51" s="49">
        <v>19</v>
      </c>
      <c r="R51" s="625">
        <v>2E-3</v>
      </c>
      <c r="S51" s="49">
        <v>81</v>
      </c>
      <c r="T51" s="625">
        <v>0.01</v>
      </c>
      <c r="U51" s="49">
        <v>39</v>
      </c>
      <c r="V51" s="625">
        <v>5.0000000000000001E-3</v>
      </c>
      <c r="W51" s="49">
        <v>32</v>
      </c>
      <c r="X51" s="624">
        <v>4.0000000000000001E-3</v>
      </c>
      <c r="Y51" s="52">
        <v>0</v>
      </c>
      <c r="Z51" s="623">
        <v>0</v>
      </c>
      <c r="AA51" s="434">
        <v>14</v>
      </c>
      <c r="AB51" s="622">
        <v>2E-3</v>
      </c>
      <c r="AC51" s="621">
        <v>315</v>
      </c>
      <c r="AD51" s="431">
        <v>8386</v>
      </c>
      <c r="AE51" s="620">
        <v>0.98399999999999999</v>
      </c>
      <c r="AF51" s="423">
        <v>126</v>
      </c>
      <c r="AG51" s="619">
        <v>1.4999999999999999E-2</v>
      </c>
      <c r="AI51" s="495">
        <v>126</v>
      </c>
      <c r="AJ51" s="630">
        <v>1.4999999999999999E-2</v>
      </c>
      <c r="AL51" s="531">
        <f t="shared" si="2"/>
        <v>0</v>
      </c>
      <c r="AM51" s="617">
        <f t="shared" si="3"/>
        <v>0</v>
      </c>
    </row>
    <row r="52" spans="1:39" x14ac:dyDescent="0.25">
      <c r="A52" s="36" t="s">
        <v>400</v>
      </c>
      <c r="B52" s="37">
        <v>8201</v>
      </c>
      <c r="C52" s="38">
        <v>15</v>
      </c>
      <c r="D52" s="38">
        <v>0</v>
      </c>
      <c r="E52" s="38">
        <v>13</v>
      </c>
      <c r="F52" s="39">
        <v>3</v>
      </c>
      <c r="G52" s="206">
        <v>7865</v>
      </c>
      <c r="H52" s="629">
        <v>0.95899999999999996</v>
      </c>
      <c r="I52" s="145">
        <v>310</v>
      </c>
      <c r="J52" s="628">
        <v>3.7999999999999999E-2</v>
      </c>
      <c r="K52" s="203">
        <v>11</v>
      </c>
      <c r="L52" s="628">
        <v>1E-3</v>
      </c>
      <c r="M52" s="203">
        <v>15</v>
      </c>
      <c r="N52" s="627">
        <v>2E-3</v>
      </c>
      <c r="O52" s="141">
        <v>41</v>
      </c>
      <c r="P52" s="626">
        <v>5.0000000000000001E-3</v>
      </c>
      <c r="Q52" s="49">
        <v>36</v>
      </c>
      <c r="R52" s="625">
        <v>4.0000000000000001E-3</v>
      </c>
      <c r="S52" s="49">
        <v>38</v>
      </c>
      <c r="T52" s="625">
        <v>5.0000000000000001E-3</v>
      </c>
      <c r="U52" s="49">
        <v>15</v>
      </c>
      <c r="V52" s="625">
        <v>2E-3</v>
      </c>
      <c r="W52" s="49">
        <v>14</v>
      </c>
      <c r="X52" s="624">
        <v>2E-3</v>
      </c>
      <c r="Y52" s="52">
        <v>1</v>
      </c>
      <c r="Z52" s="623">
        <v>0</v>
      </c>
      <c r="AA52" s="434">
        <v>18</v>
      </c>
      <c r="AB52" s="622">
        <v>2E-3</v>
      </c>
      <c r="AC52" s="621">
        <v>143</v>
      </c>
      <c r="AD52" s="431">
        <v>8141</v>
      </c>
      <c r="AE52" s="620">
        <v>0.99299999999999999</v>
      </c>
      <c r="AF52" s="423">
        <v>52</v>
      </c>
      <c r="AG52" s="619">
        <v>6.0000000000000001E-3</v>
      </c>
      <c r="AI52" s="495">
        <v>60</v>
      </c>
      <c r="AJ52" s="630">
        <v>7.0000000000000001E-3</v>
      </c>
      <c r="AL52" s="531">
        <f t="shared" si="2"/>
        <v>-8</v>
      </c>
      <c r="AM52" s="617">
        <f t="shared" si="3"/>
        <v>-1E-3</v>
      </c>
    </row>
    <row r="53" spans="1:39" x14ac:dyDescent="0.25">
      <c r="A53" s="36" t="s">
        <v>399</v>
      </c>
      <c r="B53" s="37">
        <v>10320</v>
      </c>
      <c r="C53" s="38">
        <v>17</v>
      </c>
      <c r="D53" s="38">
        <v>0</v>
      </c>
      <c r="E53" s="38">
        <v>8</v>
      </c>
      <c r="F53" s="39">
        <v>3</v>
      </c>
      <c r="G53" s="206">
        <v>9774</v>
      </c>
      <c r="H53" s="629">
        <v>0.94699999999999995</v>
      </c>
      <c r="I53" s="145">
        <v>505</v>
      </c>
      <c r="J53" s="628">
        <v>4.9000000000000002E-2</v>
      </c>
      <c r="K53" s="203">
        <v>14</v>
      </c>
      <c r="L53" s="628">
        <v>1E-3</v>
      </c>
      <c r="M53" s="203">
        <v>27</v>
      </c>
      <c r="N53" s="627">
        <v>3.0000000000000001E-3</v>
      </c>
      <c r="O53" s="141">
        <v>83</v>
      </c>
      <c r="P53" s="626">
        <v>8.0000000000000002E-3</v>
      </c>
      <c r="Q53" s="49">
        <v>36</v>
      </c>
      <c r="R53" s="625">
        <v>3.0000000000000001E-3</v>
      </c>
      <c r="S53" s="49">
        <v>195</v>
      </c>
      <c r="T53" s="625">
        <v>1.9E-2</v>
      </c>
      <c r="U53" s="49">
        <v>36</v>
      </c>
      <c r="V53" s="625">
        <v>3.0000000000000001E-3</v>
      </c>
      <c r="W53" s="49">
        <v>1768</v>
      </c>
      <c r="X53" s="624">
        <v>0.17100000000000001</v>
      </c>
      <c r="Y53" s="52">
        <v>5835</v>
      </c>
      <c r="Z53" s="623">
        <v>0.56499999999999995</v>
      </c>
      <c r="AA53" s="434">
        <v>20</v>
      </c>
      <c r="AB53" s="622">
        <v>2E-3</v>
      </c>
      <c r="AC53" s="621">
        <v>7970</v>
      </c>
      <c r="AD53" s="431">
        <v>4362</v>
      </c>
      <c r="AE53" s="620">
        <v>0.42299999999999999</v>
      </c>
      <c r="AF53" s="423">
        <v>97</v>
      </c>
      <c r="AG53" s="619">
        <v>8.9999999999999993E-3</v>
      </c>
      <c r="AI53" s="495">
        <v>88</v>
      </c>
      <c r="AJ53" s="630">
        <v>8.9999999999999993E-3</v>
      </c>
      <c r="AL53" s="531">
        <f t="shared" si="2"/>
        <v>9</v>
      </c>
      <c r="AM53" s="617">
        <f t="shared" si="3"/>
        <v>0</v>
      </c>
    </row>
    <row r="54" spans="1:39" x14ac:dyDescent="0.25">
      <c r="A54" s="36" t="s">
        <v>398</v>
      </c>
      <c r="B54" s="37">
        <v>5062</v>
      </c>
      <c r="C54" s="38">
        <v>9</v>
      </c>
      <c r="D54" s="38">
        <v>0</v>
      </c>
      <c r="E54" s="38">
        <v>0</v>
      </c>
      <c r="F54" s="39">
        <v>3</v>
      </c>
      <c r="G54" s="206">
        <v>4767</v>
      </c>
      <c r="H54" s="629">
        <v>0.94199999999999995</v>
      </c>
      <c r="I54" s="145">
        <v>268</v>
      </c>
      <c r="J54" s="628">
        <v>5.2999999999999999E-2</v>
      </c>
      <c r="K54" s="203">
        <v>3</v>
      </c>
      <c r="L54" s="628">
        <v>1E-3</v>
      </c>
      <c r="M54" s="203">
        <v>24</v>
      </c>
      <c r="N54" s="627">
        <v>5.0000000000000001E-3</v>
      </c>
      <c r="O54" s="141">
        <v>5</v>
      </c>
      <c r="P54" s="626">
        <v>1E-3</v>
      </c>
      <c r="Q54" s="49">
        <v>0</v>
      </c>
      <c r="R54" s="625">
        <v>0</v>
      </c>
      <c r="S54" s="49">
        <v>99</v>
      </c>
      <c r="T54" s="625">
        <v>0.02</v>
      </c>
      <c r="U54" s="49">
        <v>6</v>
      </c>
      <c r="V54" s="625">
        <v>1E-3</v>
      </c>
      <c r="W54" s="49">
        <v>5</v>
      </c>
      <c r="X54" s="624">
        <v>1E-3</v>
      </c>
      <c r="Y54" s="52">
        <v>0</v>
      </c>
      <c r="Z54" s="623">
        <v>0</v>
      </c>
      <c r="AA54" s="434">
        <v>0</v>
      </c>
      <c r="AB54" s="622">
        <v>0</v>
      </c>
      <c r="AC54" s="621">
        <v>130</v>
      </c>
      <c r="AD54" s="431">
        <v>4955</v>
      </c>
      <c r="AE54" s="620">
        <v>0.97899999999999998</v>
      </c>
      <c r="AF54" s="423">
        <v>8</v>
      </c>
      <c r="AG54" s="619">
        <v>2E-3</v>
      </c>
      <c r="AI54" s="495">
        <v>14</v>
      </c>
      <c r="AJ54" s="630">
        <v>3.0000000000000001E-3</v>
      </c>
      <c r="AL54" s="531">
        <f t="shared" si="2"/>
        <v>-6</v>
      </c>
      <c r="AM54" s="617">
        <f t="shared" si="3"/>
        <v>-1E-3</v>
      </c>
    </row>
    <row r="55" spans="1:39" x14ac:dyDescent="0.25">
      <c r="A55" s="36" t="s">
        <v>397</v>
      </c>
      <c r="B55" s="37">
        <v>5569</v>
      </c>
      <c r="C55" s="38">
        <v>10</v>
      </c>
      <c r="D55" s="38">
        <v>0</v>
      </c>
      <c r="E55" s="38">
        <v>7</v>
      </c>
      <c r="F55" s="39">
        <v>4</v>
      </c>
      <c r="G55" s="206">
        <v>4909</v>
      </c>
      <c r="H55" s="629">
        <v>0.88100000000000001</v>
      </c>
      <c r="I55" s="145">
        <v>628</v>
      </c>
      <c r="J55" s="628">
        <v>0.113</v>
      </c>
      <c r="K55" s="203">
        <v>32</v>
      </c>
      <c r="L55" s="628">
        <v>6.0000000000000001E-3</v>
      </c>
      <c r="M55" s="203">
        <v>0</v>
      </c>
      <c r="N55" s="627">
        <v>0</v>
      </c>
      <c r="O55" s="141">
        <v>160</v>
      </c>
      <c r="P55" s="626">
        <v>2.9000000000000001E-2</v>
      </c>
      <c r="Q55" s="49">
        <v>89</v>
      </c>
      <c r="R55" s="625">
        <v>1.6E-2</v>
      </c>
      <c r="S55" s="49">
        <v>110</v>
      </c>
      <c r="T55" s="625">
        <v>0.02</v>
      </c>
      <c r="U55" s="49">
        <v>64</v>
      </c>
      <c r="V55" s="625">
        <v>1.0999999999999999E-2</v>
      </c>
      <c r="W55" s="49">
        <v>13</v>
      </c>
      <c r="X55" s="624">
        <v>2E-3</v>
      </c>
      <c r="Y55" s="52">
        <v>1</v>
      </c>
      <c r="Z55" s="623">
        <v>0</v>
      </c>
      <c r="AA55" s="434">
        <v>26</v>
      </c>
      <c r="AB55" s="622">
        <v>5.0000000000000001E-3</v>
      </c>
      <c r="AC55" s="621">
        <v>383</v>
      </c>
      <c r="AD55" s="431">
        <v>5377</v>
      </c>
      <c r="AE55" s="620">
        <v>0.96599999999999997</v>
      </c>
      <c r="AF55" s="423">
        <v>192</v>
      </c>
      <c r="AG55" s="619">
        <v>3.4000000000000002E-2</v>
      </c>
      <c r="AI55" s="495">
        <v>189</v>
      </c>
      <c r="AJ55" s="630">
        <v>3.4000000000000002E-2</v>
      </c>
      <c r="AL55" s="531">
        <f t="shared" si="2"/>
        <v>3</v>
      </c>
      <c r="AM55" s="617">
        <f t="shared" si="3"/>
        <v>0</v>
      </c>
    </row>
    <row r="56" spans="1:39" x14ac:dyDescent="0.25">
      <c r="A56" s="36" t="s">
        <v>396</v>
      </c>
      <c r="B56" s="37">
        <v>14273</v>
      </c>
      <c r="C56" s="38">
        <v>20</v>
      </c>
      <c r="D56" s="38">
        <v>0</v>
      </c>
      <c r="E56" s="38">
        <v>14</v>
      </c>
      <c r="F56" s="39">
        <v>3</v>
      </c>
      <c r="G56" s="206">
        <v>13897</v>
      </c>
      <c r="H56" s="629">
        <v>0.97399999999999998</v>
      </c>
      <c r="I56" s="145">
        <v>374</v>
      </c>
      <c r="J56" s="628">
        <v>2.5999999999999999E-2</v>
      </c>
      <c r="K56" s="203">
        <v>2</v>
      </c>
      <c r="L56" s="628">
        <v>0</v>
      </c>
      <c r="M56" s="203">
        <v>0</v>
      </c>
      <c r="N56" s="627">
        <v>0</v>
      </c>
      <c r="O56" s="141">
        <v>23</v>
      </c>
      <c r="P56" s="626">
        <v>2E-3</v>
      </c>
      <c r="Q56" s="49">
        <v>3</v>
      </c>
      <c r="R56" s="625">
        <v>0</v>
      </c>
      <c r="S56" s="49">
        <v>4</v>
      </c>
      <c r="T56" s="625">
        <v>0</v>
      </c>
      <c r="U56" s="49">
        <v>3</v>
      </c>
      <c r="V56" s="625">
        <v>0</v>
      </c>
      <c r="W56" s="49">
        <v>2</v>
      </c>
      <c r="X56" s="624">
        <v>0</v>
      </c>
      <c r="Y56" s="52">
        <v>0</v>
      </c>
      <c r="Z56" s="623">
        <v>0</v>
      </c>
      <c r="AA56" s="434">
        <v>0</v>
      </c>
      <c r="AB56" s="622">
        <v>0</v>
      </c>
      <c r="AC56" s="621">
        <v>32</v>
      </c>
      <c r="AD56" s="431">
        <v>14248</v>
      </c>
      <c r="AE56" s="620">
        <v>0.998</v>
      </c>
      <c r="AF56" s="423">
        <v>25</v>
      </c>
      <c r="AG56" s="619">
        <v>2E-3</v>
      </c>
      <c r="AI56" s="495">
        <v>27</v>
      </c>
      <c r="AJ56" s="630">
        <v>2E-3</v>
      </c>
      <c r="AL56" s="531">
        <f t="shared" si="2"/>
        <v>-2</v>
      </c>
      <c r="AM56" s="617">
        <f t="shared" si="3"/>
        <v>0</v>
      </c>
    </row>
    <row r="57" spans="1:39" x14ac:dyDescent="0.25">
      <c r="A57" s="36" t="s">
        <v>395</v>
      </c>
      <c r="B57" s="37">
        <v>25028</v>
      </c>
      <c r="C57" s="38">
        <v>38</v>
      </c>
      <c r="D57" s="38">
        <v>0</v>
      </c>
      <c r="E57" s="38">
        <v>22</v>
      </c>
      <c r="F57" s="39">
        <v>4</v>
      </c>
      <c r="G57" s="206">
        <v>22925</v>
      </c>
      <c r="H57" s="629">
        <v>0.91600000000000004</v>
      </c>
      <c r="I57" s="145">
        <v>1968</v>
      </c>
      <c r="J57" s="628">
        <v>7.9000000000000001E-2</v>
      </c>
      <c r="K57" s="203">
        <v>135</v>
      </c>
      <c r="L57" s="628">
        <v>5.0000000000000001E-3</v>
      </c>
      <c r="M57" s="203">
        <v>0</v>
      </c>
      <c r="N57" s="627">
        <v>0</v>
      </c>
      <c r="O57" s="141">
        <v>771</v>
      </c>
      <c r="P57" s="626">
        <v>3.1E-2</v>
      </c>
      <c r="Q57" s="49">
        <v>527</v>
      </c>
      <c r="R57" s="625">
        <v>2.1000000000000001E-2</v>
      </c>
      <c r="S57" s="49">
        <v>6699</v>
      </c>
      <c r="T57" s="625">
        <v>0.26800000000000002</v>
      </c>
      <c r="U57" s="49">
        <v>205</v>
      </c>
      <c r="V57" s="625">
        <v>8.0000000000000002E-3</v>
      </c>
      <c r="W57" s="49">
        <v>152</v>
      </c>
      <c r="X57" s="624">
        <v>6.0000000000000001E-3</v>
      </c>
      <c r="Y57" s="52">
        <v>25</v>
      </c>
      <c r="Z57" s="623">
        <v>1E-3</v>
      </c>
      <c r="AA57" s="434">
        <v>52</v>
      </c>
      <c r="AB57" s="622">
        <v>2E-3</v>
      </c>
      <c r="AC57" s="621">
        <v>7926</v>
      </c>
      <c r="AD57" s="431">
        <v>17791</v>
      </c>
      <c r="AE57" s="620">
        <v>0.71099999999999997</v>
      </c>
      <c r="AF57" s="423">
        <v>906</v>
      </c>
      <c r="AG57" s="619">
        <v>3.5999999999999997E-2</v>
      </c>
      <c r="AI57" s="495">
        <v>910</v>
      </c>
      <c r="AJ57" s="630">
        <v>3.5999999999999997E-2</v>
      </c>
      <c r="AL57" s="531">
        <f t="shared" si="2"/>
        <v>-4</v>
      </c>
      <c r="AM57" s="617">
        <f t="shared" si="3"/>
        <v>0</v>
      </c>
    </row>
    <row r="58" spans="1:39" x14ac:dyDescent="0.25">
      <c r="A58" s="36" t="s">
        <v>394</v>
      </c>
      <c r="B58" s="37">
        <v>4978</v>
      </c>
      <c r="C58" s="38">
        <v>12</v>
      </c>
      <c r="D58" s="38">
        <v>0</v>
      </c>
      <c r="E58" s="38">
        <v>0</v>
      </c>
      <c r="F58" s="39">
        <v>3</v>
      </c>
      <c r="G58" s="206">
        <v>4209</v>
      </c>
      <c r="H58" s="629">
        <v>0.84599999999999997</v>
      </c>
      <c r="I58" s="145">
        <v>749</v>
      </c>
      <c r="J58" s="628">
        <v>0.15</v>
      </c>
      <c r="K58" s="203">
        <v>19</v>
      </c>
      <c r="L58" s="628">
        <v>4.0000000000000001E-3</v>
      </c>
      <c r="M58" s="203">
        <v>1</v>
      </c>
      <c r="N58" s="627">
        <v>0</v>
      </c>
      <c r="O58" s="141">
        <v>279</v>
      </c>
      <c r="P58" s="626">
        <v>5.6000000000000001E-2</v>
      </c>
      <c r="Q58" s="49">
        <v>2</v>
      </c>
      <c r="R58" s="625">
        <v>0</v>
      </c>
      <c r="S58" s="49">
        <v>790</v>
      </c>
      <c r="T58" s="625">
        <v>0.159</v>
      </c>
      <c r="U58" s="49">
        <v>4959</v>
      </c>
      <c r="V58" s="625">
        <v>0.996</v>
      </c>
      <c r="W58" s="49">
        <v>15</v>
      </c>
      <c r="X58" s="624">
        <v>3.0000000000000001E-3</v>
      </c>
      <c r="Y58" s="52">
        <v>1</v>
      </c>
      <c r="Z58" s="623">
        <v>0</v>
      </c>
      <c r="AA58" s="434">
        <v>9</v>
      </c>
      <c r="AB58" s="622">
        <v>2E-3</v>
      </c>
      <c r="AC58" s="621">
        <v>6063</v>
      </c>
      <c r="AD58" s="431">
        <v>0</v>
      </c>
      <c r="AE58" s="620">
        <v>0</v>
      </c>
      <c r="AF58" s="423">
        <v>298</v>
      </c>
      <c r="AG58" s="619">
        <v>0.06</v>
      </c>
      <c r="AI58" s="495">
        <v>296</v>
      </c>
      <c r="AJ58" s="630">
        <v>5.8999999999999997E-2</v>
      </c>
      <c r="AL58" s="531">
        <f t="shared" si="2"/>
        <v>2</v>
      </c>
      <c r="AM58" s="617">
        <f t="shared" si="3"/>
        <v>1.0000000000000009E-3</v>
      </c>
    </row>
    <row r="59" spans="1:39" x14ac:dyDescent="0.25">
      <c r="A59" s="36" t="s">
        <v>393</v>
      </c>
      <c r="B59" s="37">
        <v>9869</v>
      </c>
      <c r="C59" s="38">
        <v>22</v>
      </c>
      <c r="D59" s="38">
        <v>0</v>
      </c>
      <c r="E59" s="38">
        <v>11</v>
      </c>
      <c r="F59" s="39">
        <v>3</v>
      </c>
      <c r="G59" s="206">
        <v>9434</v>
      </c>
      <c r="H59" s="629">
        <v>0.95599999999999996</v>
      </c>
      <c r="I59" s="145">
        <v>402</v>
      </c>
      <c r="J59" s="628">
        <v>4.1000000000000002E-2</v>
      </c>
      <c r="K59" s="203">
        <v>27</v>
      </c>
      <c r="L59" s="628">
        <v>3.0000000000000001E-3</v>
      </c>
      <c r="M59" s="203">
        <v>6</v>
      </c>
      <c r="N59" s="627">
        <v>1E-3</v>
      </c>
      <c r="O59" s="141">
        <v>605</v>
      </c>
      <c r="P59" s="626">
        <v>6.0999999999999999E-2</v>
      </c>
      <c r="Q59" s="49">
        <v>132</v>
      </c>
      <c r="R59" s="625">
        <v>1.2999999999999999E-2</v>
      </c>
      <c r="S59" s="49">
        <v>302</v>
      </c>
      <c r="T59" s="625">
        <v>3.1E-2</v>
      </c>
      <c r="U59" s="49">
        <v>82</v>
      </c>
      <c r="V59" s="625">
        <v>8.0000000000000002E-3</v>
      </c>
      <c r="W59" s="49">
        <v>6</v>
      </c>
      <c r="X59" s="624">
        <v>1E-3</v>
      </c>
      <c r="Y59" s="52">
        <v>6</v>
      </c>
      <c r="Z59" s="623">
        <v>1E-3</v>
      </c>
      <c r="AA59" s="434">
        <v>65</v>
      </c>
      <c r="AB59" s="622">
        <v>7.0000000000000001E-3</v>
      </c>
      <c r="AC59" s="621">
        <v>1081</v>
      </c>
      <c r="AD59" s="431">
        <v>9060</v>
      </c>
      <c r="AE59" s="620">
        <v>0.91800000000000004</v>
      </c>
      <c r="AF59" s="423">
        <v>632</v>
      </c>
      <c r="AG59" s="619">
        <v>6.4000000000000001E-2</v>
      </c>
      <c r="AI59" s="495">
        <v>855</v>
      </c>
      <c r="AJ59" s="630">
        <v>8.6999999999999994E-2</v>
      </c>
      <c r="AL59" s="531">
        <f t="shared" si="2"/>
        <v>-223</v>
      </c>
      <c r="AM59" s="617">
        <f t="shared" si="3"/>
        <v>-2.2999999999999993E-2</v>
      </c>
    </row>
    <row r="60" spans="1:39" x14ac:dyDescent="0.25">
      <c r="A60" s="36" t="s">
        <v>392</v>
      </c>
      <c r="B60" s="37">
        <v>3574</v>
      </c>
      <c r="C60" s="38">
        <v>10</v>
      </c>
      <c r="D60" s="38">
        <v>0</v>
      </c>
      <c r="E60" s="38">
        <v>8</v>
      </c>
      <c r="F60" s="39">
        <v>3</v>
      </c>
      <c r="G60" s="206">
        <v>1790</v>
      </c>
      <c r="H60" s="629">
        <v>0.501</v>
      </c>
      <c r="I60" s="145">
        <v>1784</v>
      </c>
      <c r="J60" s="628">
        <v>0.499</v>
      </c>
      <c r="K60" s="203">
        <v>0</v>
      </c>
      <c r="L60" s="628">
        <v>0</v>
      </c>
      <c r="M60" s="203">
        <v>0</v>
      </c>
      <c r="N60" s="627">
        <v>0</v>
      </c>
      <c r="O60" s="141">
        <v>69</v>
      </c>
      <c r="P60" s="626">
        <v>1.9E-2</v>
      </c>
      <c r="Q60" s="49">
        <v>48</v>
      </c>
      <c r="R60" s="625">
        <v>1.2999999999999999E-2</v>
      </c>
      <c r="S60" s="49">
        <v>55</v>
      </c>
      <c r="T60" s="625">
        <v>1.4999999999999999E-2</v>
      </c>
      <c r="U60" s="49">
        <v>41</v>
      </c>
      <c r="V60" s="625">
        <v>1.0999999999999999E-2</v>
      </c>
      <c r="W60" s="49">
        <v>19</v>
      </c>
      <c r="X60" s="624">
        <v>5.0000000000000001E-3</v>
      </c>
      <c r="Y60" s="52">
        <v>11</v>
      </c>
      <c r="Z60" s="623">
        <v>3.0000000000000001E-3</v>
      </c>
      <c r="AA60" s="434">
        <v>15</v>
      </c>
      <c r="AB60" s="622">
        <v>4.0000000000000001E-3</v>
      </c>
      <c r="AC60" s="621">
        <v>228</v>
      </c>
      <c r="AD60" s="431">
        <v>3497</v>
      </c>
      <c r="AE60" s="620">
        <v>0.97799999999999998</v>
      </c>
      <c r="AF60" s="423">
        <v>69</v>
      </c>
      <c r="AG60" s="619">
        <v>1.9E-2</v>
      </c>
      <c r="AI60" s="495">
        <v>71</v>
      </c>
      <c r="AJ60" s="630">
        <v>0.02</v>
      </c>
      <c r="AL60" s="531">
        <f t="shared" si="2"/>
        <v>-2</v>
      </c>
      <c r="AM60" s="617">
        <f t="shared" si="3"/>
        <v>-1.0000000000000009E-3</v>
      </c>
    </row>
    <row r="61" spans="1:39" x14ac:dyDescent="0.25">
      <c r="A61" s="36" t="s">
        <v>391</v>
      </c>
      <c r="B61" s="37">
        <v>54003</v>
      </c>
      <c r="C61" s="38">
        <v>70</v>
      </c>
      <c r="D61" s="38">
        <v>0</v>
      </c>
      <c r="E61" s="38">
        <v>46</v>
      </c>
      <c r="F61" s="39">
        <v>3</v>
      </c>
      <c r="G61" s="206">
        <v>53478</v>
      </c>
      <c r="H61" s="629">
        <v>0.99</v>
      </c>
      <c r="I61" s="145">
        <v>397</v>
      </c>
      <c r="J61" s="628">
        <v>7.0000000000000001E-3</v>
      </c>
      <c r="K61" s="203">
        <v>1</v>
      </c>
      <c r="L61" s="628">
        <v>0</v>
      </c>
      <c r="M61" s="203">
        <v>127</v>
      </c>
      <c r="N61" s="627">
        <v>2E-3</v>
      </c>
      <c r="O61" s="141">
        <v>19</v>
      </c>
      <c r="P61" s="626">
        <v>0</v>
      </c>
      <c r="Q61" s="49">
        <v>7</v>
      </c>
      <c r="R61" s="625">
        <v>0</v>
      </c>
      <c r="S61" s="49">
        <v>373</v>
      </c>
      <c r="T61" s="625">
        <v>7.0000000000000001E-3</v>
      </c>
      <c r="U61" s="49">
        <v>139</v>
      </c>
      <c r="V61" s="625">
        <v>3.0000000000000001E-3</v>
      </c>
      <c r="W61" s="49">
        <v>7</v>
      </c>
      <c r="X61" s="624">
        <v>0</v>
      </c>
      <c r="Y61" s="52">
        <v>7</v>
      </c>
      <c r="Z61" s="623">
        <v>0</v>
      </c>
      <c r="AA61" s="434">
        <v>0</v>
      </c>
      <c r="AB61" s="622">
        <v>0</v>
      </c>
      <c r="AC61" s="621">
        <v>625</v>
      </c>
      <c r="AD61" s="431">
        <v>53422</v>
      </c>
      <c r="AE61" s="620">
        <v>0.98899999999999999</v>
      </c>
      <c r="AF61" s="423">
        <v>20</v>
      </c>
      <c r="AG61" s="619">
        <v>0</v>
      </c>
      <c r="AI61" s="495">
        <v>20</v>
      </c>
      <c r="AJ61" s="630">
        <v>0</v>
      </c>
      <c r="AL61" s="531">
        <f t="shared" si="2"/>
        <v>0</v>
      </c>
      <c r="AM61" s="617">
        <f t="shared" si="3"/>
        <v>0</v>
      </c>
    </row>
    <row r="62" spans="1:39" ht="15.75" thickBot="1" x14ac:dyDescent="0.3">
      <c r="A62" s="36" t="s">
        <v>390</v>
      </c>
      <c r="B62" s="37">
        <v>13631</v>
      </c>
      <c r="C62" s="38">
        <v>26</v>
      </c>
      <c r="D62" s="38">
        <v>0</v>
      </c>
      <c r="E62" s="38">
        <v>11</v>
      </c>
      <c r="F62" s="39">
        <v>3</v>
      </c>
      <c r="G62" s="206">
        <v>10856</v>
      </c>
      <c r="H62" s="629">
        <v>0.79600000000000004</v>
      </c>
      <c r="I62" s="145">
        <v>1842</v>
      </c>
      <c r="J62" s="628">
        <v>0.13500000000000001</v>
      </c>
      <c r="K62" s="203">
        <v>10</v>
      </c>
      <c r="L62" s="628">
        <v>1E-3</v>
      </c>
      <c r="M62" s="203">
        <v>923</v>
      </c>
      <c r="N62" s="627">
        <v>6.8000000000000005E-2</v>
      </c>
      <c r="O62" s="141">
        <v>106</v>
      </c>
      <c r="P62" s="626">
        <v>8.0000000000000002E-3</v>
      </c>
      <c r="Q62" s="49">
        <v>32</v>
      </c>
      <c r="R62" s="625">
        <v>2E-3</v>
      </c>
      <c r="S62" s="49">
        <v>128</v>
      </c>
      <c r="T62" s="625">
        <v>8.9999999999999993E-3</v>
      </c>
      <c r="U62" s="49">
        <v>91</v>
      </c>
      <c r="V62" s="625">
        <v>7.0000000000000001E-3</v>
      </c>
      <c r="W62" s="49">
        <v>30</v>
      </c>
      <c r="X62" s="624">
        <v>2E-3</v>
      </c>
      <c r="Y62" s="52">
        <v>19</v>
      </c>
      <c r="Z62" s="623">
        <v>1E-3</v>
      </c>
      <c r="AA62" s="434">
        <v>6</v>
      </c>
      <c r="AB62" s="622">
        <v>0</v>
      </c>
      <c r="AC62" s="621">
        <v>823</v>
      </c>
      <c r="AD62" s="431">
        <v>13100</v>
      </c>
      <c r="AE62" s="620">
        <v>0.96099999999999997</v>
      </c>
      <c r="AF62" s="423">
        <v>116</v>
      </c>
      <c r="AG62" s="619">
        <v>8.9999999999999993E-3</v>
      </c>
      <c r="AI62" s="491">
        <v>542</v>
      </c>
      <c r="AJ62" s="618">
        <v>0.04</v>
      </c>
      <c r="AL62" s="531">
        <f t="shared" si="2"/>
        <v>-426</v>
      </c>
      <c r="AM62" s="617">
        <f t="shared" si="3"/>
        <v>-3.1E-2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616"/>
      <c r="I64" s="10"/>
      <c r="J64" s="615"/>
      <c r="K64" s="19"/>
      <c r="L64" s="615"/>
      <c r="M64" s="615"/>
      <c r="N64" s="615"/>
      <c r="O64" s="615"/>
      <c r="P64" s="615" t="s">
        <v>188</v>
      </c>
      <c r="Q64" s="615"/>
      <c r="R64" s="615"/>
      <c r="S64" s="615"/>
      <c r="T64" s="615"/>
      <c r="U64" s="615"/>
      <c r="V64" s="615"/>
      <c r="W64" s="615"/>
      <c r="X64" s="616"/>
      <c r="Y64" s="615"/>
      <c r="Z64" s="615"/>
      <c r="AA64" s="7"/>
      <c r="AB64" s="7"/>
      <c r="AC64" s="7"/>
      <c r="AD64" s="68"/>
      <c r="AE64" s="295"/>
      <c r="AF64" s="7"/>
      <c r="AG64" s="7"/>
    </row>
    <row r="65" spans="1:33" x14ac:dyDescent="0.25">
      <c r="A65" s="60" t="s">
        <v>93</v>
      </c>
      <c r="B65" s="61">
        <f t="shared" ref="B65:G65" si="4">SUM(B8:B62)</f>
        <v>1166052</v>
      </c>
      <c r="C65" s="62">
        <f t="shared" si="4"/>
        <v>1674</v>
      </c>
      <c r="D65" s="61">
        <f t="shared" si="4"/>
        <v>39</v>
      </c>
      <c r="E65" s="61">
        <f t="shared" si="4"/>
        <v>967</v>
      </c>
      <c r="F65" s="62">
        <f t="shared" si="4"/>
        <v>195</v>
      </c>
      <c r="G65" s="63">
        <f t="shared" si="4"/>
        <v>1094422</v>
      </c>
      <c r="H65" s="613">
        <f xml:space="preserve"> G65 / B65</f>
        <v>0.93857049256808445</v>
      </c>
      <c r="I65" s="63">
        <f>SUM(I8:I62)</f>
        <v>63989</v>
      </c>
      <c r="J65" s="614">
        <f xml:space="preserve"> I65 / B65</f>
        <v>5.487662642832395E-2</v>
      </c>
      <c r="K65" s="63">
        <f>SUM(K8:K62)</f>
        <v>4866</v>
      </c>
      <c r="L65" s="614">
        <f xml:space="preserve"> K65 / B65</f>
        <v>4.1730557470850355E-3</v>
      </c>
      <c r="M65" s="63">
        <f>SUM(M8:M62)</f>
        <v>2775</v>
      </c>
      <c r="N65" s="613">
        <f xml:space="preserve"> M65 / B65</f>
        <v>2.3798252565065711E-3</v>
      </c>
      <c r="O65" s="66">
        <f>SUM(O8:O62)</f>
        <v>19138</v>
      </c>
      <c r="P65" s="612">
        <f xml:space="preserve"> O65 / ($G$65 + $I$65)</f>
        <v>1.6520906655755167E-2</v>
      </c>
      <c r="Q65" s="66">
        <f>SUM(Q8:Q62)</f>
        <v>9810</v>
      </c>
      <c r="R65" s="612">
        <f xml:space="preserve"> Q65 / ($G$65 + $I$65)</f>
        <v>8.4684969324358966E-3</v>
      </c>
      <c r="S65" s="66">
        <f>SUM(S8:S62)</f>
        <v>70218</v>
      </c>
      <c r="T65" s="612">
        <f xml:space="preserve"> S65 /  ($G$65 + $I$65)</f>
        <v>6.0615791804463186E-2</v>
      </c>
      <c r="U65" s="66">
        <f>SUM(U8:U62)</f>
        <v>35398</v>
      </c>
      <c r="V65" s="612">
        <f xml:space="preserve"> U65 /  ($G$65 + $I$65)</f>
        <v>3.0557375577407328E-2</v>
      </c>
      <c r="W65" s="66">
        <f>SUM(W8:W62)</f>
        <v>5468</v>
      </c>
      <c r="X65" s="612">
        <f xml:space="preserve"> W65 / ($G$65 + $I$65)</f>
        <v>4.7202590445014764E-3</v>
      </c>
      <c r="Y65" s="66">
        <f>SUM(Y8:Y62)</f>
        <v>6322</v>
      </c>
      <c r="Z65" s="612">
        <f xml:space="preserve"> Y65 /  ($G$65 + $I$65)</f>
        <v>5.4574758009031336E-3</v>
      </c>
      <c r="AA65" s="418">
        <f>SUM(AA8:AA62)</f>
        <v>1311</v>
      </c>
      <c r="AB65" s="611">
        <f xml:space="preserve"> AA65 /  ($G$65 + $I$65)</f>
        <v>1.1317226787383753E-3</v>
      </c>
      <c r="AC65" s="416">
        <f>SUM(AC8:AC62)</f>
        <v>140094</v>
      </c>
      <c r="AD65" s="416">
        <f>SUM(AD8:AD62)</f>
        <v>1046238</v>
      </c>
      <c r="AE65" s="610">
        <f xml:space="preserve"> AD65 /  ($G$65 + $I$65)</f>
        <v>0.90316649272149518</v>
      </c>
      <c r="AF65" s="414">
        <f>SUM(AF8:AF62)</f>
        <v>24004</v>
      </c>
      <c r="AG65" s="609">
        <f xml:space="preserve"> AF65 / $B$65</f>
        <v>2.0585702867453596E-2</v>
      </c>
    </row>
    <row r="66" spans="1:33" x14ac:dyDescent="0.25">
      <c r="A66" s="69" t="s">
        <v>94</v>
      </c>
      <c r="B66" s="61">
        <f t="shared" ref="B66:AG66" si="5">MIN(B8:B62)</f>
        <v>3574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1790</v>
      </c>
      <c r="H66" s="70">
        <f t="shared" si="5"/>
        <v>0.501</v>
      </c>
      <c r="I66" s="63">
        <f t="shared" si="5"/>
        <v>51</v>
      </c>
      <c r="J66" s="71">
        <f t="shared" si="5"/>
        <v>6.0000000000000001E-3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5</v>
      </c>
      <c r="P66" s="607">
        <f t="shared" si="5"/>
        <v>0</v>
      </c>
      <c r="Q66" s="66">
        <f t="shared" si="5"/>
        <v>0</v>
      </c>
      <c r="R66" s="607">
        <f t="shared" si="5"/>
        <v>0</v>
      </c>
      <c r="S66" s="66">
        <f t="shared" si="5"/>
        <v>4</v>
      </c>
      <c r="T66" s="607">
        <f t="shared" si="5"/>
        <v>0</v>
      </c>
      <c r="U66" s="66">
        <f t="shared" si="5"/>
        <v>1</v>
      </c>
      <c r="V66" s="607">
        <f t="shared" si="5"/>
        <v>0</v>
      </c>
      <c r="W66" s="66">
        <f t="shared" si="5"/>
        <v>0</v>
      </c>
      <c r="X66" s="608">
        <f t="shared" si="5"/>
        <v>0</v>
      </c>
      <c r="Y66" s="66">
        <f t="shared" si="5"/>
        <v>0</v>
      </c>
      <c r="Z66" s="607">
        <f t="shared" si="5"/>
        <v>0</v>
      </c>
      <c r="AA66" s="418">
        <f t="shared" si="5"/>
        <v>0</v>
      </c>
      <c r="AB66" s="606">
        <f t="shared" si="5"/>
        <v>0</v>
      </c>
      <c r="AC66" s="416">
        <f t="shared" si="5"/>
        <v>32</v>
      </c>
      <c r="AD66" s="416">
        <f t="shared" si="5"/>
        <v>0</v>
      </c>
      <c r="AE66" s="605">
        <f t="shared" si="5"/>
        <v>0</v>
      </c>
      <c r="AF66" s="414">
        <f t="shared" si="5"/>
        <v>8</v>
      </c>
      <c r="AG66" s="604">
        <f t="shared" si="5"/>
        <v>0</v>
      </c>
    </row>
    <row r="67" spans="1:33" x14ac:dyDescent="0.25">
      <c r="A67" s="69" t="s">
        <v>95</v>
      </c>
      <c r="B67" s="61">
        <f t="shared" ref="B67:AG67" si="6">MAX(B8:B62)</f>
        <v>117372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114388</v>
      </c>
      <c r="H67" s="70">
        <f t="shared" si="6"/>
        <v>0.99299999999999999</v>
      </c>
      <c r="I67" s="63">
        <f t="shared" si="6"/>
        <v>5966</v>
      </c>
      <c r="J67" s="71">
        <f t="shared" si="6"/>
        <v>0.499</v>
      </c>
      <c r="K67" s="63">
        <f t="shared" si="6"/>
        <v>1336</v>
      </c>
      <c r="L67" s="71">
        <f t="shared" si="6"/>
        <v>7.9000000000000001E-2</v>
      </c>
      <c r="M67" s="63">
        <f t="shared" si="6"/>
        <v>923</v>
      </c>
      <c r="N67" s="71">
        <f t="shared" si="6"/>
        <v>6.8000000000000005E-2</v>
      </c>
      <c r="O67" s="66">
        <f t="shared" si="6"/>
        <v>5259</v>
      </c>
      <c r="P67" s="607">
        <f t="shared" si="6"/>
        <v>0.14199999999999999</v>
      </c>
      <c r="Q67" s="66">
        <f t="shared" si="6"/>
        <v>3110</v>
      </c>
      <c r="R67" s="607">
        <f t="shared" si="6"/>
        <v>8.4000000000000005E-2</v>
      </c>
      <c r="S67" s="66">
        <f t="shared" si="6"/>
        <v>44814</v>
      </c>
      <c r="T67" s="607">
        <f t="shared" si="6"/>
        <v>0.80500000000000005</v>
      </c>
      <c r="U67" s="66">
        <f t="shared" si="6"/>
        <v>12165</v>
      </c>
      <c r="V67" s="607">
        <f t="shared" si="6"/>
        <v>0.996</v>
      </c>
      <c r="W67" s="66">
        <f t="shared" si="6"/>
        <v>1768</v>
      </c>
      <c r="X67" s="608">
        <f t="shared" si="6"/>
        <v>0.17100000000000001</v>
      </c>
      <c r="Y67" s="66">
        <f t="shared" si="6"/>
        <v>5835</v>
      </c>
      <c r="Z67" s="607">
        <f t="shared" si="6"/>
        <v>0.56499999999999995</v>
      </c>
      <c r="AA67" s="418">
        <f t="shared" si="6"/>
        <v>131</v>
      </c>
      <c r="AB67" s="606">
        <f t="shared" si="6"/>
        <v>7.0000000000000001E-3</v>
      </c>
      <c r="AC67" s="416">
        <f t="shared" si="6"/>
        <v>46423</v>
      </c>
      <c r="AD67" s="416">
        <f t="shared" si="6"/>
        <v>115374</v>
      </c>
      <c r="AE67" s="605">
        <f t="shared" si="6"/>
        <v>0.998</v>
      </c>
      <c r="AF67" s="414">
        <f t="shared" si="6"/>
        <v>5324</v>
      </c>
      <c r="AG67" s="604">
        <f t="shared" si="6"/>
        <v>0.16500000000000001</v>
      </c>
    </row>
    <row r="68" spans="1:33" x14ac:dyDescent="0.25">
      <c r="H68" s="603"/>
      <c r="J68" s="603"/>
      <c r="L68" s="603"/>
      <c r="N68" s="603"/>
      <c r="P68" s="603"/>
      <c r="R68" s="603"/>
      <c r="T68" s="603"/>
      <c r="V68" s="603"/>
      <c r="X68" s="603"/>
      <c r="Z68" s="603"/>
      <c r="AB68" s="603"/>
      <c r="AE68" s="603"/>
      <c r="AG68" s="603"/>
    </row>
    <row r="69" spans="1:33" x14ac:dyDescent="0.25">
      <c r="H69" s="603"/>
      <c r="J69" s="603"/>
      <c r="L69" s="603"/>
      <c r="N69" s="603"/>
      <c r="P69" s="603"/>
      <c r="R69" s="603"/>
      <c r="T69" s="603"/>
      <c r="V69" s="603"/>
      <c r="X69" s="603"/>
      <c r="Z69" s="603"/>
      <c r="AB69" s="603"/>
      <c r="AE69" s="603"/>
      <c r="AG69" s="603"/>
    </row>
    <row r="70" spans="1:33" x14ac:dyDescent="0.25">
      <c r="H70" s="603"/>
      <c r="J70" s="603"/>
      <c r="L70" s="603"/>
      <c r="N70" s="603"/>
      <c r="P70" s="603"/>
      <c r="R70" s="603"/>
      <c r="T70" s="603"/>
      <c r="V70" s="603"/>
      <c r="X70" s="603"/>
      <c r="Z70" s="603"/>
      <c r="AB70" s="603"/>
      <c r="AE70" s="603"/>
      <c r="AG70" s="603"/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7"/>
  <sheetViews>
    <sheetView workbookViewId="0">
      <pane xSplit="1" ySplit="7" topLeftCell="W41" activePane="bottomRight" state="frozen"/>
      <selection pane="topRight" activeCell="B1" sqref="B1"/>
      <selection pane="bottomLeft" activeCell="A8" sqref="A8"/>
      <selection pane="bottomRight" activeCell="AF8" sqref="AF8:AG62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</cols>
  <sheetData>
    <row r="1" spans="1:40" x14ac:dyDescent="0.25">
      <c r="A1" s="77" t="s">
        <v>448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169" t="s">
        <v>447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x14ac:dyDescent="0.25">
      <c r="A4" s="4"/>
      <c r="B4" s="19"/>
      <c r="C4" s="19"/>
      <c r="D4" s="19"/>
      <c r="E4" s="183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H4" s="7"/>
      <c r="AI4" s="7"/>
      <c r="AJ4" s="7"/>
      <c r="AK4" s="7"/>
      <c r="AL4" s="19"/>
      <c r="AM4" s="59"/>
      <c r="AN4" s="7"/>
    </row>
    <row r="5" spans="1:40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69">
        <v>45180</v>
      </c>
      <c r="AG5" s="19" t="s">
        <v>88</v>
      </c>
      <c r="AH5" s="7"/>
      <c r="AI5" s="7" t="s">
        <v>446</v>
      </c>
      <c r="AJ5" s="7"/>
      <c r="AK5" s="7"/>
      <c r="AL5" s="9" t="s">
        <v>445</v>
      </c>
      <c r="AM5" s="59"/>
      <c r="AN5" s="7"/>
    </row>
    <row r="6" spans="1:40" ht="20.25" customHeight="1" thickBot="1" x14ac:dyDescent="0.3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H6" s="7"/>
      <c r="AI6" s="694" t="s">
        <v>324</v>
      </c>
      <c r="AJ6" s="695"/>
      <c r="AK6" s="7"/>
      <c r="AL6" s="668" t="s">
        <v>324</v>
      </c>
      <c r="AM6" s="669"/>
      <c r="AN6" s="7"/>
    </row>
    <row r="7" spans="1:40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H7" s="534"/>
      <c r="AI7" s="602" t="s">
        <v>268</v>
      </c>
      <c r="AJ7" s="601" t="s">
        <v>267</v>
      </c>
      <c r="AK7" s="7"/>
      <c r="AL7" s="536" t="s">
        <v>283</v>
      </c>
      <c r="AM7" s="535" t="s">
        <v>282</v>
      </c>
      <c r="AN7" s="534"/>
    </row>
    <row r="8" spans="1:40" x14ac:dyDescent="0.25">
      <c r="A8" s="36" t="s">
        <v>444</v>
      </c>
      <c r="B8" s="37">
        <v>9596</v>
      </c>
      <c r="C8" s="38">
        <v>13</v>
      </c>
      <c r="D8" s="38">
        <v>0</v>
      </c>
      <c r="E8" s="38">
        <v>3</v>
      </c>
      <c r="F8" s="39">
        <v>3</v>
      </c>
      <c r="G8" s="206">
        <v>9096</v>
      </c>
      <c r="H8" s="281">
        <v>0.94799999999999995</v>
      </c>
      <c r="I8" s="145">
        <v>492</v>
      </c>
      <c r="J8" s="204">
        <v>5.0999999999999997E-2</v>
      </c>
      <c r="K8" s="203">
        <v>8</v>
      </c>
      <c r="L8" s="204">
        <v>1E-3</v>
      </c>
      <c r="M8" s="203">
        <v>0</v>
      </c>
      <c r="N8" s="282">
        <v>0</v>
      </c>
      <c r="O8" s="141">
        <v>57</v>
      </c>
      <c r="P8" s="364">
        <v>6.0000000000000001E-3</v>
      </c>
      <c r="Q8" s="49">
        <v>18</v>
      </c>
      <c r="R8" s="51">
        <v>2E-3</v>
      </c>
      <c r="S8" s="49">
        <v>486</v>
      </c>
      <c r="T8" s="51">
        <v>5.0999999999999997E-2</v>
      </c>
      <c r="U8" s="49">
        <v>10</v>
      </c>
      <c r="V8" s="51">
        <v>1E-3</v>
      </c>
      <c r="W8" s="49">
        <v>8</v>
      </c>
      <c r="X8" s="53">
        <v>1E-3</v>
      </c>
      <c r="Y8" s="52">
        <v>2</v>
      </c>
      <c r="Z8" s="200">
        <v>0</v>
      </c>
      <c r="AA8" s="434">
        <v>9</v>
      </c>
      <c r="AB8" s="433">
        <v>1E-3</v>
      </c>
      <c r="AC8" s="432">
        <v>580</v>
      </c>
      <c r="AD8" s="431">
        <v>9078</v>
      </c>
      <c r="AE8" s="430">
        <v>0.94599999999999995</v>
      </c>
      <c r="AF8" s="423">
        <v>65</v>
      </c>
      <c r="AG8" s="422">
        <v>7.0000000000000001E-3</v>
      </c>
      <c r="AI8" s="520">
        <v>70</v>
      </c>
      <c r="AJ8" s="519">
        <v>7.0000000000000001E-3</v>
      </c>
      <c r="AL8" s="531">
        <f t="shared" ref="AL8:AL39" si="0" xml:space="preserve"> AF8-AI8</f>
        <v>-5</v>
      </c>
      <c r="AM8" s="530">
        <f t="shared" ref="AM8:AM39" si="1" xml:space="preserve"> AG8-AJ8</f>
        <v>0</v>
      </c>
    </row>
    <row r="9" spans="1:40" x14ac:dyDescent="0.25">
      <c r="A9" s="36" t="s">
        <v>443</v>
      </c>
      <c r="B9" s="37">
        <v>88765</v>
      </c>
      <c r="C9" s="38">
        <v>80</v>
      </c>
      <c r="D9" s="38">
        <v>0</v>
      </c>
      <c r="E9" s="38">
        <v>74</v>
      </c>
      <c r="F9" s="39">
        <v>6</v>
      </c>
      <c r="G9" s="206">
        <v>88134</v>
      </c>
      <c r="H9" s="281">
        <v>0.99299999999999999</v>
      </c>
      <c r="I9" s="145">
        <v>613</v>
      </c>
      <c r="J9" s="204">
        <v>7.0000000000000001E-3</v>
      </c>
      <c r="K9" s="203">
        <v>12</v>
      </c>
      <c r="L9" s="204">
        <v>0</v>
      </c>
      <c r="M9" s="203">
        <v>6</v>
      </c>
      <c r="N9" s="282">
        <v>0</v>
      </c>
      <c r="O9" s="141">
        <v>315</v>
      </c>
      <c r="P9" s="364">
        <v>4.0000000000000001E-3</v>
      </c>
      <c r="Q9" s="49">
        <v>296</v>
      </c>
      <c r="R9" s="51">
        <v>3.0000000000000001E-3</v>
      </c>
      <c r="S9" s="49">
        <v>211</v>
      </c>
      <c r="T9" s="51">
        <v>2E-3</v>
      </c>
      <c r="U9" s="49">
        <v>1750</v>
      </c>
      <c r="V9" s="51">
        <v>0.02</v>
      </c>
      <c r="W9" s="49">
        <v>161</v>
      </c>
      <c r="X9" s="53">
        <v>2E-3</v>
      </c>
      <c r="Y9" s="52">
        <v>152</v>
      </c>
      <c r="Z9" s="200">
        <v>2E-3</v>
      </c>
      <c r="AA9" s="434">
        <v>6</v>
      </c>
      <c r="AB9" s="433">
        <v>0</v>
      </c>
      <c r="AC9" s="432">
        <v>2595</v>
      </c>
      <c r="AD9" s="431">
        <v>86921</v>
      </c>
      <c r="AE9" s="430">
        <v>0.97899999999999998</v>
      </c>
      <c r="AF9" s="423">
        <v>327</v>
      </c>
      <c r="AG9" s="422">
        <v>4.0000000000000001E-3</v>
      </c>
      <c r="AI9" s="495">
        <v>448</v>
      </c>
      <c r="AJ9" s="494">
        <v>5.0000000000000001E-3</v>
      </c>
      <c r="AL9" s="531">
        <f t="shared" si="0"/>
        <v>-121</v>
      </c>
      <c r="AM9" s="530">
        <f t="shared" si="1"/>
        <v>-1E-3</v>
      </c>
    </row>
    <row r="10" spans="1:40" x14ac:dyDescent="0.25">
      <c r="A10" s="36" t="s">
        <v>442</v>
      </c>
      <c r="B10" s="37">
        <v>13982</v>
      </c>
      <c r="C10" s="38">
        <v>26</v>
      </c>
      <c r="D10" s="38">
        <v>0</v>
      </c>
      <c r="E10" s="38">
        <v>5</v>
      </c>
      <c r="F10" s="39">
        <v>3</v>
      </c>
      <c r="G10" s="206">
        <v>13463</v>
      </c>
      <c r="H10" s="281">
        <v>0.96299999999999997</v>
      </c>
      <c r="I10" s="145">
        <v>451</v>
      </c>
      <c r="J10" s="204">
        <v>3.2000000000000001E-2</v>
      </c>
      <c r="K10" s="203">
        <v>27</v>
      </c>
      <c r="L10" s="204">
        <v>2E-3</v>
      </c>
      <c r="M10" s="203">
        <v>41</v>
      </c>
      <c r="N10" s="282">
        <v>3.0000000000000001E-3</v>
      </c>
      <c r="O10" s="141">
        <v>41</v>
      </c>
      <c r="P10" s="364">
        <v>3.0000000000000001E-3</v>
      </c>
      <c r="Q10" s="49">
        <v>3</v>
      </c>
      <c r="R10" s="51">
        <v>0</v>
      </c>
      <c r="S10" s="49">
        <v>76</v>
      </c>
      <c r="T10" s="51">
        <v>5.0000000000000001E-3</v>
      </c>
      <c r="U10" s="49">
        <v>12150</v>
      </c>
      <c r="V10" s="51">
        <v>0.86899999999999999</v>
      </c>
      <c r="W10" s="49">
        <v>1</v>
      </c>
      <c r="X10" s="53">
        <v>0</v>
      </c>
      <c r="Y10" s="52">
        <v>1</v>
      </c>
      <c r="Z10" s="200">
        <v>0</v>
      </c>
      <c r="AA10" s="434">
        <v>32</v>
      </c>
      <c r="AB10" s="433">
        <v>2E-3</v>
      </c>
      <c r="AC10" s="432">
        <v>12314</v>
      </c>
      <c r="AD10" s="431">
        <v>1805</v>
      </c>
      <c r="AE10" s="430">
        <v>0.129</v>
      </c>
      <c r="AF10" s="423">
        <v>68</v>
      </c>
      <c r="AG10" s="422">
        <v>5.0000000000000001E-3</v>
      </c>
      <c r="AI10" s="495">
        <v>83</v>
      </c>
      <c r="AJ10" s="494">
        <v>6.0000000000000001E-3</v>
      </c>
      <c r="AL10" s="531">
        <f t="shared" si="0"/>
        <v>-15</v>
      </c>
      <c r="AM10" s="530">
        <f t="shared" si="1"/>
        <v>-1E-3</v>
      </c>
    </row>
    <row r="11" spans="1:40" x14ac:dyDescent="0.25">
      <c r="A11" s="36" t="s">
        <v>441</v>
      </c>
      <c r="B11" s="37">
        <v>8140</v>
      </c>
      <c r="C11" s="38">
        <v>18</v>
      </c>
      <c r="D11" s="38">
        <v>0</v>
      </c>
      <c r="E11" s="38">
        <v>0</v>
      </c>
      <c r="F11" s="39">
        <v>4</v>
      </c>
      <c r="G11" s="206">
        <v>7777</v>
      </c>
      <c r="H11" s="281">
        <v>0.95499999999999996</v>
      </c>
      <c r="I11" s="145">
        <v>336</v>
      </c>
      <c r="J11" s="204">
        <v>4.1000000000000002E-2</v>
      </c>
      <c r="K11" s="203">
        <v>26</v>
      </c>
      <c r="L11" s="204">
        <v>3.0000000000000001E-3</v>
      </c>
      <c r="M11" s="203">
        <v>1</v>
      </c>
      <c r="N11" s="282">
        <v>0</v>
      </c>
      <c r="O11" s="141">
        <v>894</v>
      </c>
      <c r="P11" s="364">
        <v>0.11</v>
      </c>
      <c r="Q11" s="49">
        <v>2</v>
      </c>
      <c r="R11" s="51">
        <v>0</v>
      </c>
      <c r="S11" s="49">
        <v>543</v>
      </c>
      <c r="T11" s="51">
        <v>6.7000000000000004E-2</v>
      </c>
      <c r="U11" s="49">
        <v>44</v>
      </c>
      <c r="V11" s="51">
        <v>5.0000000000000001E-3</v>
      </c>
      <c r="W11" s="49">
        <v>47</v>
      </c>
      <c r="X11" s="53">
        <v>6.0000000000000001E-3</v>
      </c>
      <c r="Y11" s="52">
        <v>10</v>
      </c>
      <c r="Z11" s="200">
        <v>1E-3</v>
      </c>
      <c r="AA11" s="434">
        <v>32</v>
      </c>
      <c r="AB11" s="433">
        <v>4.0000000000000001E-3</v>
      </c>
      <c r="AC11" s="432">
        <v>1578</v>
      </c>
      <c r="AD11" s="431">
        <v>7204</v>
      </c>
      <c r="AE11" s="430">
        <v>0.88500000000000001</v>
      </c>
      <c r="AF11" s="423">
        <v>920</v>
      </c>
      <c r="AG11" s="422">
        <v>0.113</v>
      </c>
      <c r="AI11" s="495">
        <v>960</v>
      </c>
      <c r="AJ11" s="494">
        <v>0.11799999999999999</v>
      </c>
      <c r="AL11" s="531">
        <f t="shared" si="0"/>
        <v>-40</v>
      </c>
      <c r="AM11" s="530">
        <f t="shared" si="1"/>
        <v>-4.9999999999999906E-3</v>
      </c>
    </row>
    <row r="12" spans="1:40" x14ac:dyDescent="0.25">
      <c r="A12" s="36" t="s">
        <v>440</v>
      </c>
      <c r="B12" s="37">
        <v>14716</v>
      </c>
      <c r="C12" s="38">
        <v>19</v>
      </c>
      <c r="D12" s="38">
        <v>2</v>
      </c>
      <c r="E12" s="38">
        <v>11</v>
      </c>
      <c r="F12" s="39">
        <v>3</v>
      </c>
      <c r="G12" s="206">
        <v>14375</v>
      </c>
      <c r="H12" s="281">
        <v>0.97699999999999998</v>
      </c>
      <c r="I12" s="145">
        <v>189</v>
      </c>
      <c r="J12" s="204">
        <v>1.2999999999999999E-2</v>
      </c>
      <c r="K12" s="203">
        <v>9</v>
      </c>
      <c r="L12" s="204">
        <v>1E-3</v>
      </c>
      <c r="M12" s="203">
        <v>143</v>
      </c>
      <c r="N12" s="282">
        <v>0.01</v>
      </c>
      <c r="O12" s="141">
        <v>41</v>
      </c>
      <c r="P12" s="364">
        <v>3.0000000000000001E-3</v>
      </c>
      <c r="Q12" s="49">
        <v>17</v>
      </c>
      <c r="R12" s="51">
        <v>1E-3</v>
      </c>
      <c r="S12" s="49">
        <v>109</v>
      </c>
      <c r="T12" s="51">
        <v>7.0000000000000001E-3</v>
      </c>
      <c r="U12" s="49">
        <v>90</v>
      </c>
      <c r="V12" s="51">
        <v>6.0000000000000001E-3</v>
      </c>
      <c r="W12" s="49">
        <v>27</v>
      </c>
      <c r="X12" s="53">
        <v>2E-3</v>
      </c>
      <c r="Y12" s="52">
        <v>27</v>
      </c>
      <c r="Z12" s="200">
        <v>2E-3</v>
      </c>
      <c r="AA12" s="434">
        <v>17</v>
      </c>
      <c r="AB12" s="433">
        <v>1E-3</v>
      </c>
      <c r="AC12" s="432">
        <v>453</v>
      </c>
      <c r="AD12" s="431">
        <v>14541</v>
      </c>
      <c r="AE12" s="430">
        <v>0.98799999999999999</v>
      </c>
      <c r="AF12" s="423">
        <v>50</v>
      </c>
      <c r="AG12" s="422">
        <v>3.0000000000000001E-3</v>
      </c>
      <c r="AI12" s="495">
        <v>51</v>
      </c>
      <c r="AJ12" s="494">
        <v>3.0000000000000001E-3</v>
      </c>
      <c r="AL12" s="531">
        <f t="shared" si="0"/>
        <v>-1</v>
      </c>
      <c r="AM12" s="530">
        <f t="shared" si="1"/>
        <v>0</v>
      </c>
    </row>
    <row r="13" spans="1:40" x14ac:dyDescent="0.25">
      <c r="A13" s="36" t="s">
        <v>439</v>
      </c>
      <c r="B13" s="37">
        <v>55558</v>
      </c>
      <c r="C13" s="38">
        <v>69</v>
      </c>
      <c r="D13" s="38">
        <v>0</v>
      </c>
      <c r="E13" s="38">
        <v>54</v>
      </c>
      <c r="F13" s="39">
        <v>3</v>
      </c>
      <c r="G13" s="206">
        <v>51825</v>
      </c>
      <c r="H13" s="281">
        <v>0.93300000000000005</v>
      </c>
      <c r="I13" s="145">
        <v>3418</v>
      </c>
      <c r="J13" s="204">
        <v>6.2E-2</v>
      </c>
      <c r="K13" s="203">
        <v>98</v>
      </c>
      <c r="L13" s="204">
        <v>2E-3</v>
      </c>
      <c r="M13" s="203">
        <v>217</v>
      </c>
      <c r="N13" s="282">
        <v>4.0000000000000001E-3</v>
      </c>
      <c r="O13" s="141">
        <v>993</v>
      </c>
      <c r="P13" s="364">
        <v>1.7999999999999999E-2</v>
      </c>
      <c r="Q13" s="49">
        <v>649</v>
      </c>
      <c r="R13" s="51">
        <v>1.2E-2</v>
      </c>
      <c r="S13" s="49">
        <v>44737</v>
      </c>
      <c r="T13" s="51">
        <v>0.80500000000000005</v>
      </c>
      <c r="U13" s="49">
        <v>319</v>
      </c>
      <c r="V13" s="51">
        <v>6.0000000000000001E-3</v>
      </c>
      <c r="W13" s="49">
        <v>181</v>
      </c>
      <c r="X13" s="53">
        <v>3.0000000000000001E-3</v>
      </c>
      <c r="Y13" s="52">
        <v>0</v>
      </c>
      <c r="Z13" s="200">
        <v>0</v>
      </c>
      <c r="AA13" s="434">
        <v>22</v>
      </c>
      <c r="AB13" s="433">
        <v>0</v>
      </c>
      <c r="AC13" s="432">
        <v>46333</v>
      </c>
      <c r="AD13" s="431">
        <v>10377</v>
      </c>
      <c r="AE13" s="430">
        <v>0.187</v>
      </c>
      <c r="AF13" s="423">
        <v>1091</v>
      </c>
      <c r="AG13" s="422">
        <v>0.02</v>
      </c>
      <c r="AI13" s="495">
        <v>1061</v>
      </c>
      <c r="AJ13" s="494">
        <v>1.9E-2</v>
      </c>
      <c r="AL13" s="531">
        <f t="shared" si="0"/>
        <v>30</v>
      </c>
      <c r="AM13" s="530">
        <f t="shared" si="1"/>
        <v>1.0000000000000009E-3</v>
      </c>
    </row>
    <row r="14" spans="1:40" x14ac:dyDescent="0.25">
      <c r="A14" s="36" t="s">
        <v>438</v>
      </c>
      <c r="B14" s="37">
        <v>4338</v>
      </c>
      <c r="C14" s="38">
        <v>10</v>
      </c>
      <c r="D14" s="38">
        <v>0</v>
      </c>
      <c r="E14" s="38">
        <v>0</v>
      </c>
      <c r="F14" s="39">
        <v>5</v>
      </c>
      <c r="G14" s="206">
        <v>3815</v>
      </c>
      <c r="H14" s="281">
        <v>0.879</v>
      </c>
      <c r="I14" s="145">
        <v>510</v>
      </c>
      <c r="J14" s="204">
        <v>0.11799999999999999</v>
      </c>
      <c r="K14" s="203">
        <v>13</v>
      </c>
      <c r="L14" s="204">
        <v>3.0000000000000001E-3</v>
      </c>
      <c r="M14" s="203">
        <v>0</v>
      </c>
      <c r="N14" s="282">
        <v>0</v>
      </c>
      <c r="O14" s="141">
        <v>193</v>
      </c>
      <c r="P14" s="364">
        <v>4.3999999999999997E-2</v>
      </c>
      <c r="Q14" s="49">
        <v>8</v>
      </c>
      <c r="R14" s="51">
        <v>2E-3</v>
      </c>
      <c r="S14" s="49">
        <v>157</v>
      </c>
      <c r="T14" s="51">
        <v>3.5999999999999997E-2</v>
      </c>
      <c r="U14" s="49">
        <v>24</v>
      </c>
      <c r="V14" s="51">
        <v>6.0000000000000001E-3</v>
      </c>
      <c r="W14" s="49">
        <v>27</v>
      </c>
      <c r="X14" s="53">
        <v>6.0000000000000001E-3</v>
      </c>
      <c r="Y14" s="52">
        <v>8</v>
      </c>
      <c r="Z14" s="200">
        <v>2E-3</v>
      </c>
      <c r="AA14" s="434">
        <v>15</v>
      </c>
      <c r="AB14" s="433">
        <v>3.0000000000000001E-3</v>
      </c>
      <c r="AC14" s="432">
        <v>447</v>
      </c>
      <c r="AD14" s="431">
        <v>4126</v>
      </c>
      <c r="AE14" s="430">
        <v>0.95099999999999996</v>
      </c>
      <c r="AF14" s="423">
        <v>206</v>
      </c>
      <c r="AG14" s="422">
        <v>4.7E-2</v>
      </c>
      <c r="AI14" s="495">
        <v>205</v>
      </c>
      <c r="AJ14" s="494">
        <v>4.7E-2</v>
      </c>
      <c r="AL14" s="531">
        <f t="shared" si="0"/>
        <v>1</v>
      </c>
      <c r="AM14" s="530">
        <f t="shared" si="1"/>
        <v>0</v>
      </c>
    </row>
    <row r="15" spans="1:40" x14ac:dyDescent="0.25">
      <c r="A15" s="36" t="s">
        <v>437</v>
      </c>
      <c r="B15" s="37">
        <v>5099</v>
      </c>
      <c r="C15" s="38">
        <v>11</v>
      </c>
      <c r="D15" s="38">
        <v>0</v>
      </c>
      <c r="E15" s="38">
        <v>0</v>
      </c>
      <c r="F15" s="39">
        <v>3</v>
      </c>
      <c r="G15" s="206">
        <v>4740</v>
      </c>
      <c r="H15" s="281">
        <v>0.93</v>
      </c>
      <c r="I15" s="145">
        <v>356</v>
      </c>
      <c r="J15" s="204">
        <v>7.0000000000000007E-2</v>
      </c>
      <c r="K15" s="203">
        <v>3</v>
      </c>
      <c r="L15" s="204">
        <v>1E-3</v>
      </c>
      <c r="M15" s="203">
        <v>0</v>
      </c>
      <c r="N15" s="282">
        <v>0</v>
      </c>
      <c r="O15" s="141">
        <v>73</v>
      </c>
      <c r="P15" s="364">
        <v>1.4E-2</v>
      </c>
      <c r="Q15" s="49">
        <v>0</v>
      </c>
      <c r="R15" s="51">
        <v>0</v>
      </c>
      <c r="S15" s="49">
        <v>66</v>
      </c>
      <c r="T15" s="51">
        <v>1.2999999999999999E-2</v>
      </c>
      <c r="U15" s="49">
        <v>51</v>
      </c>
      <c r="V15" s="51">
        <v>0.01</v>
      </c>
      <c r="W15" s="49">
        <v>54</v>
      </c>
      <c r="X15" s="53">
        <v>1.0999999999999999E-2</v>
      </c>
      <c r="Y15" s="52">
        <v>7</v>
      </c>
      <c r="Z15" s="200">
        <v>1E-3</v>
      </c>
      <c r="AA15" s="434">
        <v>29</v>
      </c>
      <c r="AB15" s="433">
        <v>6.0000000000000001E-3</v>
      </c>
      <c r="AC15" s="432">
        <v>301</v>
      </c>
      <c r="AD15" s="431">
        <v>5023</v>
      </c>
      <c r="AE15" s="430">
        <v>0.98499999999999999</v>
      </c>
      <c r="AF15" s="423">
        <v>76</v>
      </c>
      <c r="AG15" s="422">
        <v>1.4999999999999999E-2</v>
      </c>
      <c r="AI15" s="495">
        <v>74</v>
      </c>
      <c r="AJ15" s="494">
        <v>1.4999999999999999E-2</v>
      </c>
      <c r="AL15" s="531">
        <f t="shared" si="0"/>
        <v>2</v>
      </c>
      <c r="AM15" s="530">
        <f t="shared" si="1"/>
        <v>0</v>
      </c>
    </row>
    <row r="16" spans="1:40" x14ac:dyDescent="0.25">
      <c r="A16" s="36" t="s">
        <v>436</v>
      </c>
      <c r="B16" s="37">
        <v>4370</v>
      </c>
      <c r="C16" s="38">
        <v>12</v>
      </c>
      <c r="D16" s="38">
        <v>0</v>
      </c>
      <c r="E16" s="38">
        <v>0</v>
      </c>
      <c r="F16" s="39">
        <v>4</v>
      </c>
      <c r="G16" s="206">
        <v>3990</v>
      </c>
      <c r="H16" s="281">
        <v>0.91300000000000003</v>
      </c>
      <c r="I16" s="145">
        <v>348</v>
      </c>
      <c r="J16" s="204">
        <v>0.08</v>
      </c>
      <c r="K16" s="203">
        <v>30</v>
      </c>
      <c r="L16" s="204">
        <v>7.0000000000000001E-3</v>
      </c>
      <c r="M16" s="203">
        <v>2</v>
      </c>
      <c r="N16" s="282">
        <v>0</v>
      </c>
      <c r="O16" s="141">
        <v>654</v>
      </c>
      <c r="P16" s="364">
        <v>0.15</v>
      </c>
      <c r="Q16" s="49">
        <v>20</v>
      </c>
      <c r="R16" s="51">
        <v>5.0000000000000001E-3</v>
      </c>
      <c r="S16" s="49">
        <v>346</v>
      </c>
      <c r="T16" s="51">
        <v>7.9000000000000001E-2</v>
      </c>
      <c r="U16" s="49">
        <v>4340</v>
      </c>
      <c r="V16" s="51">
        <v>0.99299999999999999</v>
      </c>
      <c r="W16" s="49">
        <v>31</v>
      </c>
      <c r="X16" s="53">
        <v>7.0000000000000001E-3</v>
      </c>
      <c r="Y16" s="52">
        <v>10</v>
      </c>
      <c r="Z16" s="200">
        <v>2E-3</v>
      </c>
      <c r="AA16" s="434">
        <v>16</v>
      </c>
      <c r="AB16" s="433">
        <v>4.0000000000000001E-3</v>
      </c>
      <c r="AC16" s="432">
        <v>5408</v>
      </c>
      <c r="AD16" s="431">
        <v>0</v>
      </c>
      <c r="AE16" s="430">
        <v>0</v>
      </c>
      <c r="AF16" s="423">
        <v>684</v>
      </c>
      <c r="AG16" s="422">
        <v>0.157</v>
      </c>
      <c r="AI16" s="495">
        <v>679</v>
      </c>
      <c r="AJ16" s="494">
        <v>0.156</v>
      </c>
      <c r="AL16" s="531">
        <f t="shared" si="0"/>
        <v>5</v>
      </c>
      <c r="AM16" s="530">
        <f t="shared" si="1"/>
        <v>1.0000000000000009E-3</v>
      </c>
    </row>
    <row r="17" spans="1:39" x14ac:dyDescent="0.25">
      <c r="A17" s="36" t="s">
        <v>435</v>
      </c>
      <c r="B17" s="37">
        <v>25562</v>
      </c>
      <c r="C17" s="38">
        <v>39</v>
      </c>
      <c r="D17" s="38">
        <v>0</v>
      </c>
      <c r="E17" s="38">
        <v>30</v>
      </c>
      <c r="F17" s="39">
        <v>3</v>
      </c>
      <c r="G17" s="206">
        <v>23038</v>
      </c>
      <c r="H17" s="281">
        <v>0.90100000000000002</v>
      </c>
      <c r="I17" s="145">
        <v>2248</v>
      </c>
      <c r="J17" s="204">
        <v>8.7999999999999995E-2</v>
      </c>
      <c r="K17" s="203">
        <v>184</v>
      </c>
      <c r="L17" s="204">
        <v>7.0000000000000001E-3</v>
      </c>
      <c r="M17" s="203">
        <v>92</v>
      </c>
      <c r="N17" s="282">
        <v>4.0000000000000001E-3</v>
      </c>
      <c r="O17" s="141">
        <v>321</v>
      </c>
      <c r="P17" s="364">
        <v>1.2999999999999999E-2</v>
      </c>
      <c r="Q17" s="49">
        <v>189</v>
      </c>
      <c r="R17" s="51">
        <v>7.0000000000000001E-3</v>
      </c>
      <c r="S17" s="49">
        <v>2848</v>
      </c>
      <c r="T17" s="51">
        <v>0.111</v>
      </c>
      <c r="U17" s="49">
        <v>6438</v>
      </c>
      <c r="V17" s="51">
        <v>0.252</v>
      </c>
      <c r="W17" s="49">
        <v>1455</v>
      </c>
      <c r="X17" s="53">
        <v>5.7000000000000002E-2</v>
      </c>
      <c r="Y17" s="52">
        <v>16</v>
      </c>
      <c r="Z17" s="200">
        <v>1E-3</v>
      </c>
      <c r="AA17" s="434">
        <v>21</v>
      </c>
      <c r="AB17" s="433">
        <v>1E-3</v>
      </c>
      <c r="AC17" s="432">
        <v>11148</v>
      </c>
      <c r="AD17" s="431">
        <v>18778</v>
      </c>
      <c r="AE17" s="430">
        <v>0.73499999999999999</v>
      </c>
      <c r="AF17" s="423">
        <v>505</v>
      </c>
      <c r="AG17" s="422">
        <v>0.02</v>
      </c>
      <c r="AI17" s="495">
        <v>561</v>
      </c>
      <c r="AJ17" s="494">
        <v>2.1999999999999999E-2</v>
      </c>
      <c r="AL17" s="531">
        <f t="shared" si="0"/>
        <v>-56</v>
      </c>
      <c r="AM17" s="530">
        <f t="shared" si="1"/>
        <v>-1.9999999999999983E-3</v>
      </c>
    </row>
    <row r="18" spans="1:39" x14ac:dyDescent="0.25">
      <c r="A18" s="36" t="s">
        <v>434</v>
      </c>
      <c r="B18" s="37">
        <v>3660</v>
      </c>
      <c r="C18" s="38">
        <v>10</v>
      </c>
      <c r="D18" s="38">
        <v>0</v>
      </c>
      <c r="E18" s="38">
        <v>7</v>
      </c>
      <c r="F18" s="39">
        <v>4</v>
      </c>
      <c r="G18" s="206">
        <v>2781</v>
      </c>
      <c r="H18" s="281">
        <v>0.76</v>
      </c>
      <c r="I18" s="145">
        <v>558</v>
      </c>
      <c r="J18" s="204">
        <v>0.152</v>
      </c>
      <c r="K18" s="203">
        <v>274</v>
      </c>
      <c r="L18" s="204">
        <v>7.4999999999999997E-2</v>
      </c>
      <c r="M18" s="203">
        <v>47</v>
      </c>
      <c r="N18" s="282">
        <v>1.2999999999999999E-2</v>
      </c>
      <c r="O18" s="141">
        <v>34</v>
      </c>
      <c r="P18" s="364">
        <v>8.9999999999999993E-3</v>
      </c>
      <c r="Q18" s="49">
        <v>11</v>
      </c>
      <c r="R18" s="51">
        <v>3.0000000000000001E-3</v>
      </c>
      <c r="S18" s="49">
        <v>49</v>
      </c>
      <c r="T18" s="51">
        <v>1.2999999999999999E-2</v>
      </c>
      <c r="U18" s="49">
        <v>25</v>
      </c>
      <c r="V18" s="51">
        <v>7.0000000000000001E-3</v>
      </c>
      <c r="W18" s="49">
        <v>17</v>
      </c>
      <c r="X18" s="53">
        <v>5.0000000000000001E-3</v>
      </c>
      <c r="Y18" s="52">
        <v>11</v>
      </c>
      <c r="Z18" s="200">
        <v>3.0000000000000001E-3</v>
      </c>
      <c r="AA18" s="434">
        <v>9</v>
      </c>
      <c r="AB18" s="433">
        <v>2E-3</v>
      </c>
      <c r="AC18" s="432">
        <v>187</v>
      </c>
      <c r="AD18" s="431">
        <v>3327</v>
      </c>
      <c r="AE18" s="430">
        <v>0.90900000000000003</v>
      </c>
      <c r="AF18" s="423">
        <v>308</v>
      </c>
      <c r="AG18" s="422">
        <v>8.4000000000000005E-2</v>
      </c>
      <c r="AI18" s="495">
        <v>302</v>
      </c>
      <c r="AJ18" s="494">
        <v>8.3000000000000004E-2</v>
      </c>
      <c r="AL18" s="531">
        <f t="shared" si="0"/>
        <v>6</v>
      </c>
      <c r="AM18" s="530">
        <f t="shared" si="1"/>
        <v>1.0000000000000009E-3</v>
      </c>
    </row>
    <row r="19" spans="1:39" x14ac:dyDescent="0.25">
      <c r="A19" s="36" t="s">
        <v>433</v>
      </c>
      <c r="B19" s="37">
        <v>7385</v>
      </c>
      <c r="C19" s="38">
        <v>14</v>
      </c>
      <c r="D19" s="38">
        <v>0</v>
      </c>
      <c r="E19" s="38">
        <v>0</v>
      </c>
      <c r="F19" s="39">
        <v>3</v>
      </c>
      <c r="G19" s="206">
        <v>7329</v>
      </c>
      <c r="H19" s="281">
        <v>0.99199999999999999</v>
      </c>
      <c r="I19" s="145">
        <v>49</v>
      </c>
      <c r="J19" s="204">
        <v>7.0000000000000001E-3</v>
      </c>
      <c r="K19" s="203">
        <v>6</v>
      </c>
      <c r="L19" s="204">
        <v>1E-3</v>
      </c>
      <c r="M19" s="203">
        <v>1</v>
      </c>
      <c r="N19" s="282">
        <v>0</v>
      </c>
      <c r="O19" s="141">
        <v>25</v>
      </c>
      <c r="P19" s="364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0">
        <v>0</v>
      </c>
      <c r="AA19" s="434">
        <v>1</v>
      </c>
      <c r="AB19" s="433">
        <v>0</v>
      </c>
      <c r="AC19" s="432">
        <v>43</v>
      </c>
      <c r="AD19" s="431">
        <v>7354</v>
      </c>
      <c r="AE19" s="430">
        <v>0.996</v>
      </c>
      <c r="AF19" s="423">
        <v>31</v>
      </c>
      <c r="AG19" s="422">
        <v>4.0000000000000001E-3</v>
      </c>
      <c r="AI19" s="495">
        <v>31</v>
      </c>
      <c r="AJ19" s="494">
        <v>4.0000000000000001E-3</v>
      </c>
      <c r="AL19" s="531">
        <f t="shared" si="0"/>
        <v>0</v>
      </c>
      <c r="AM19" s="530">
        <f t="shared" si="1"/>
        <v>0</v>
      </c>
    </row>
    <row r="20" spans="1:39" x14ac:dyDescent="0.25">
      <c r="A20" s="36" t="s">
        <v>432</v>
      </c>
      <c r="B20" s="37">
        <v>22424</v>
      </c>
      <c r="C20" s="38">
        <v>28</v>
      </c>
      <c r="D20" s="38">
        <v>0</v>
      </c>
      <c r="E20" s="38">
        <v>18</v>
      </c>
      <c r="F20" s="39">
        <v>3</v>
      </c>
      <c r="G20" s="206">
        <v>20049</v>
      </c>
      <c r="H20" s="281">
        <v>0.89400000000000002</v>
      </c>
      <c r="I20" s="145">
        <v>2041</v>
      </c>
      <c r="J20" s="204">
        <v>9.0999999999999998E-2</v>
      </c>
      <c r="K20" s="203">
        <v>334</v>
      </c>
      <c r="L20" s="204">
        <v>1.4999999999999999E-2</v>
      </c>
      <c r="M20" s="203">
        <v>0</v>
      </c>
      <c r="N20" s="282">
        <v>0</v>
      </c>
      <c r="O20" s="141">
        <v>1386</v>
      </c>
      <c r="P20" s="364">
        <v>6.2E-2</v>
      </c>
      <c r="Q20" s="49">
        <v>1146</v>
      </c>
      <c r="R20" s="51">
        <v>5.0999999999999997E-2</v>
      </c>
      <c r="S20" s="49">
        <v>575</v>
      </c>
      <c r="T20" s="51">
        <v>2.5999999999999999E-2</v>
      </c>
      <c r="U20" s="49">
        <v>609</v>
      </c>
      <c r="V20" s="51">
        <v>2.7E-2</v>
      </c>
      <c r="W20" s="49">
        <v>6</v>
      </c>
      <c r="X20" s="53">
        <v>0</v>
      </c>
      <c r="Y20" s="52">
        <v>3</v>
      </c>
      <c r="Z20" s="200">
        <v>0</v>
      </c>
      <c r="AA20" s="434">
        <v>60</v>
      </c>
      <c r="AB20" s="433">
        <v>3.0000000000000001E-3</v>
      </c>
      <c r="AC20" s="432">
        <v>2722</v>
      </c>
      <c r="AD20" s="431">
        <v>20691</v>
      </c>
      <c r="AE20" s="430">
        <v>0.92300000000000004</v>
      </c>
      <c r="AF20" s="423">
        <v>1720</v>
      </c>
      <c r="AG20" s="422">
        <v>7.6999999999999999E-2</v>
      </c>
      <c r="AI20" s="495">
        <v>1726</v>
      </c>
      <c r="AJ20" s="494">
        <v>7.6999999999999999E-2</v>
      </c>
      <c r="AL20" s="531">
        <f t="shared" si="0"/>
        <v>-6</v>
      </c>
      <c r="AM20" s="530">
        <f t="shared" si="1"/>
        <v>0</v>
      </c>
    </row>
    <row r="21" spans="1:39" x14ac:dyDescent="0.25">
      <c r="A21" s="36" t="s">
        <v>431</v>
      </c>
      <c r="B21" s="37">
        <v>14342</v>
      </c>
      <c r="C21" s="38">
        <v>25</v>
      </c>
      <c r="D21" s="38">
        <v>0</v>
      </c>
      <c r="E21" s="38">
        <v>16</v>
      </c>
      <c r="F21" s="39">
        <v>8</v>
      </c>
      <c r="G21" s="206">
        <v>13784</v>
      </c>
      <c r="H21" s="281">
        <v>0.96099999999999997</v>
      </c>
      <c r="I21" s="145">
        <v>448</v>
      </c>
      <c r="J21" s="204">
        <v>3.1E-2</v>
      </c>
      <c r="K21" s="203">
        <v>102</v>
      </c>
      <c r="L21" s="204">
        <v>7.0000000000000001E-3</v>
      </c>
      <c r="M21" s="203">
        <v>8</v>
      </c>
      <c r="N21" s="282">
        <v>1E-3</v>
      </c>
      <c r="O21" s="141">
        <v>99</v>
      </c>
      <c r="P21" s="364">
        <v>7.0000000000000001E-3</v>
      </c>
      <c r="Q21" s="49">
        <v>60</v>
      </c>
      <c r="R21" s="51">
        <v>4.0000000000000001E-3</v>
      </c>
      <c r="S21" s="49">
        <v>83</v>
      </c>
      <c r="T21" s="51">
        <v>6.0000000000000001E-3</v>
      </c>
      <c r="U21" s="49">
        <v>52</v>
      </c>
      <c r="V21" s="51">
        <v>4.0000000000000001E-3</v>
      </c>
      <c r="W21" s="49">
        <v>32</v>
      </c>
      <c r="X21" s="53">
        <v>2E-3</v>
      </c>
      <c r="Y21" s="52">
        <v>12</v>
      </c>
      <c r="Z21" s="200">
        <v>1E-3</v>
      </c>
      <c r="AA21" s="434">
        <v>22</v>
      </c>
      <c r="AB21" s="433">
        <v>2E-3</v>
      </c>
      <c r="AC21" s="432">
        <v>321</v>
      </c>
      <c r="AD21" s="431">
        <v>14124</v>
      </c>
      <c r="AE21" s="430">
        <v>0.98499999999999999</v>
      </c>
      <c r="AF21" s="423">
        <v>201</v>
      </c>
      <c r="AG21" s="422">
        <v>1.4E-2</v>
      </c>
      <c r="AI21" s="495">
        <v>202</v>
      </c>
      <c r="AJ21" s="494">
        <v>1.4E-2</v>
      </c>
      <c r="AL21" s="531">
        <f t="shared" si="0"/>
        <v>-1</v>
      </c>
      <c r="AM21" s="530">
        <f t="shared" si="1"/>
        <v>0</v>
      </c>
    </row>
    <row r="22" spans="1:39" x14ac:dyDescent="0.25">
      <c r="A22" s="36" t="s">
        <v>430</v>
      </c>
      <c r="B22" s="37">
        <v>19090</v>
      </c>
      <c r="C22" s="38">
        <v>24</v>
      </c>
      <c r="D22" s="38">
        <v>0</v>
      </c>
      <c r="E22" s="38">
        <v>9</v>
      </c>
      <c r="F22" s="39">
        <v>3</v>
      </c>
      <c r="G22" s="206">
        <v>18828</v>
      </c>
      <c r="H22" s="281">
        <v>0.98599999999999999</v>
      </c>
      <c r="I22" s="145">
        <v>226</v>
      </c>
      <c r="J22" s="204">
        <v>1.2E-2</v>
      </c>
      <c r="K22" s="203">
        <v>5</v>
      </c>
      <c r="L22" s="204">
        <v>0</v>
      </c>
      <c r="M22" s="203">
        <v>31</v>
      </c>
      <c r="N22" s="282">
        <v>2E-3</v>
      </c>
      <c r="O22" s="141">
        <v>14</v>
      </c>
      <c r="P22" s="364">
        <v>1E-3</v>
      </c>
      <c r="Q22" s="49">
        <v>3</v>
      </c>
      <c r="R22" s="51">
        <v>0</v>
      </c>
      <c r="S22" s="49">
        <v>251</v>
      </c>
      <c r="T22" s="51">
        <v>1.2999999999999999E-2</v>
      </c>
      <c r="U22" s="49">
        <v>4</v>
      </c>
      <c r="V22" s="51">
        <v>0</v>
      </c>
      <c r="W22" s="49">
        <v>0</v>
      </c>
      <c r="X22" s="53">
        <v>0</v>
      </c>
      <c r="Y22" s="52">
        <v>0</v>
      </c>
      <c r="Z22" s="200">
        <v>0</v>
      </c>
      <c r="AA22" s="434">
        <v>1</v>
      </c>
      <c r="AB22" s="433">
        <v>0</v>
      </c>
      <c r="AC22" s="432">
        <v>308</v>
      </c>
      <c r="AD22" s="431">
        <v>18823</v>
      </c>
      <c r="AE22" s="430">
        <v>0.98599999999999999</v>
      </c>
      <c r="AF22" s="423">
        <v>19</v>
      </c>
      <c r="AG22" s="422">
        <v>1E-3</v>
      </c>
      <c r="AI22" s="495">
        <v>20</v>
      </c>
      <c r="AJ22" s="494">
        <v>1E-3</v>
      </c>
      <c r="AL22" s="531">
        <f t="shared" si="0"/>
        <v>-1</v>
      </c>
      <c r="AM22" s="530">
        <f t="shared" si="1"/>
        <v>0</v>
      </c>
    </row>
    <row r="23" spans="1:39" x14ac:dyDescent="0.25">
      <c r="A23" s="36" t="s">
        <v>429</v>
      </c>
      <c r="B23" s="37">
        <v>9066</v>
      </c>
      <c r="C23" s="38">
        <v>14</v>
      </c>
      <c r="D23" s="38">
        <v>5</v>
      </c>
      <c r="E23" s="38">
        <v>0</v>
      </c>
      <c r="F23" s="39">
        <v>5</v>
      </c>
      <c r="G23" s="206">
        <v>8800</v>
      </c>
      <c r="H23" s="281">
        <v>0.97099999999999997</v>
      </c>
      <c r="I23" s="145">
        <v>250</v>
      </c>
      <c r="J23" s="204">
        <v>2.8000000000000001E-2</v>
      </c>
      <c r="K23" s="203">
        <v>15</v>
      </c>
      <c r="L23" s="204">
        <v>2E-3</v>
      </c>
      <c r="M23" s="203">
        <v>1</v>
      </c>
      <c r="N23" s="282">
        <v>0</v>
      </c>
      <c r="O23" s="141">
        <v>55</v>
      </c>
      <c r="P23" s="364">
        <v>6.0000000000000001E-3</v>
      </c>
      <c r="Q23" s="49">
        <v>0</v>
      </c>
      <c r="R23" s="51">
        <v>0</v>
      </c>
      <c r="S23" s="49">
        <v>81</v>
      </c>
      <c r="T23" s="51">
        <v>8.9999999999999993E-3</v>
      </c>
      <c r="U23" s="49">
        <v>23</v>
      </c>
      <c r="V23" s="51">
        <v>3.0000000000000001E-3</v>
      </c>
      <c r="W23" s="49">
        <v>22</v>
      </c>
      <c r="X23" s="53">
        <v>2E-3</v>
      </c>
      <c r="Y23" s="52">
        <v>3</v>
      </c>
      <c r="Z23" s="200">
        <v>0</v>
      </c>
      <c r="AA23" s="434">
        <v>18</v>
      </c>
      <c r="AB23" s="433">
        <v>2E-3</v>
      </c>
      <c r="AC23" s="432">
        <v>206</v>
      </c>
      <c r="AD23" s="431">
        <v>8961</v>
      </c>
      <c r="AE23" s="430">
        <v>0.98799999999999999</v>
      </c>
      <c r="AF23" s="423">
        <v>70</v>
      </c>
      <c r="AG23" s="422">
        <v>8.0000000000000002E-3</v>
      </c>
      <c r="AI23" s="495">
        <v>69</v>
      </c>
      <c r="AJ23" s="494">
        <v>8.0000000000000002E-3</v>
      </c>
      <c r="AL23" s="531">
        <f t="shared" si="0"/>
        <v>1</v>
      </c>
      <c r="AM23" s="530">
        <f t="shared" si="1"/>
        <v>0</v>
      </c>
    </row>
    <row r="24" spans="1:39" x14ac:dyDescent="0.25">
      <c r="A24" s="36" t="s">
        <v>428</v>
      </c>
      <c r="B24" s="37">
        <v>43891</v>
      </c>
      <c r="C24" s="38">
        <v>64</v>
      </c>
      <c r="D24" s="38">
        <v>0</v>
      </c>
      <c r="E24" s="38">
        <v>32</v>
      </c>
      <c r="F24" s="39">
        <v>6</v>
      </c>
      <c r="G24" s="206">
        <v>41593</v>
      </c>
      <c r="H24" s="281">
        <v>0.94799999999999995</v>
      </c>
      <c r="I24" s="145">
        <v>2003</v>
      </c>
      <c r="J24" s="204">
        <v>4.5999999999999999E-2</v>
      </c>
      <c r="K24" s="203">
        <v>63</v>
      </c>
      <c r="L24" s="204">
        <v>1E-3</v>
      </c>
      <c r="M24" s="203">
        <v>232</v>
      </c>
      <c r="N24" s="282">
        <v>5.0000000000000001E-3</v>
      </c>
      <c r="O24" s="141">
        <v>487</v>
      </c>
      <c r="P24" s="364">
        <v>1.0999999999999999E-2</v>
      </c>
      <c r="Q24" s="49">
        <v>208</v>
      </c>
      <c r="R24" s="51">
        <v>5.0000000000000001E-3</v>
      </c>
      <c r="S24" s="49">
        <v>290</v>
      </c>
      <c r="T24" s="51">
        <v>7.0000000000000001E-3</v>
      </c>
      <c r="U24" s="49">
        <v>243</v>
      </c>
      <c r="V24" s="51">
        <v>6.0000000000000001E-3</v>
      </c>
      <c r="W24" s="49">
        <v>62</v>
      </c>
      <c r="X24" s="53">
        <v>1E-3</v>
      </c>
      <c r="Y24" s="52">
        <v>13</v>
      </c>
      <c r="Z24" s="200">
        <v>0</v>
      </c>
      <c r="AA24" s="434">
        <v>12</v>
      </c>
      <c r="AB24" s="433">
        <v>0</v>
      </c>
      <c r="AC24" s="432">
        <v>1233</v>
      </c>
      <c r="AD24" s="431">
        <v>43266</v>
      </c>
      <c r="AE24" s="430">
        <v>0.98599999999999999</v>
      </c>
      <c r="AF24" s="423">
        <v>550</v>
      </c>
      <c r="AG24" s="422">
        <v>1.2999999999999999E-2</v>
      </c>
      <c r="AI24" s="495">
        <v>557</v>
      </c>
      <c r="AJ24" s="494">
        <v>1.2999999999999999E-2</v>
      </c>
      <c r="AL24" s="531">
        <f t="shared" si="0"/>
        <v>-7</v>
      </c>
      <c r="AM24" s="530">
        <f t="shared" si="1"/>
        <v>0</v>
      </c>
    </row>
    <row r="25" spans="1:39" x14ac:dyDescent="0.25">
      <c r="A25" s="36" t="s">
        <v>427</v>
      </c>
      <c r="B25" s="37">
        <v>18769</v>
      </c>
      <c r="C25" s="38">
        <v>30</v>
      </c>
      <c r="D25" s="38">
        <v>0</v>
      </c>
      <c r="E25" s="38">
        <v>13</v>
      </c>
      <c r="F25" s="39">
        <v>3</v>
      </c>
      <c r="G25" s="206">
        <v>18345</v>
      </c>
      <c r="H25" s="281">
        <v>0.97699999999999998</v>
      </c>
      <c r="I25" s="145">
        <v>350</v>
      </c>
      <c r="J25" s="204">
        <v>1.9E-2</v>
      </c>
      <c r="K25" s="203">
        <v>42</v>
      </c>
      <c r="L25" s="204">
        <v>2E-3</v>
      </c>
      <c r="M25" s="203">
        <v>32</v>
      </c>
      <c r="N25" s="282">
        <v>2E-3</v>
      </c>
      <c r="O25" s="141">
        <v>186</v>
      </c>
      <c r="P25" s="364">
        <v>0.01</v>
      </c>
      <c r="Q25" s="49">
        <v>82</v>
      </c>
      <c r="R25" s="51">
        <v>4.0000000000000001E-3</v>
      </c>
      <c r="S25" s="49">
        <v>104</v>
      </c>
      <c r="T25" s="51">
        <v>6.0000000000000001E-3</v>
      </c>
      <c r="U25" s="49">
        <v>65</v>
      </c>
      <c r="V25" s="51">
        <v>3.0000000000000001E-3</v>
      </c>
      <c r="W25" s="49">
        <v>31</v>
      </c>
      <c r="X25" s="53">
        <v>2E-3</v>
      </c>
      <c r="Y25" s="52">
        <v>1</v>
      </c>
      <c r="Z25" s="200">
        <v>0</v>
      </c>
      <c r="AA25" s="434">
        <v>41</v>
      </c>
      <c r="AB25" s="433">
        <v>2E-3</v>
      </c>
      <c r="AC25" s="432">
        <v>438</v>
      </c>
      <c r="AD25" s="431">
        <v>18534</v>
      </c>
      <c r="AE25" s="430">
        <v>0.98699999999999999</v>
      </c>
      <c r="AF25" s="423">
        <v>228</v>
      </c>
      <c r="AG25" s="422">
        <v>1.2E-2</v>
      </c>
      <c r="AI25" s="495">
        <v>225</v>
      </c>
      <c r="AJ25" s="494">
        <v>1.2E-2</v>
      </c>
      <c r="AL25" s="531">
        <f t="shared" si="0"/>
        <v>3</v>
      </c>
      <c r="AM25" s="530">
        <f t="shared" si="1"/>
        <v>0</v>
      </c>
    </row>
    <row r="26" spans="1:39" x14ac:dyDescent="0.25">
      <c r="A26" s="36" t="s">
        <v>426</v>
      </c>
      <c r="B26" s="37">
        <v>43138</v>
      </c>
      <c r="C26" s="38">
        <v>28</v>
      </c>
      <c r="D26" s="38">
        <v>4</v>
      </c>
      <c r="E26" s="38">
        <v>23</v>
      </c>
      <c r="F26" s="39">
        <v>5</v>
      </c>
      <c r="G26" s="206">
        <v>42887</v>
      </c>
      <c r="H26" s="281">
        <v>0.99399999999999999</v>
      </c>
      <c r="I26" s="145">
        <v>243</v>
      </c>
      <c r="J26" s="204">
        <v>6.0000000000000001E-3</v>
      </c>
      <c r="K26" s="203">
        <v>8</v>
      </c>
      <c r="L26" s="204">
        <v>0</v>
      </c>
      <c r="M26" s="203">
        <v>0</v>
      </c>
      <c r="N26" s="282">
        <v>0</v>
      </c>
      <c r="O26" s="141">
        <v>27</v>
      </c>
      <c r="P26" s="364">
        <v>1E-3</v>
      </c>
      <c r="Q26" s="49">
        <v>26</v>
      </c>
      <c r="R26" s="51">
        <v>1E-3</v>
      </c>
      <c r="S26" s="49">
        <v>56</v>
      </c>
      <c r="T26" s="51">
        <v>1E-3</v>
      </c>
      <c r="U26" s="49">
        <v>41</v>
      </c>
      <c r="V26" s="51">
        <v>1E-3</v>
      </c>
      <c r="W26" s="49">
        <v>6</v>
      </c>
      <c r="X26" s="53">
        <v>0</v>
      </c>
      <c r="Y26" s="52">
        <v>0</v>
      </c>
      <c r="Z26" s="200">
        <v>0</v>
      </c>
      <c r="AA26" s="434">
        <v>43</v>
      </c>
      <c r="AB26" s="433">
        <v>1E-3</v>
      </c>
      <c r="AC26" s="432">
        <v>173</v>
      </c>
      <c r="AD26" s="431">
        <v>43068</v>
      </c>
      <c r="AE26" s="430">
        <v>0.998</v>
      </c>
      <c r="AF26" s="423">
        <v>35</v>
      </c>
      <c r="AG26" s="422">
        <v>1E-3</v>
      </c>
      <c r="AI26" s="495">
        <v>37</v>
      </c>
      <c r="AJ26" s="494">
        <v>1E-3</v>
      </c>
      <c r="AL26" s="531">
        <f t="shared" si="0"/>
        <v>-2</v>
      </c>
      <c r="AM26" s="530">
        <f t="shared" si="1"/>
        <v>0</v>
      </c>
    </row>
    <row r="27" spans="1:39" x14ac:dyDescent="0.25">
      <c r="A27" s="36" t="s">
        <v>425</v>
      </c>
      <c r="B27" s="37">
        <v>117158</v>
      </c>
      <c r="C27" s="38">
        <v>192</v>
      </c>
      <c r="D27" s="38">
        <v>3</v>
      </c>
      <c r="E27" s="38">
        <v>168</v>
      </c>
      <c r="F27" s="39">
        <v>4</v>
      </c>
      <c r="G27" s="206">
        <v>114181</v>
      </c>
      <c r="H27" s="281">
        <v>0.97499999999999998</v>
      </c>
      <c r="I27" s="145">
        <v>2701</v>
      </c>
      <c r="J27" s="204">
        <v>2.3E-2</v>
      </c>
      <c r="K27" s="203">
        <v>264</v>
      </c>
      <c r="L27" s="204">
        <v>2E-3</v>
      </c>
      <c r="M27" s="203">
        <v>12</v>
      </c>
      <c r="N27" s="282">
        <v>0</v>
      </c>
      <c r="O27" s="141">
        <v>1970</v>
      </c>
      <c r="P27" s="364">
        <v>1.7000000000000001E-2</v>
      </c>
      <c r="Q27" s="49">
        <v>1742</v>
      </c>
      <c r="R27" s="51">
        <v>1.4999999999999999E-2</v>
      </c>
      <c r="S27" s="49">
        <v>506</v>
      </c>
      <c r="T27" s="51">
        <v>4.0000000000000001E-3</v>
      </c>
      <c r="U27" s="49">
        <v>681</v>
      </c>
      <c r="V27" s="51">
        <v>6.0000000000000001E-3</v>
      </c>
      <c r="W27" s="49">
        <v>283</v>
      </c>
      <c r="X27" s="53">
        <v>2E-3</v>
      </c>
      <c r="Y27" s="52">
        <v>3</v>
      </c>
      <c r="Z27" s="200">
        <v>0</v>
      </c>
      <c r="AA27" s="434">
        <v>128</v>
      </c>
      <c r="AB27" s="433">
        <v>1E-3</v>
      </c>
      <c r="AC27" s="432">
        <v>3618</v>
      </c>
      <c r="AD27" s="431">
        <v>114738</v>
      </c>
      <c r="AE27" s="430">
        <v>0.97899999999999998</v>
      </c>
      <c r="AF27" s="423">
        <v>2234</v>
      </c>
      <c r="AG27" s="422">
        <v>1.9E-2</v>
      </c>
      <c r="AI27" s="495">
        <v>2455</v>
      </c>
      <c r="AJ27" s="494">
        <v>2.1000000000000001E-2</v>
      </c>
      <c r="AL27" s="531">
        <f t="shared" si="0"/>
        <v>-221</v>
      </c>
      <c r="AM27" s="530">
        <f t="shared" si="1"/>
        <v>-2.0000000000000018E-3</v>
      </c>
    </row>
    <row r="28" spans="1:39" x14ac:dyDescent="0.25">
      <c r="A28" s="36" t="s">
        <v>424</v>
      </c>
      <c r="B28" s="37">
        <v>10193</v>
      </c>
      <c r="C28" s="38">
        <v>24</v>
      </c>
      <c r="D28" s="38">
        <v>0</v>
      </c>
      <c r="E28" s="38">
        <v>7</v>
      </c>
      <c r="F28" s="39">
        <v>3</v>
      </c>
      <c r="G28" s="206">
        <v>9734</v>
      </c>
      <c r="H28" s="281">
        <v>0.95499999999999996</v>
      </c>
      <c r="I28" s="145">
        <v>410</v>
      </c>
      <c r="J28" s="204">
        <v>0.04</v>
      </c>
      <c r="K28" s="203">
        <v>7</v>
      </c>
      <c r="L28" s="204">
        <v>1E-3</v>
      </c>
      <c r="M28" s="203">
        <v>42</v>
      </c>
      <c r="N28" s="282">
        <v>4.0000000000000001E-3</v>
      </c>
      <c r="O28" s="141">
        <v>53</v>
      </c>
      <c r="P28" s="364">
        <v>5.0000000000000001E-3</v>
      </c>
      <c r="Q28" s="49">
        <v>24</v>
      </c>
      <c r="R28" s="51">
        <v>2E-3</v>
      </c>
      <c r="S28" s="49">
        <v>39</v>
      </c>
      <c r="T28" s="51">
        <v>4.0000000000000001E-3</v>
      </c>
      <c r="U28" s="49">
        <v>32</v>
      </c>
      <c r="V28" s="51">
        <v>3.0000000000000001E-3</v>
      </c>
      <c r="W28" s="49">
        <v>7</v>
      </c>
      <c r="X28" s="53">
        <v>1E-3</v>
      </c>
      <c r="Y28" s="52">
        <v>13</v>
      </c>
      <c r="Z28" s="200">
        <v>1E-3</v>
      </c>
      <c r="AA28" s="434">
        <v>14</v>
      </c>
      <c r="AB28" s="433">
        <v>1E-3</v>
      </c>
      <c r="AC28" s="432">
        <v>195</v>
      </c>
      <c r="AD28" s="431">
        <v>10109</v>
      </c>
      <c r="AE28" s="430">
        <v>0.99199999999999999</v>
      </c>
      <c r="AF28" s="423">
        <v>60</v>
      </c>
      <c r="AG28" s="422">
        <v>6.0000000000000001E-3</v>
      </c>
      <c r="AI28" s="495">
        <v>61</v>
      </c>
      <c r="AJ28" s="494">
        <v>6.0000000000000001E-3</v>
      </c>
      <c r="AL28" s="531">
        <f t="shared" si="0"/>
        <v>-1</v>
      </c>
      <c r="AM28" s="530">
        <f t="shared" si="1"/>
        <v>0</v>
      </c>
    </row>
    <row r="29" spans="1:39" x14ac:dyDescent="0.25">
      <c r="A29" s="36" t="s">
        <v>423</v>
      </c>
      <c r="B29" s="37">
        <v>12102</v>
      </c>
      <c r="C29" s="38">
        <v>14</v>
      </c>
      <c r="D29" s="38">
        <v>0</v>
      </c>
      <c r="E29" s="38">
        <v>0</v>
      </c>
      <c r="F29" s="39">
        <v>3</v>
      </c>
      <c r="G29" s="206">
        <v>10826</v>
      </c>
      <c r="H29" s="281">
        <v>0.89500000000000002</v>
      </c>
      <c r="I29" s="145">
        <v>1253</v>
      </c>
      <c r="J29" s="204">
        <v>0.104</v>
      </c>
      <c r="K29" s="203">
        <v>23</v>
      </c>
      <c r="L29" s="204">
        <v>2E-3</v>
      </c>
      <c r="M29" s="203">
        <v>0</v>
      </c>
      <c r="N29" s="282">
        <v>0</v>
      </c>
      <c r="O29" s="141">
        <v>157</v>
      </c>
      <c r="P29" s="364">
        <v>1.2999999999999999E-2</v>
      </c>
      <c r="Q29" s="49">
        <v>20</v>
      </c>
      <c r="R29" s="51">
        <v>2E-3</v>
      </c>
      <c r="S29" s="49">
        <v>611</v>
      </c>
      <c r="T29" s="51">
        <v>0.05</v>
      </c>
      <c r="U29" s="49">
        <v>69</v>
      </c>
      <c r="V29" s="51">
        <v>6.0000000000000001E-3</v>
      </c>
      <c r="W29" s="49">
        <v>38</v>
      </c>
      <c r="X29" s="53">
        <v>3.0000000000000001E-3</v>
      </c>
      <c r="Y29" s="52">
        <v>6</v>
      </c>
      <c r="Z29" s="200">
        <v>0</v>
      </c>
      <c r="AA29" s="434">
        <v>43</v>
      </c>
      <c r="AB29" s="433">
        <v>4.0000000000000001E-3</v>
      </c>
      <c r="AC29" s="432">
        <v>942</v>
      </c>
      <c r="AD29" s="431">
        <v>11432</v>
      </c>
      <c r="AE29" s="430">
        <v>0.94499999999999995</v>
      </c>
      <c r="AF29" s="423">
        <v>180</v>
      </c>
      <c r="AG29" s="422">
        <v>1.4999999999999999E-2</v>
      </c>
      <c r="AI29" s="495">
        <v>197</v>
      </c>
      <c r="AJ29" s="494">
        <v>1.6E-2</v>
      </c>
      <c r="AL29" s="531">
        <f t="shared" si="0"/>
        <v>-17</v>
      </c>
      <c r="AM29" s="530">
        <f t="shared" si="1"/>
        <v>-1.0000000000000009E-3</v>
      </c>
    </row>
    <row r="30" spans="1:39" x14ac:dyDescent="0.25">
      <c r="A30" s="36" t="s">
        <v>422</v>
      </c>
      <c r="B30" s="37">
        <v>22115</v>
      </c>
      <c r="C30" s="38">
        <v>35</v>
      </c>
      <c r="D30" s="38">
        <v>0</v>
      </c>
      <c r="E30" s="38">
        <v>21</v>
      </c>
      <c r="F30" s="39">
        <v>4</v>
      </c>
      <c r="G30" s="206">
        <v>18464</v>
      </c>
      <c r="H30" s="281">
        <v>0.83499999999999996</v>
      </c>
      <c r="I30" s="145">
        <v>3041</v>
      </c>
      <c r="J30" s="204">
        <v>0.13800000000000001</v>
      </c>
      <c r="K30" s="203">
        <v>593</v>
      </c>
      <c r="L30" s="204">
        <v>2.7E-2</v>
      </c>
      <c r="M30" s="203">
        <v>17</v>
      </c>
      <c r="N30" s="282">
        <v>1E-3</v>
      </c>
      <c r="O30" s="141">
        <v>569</v>
      </c>
      <c r="P30" s="364">
        <v>2.5999999999999999E-2</v>
      </c>
      <c r="Q30" s="49">
        <v>345</v>
      </c>
      <c r="R30" s="51">
        <v>1.6E-2</v>
      </c>
      <c r="S30" s="49">
        <v>400</v>
      </c>
      <c r="T30" s="51">
        <v>1.7999999999999999E-2</v>
      </c>
      <c r="U30" s="49">
        <v>210</v>
      </c>
      <c r="V30" s="51">
        <v>8.9999999999999993E-3</v>
      </c>
      <c r="W30" s="49">
        <v>53</v>
      </c>
      <c r="X30" s="53">
        <v>2E-3</v>
      </c>
      <c r="Y30" s="52">
        <v>39</v>
      </c>
      <c r="Z30" s="200">
        <v>2E-3</v>
      </c>
      <c r="AA30" s="434">
        <v>58</v>
      </c>
      <c r="AB30" s="433">
        <v>3.0000000000000001E-3</v>
      </c>
      <c r="AC30" s="432">
        <v>1341</v>
      </c>
      <c r="AD30" s="431">
        <v>20922</v>
      </c>
      <c r="AE30" s="430">
        <v>0.94599999999999995</v>
      </c>
      <c r="AF30" s="423">
        <v>1162</v>
      </c>
      <c r="AG30" s="422">
        <v>5.2999999999999999E-2</v>
      </c>
      <c r="AI30" s="495">
        <v>1180</v>
      </c>
      <c r="AJ30" s="494">
        <v>5.2999999999999999E-2</v>
      </c>
      <c r="AL30" s="531">
        <f t="shared" si="0"/>
        <v>-18</v>
      </c>
      <c r="AM30" s="530">
        <f t="shared" si="1"/>
        <v>0</v>
      </c>
    </row>
    <row r="31" spans="1:39" x14ac:dyDescent="0.25">
      <c r="A31" s="36" t="s">
        <v>421</v>
      </c>
      <c r="B31" s="37">
        <v>37078</v>
      </c>
      <c r="C31" s="38">
        <v>78</v>
      </c>
      <c r="D31" s="38">
        <v>0</v>
      </c>
      <c r="E31" s="38">
        <v>60</v>
      </c>
      <c r="F31" s="39">
        <v>3</v>
      </c>
      <c r="G31" s="206">
        <v>33821</v>
      </c>
      <c r="H31" s="281">
        <v>0.91200000000000003</v>
      </c>
      <c r="I31" s="145">
        <v>2939</v>
      </c>
      <c r="J31" s="204">
        <v>7.9000000000000001E-2</v>
      </c>
      <c r="K31" s="203">
        <v>64</v>
      </c>
      <c r="L31" s="204">
        <v>2E-3</v>
      </c>
      <c r="M31" s="203">
        <v>254</v>
      </c>
      <c r="N31" s="282">
        <v>7.0000000000000001E-3</v>
      </c>
      <c r="O31" s="141">
        <v>1829</v>
      </c>
      <c r="P31" s="364">
        <v>4.9000000000000002E-2</v>
      </c>
      <c r="Q31" s="49">
        <v>1344</v>
      </c>
      <c r="R31" s="51">
        <v>3.5999999999999997E-2</v>
      </c>
      <c r="S31" s="49">
        <v>488</v>
      </c>
      <c r="T31" s="51">
        <v>1.2999999999999999E-2</v>
      </c>
      <c r="U31" s="49">
        <v>656</v>
      </c>
      <c r="V31" s="51">
        <v>1.7999999999999999E-2</v>
      </c>
      <c r="W31" s="49">
        <v>293</v>
      </c>
      <c r="X31" s="53">
        <v>8.0000000000000002E-3</v>
      </c>
      <c r="Y31" s="52">
        <v>30</v>
      </c>
      <c r="Z31" s="200">
        <v>1E-3</v>
      </c>
      <c r="AA31" s="434">
        <v>33</v>
      </c>
      <c r="AB31" s="433">
        <v>1E-3</v>
      </c>
      <c r="AC31" s="432">
        <v>3535</v>
      </c>
      <c r="AD31" s="431">
        <v>34997</v>
      </c>
      <c r="AE31" s="430">
        <v>0.94399999999999995</v>
      </c>
      <c r="AF31" s="423">
        <v>1893</v>
      </c>
      <c r="AG31" s="422">
        <v>5.0999999999999997E-2</v>
      </c>
      <c r="AI31" s="495">
        <v>2134</v>
      </c>
      <c r="AJ31" s="494">
        <v>5.8000000000000003E-2</v>
      </c>
      <c r="AL31" s="531">
        <f t="shared" si="0"/>
        <v>-241</v>
      </c>
      <c r="AM31" s="530">
        <f t="shared" si="1"/>
        <v>-7.0000000000000062E-3</v>
      </c>
    </row>
    <row r="32" spans="1:39" x14ac:dyDescent="0.25">
      <c r="A32" s="36" t="s">
        <v>420</v>
      </c>
      <c r="B32" s="37">
        <v>20116</v>
      </c>
      <c r="C32" s="38">
        <v>35</v>
      </c>
      <c r="D32" s="38">
        <v>0</v>
      </c>
      <c r="E32" s="38">
        <v>23</v>
      </c>
      <c r="F32" s="39">
        <v>3</v>
      </c>
      <c r="G32" s="206">
        <v>19723</v>
      </c>
      <c r="H32" s="281">
        <v>0.98</v>
      </c>
      <c r="I32" s="145">
        <v>306</v>
      </c>
      <c r="J32" s="204">
        <v>1.4999999999999999E-2</v>
      </c>
      <c r="K32" s="203">
        <v>2</v>
      </c>
      <c r="L32" s="204">
        <v>0</v>
      </c>
      <c r="M32" s="203">
        <v>85</v>
      </c>
      <c r="N32" s="282">
        <v>4.0000000000000001E-3</v>
      </c>
      <c r="O32" s="141">
        <v>68</v>
      </c>
      <c r="P32" s="364">
        <v>3.0000000000000001E-3</v>
      </c>
      <c r="Q32" s="49">
        <v>43</v>
      </c>
      <c r="R32" s="51">
        <v>2E-3</v>
      </c>
      <c r="S32" s="49">
        <v>135</v>
      </c>
      <c r="T32" s="51">
        <v>7.0000000000000001E-3</v>
      </c>
      <c r="U32" s="49">
        <v>36</v>
      </c>
      <c r="V32" s="51">
        <v>2E-3</v>
      </c>
      <c r="W32" s="49">
        <v>128</v>
      </c>
      <c r="X32" s="53">
        <v>6.0000000000000001E-3</v>
      </c>
      <c r="Y32" s="52">
        <v>6</v>
      </c>
      <c r="Z32" s="200">
        <v>0</v>
      </c>
      <c r="AA32" s="434">
        <v>9</v>
      </c>
      <c r="AB32" s="433">
        <v>0</v>
      </c>
      <c r="AC32" s="432">
        <v>452</v>
      </c>
      <c r="AD32" s="431">
        <v>19875</v>
      </c>
      <c r="AE32" s="430">
        <v>0.98799999999999999</v>
      </c>
      <c r="AF32" s="423">
        <v>70</v>
      </c>
      <c r="AG32" s="422">
        <v>3.0000000000000001E-3</v>
      </c>
      <c r="AI32" s="495">
        <v>74</v>
      </c>
      <c r="AJ32" s="494">
        <v>4.0000000000000001E-3</v>
      </c>
      <c r="AL32" s="531">
        <f t="shared" si="0"/>
        <v>-4</v>
      </c>
      <c r="AM32" s="530">
        <f t="shared" si="1"/>
        <v>-1E-3</v>
      </c>
    </row>
    <row r="33" spans="1:39" x14ac:dyDescent="0.25">
      <c r="A33" s="36" t="s">
        <v>419</v>
      </c>
      <c r="B33" s="37">
        <v>15857</v>
      </c>
      <c r="C33" s="38">
        <v>30</v>
      </c>
      <c r="D33" s="38">
        <v>0</v>
      </c>
      <c r="E33" s="38">
        <v>10</v>
      </c>
      <c r="F33" s="39">
        <v>4</v>
      </c>
      <c r="G33" s="206">
        <v>15444</v>
      </c>
      <c r="H33" s="281">
        <v>0.97399999999999998</v>
      </c>
      <c r="I33" s="145">
        <v>401</v>
      </c>
      <c r="J33" s="204">
        <v>2.5000000000000001E-2</v>
      </c>
      <c r="K33" s="203">
        <v>4</v>
      </c>
      <c r="L33" s="204">
        <v>0</v>
      </c>
      <c r="M33" s="203">
        <v>8</v>
      </c>
      <c r="N33" s="282">
        <v>1E-3</v>
      </c>
      <c r="O33" s="141">
        <v>143</v>
      </c>
      <c r="P33" s="364">
        <v>8.9999999999999993E-3</v>
      </c>
      <c r="Q33" s="49">
        <v>98</v>
      </c>
      <c r="R33" s="51">
        <v>6.0000000000000001E-3</v>
      </c>
      <c r="S33" s="49">
        <v>37</v>
      </c>
      <c r="T33" s="51">
        <v>2E-3</v>
      </c>
      <c r="U33" s="49">
        <v>27</v>
      </c>
      <c r="V33" s="51">
        <v>2E-3</v>
      </c>
      <c r="W33" s="49">
        <v>11</v>
      </c>
      <c r="X33" s="53">
        <v>1E-3</v>
      </c>
      <c r="Y33" s="52">
        <v>1</v>
      </c>
      <c r="Z33" s="200">
        <v>0</v>
      </c>
      <c r="AA33" s="434">
        <v>6</v>
      </c>
      <c r="AB33" s="433">
        <v>0</v>
      </c>
      <c r="AC33" s="432">
        <v>250</v>
      </c>
      <c r="AD33" s="431">
        <v>15703</v>
      </c>
      <c r="AE33" s="430">
        <v>0.99</v>
      </c>
      <c r="AF33" s="423">
        <v>147</v>
      </c>
      <c r="AG33" s="422">
        <v>8.9999999999999993E-3</v>
      </c>
      <c r="AI33" s="495">
        <v>72</v>
      </c>
      <c r="AJ33" s="494">
        <v>5.0000000000000001E-3</v>
      </c>
      <c r="AL33" s="531">
        <f t="shared" si="0"/>
        <v>75</v>
      </c>
      <c r="AM33" s="530">
        <f t="shared" si="1"/>
        <v>3.9999999999999992E-3</v>
      </c>
    </row>
    <row r="34" spans="1:39" x14ac:dyDescent="0.25">
      <c r="A34" s="36" t="s">
        <v>418</v>
      </c>
      <c r="B34" s="37">
        <v>11630</v>
      </c>
      <c r="C34" s="38">
        <v>33</v>
      </c>
      <c r="D34" s="38">
        <v>0</v>
      </c>
      <c r="E34" s="38">
        <v>6</v>
      </c>
      <c r="F34" s="39">
        <v>4</v>
      </c>
      <c r="G34" s="206">
        <v>9162</v>
      </c>
      <c r="H34" s="281">
        <v>0.78800000000000003</v>
      </c>
      <c r="I34" s="145">
        <v>1905</v>
      </c>
      <c r="J34" s="204">
        <v>0.16400000000000001</v>
      </c>
      <c r="K34" s="203">
        <v>562</v>
      </c>
      <c r="L34" s="204">
        <v>4.8000000000000001E-2</v>
      </c>
      <c r="M34" s="203">
        <v>1</v>
      </c>
      <c r="N34" s="282">
        <v>0</v>
      </c>
      <c r="O34" s="141">
        <v>520</v>
      </c>
      <c r="P34" s="364">
        <v>4.4999999999999998E-2</v>
      </c>
      <c r="Q34" s="49">
        <v>97</v>
      </c>
      <c r="R34" s="51">
        <v>8.0000000000000002E-3</v>
      </c>
      <c r="S34" s="49">
        <v>2957</v>
      </c>
      <c r="T34" s="51">
        <v>0.254</v>
      </c>
      <c r="U34" s="49">
        <v>97</v>
      </c>
      <c r="V34" s="51">
        <v>8.0000000000000002E-3</v>
      </c>
      <c r="W34" s="49">
        <v>35</v>
      </c>
      <c r="X34" s="53">
        <v>3.0000000000000001E-3</v>
      </c>
      <c r="Y34" s="52">
        <v>20</v>
      </c>
      <c r="Z34" s="200">
        <v>2E-3</v>
      </c>
      <c r="AA34" s="434">
        <v>38</v>
      </c>
      <c r="AB34" s="433">
        <v>3.0000000000000001E-3</v>
      </c>
      <c r="AC34" s="432">
        <v>3689</v>
      </c>
      <c r="AD34" s="431">
        <v>7888</v>
      </c>
      <c r="AE34" s="430">
        <v>0.67800000000000005</v>
      </c>
      <c r="AF34" s="423">
        <v>1082</v>
      </c>
      <c r="AG34" s="422">
        <v>9.2999999999999999E-2</v>
      </c>
      <c r="AI34" s="495">
        <v>1210</v>
      </c>
      <c r="AJ34" s="494">
        <v>0.104</v>
      </c>
      <c r="AL34" s="531">
        <f t="shared" si="0"/>
        <v>-128</v>
      </c>
      <c r="AM34" s="530">
        <f t="shared" si="1"/>
        <v>-1.0999999999999996E-2</v>
      </c>
    </row>
    <row r="35" spans="1:39" x14ac:dyDescent="0.25">
      <c r="A35" s="36" t="s">
        <v>417</v>
      </c>
      <c r="B35" s="37">
        <v>36576</v>
      </c>
      <c r="C35" s="38">
        <v>44</v>
      </c>
      <c r="D35" s="38">
        <v>0</v>
      </c>
      <c r="E35" s="38">
        <v>29</v>
      </c>
      <c r="F35" s="39">
        <v>3</v>
      </c>
      <c r="G35" s="206">
        <v>34596</v>
      </c>
      <c r="H35" s="281">
        <v>0.94599999999999995</v>
      </c>
      <c r="I35" s="145">
        <v>1882</v>
      </c>
      <c r="J35" s="204">
        <v>5.0999999999999997E-2</v>
      </c>
      <c r="K35" s="203">
        <v>93</v>
      </c>
      <c r="L35" s="204">
        <v>3.0000000000000001E-3</v>
      </c>
      <c r="M35" s="203">
        <v>5</v>
      </c>
      <c r="N35" s="282">
        <v>0</v>
      </c>
      <c r="O35" s="141">
        <v>180</v>
      </c>
      <c r="P35" s="364">
        <v>5.0000000000000001E-3</v>
      </c>
      <c r="Q35" s="49">
        <v>113</v>
      </c>
      <c r="R35" s="51">
        <v>3.0000000000000001E-3</v>
      </c>
      <c r="S35" s="49">
        <v>79</v>
      </c>
      <c r="T35" s="51">
        <v>2E-3</v>
      </c>
      <c r="U35" s="49">
        <v>109</v>
      </c>
      <c r="V35" s="51">
        <v>3.0000000000000001E-3</v>
      </c>
      <c r="W35" s="49">
        <v>42</v>
      </c>
      <c r="X35" s="53">
        <v>1E-3</v>
      </c>
      <c r="Y35" s="52">
        <v>11</v>
      </c>
      <c r="Z35" s="200">
        <v>0</v>
      </c>
      <c r="AA35" s="434">
        <v>60</v>
      </c>
      <c r="AB35" s="433">
        <v>2E-3</v>
      </c>
      <c r="AC35" s="432">
        <v>487</v>
      </c>
      <c r="AD35" s="431">
        <v>36274</v>
      </c>
      <c r="AE35" s="430">
        <v>0.99199999999999999</v>
      </c>
      <c r="AF35" s="423">
        <v>273</v>
      </c>
      <c r="AG35" s="422">
        <v>7.0000000000000001E-3</v>
      </c>
      <c r="AI35" s="495">
        <v>770</v>
      </c>
      <c r="AJ35" s="494">
        <v>2.1000000000000001E-2</v>
      </c>
      <c r="AL35" s="531">
        <f t="shared" si="0"/>
        <v>-497</v>
      </c>
      <c r="AM35" s="530">
        <f t="shared" si="1"/>
        <v>-1.4000000000000002E-2</v>
      </c>
    </row>
    <row r="36" spans="1:39" x14ac:dyDescent="0.25">
      <c r="A36" s="36" t="s">
        <v>416</v>
      </c>
      <c r="B36" s="37">
        <v>18160</v>
      </c>
      <c r="C36" s="38">
        <v>24</v>
      </c>
      <c r="D36" s="38">
        <v>0</v>
      </c>
      <c r="E36" s="38">
        <v>19</v>
      </c>
      <c r="F36" s="39">
        <v>3</v>
      </c>
      <c r="G36" s="206">
        <v>17457</v>
      </c>
      <c r="H36" s="281">
        <v>0.96099999999999997</v>
      </c>
      <c r="I36" s="145">
        <v>684</v>
      </c>
      <c r="J36" s="204">
        <v>3.7999999999999999E-2</v>
      </c>
      <c r="K36" s="203">
        <v>19</v>
      </c>
      <c r="L36" s="204">
        <v>1E-3</v>
      </c>
      <c r="M36" s="203">
        <v>0</v>
      </c>
      <c r="N36" s="282">
        <v>0</v>
      </c>
      <c r="O36" s="141">
        <v>89</v>
      </c>
      <c r="P36" s="364">
        <v>5.0000000000000001E-3</v>
      </c>
      <c r="Q36" s="49">
        <v>71</v>
      </c>
      <c r="R36" s="51">
        <v>4.0000000000000001E-3</v>
      </c>
      <c r="S36" s="49">
        <v>66</v>
      </c>
      <c r="T36" s="51">
        <v>4.0000000000000001E-3</v>
      </c>
      <c r="U36" s="49">
        <v>64</v>
      </c>
      <c r="V36" s="51">
        <v>4.0000000000000001E-3</v>
      </c>
      <c r="W36" s="49">
        <v>56</v>
      </c>
      <c r="X36" s="53">
        <v>3.0000000000000001E-3</v>
      </c>
      <c r="Y36" s="52">
        <v>46</v>
      </c>
      <c r="Z36" s="200">
        <v>3.0000000000000001E-3</v>
      </c>
      <c r="AA36" s="434">
        <v>9</v>
      </c>
      <c r="AB36" s="433">
        <v>0</v>
      </c>
      <c r="AC36" s="432">
        <v>330</v>
      </c>
      <c r="AD36" s="431">
        <v>18052</v>
      </c>
      <c r="AE36" s="430">
        <v>0.99399999999999999</v>
      </c>
      <c r="AF36" s="423">
        <v>108</v>
      </c>
      <c r="AG36" s="422">
        <v>6.0000000000000001E-3</v>
      </c>
      <c r="AI36" s="495">
        <v>125</v>
      </c>
      <c r="AJ36" s="494">
        <v>7.0000000000000001E-3</v>
      </c>
      <c r="AL36" s="531">
        <f t="shared" si="0"/>
        <v>-17</v>
      </c>
      <c r="AM36" s="530">
        <f t="shared" si="1"/>
        <v>-1E-3</v>
      </c>
    </row>
    <row r="37" spans="1:39" x14ac:dyDescent="0.25">
      <c r="A37" s="36" t="s">
        <v>415</v>
      </c>
      <c r="B37" s="37">
        <v>16921</v>
      </c>
      <c r="C37" s="38">
        <v>28</v>
      </c>
      <c r="D37" s="38">
        <v>0</v>
      </c>
      <c r="E37" s="38">
        <v>4</v>
      </c>
      <c r="F37" s="39">
        <v>5</v>
      </c>
      <c r="G37" s="206">
        <v>9626</v>
      </c>
      <c r="H37" s="281">
        <v>0.56899999999999995</v>
      </c>
      <c r="I37" s="145">
        <v>5956</v>
      </c>
      <c r="J37" s="204">
        <v>0.35199999999999998</v>
      </c>
      <c r="K37" s="203">
        <v>1339</v>
      </c>
      <c r="L37" s="204">
        <v>7.9000000000000001E-2</v>
      </c>
      <c r="M37" s="203">
        <v>0</v>
      </c>
      <c r="N37" s="282">
        <v>0</v>
      </c>
      <c r="O37" s="141">
        <v>1438</v>
      </c>
      <c r="P37" s="364">
        <v>8.5000000000000006E-2</v>
      </c>
      <c r="Q37" s="49">
        <v>284</v>
      </c>
      <c r="R37" s="51">
        <v>1.7000000000000001E-2</v>
      </c>
      <c r="S37" s="49">
        <v>631</v>
      </c>
      <c r="T37" s="51">
        <v>3.6999999999999998E-2</v>
      </c>
      <c r="U37" s="49">
        <v>180</v>
      </c>
      <c r="V37" s="51">
        <v>1.0999999999999999E-2</v>
      </c>
      <c r="W37" s="49">
        <v>52</v>
      </c>
      <c r="X37" s="53">
        <v>3.0000000000000001E-3</v>
      </c>
      <c r="Y37" s="52">
        <v>20</v>
      </c>
      <c r="Z37" s="200">
        <v>1E-3</v>
      </c>
      <c r="AA37" s="434">
        <v>74</v>
      </c>
      <c r="AB37" s="433">
        <v>4.0000000000000001E-3</v>
      </c>
      <c r="AC37" s="432">
        <v>2486</v>
      </c>
      <c r="AD37" s="431">
        <v>14135</v>
      </c>
      <c r="AE37" s="430">
        <v>0.83499999999999996</v>
      </c>
      <c r="AF37" s="423">
        <v>2777</v>
      </c>
      <c r="AG37" s="422">
        <v>0.16400000000000001</v>
      </c>
      <c r="AI37" s="495">
        <v>2781</v>
      </c>
      <c r="AJ37" s="494">
        <v>0.16400000000000001</v>
      </c>
      <c r="AL37" s="531">
        <f t="shared" si="0"/>
        <v>-4</v>
      </c>
      <c r="AM37" s="530">
        <f t="shared" si="1"/>
        <v>0</v>
      </c>
    </row>
    <row r="38" spans="1:39" x14ac:dyDescent="0.25">
      <c r="A38" s="36" t="s">
        <v>414</v>
      </c>
      <c r="B38" s="37">
        <v>61922</v>
      </c>
      <c r="C38" s="38">
        <v>44</v>
      </c>
      <c r="D38" s="38">
        <v>1</v>
      </c>
      <c r="E38" s="38">
        <v>32</v>
      </c>
      <c r="F38" s="39">
        <v>3</v>
      </c>
      <c r="G38" s="206">
        <v>59515</v>
      </c>
      <c r="H38" s="281">
        <v>0.96099999999999997</v>
      </c>
      <c r="I38" s="145">
        <v>2368</v>
      </c>
      <c r="J38" s="204">
        <v>3.7999999999999999E-2</v>
      </c>
      <c r="K38" s="203">
        <v>34</v>
      </c>
      <c r="L38" s="204">
        <v>1E-3</v>
      </c>
      <c r="M38" s="203">
        <v>5</v>
      </c>
      <c r="N38" s="282">
        <v>0</v>
      </c>
      <c r="O38" s="141">
        <v>340</v>
      </c>
      <c r="P38" s="364">
        <v>5.0000000000000001E-3</v>
      </c>
      <c r="Q38" s="49">
        <v>277</v>
      </c>
      <c r="R38" s="51">
        <v>4.0000000000000001E-3</v>
      </c>
      <c r="S38" s="49">
        <v>185</v>
      </c>
      <c r="T38" s="51">
        <v>3.0000000000000001E-3</v>
      </c>
      <c r="U38" s="49">
        <v>223</v>
      </c>
      <c r="V38" s="51">
        <v>4.0000000000000001E-3</v>
      </c>
      <c r="W38" s="49">
        <v>90</v>
      </c>
      <c r="X38" s="53">
        <v>1E-3</v>
      </c>
      <c r="Y38" s="52">
        <v>13</v>
      </c>
      <c r="Z38" s="200">
        <v>0</v>
      </c>
      <c r="AA38" s="434">
        <v>19</v>
      </c>
      <c r="AB38" s="433">
        <v>0</v>
      </c>
      <c r="AC38" s="432">
        <v>879</v>
      </c>
      <c r="AD38" s="431">
        <v>61472</v>
      </c>
      <c r="AE38" s="430">
        <v>0.99299999999999999</v>
      </c>
      <c r="AF38" s="423">
        <v>374</v>
      </c>
      <c r="AG38" s="422">
        <v>6.0000000000000001E-3</v>
      </c>
      <c r="AI38" s="495">
        <v>372</v>
      </c>
      <c r="AJ38" s="494">
        <v>6.0000000000000001E-3</v>
      </c>
      <c r="AL38" s="531">
        <f t="shared" si="0"/>
        <v>2</v>
      </c>
      <c r="AM38" s="530">
        <f t="shared" si="1"/>
        <v>0</v>
      </c>
    </row>
    <row r="39" spans="1:39" x14ac:dyDescent="0.25">
      <c r="A39" s="36" t="s">
        <v>413</v>
      </c>
      <c r="B39" s="37">
        <v>9280</v>
      </c>
      <c r="C39" s="38">
        <v>11</v>
      </c>
      <c r="D39" s="38">
        <v>0</v>
      </c>
      <c r="E39" s="38">
        <v>2</v>
      </c>
      <c r="F39" s="39">
        <v>3</v>
      </c>
      <c r="G39" s="206">
        <v>8532</v>
      </c>
      <c r="H39" s="281">
        <v>0.91900000000000004</v>
      </c>
      <c r="I39" s="145">
        <v>663</v>
      </c>
      <c r="J39" s="204">
        <v>7.0999999999999994E-2</v>
      </c>
      <c r="K39" s="203">
        <v>85</v>
      </c>
      <c r="L39" s="204">
        <v>8.9999999999999993E-3</v>
      </c>
      <c r="M39" s="203">
        <v>0</v>
      </c>
      <c r="N39" s="282">
        <v>0</v>
      </c>
      <c r="O39" s="141">
        <v>125</v>
      </c>
      <c r="P39" s="364">
        <v>1.2999999999999999E-2</v>
      </c>
      <c r="Q39" s="49">
        <v>54</v>
      </c>
      <c r="R39" s="51">
        <v>6.0000000000000001E-3</v>
      </c>
      <c r="S39" s="49">
        <v>106</v>
      </c>
      <c r="T39" s="51">
        <v>1.0999999999999999E-2</v>
      </c>
      <c r="U39" s="49">
        <v>86</v>
      </c>
      <c r="V39" s="51">
        <v>8.9999999999999993E-3</v>
      </c>
      <c r="W39" s="49">
        <v>18</v>
      </c>
      <c r="X39" s="53">
        <v>2E-3</v>
      </c>
      <c r="Y39" s="52">
        <v>18</v>
      </c>
      <c r="Z39" s="200">
        <v>2E-3</v>
      </c>
      <c r="AA39" s="434">
        <v>27</v>
      </c>
      <c r="AB39" s="433">
        <v>3.0000000000000001E-3</v>
      </c>
      <c r="AC39" s="432">
        <v>393</v>
      </c>
      <c r="AD39" s="431">
        <v>9029</v>
      </c>
      <c r="AE39" s="430">
        <v>0.97299999999999998</v>
      </c>
      <c r="AF39" s="423">
        <v>210</v>
      </c>
      <c r="AG39" s="422">
        <v>2.3E-2</v>
      </c>
      <c r="AI39" s="495">
        <v>202</v>
      </c>
      <c r="AJ39" s="494">
        <v>2.1999999999999999E-2</v>
      </c>
      <c r="AL39" s="531">
        <f t="shared" si="0"/>
        <v>8</v>
      </c>
      <c r="AM39" s="530">
        <f t="shared" si="1"/>
        <v>1.0000000000000009E-3</v>
      </c>
    </row>
    <row r="40" spans="1:39" x14ac:dyDescent="0.25">
      <c r="A40" s="36" t="s">
        <v>412</v>
      </c>
      <c r="B40" s="37">
        <v>13260</v>
      </c>
      <c r="C40" s="38">
        <v>13</v>
      </c>
      <c r="D40" s="38">
        <v>0</v>
      </c>
      <c r="E40" s="38">
        <v>5</v>
      </c>
      <c r="F40" s="39">
        <v>5</v>
      </c>
      <c r="G40" s="206">
        <v>12651</v>
      </c>
      <c r="H40" s="281">
        <v>0.95399999999999996</v>
      </c>
      <c r="I40" s="145">
        <v>573</v>
      </c>
      <c r="J40" s="204">
        <v>4.2999999999999997E-2</v>
      </c>
      <c r="K40" s="203">
        <v>27</v>
      </c>
      <c r="L40" s="204">
        <v>2E-3</v>
      </c>
      <c r="M40" s="203">
        <v>9</v>
      </c>
      <c r="N40" s="282">
        <v>1E-3</v>
      </c>
      <c r="O40" s="141">
        <v>375</v>
      </c>
      <c r="P40" s="364">
        <v>2.8000000000000001E-2</v>
      </c>
      <c r="Q40" s="49">
        <v>72</v>
      </c>
      <c r="R40" s="51">
        <v>5.0000000000000001E-3</v>
      </c>
      <c r="S40" s="49">
        <v>2724</v>
      </c>
      <c r="T40" s="51">
        <v>0.20499999999999999</v>
      </c>
      <c r="U40" s="49">
        <v>78</v>
      </c>
      <c r="V40" s="51">
        <v>6.0000000000000001E-3</v>
      </c>
      <c r="W40" s="49">
        <v>32</v>
      </c>
      <c r="X40" s="53">
        <v>2E-3</v>
      </c>
      <c r="Y40" s="52">
        <v>32</v>
      </c>
      <c r="Z40" s="200">
        <v>2E-3</v>
      </c>
      <c r="AA40" s="434">
        <v>18</v>
      </c>
      <c r="AB40" s="433">
        <v>1E-3</v>
      </c>
      <c r="AC40" s="432">
        <v>3289</v>
      </c>
      <c r="AD40" s="431">
        <v>10373</v>
      </c>
      <c r="AE40" s="430">
        <v>0.78200000000000003</v>
      </c>
      <c r="AF40" s="423">
        <v>402</v>
      </c>
      <c r="AG40" s="422">
        <v>0.03</v>
      </c>
      <c r="AI40" s="495">
        <v>400</v>
      </c>
      <c r="AJ40" s="494">
        <v>0.03</v>
      </c>
      <c r="AL40" s="531">
        <f t="shared" ref="AL40:AL62" si="2" xml:space="preserve"> AF40-AI40</f>
        <v>2</v>
      </c>
      <c r="AM40" s="530">
        <f t="shared" ref="AM40:AM62" si="3" xml:space="preserve"> AG40-AJ40</f>
        <v>0</v>
      </c>
    </row>
    <row r="41" spans="1:39" x14ac:dyDescent="0.25">
      <c r="A41" s="36" t="s">
        <v>411</v>
      </c>
      <c r="B41" s="37">
        <v>15479</v>
      </c>
      <c r="C41" s="38">
        <v>28</v>
      </c>
      <c r="D41" s="38">
        <v>2</v>
      </c>
      <c r="E41" s="38">
        <v>7</v>
      </c>
      <c r="F41" s="39">
        <v>3</v>
      </c>
      <c r="G41" s="206">
        <v>9994</v>
      </c>
      <c r="H41" s="281">
        <v>0.64600000000000002</v>
      </c>
      <c r="I41" s="145">
        <v>5461</v>
      </c>
      <c r="J41" s="204">
        <v>0.35299999999999998</v>
      </c>
      <c r="K41" s="203">
        <v>19</v>
      </c>
      <c r="L41" s="204">
        <v>1E-3</v>
      </c>
      <c r="M41" s="203">
        <v>5</v>
      </c>
      <c r="N41" s="282">
        <v>0</v>
      </c>
      <c r="O41" s="141">
        <v>64</v>
      </c>
      <c r="P41" s="364">
        <v>4.0000000000000001E-3</v>
      </c>
      <c r="Q41" s="49">
        <v>17</v>
      </c>
      <c r="R41" s="51">
        <v>1E-3</v>
      </c>
      <c r="S41" s="49">
        <v>31</v>
      </c>
      <c r="T41" s="51">
        <v>2E-3</v>
      </c>
      <c r="U41" s="49">
        <v>20</v>
      </c>
      <c r="V41" s="51">
        <v>1E-3</v>
      </c>
      <c r="W41" s="49">
        <v>13</v>
      </c>
      <c r="X41" s="53">
        <v>1E-3</v>
      </c>
      <c r="Y41" s="52">
        <v>6</v>
      </c>
      <c r="Z41" s="200">
        <v>0</v>
      </c>
      <c r="AA41" s="434">
        <v>5</v>
      </c>
      <c r="AB41" s="433">
        <v>0</v>
      </c>
      <c r="AC41" s="432">
        <v>157</v>
      </c>
      <c r="AD41" s="431">
        <v>15390</v>
      </c>
      <c r="AE41" s="430">
        <v>0.99399999999999999</v>
      </c>
      <c r="AF41" s="423">
        <v>83</v>
      </c>
      <c r="AG41" s="422">
        <v>5.0000000000000001E-3</v>
      </c>
      <c r="AI41" s="495">
        <v>87</v>
      </c>
      <c r="AJ41" s="494">
        <v>6.0000000000000001E-3</v>
      </c>
      <c r="AL41" s="531">
        <f t="shared" si="2"/>
        <v>-4</v>
      </c>
      <c r="AM41" s="530">
        <f t="shared" si="3"/>
        <v>-1E-3</v>
      </c>
    </row>
    <row r="42" spans="1:39" x14ac:dyDescent="0.25">
      <c r="A42" s="36" t="s">
        <v>410</v>
      </c>
      <c r="B42" s="37">
        <v>27111</v>
      </c>
      <c r="C42" s="38">
        <v>42</v>
      </c>
      <c r="D42" s="38">
        <v>6</v>
      </c>
      <c r="E42" s="38">
        <v>30</v>
      </c>
      <c r="F42" s="39">
        <v>3</v>
      </c>
      <c r="G42" s="206">
        <v>26761</v>
      </c>
      <c r="H42" s="281">
        <v>0.98699999999999999</v>
      </c>
      <c r="I42" s="145">
        <v>336</v>
      </c>
      <c r="J42" s="204">
        <v>1.2E-2</v>
      </c>
      <c r="K42" s="203">
        <v>1</v>
      </c>
      <c r="L42" s="204">
        <v>0</v>
      </c>
      <c r="M42" s="203">
        <v>13</v>
      </c>
      <c r="N42" s="282">
        <v>0</v>
      </c>
      <c r="O42" s="141">
        <v>128</v>
      </c>
      <c r="P42" s="364">
        <v>5.0000000000000001E-3</v>
      </c>
      <c r="Q42" s="49">
        <v>112</v>
      </c>
      <c r="R42" s="51">
        <v>4.0000000000000001E-3</v>
      </c>
      <c r="S42" s="49">
        <v>83</v>
      </c>
      <c r="T42" s="51">
        <v>3.0000000000000001E-3</v>
      </c>
      <c r="U42" s="49">
        <v>73</v>
      </c>
      <c r="V42" s="51">
        <v>3.0000000000000001E-3</v>
      </c>
      <c r="W42" s="49">
        <v>20</v>
      </c>
      <c r="X42" s="53">
        <v>1E-3</v>
      </c>
      <c r="Y42" s="52">
        <v>0</v>
      </c>
      <c r="Z42" s="200">
        <v>0</v>
      </c>
      <c r="AA42" s="434">
        <v>18</v>
      </c>
      <c r="AB42" s="433">
        <v>1E-3</v>
      </c>
      <c r="AC42" s="432">
        <v>325</v>
      </c>
      <c r="AD42" s="431">
        <v>26975</v>
      </c>
      <c r="AE42" s="430">
        <v>0.995</v>
      </c>
      <c r="AF42" s="423">
        <v>129</v>
      </c>
      <c r="AG42" s="422">
        <v>5.0000000000000001E-3</v>
      </c>
      <c r="AI42" s="495">
        <v>758</v>
      </c>
      <c r="AJ42" s="494">
        <v>2.8000000000000001E-2</v>
      </c>
      <c r="AL42" s="531">
        <f t="shared" si="2"/>
        <v>-629</v>
      </c>
      <c r="AM42" s="530">
        <f t="shared" si="3"/>
        <v>-2.3E-2</v>
      </c>
    </row>
    <row r="43" spans="1:39" x14ac:dyDescent="0.25">
      <c r="A43" s="36" t="s">
        <v>409</v>
      </c>
      <c r="B43" s="37">
        <v>4893</v>
      </c>
      <c r="C43" s="38">
        <v>9</v>
      </c>
      <c r="D43" s="38">
        <v>0</v>
      </c>
      <c r="E43" s="38">
        <v>4</v>
      </c>
      <c r="F43" s="39">
        <v>3</v>
      </c>
      <c r="G43" s="206">
        <v>4722</v>
      </c>
      <c r="H43" s="281">
        <v>0.96499999999999997</v>
      </c>
      <c r="I43" s="145">
        <v>152</v>
      </c>
      <c r="J43" s="204">
        <v>3.1E-2</v>
      </c>
      <c r="K43" s="203">
        <v>8</v>
      </c>
      <c r="L43" s="204">
        <v>2E-3</v>
      </c>
      <c r="M43" s="203">
        <v>11</v>
      </c>
      <c r="N43" s="282">
        <v>2E-3</v>
      </c>
      <c r="O43" s="141">
        <v>99</v>
      </c>
      <c r="P43" s="364">
        <v>0.02</v>
      </c>
      <c r="Q43" s="49">
        <v>22</v>
      </c>
      <c r="R43" s="51">
        <v>4.0000000000000001E-3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0">
        <v>0</v>
      </c>
      <c r="AA43" s="434">
        <v>2</v>
      </c>
      <c r="AB43" s="433">
        <v>0</v>
      </c>
      <c r="AC43" s="432">
        <v>131</v>
      </c>
      <c r="AD43" s="431">
        <v>4784</v>
      </c>
      <c r="AE43" s="430">
        <v>0.97799999999999998</v>
      </c>
      <c r="AF43" s="423">
        <v>107</v>
      </c>
      <c r="AG43" s="422">
        <v>2.1999999999999999E-2</v>
      </c>
      <c r="AI43" s="495">
        <v>107</v>
      </c>
      <c r="AJ43" s="494">
        <v>2.1999999999999999E-2</v>
      </c>
      <c r="AL43" s="531">
        <f t="shared" si="2"/>
        <v>0</v>
      </c>
      <c r="AM43" s="530">
        <f t="shared" si="3"/>
        <v>0</v>
      </c>
    </row>
    <row r="44" spans="1:39" x14ac:dyDescent="0.25">
      <c r="A44" s="36" t="s">
        <v>408</v>
      </c>
      <c r="B44" s="37">
        <v>4845</v>
      </c>
      <c r="C44" s="38">
        <v>10</v>
      </c>
      <c r="D44" s="38">
        <v>0</v>
      </c>
      <c r="E44" s="38">
        <v>0</v>
      </c>
      <c r="F44" s="39">
        <v>3</v>
      </c>
      <c r="G44" s="206">
        <v>4690</v>
      </c>
      <c r="H44" s="281">
        <v>0.96799999999999997</v>
      </c>
      <c r="I44" s="145">
        <v>148</v>
      </c>
      <c r="J44" s="204">
        <v>3.1E-2</v>
      </c>
      <c r="K44" s="203">
        <v>7</v>
      </c>
      <c r="L44" s="204">
        <v>1E-3</v>
      </c>
      <c r="M44" s="203">
        <v>0</v>
      </c>
      <c r="N44" s="282">
        <v>0</v>
      </c>
      <c r="O44" s="141">
        <v>36</v>
      </c>
      <c r="P44" s="364">
        <v>7.0000000000000001E-3</v>
      </c>
      <c r="Q44" s="49">
        <v>1</v>
      </c>
      <c r="R44" s="51">
        <v>0</v>
      </c>
      <c r="S44" s="49">
        <v>32</v>
      </c>
      <c r="T44" s="51">
        <v>7.0000000000000001E-3</v>
      </c>
      <c r="U44" s="49">
        <v>45</v>
      </c>
      <c r="V44" s="51">
        <v>8.9999999999999993E-3</v>
      </c>
      <c r="W44" s="49">
        <v>6</v>
      </c>
      <c r="X44" s="53">
        <v>1E-3</v>
      </c>
      <c r="Y44" s="52">
        <v>5</v>
      </c>
      <c r="Z44" s="200">
        <v>1E-3</v>
      </c>
      <c r="AA44" s="434">
        <v>14</v>
      </c>
      <c r="AB44" s="433">
        <v>3.0000000000000001E-3</v>
      </c>
      <c r="AC44" s="432">
        <v>139</v>
      </c>
      <c r="AD44" s="431">
        <v>4766</v>
      </c>
      <c r="AE44" s="430">
        <v>0.98399999999999999</v>
      </c>
      <c r="AF44" s="423">
        <v>43</v>
      </c>
      <c r="AG44" s="422">
        <v>8.9999999999999993E-3</v>
      </c>
      <c r="AI44" s="495">
        <v>41</v>
      </c>
      <c r="AJ44" s="494">
        <v>8.0000000000000002E-3</v>
      </c>
      <c r="AL44" s="531">
        <f t="shared" si="2"/>
        <v>2</v>
      </c>
      <c r="AM44" s="530">
        <f t="shared" si="3"/>
        <v>9.9999999999999915E-4</v>
      </c>
    </row>
    <row r="45" spans="1:39" x14ac:dyDescent="0.25">
      <c r="A45" s="36" t="s">
        <v>407</v>
      </c>
      <c r="B45" s="37">
        <v>5537</v>
      </c>
      <c r="C45" s="38">
        <v>16</v>
      </c>
      <c r="D45" s="38">
        <v>0</v>
      </c>
      <c r="E45" s="38">
        <v>7</v>
      </c>
      <c r="F45" s="39">
        <v>3</v>
      </c>
      <c r="G45" s="206">
        <v>5202</v>
      </c>
      <c r="H45" s="281">
        <v>0.93899999999999995</v>
      </c>
      <c r="I45" s="145">
        <v>309</v>
      </c>
      <c r="J45" s="204">
        <v>5.6000000000000001E-2</v>
      </c>
      <c r="K45" s="203">
        <v>18</v>
      </c>
      <c r="L45" s="204">
        <v>3.0000000000000001E-3</v>
      </c>
      <c r="M45" s="203">
        <v>8</v>
      </c>
      <c r="N45" s="282">
        <v>1E-3</v>
      </c>
      <c r="O45" s="141">
        <v>21</v>
      </c>
      <c r="P45" s="364">
        <v>4.0000000000000001E-3</v>
      </c>
      <c r="Q45" s="49">
        <v>8</v>
      </c>
      <c r="R45" s="51">
        <v>1E-3</v>
      </c>
      <c r="S45" s="49">
        <v>207</v>
      </c>
      <c r="T45" s="51">
        <v>3.6999999999999998E-2</v>
      </c>
      <c r="U45" s="49">
        <v>5</v>
      </c>
      <c r="V45" s="51">
        <v>1E-3</v>
      </c>
      <c r="W45" s="49">
        <v>4</v>
      </c>
      <c r="X45" s="53">
        <v>1E-3</v>
      </c>
      <c r="Y45" s="52">
        <v>4</v>
      </c>
      <c r="Z45" s="200">
        <v>1E-3</v>
      </c>
      <c r="AA45" s="434">
        <v>7</v>
      </c>
      <c r="AB45" s="433">
        <v>1E-3</v>
      </c>
      <c r="AC45" s="432">
        <v>256</v>
      </c>
      <c r="AD45" s="431">
        <v>5291</v>
      </c>
      <c r="AE45" s="430">
        <v>0.95599999999999996</v>
      </c>
      <c r="AF45" s="423">
        <v>39</v>
      </c>
      <c r="AG45" s="422">
        <v>7.0000000000000001E-3</v>
      </c>
      <c r="AI45" s="495">
        <v>47</v>
      </c>
      <c r="AJ45" s="494">
        <v>8.9999999999999993E-3</v>
      </c>
      <c r="AL45" s="531">
        <f t="shared" si="2"/>
        <v>-8</v>
      </c>
      <c r="AM45" s="530">
        <f t="shared" si="3"/>
        <v>-1.9999999999999992E-3</v>
      </c>
    </row>
    <row r="46" spans="1:39" x14ac:dyDescent="0.25">
      <c r="A46" s="36" t="s">
        <v>406</v>
      </c>
      <c r="B46" s="37">
        <v>19421</v>
      </c>
      <c r="C46" s="38">
        <v>28</v>
      </c>
      <c r="D46" s="38">
        <v>9</v>
      </c>
      <c r="E46" s="38">
        <v>11</v>
      </c>
      <c r="F46" s="39">
        <v>3</v>
      </c>
      <c r="G46" s="206">
        <v>19125</v>
      </c>
      <c r="H46" s="281">
        <v>0.98499999999999999</v>
      </c>
      <c r="I46" s="145">
        <v>220</v>
      </c>
      <c r="J46" s="204">
        <v>1.0999999999999999E-2</v>
      </c>
      <c r="K46" s="203">
        <v>1</v>
      </c>
      <c r="L46" s="204">
        <v>0</v>
      </c>
      <c r="M46" s="203">
        <v>75</v>
      </c>
      <c r="N46" s="282">
        <v>4.0000000000000001E-3</v>
      </c>
      <c r="O46" s="141">
        <v>22</v>
      </c>
      <c r="P46" s="364">
        <v>1E-3</v>
      </c>
      <c r="Q46" s="49">
        <v>5</v>
      </c>
      <c r="R46" s="51">
        <v>0</v>
      </c>
      <c r="S46" s="49">
        <v>501</v>
      </c>
      <c r="T46" s="51">
        <v>2.5999999999999999E-2</v>
      </c>
      <c r="U46" s="49">
        <v>588</v>
      </c>
      <c r="V46" s="51">
        <v>0.03</v>
      </c>
      <c r="W46" s="49">
        <v>10</v>
      </c>
      <c r="X46" s="53">
        <v>1E-3</v>
      </c>
      <c r="Y46" s="52">
        <v>2</v>
      </c>
      <c r="Z46" s="200">
        <v>0</v>
      </c>
      <c r="AA46" s="434">
        <v>0</v>
      </c>
      <c r="AB46" s="433">
        <v>0</v>
      </c>
      <c r="AC46" s="432">
        <v>1203</v>
      </c>
      <c r="AD46" s="431">
        <v>18277</v>
      </c>
      <c r="AE46" s="430">
        <v>0.94099999999999995</v>
      </c>
      <c r="AF46" s="423">
        <v>23</v>
      </c>
      <c r="AG46" s="422">
        <v>1E-3</v>
      </c>
      <c r="AI46" s="495">
        <v>21</v>
      </c>
      <c r="AJ46" s="494">
        <v>1E-3</v>
      </c>
      <c r="AL46" s="531">
        <f t="shared" si="2"/>
        <v>2</v>
      </c>
      <c r="AM46" s="530">
        <f t="shared" si="3"/>
        <v>0</v>
      </c>
    </row>
    <row r="47" spans="1:39" x14ac:dyDescent="0.25">
      <c r="A47" s="36" t="s">
        <v>405</v>
      </c>
      <c r="B47" s="37">
        <v>38853</v>
      </c>
      <c r="C47" s="38">
        <v>39</v>
      </c>
      <c r="D47" s="38">
        <v>7</v>
      </c>
      <c r="E47" s="38">
        <v>27</v>
      </c>
      <c r="F47" s="39">
        <v>3</v>
      </c>
      <c r="G47" s="206">
        <v>36713</v>
      </c>
      <c r="H47" s="281">
        <v>0.94499999999999995</v>
      </c>
      <c r="I47" s="145">
        <v>2004</v>
      </c>
      <c r="J47" s="204">
        <v>5.1999999999999998E-2</v>
      </c>
      <c r="K47" s="203">
        <v>27</v>
      </c>
      <c r="L47" s="204">
        <v>1E-3</v>
      </c>
      <c r="M47" s="203">
        <v>109</v>
      </c>
      <c r="N47" s="282">
        <v>3.0000000000000001E-3</v>
      </c>
      <c r="O47" s="141">
        <v>280</v>
      </c>
      <c r="P47" s="364">
        <v>7.0000000000000001E-3</v>
      </c>
      <c r="Q47" s="49">
        <v>160</v>
      </c>
      <c r="R47" s="51">
        <v>4.0000000000000001E-3</v>
      </c>
      <c r="S47" s="49">
        <v>155</v>
      </c>
      <c r="T47" s="51">
        <v>4.0000000000000001E-3</v>
      </c>
      <c r="U47" s="49">
        <v>170</v>
      </c>
      <c r="V47" s="51">
        <v>4.0000000000000001E-3</v>
      </c>
      <c r="W47" s="49">
        <v>46</v>
      </c>
      <c r="X47" s="53">
        <v>1E-3</v>
      </c>
      <c r="Y47" s="52">
        <v>0</v>
      </c>
      <c r="Z47" s="200">
        <v>0</v>
      </c>
      <c r="AA47" s="434">
        <v>29</v>
      </c>
      <c r="AB47" s="433">
        <v>1E-3</v>
      </c>
      <c r="AC47" s="432">
        <v>783</v>
      </c>
      <c r="AD47" s="431">
        <v>38486</v>
      </c>
      <c r="AE47" s="430">
        <v>0.99099999999999999</v>
      </c>
      <c r="AF47" s="423">
        <v>307</v>
      </c>
      <c r="AG47" s="422">
        <v>8.0000000000000002E-3</v>
      </c>
      <c r="AI47" s="495">
        <v>339</v>
      </c>
      <c r="AJ47" s="494">
        <v>8.9999999999999993E-3</v>
      </c>
      <c r="AL47" s="531">
        <f t="shared" si="2"/>
        <v>-32</v>
      </c>
      <c r="AM47" s="530">
        <f t="shared" si="3"/>
        <v>-9.9999999999999915E-4</v>
      </c>
    </row>
    <row r="48" spans="1:39" x14ac:dyDescent="0.25">
      <c r="A48" s="36" t="s">
        <v>404</v>
      </c>
      <c r="B48" s="37">
        <v>47377</v>
      </c>
      <c r="C48" s="38">
        <v>60</v>
      </c>
      <c r="D48" s="38">
        <v>0</v>
      </c>
      <c r="E48" s="38">
        <v>44</v>
      </c>
      <c r="F48" s="39">
        <v>3</v>
      </c>
      <c r="G48" s="206">
        <v>45983</v>
      </c>
      <c r="H48" s="281">
        <v>0.97099999999999997</v>
      </c>
      <c r="I48" s="145">
        <v>1205</v>
      </c>
      <c r="J48" s="204">
        <v>2.5000000000000001E-2</v>
      </c>
      <c r="K48" s="203">
        <v>92</v>
      </c>
      <c r="L48" s="204">
        <v>2E-3</v>
      </c>
      <c r="M48" s="203">
        <v>97</v>
      </c>
      <c r="N48" s="282">
        <v>2E-3</v>
      </c>
      <c r="O48" s="141">
        <v>427</v>
      </c>
      <c r="P48" s="364">
        <v>8.9999999999999993E-3</v>
      </c>
      <c r="Q48" s="49">
        <v>372</v>
      </c>
      <c r="R48" s="51">
        <v>8.0000000000000002E-3</v>
      </c>
      <c r="S48" s="49">
        <v>558</v>
      </c>
      <c r="T48" s="51">
        <v>1.2E-2</v>
      </c>
      <c r="U48" s="49">
        <v>254</v>
      </c>
      <c r="V48" s="51">
        <v>5.0000000000000001E-3</v>
      </c>
      <c r="W48" s="49">
        <v>67</v>
      </c>
      <c r="X48" s="53">
        <v>1E-3</v>
      </c>
      <c r="Y48" s="52">
        <v>1</v>
      </c>
      <c r="Z48" s="200">
        <v>0</v>
      </c>
      <c r="AA48" s="434">
        <v>59</v>
      </c>
      <c r="AB48" s="433">
        <v>1E-3</v>
      </c>
      <c r="AC48" s="432">
        <v>1398</v>
      </c>
      <c r="AD48" s="431">
        <v>46420</v>
      </c>
      <c r="AE48" s="430">
        <v>0.98</v>
      </c>
      <c r="AF48" s="423">
        <v>519</v>
      </c>
      <c r="AG48" s="422">
        <v>1.0999999999999999E-2</v>
      </c>
      <c r="AI48" s="495">
        <v>828</v>
      </c>
      <c r="AJ48" s="494">
        <v>1.7999999999999999E-2</v>
      </c>
      <c r="AL48" s="531">
        <f t="shared" si="2"/>
        <v>-309</v>
      </c>
      <c r="AM48" s="530">
        <f t="shared" si="3"/>
        <v>-6.9999999999999993E-3</v>
      </c>
    </row>
    <row r="49" spans="1:39" x14ac:dyDescent="0.25">
      <c r="A49" s="36" t="s">
        <v>403</v>
      </c>
      <c r="B49" s="37">
        <v>17208</v>
      </c>
      <c r="C49" s="38">
        <v>27</v>
      </c>
      <c r="D49" s="38">
        <v>0</v>
      </c>
      <c r="E49" s="38">
        <v>16</v>
      </c>
      <c r="F49" s="39">
        <v>3</v>
      </c>
      <c r="G49" s="206">
        <v>15619</v>
      </c>
      <c r="H49" s="281">
        <v>0.90800000000000003</v>
      </c>
      <c r="I49" s="145">
        <v>1545</v>
      </c>
      <c r="J49" s="204">
        <v>0.09</v>
      </c>
      <c r="K49" s="203">
        <v>44</v>
      </c>
      <c r="L49" s="204">
        <v>3.0000000000000001E-3</v>
      </c>
      <c r="M49" s="203">
        <v>0</v>
      </c>
      <c r="N49" s="282">
        <v>0</v>
      </c>
      <c r="O49" s="141">
        <v>308</v>
      </c>
      <c r="P49" s="364">
        <v>1.7999999999999999E-2</v>
      </c>
      <c r="Q49" s="49">
        <v>198</v>
      </c>
      <c r="R49" s="51">
        <v>1.2E-2</v>
      </c>
      <c r="S49" s="49">
        <v>177</v>
      </c>
      <c r="T49" s="51">
        <v>0.01</v>
      </c>
      <c r="U49" s="49">
        <v>100</v>
      </c>
      <c r="V49" s="51">
        <v>6.0000000000000001E-3</v>
      </c>
      <c r="W49" s="49">
        <v>11</v>
      </c>
      <c r="X49" s="53">
        <v>1E-3</v>
      </c>
      <c r="Y49" s="52">
        <v>2</v>
      </c>
      <c r="Z49" s="200">
        <v>0</v>
      </c>
      <c r="AA49" s="434">
        <v>24</v>
      </c>
      <c r="AB49" s="433">
        <v>1E-3</v>
      </c>
      <c r="AC49" s="432">
        <v>627</v>
      </c>
      <c r="AD49" s="431">
        <v>16791</v>
      </c>
      <c r="AE49" s="430">
        <v>0.97599999999999998</v>
      </c>
      <c r="AF49" s="423">
        <v>352</v>
      </c>
      <c r="AG49" s="422">
        <v>0.02</v>
      </c>
      <c r="AI49" s="495">
        <v>350</v>
      </c>
      <c r="AJ49" s="494">
        <v>0.02</v>
      </c>
      <c r="AL49" s="531">
        <f t="shared" si="2"/>
        <v>2</v>
      </c>
      <c r="AM49" s="530">
        <f t="shared" si="3"/>
        <v>0</v>
      </c>
    </row>
    <row r="50" spans="1:39" x14ac:dyDescent="0.25">
      <c r="A50" s="36" t="s">
        <v>402</v>
      </c>
      <c r="B50" s="37">
        <v>5927</v>
      </c>
      <c r="C50" s="38">
        <v>9</v>
      </c>
      <c r="D50" s="38">
        <v>0</v>
      </c>
      <c r="E50" s="38">
        <v>0</v>
      </c>
      <c r="F50" s="39">
        <v>3</v>
      </c>
      <c r="G50" s="206">
        <v>5164</v>
      </c>
      <c r="H50" s="281">
        <v>0.871</v>
      </c>
      <c r="I50" s="145">
        <v>733</v>
      </c>
      <c r="J50" s="204">
        <v>0.124</v>
      </c>
      <c r="K50" s="203">
        <v>30</v>
      </c>
      <c r="L50" s="204">
        <v>5.0000000000000001E-3</v>
      </c>
      <c r="M50" s="203">
        <v>0</v>
      </c>
      <c r="N50" s="282">
        <v>0</v>
      </c>
      <c r="O50" s="141">
        <v>338</v>
      </c>
      <c r="P50" s="364">
        <v>5.7000000000000002E-2</v>
      </c>
      <c r="Q50" s="49">
        <v>6</v>
      </c>
      <c r="R50" s="51">
        <v>1E-3</v>
      </c>
      <c r="S50" s="49">
        <v>163</v>
      </c>
      <c r="T50" s="51">
        <v>2.8000000000000001E-2</v>
      </c>
      <c r="U50" s="49">
        <v>26</v>
      </c>
      <c r="V50" s="51">
        <v>4.0000000000000001E-3</v>
      </c>
      <c r="W50" s="49">
        <v>33</v>
      </c>
      <c r="X50" s="53">
        <v>6.0000000000000001E-3</v>
      </c>
      <c r="Y50" s="52">
        <v>10</v>
      </c>
      <c r="Z50" s="200">
        <v>2E-3</v>
      </c>
      <c r="AA50" s="434">
        <v>27</v>
      </c>
      <c r="AB50" s="433">
        <v>5.0000000000000001E-3</v>
      </c>
      <c r="AC50" s="432">
        <v>611</v>
      </c>
      <c r="AD50" s="431">
        <v>5516</v>
      </c>
      <c r="AE50" s="430">
        <v>0.93100000000000005</v>
      </c>
      <c r="AF50" s="423">
        <v>368</v>
      </c>
      <c r="AG50" s="422">
        <v>6.2E-2</v>
      </c>
      <c r="AI50" s="495">
        <v>369</v>
      </c>
      <c r="AJ50" s="494">
        <v>6.2E-2</v>
      </c>
      <c r="AL50" s="531">
        <f t="shared" si="2"/>
        <v>-1</v>
      </c>
      <c r="AM50" s="530">
        <f t="shared" si="3"/>
        <v>0</v>
      </c>
    </row>
    <row r="51" spans="1:39" x14ac:dyDescent="0.25">
      <c r="A51" s="36" t="s">
        <v>401</v>
      </c>
      <c r="B51" s="37">
        <v>8529</v>
      </c>
      <c r="C51" s="38">
        <v>18</v>
      </c>
      <c r="D51" s="38">
        <v>0</v>
      </c>
      <c r="E51" s="38">
        <v>0</v>
      </c>
      <c r="F51" s="39">
        <v>3</v>
      </c>
      <c r="G51" s="206">
        <v>6103</v>
      </c>
      <c r="H51" s="281">
        <v>0.71599999999999997</v>
      </c>
      <c r="I51" s="145">
        <v>2422</v>
      </c>
      <c r="J51" s="204">
        <v>0.28399999999999997</v>
      </c>
      <c r="K51" s="203">
        <v>4</v>
      </c>
      <c r="L51" s="204">
        <v>0</v>
      </c>
      <c r="M51" s="203">
        <v>0</v>
      </c>
      <c r="N51" s="282">
        <v>0</v>
      </c>
      <c r="O51" s="141">
        <v>122</v>
      </c>
      <c r="P51" s="364">
        <v>1.4E-2</v>
      </c>
      <c r="Q51" s="49">
        <v>19</v>
      </c>
      <c r="R51" s="51">
        <v>2E-3</v>
      </c>
      <c r="S51" s="49">
        <v>82</v>
      </c>
      <c r="T51" s="51">
        <v>0.01</v>
      </c>
      <c r="U51" s="49">
        <v>41</v>
      </c>
      <c r="V51" s="51">
        <v>5.0000000000000001E-3</v>
      </c>
      <c r="W51" s="49">
        <v>34</v>
      </c>
      <c r="X51" s="53">
        <v>4.0000000000000001E-3</v>
      </c>
      <c r="Y51" s="52">
        <v>0</v>
      </c>
      <c r="Z51" s="200">
        <v>0</v>
      </c>
      <c r="AA51" s="434">
        <v>14</v>
      </c>
      <c r="AB51" s="433">
        <v>2E-3</v>
      </c>
      <c r="AC51" s="432">
        <v>322</v>
      </c>
      <c r="AD51" s="431">
        <v>8389</v>
      </c>
      <c r="AE51" s="430">
        <v>0.98399999999999999</v>
      </c>
      <c r="AF51" s="423">
        <v>126</v>
      </c>
      <c r="AG51" s="422">
        <v>1.4999999999999999E-2</v>
      </c>
      <c r="AI51" s="495">
        <v>418</v>
      </c>
      <c r="AJ51" s="494">
        <v>4.9000000000000002E-2</v>
      </c>
      <c r="AL51" s="531">
        <f t="shared" si="2"/>
        <v>-292</v>
      </c>
      <c r="AM51" s="530">
        <f t="shared" si="3"/>
        <v>-3.4000000000000002E-2</v>
      </c>
    </row>
    <row r="52" spans="1:39" x14ac:dyDescent="0.25">
      <c r="A52" s="36" t="s">
        <v>400</v>
      </c>
      <c r="B52" s="37">
        <v>8194</v>
      </c>
      <c r="C52" s="38">
        <v>15</v>
      </c>
      <c r="D52" s="38">
        <v>0</v>
      </c>
      <c r="E52" s="38">
        <v>13</v>
      </c>
      <c r="F52" s="39">
        <v>3</v>
      </c>
      <c r="G52" s="206">
        <v>7858</v>
      </c>
      <c r="H52" s="281">
        <v>0.95899999999999996</v>
      </c>
      <c r="I52" s="145">
        <v>311</v>
      </c>
      <c r="J52" s="204">
        <v>3.7999999999999999E-2</v>
      </c>
      <c r="K52" s="203">
        <v>12</v>
      </c>
      <c r="L52" s="204">
        <v>1E-3</v>
      </c>
      <c r="M52" s="203">
        <v>13</v>
      </c>
      <c r="N52" s="282">
        <v>2E-3</v>
      </c>
      <c r="O52" s="141">
        <v>48</v>
      </c>
      <c r="P52" s="364">
        <v>6.0000000000000001E-3</v>
      </c>
      <c r="Q52" s="49">
        <v>41</v>
      </c>
      <c r="R52" s="51">
        <v>5.0000000000000001E-3</v>
      </c>
      <c r="S52" s="49">
        <v>41</v>
      </c>
      <c r="T52" s="51">
        <v>5.0000000000000001E-3</v>
      </c>
      <c r="U52" s="49">
        <v>17</v>
      </c>
      <c r="V52" s="51">
        <v>2E-3</v>
      </c>
      <c r="W52" s="49">
        <v>16</v>
      </c>
      <c r="X52" s="53">
        <v>2E-3</v>
      </c>
      <c r="Y52" s="52">
        <v>2</v>
      </c>
      <c r="Z52" s="200">
        <v>0</v>
      </c>
      <c r="AA52" s="434">
        <v>18</v>
      </c>
      <c r="AB52" s="433">
        <v>2E-3</v>
      </c>
      <c r="AC52" s="432">
        <v>157</v>
      </c>
      <c r="AD52" s="431">
        <v>8128</v>
      </c>
      <c r="AE52" s="430">
        <v>0.99199999999999999</v>
      </c>
      <c r="AF52" s="423">
        <v>60</v>
      </c>
      <c r="AG52" s="422">
        <v>7.0000000000000001E-3</v>
      </c>
      <c r="AI52" s="495">
        <v>60</v>
      </c>
      <c r="AJ52" s="494">
        <v>7.0000000000000001E-3</v>
      </c>
      <c r="AL52" s="531">
        <f t="shared" si="2"/>
        <v>0</v>
      </c>
      <c r="AM52" s="530">
        <f t="shared" si="3"/>
        <v>0</v>
      </c>
    </row>
    <row r="53" spans="1:39" x14ac:dyDescent="0.25">
      <c r="A53" s="36" t="s">
        <v>399</v>
      </c>
      <c r="B53" s="37">
        <v>10219</v>
      </c>
      <c r="C53" s="38">
        <v>17</v>
      </c>
      <c r="D53" s="38">
        <v>0</v>
      </c>
      <c r="E53" s="38">
        <v>8</v>
      </c>
      <c r="F53" s="39">
        <v>3</v>
      </c>
      <c r="G53" s="206">
        <v>9682</v>
      </c>
      <c r="H53" s="281">
        <v>0.94699999999999995</v>
      </c>
      <c r="I53" s="145">
        <v>496</v>
      </c>
      <c r="J53" s="204">
        <v>4.9000000000000002E-2</v>
      </c>
      <c r="K53" s="203">
        <v>14</v>
      </c>
      <c r="L53" s="204">
        <v>1E-3</v>
      </c>
      <c r="M53" s="203">
        <v>27</v>
      </c>
      <c r="N53" s="282">
        <v>3.0000000000000001E-3</v>
      </c>
      <c r="O53" s="141">
        <v>74</v>
      </c>
      <c r="P53" s="364">
        <v>7.0000000000000001E-3</v>
      </c>
      <c r="Q53" s="49">
        <v>35</v>
      </c>
      <c r="R53" s="51">
        <v>3.0000000000000001E-3</v>
      </c>
      <c r="S53" s="49">
        <v>192</v>
      </c>
      <c r="T53" s="51">
        <v>1.9E-2</v>
      </c>
      <c r="U53" s="49">
        <v>36</v>
      </c>
      <c r="V53" s="51">
        <v>4.0000000000000001E-3</v>
      </c>
      <c r="W53" s="49">
        <v>1744</v>
      </c>
      <c r="X53" s="53">
        <v>0.17100000000000001</v>
      </c>
      <c r="Y53" s="52">
        <v>5775</v>
      </c>
      <c r="Z53" s="200">
        <v>0.56499999999999995</v>
      </c>
      <c r="AA53" s="434">
        <v>20</v>
      </c>
      <c r="AB53" s="433">
        <v>2E-3</v>
      </c>
      <c r="AC53" s="432">
        <v>7874</v>
      </c>
      <c r="AD53" s="431">
        <v>4322</v>
      </c>
      <c r="AE53" s="430">
        <v>0.42299999999999999</v>
      </c>
      <c r="AF53" s="423">
        <v>88</v>
      </c>
      <c r="AG53" s="422">
        <v>8.9999999999999993E-3</v>
      </c>
      <c r="AI53" s="495">
        <v>85</v>
      </c>
      <c r="AJ53" s="494">
        <v>8.0000000000000002E-3</v>
      </c>
      <c r="AL53" s="531">
        <f t="shared" si="2"/>
        <v>3</v>
      </c>
      <c r="AM53" s="530">
        <f t="shared" si="3"/>
        <v>9.9999999999999915E-4</v>
      </c>
    </row>
    <row r="54" spans="1:39" x14ac:dyDescent="0.25">
      <c r="A54" s="36" t="s">
        <v>398</v>
      </c>
      <c r="B54" s="37">
        <v>5061</v>
      </c>
      <c r="C54" s="38">
        <v>9</v>
      </c>
      <c r="D54" s="38">
        <v>0</v>
      </c>
      <c r="E54" s="38">
        <v>0</v>
      </c>
      <c r="F54" s="39">
        <v>3</v>
      </c>
      <c r="G54" s="206">
        <v>4765</v>
      </c>
      <c r="H54" s="281">
        <v>0.94199999999999995</v>
      </c>
      <c r="I54" s="145">
        <v>269</v>
      </c>
      <c r="J54" s="204">
        <v>5.2999999999999999E-2</v>
      </c>
      <c r="K54" s="203">
        <v>3</v>
      </c>
      <c r="L54" s="204">
        <v>1E-3</v>
      </c>
      <c r="M54" s="203">
        <v>24</v>
      </c>
      <c r="N54" s="282">
        <v>5.0000000000000001E-3</v>
      </c>
      <c r="O54" s="141">
        <v>11</v>
      </c>
      <c r="P54" s="364">
        <v>2E-3</v>
      </c>
      <c r="Q54" s="49">
        <v>0</v>
      </c>
      <c r="R54" s="51">
        <v>0</v>
      </c>
      <c r="S54" s="49">
        <v>101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138</v>
      </c>
      <c r="AD54" s="431">
        <v>4947</v>
      </c>
      <c r="AE54" s="430">
        <v>0.97699999999999998</v>
      </c>
      <c r="AF54" s="423">
        <v>14</v>
      </c>
      <c r="AG54" s="422">
        <v>3.0000000000000001E-3</v>
      </c>
      <c r="AI54" s="495">
        <v>351</v>
      </c>
      <c r="AJ54" s="494">
        <v>6.9000000000000006E-2</v>
      </c>
      <c r="AL54" s="531">
        <f t="shared" si="2"/>
        <v>-337</v>
      </c>
      <c r="AM54" s="530">
        <f t="shared" si="3"/>
        <v>-6.6000000000000003E-2</v>
      </c>
    </row>
    <row r="55" spans="1:39" x14ac:dyDescent="0.25">
      <c r="A55" s="36" t="s">
        <v>397</v>
      </c>
      <c r="B55" s="37">
        <v>5559</v>
      </c>
      <c r="C55" s="38">
        <v>10</v>
      </c>
      <c r="D55" s="38">
        <v>0</v>
      </c>
      <c r="E55" s="38">
        <v>7</v>
      </c>
      <c r="F55" s="39">
        <v>4</v>
      </c>
      <c r="G55" s="206">
        <v>4900</v>
      </c>
      <c r="H55" s="281">
        <v>0.88100000000000001</v>
      </c>
      <c r="I55" s="145">
        <v>627</v>
      </c>
      <c r="J55" s="204">
        <v>0.113</v>
      </c>
      <c r="K55" s="203">
        <v>32</v>
      </c>
      <c r="L55" s="204">
        <v>6.0000000000000001E-3</v>
      </c>
      <c r="M55" s="203">
        <v>0</v>
      </c>
      <c r="N55" s="282">
        <v>0</v>
      </c>
      <c r="O55" s="141">
        <v>157</v>
      </c>
      <c r="P55" s="364">
        <v>2.8000000000000001E-2</v>
      </c>
      <c r="Q55" s="49">
        <v>88</v>
      </c>
      <c r="R55" s="51">
        <v>1.6E-2</v>
      </c>
      <c r="S55" s="49">
        <v>109</v>
      </c>
      <c r="T55" s="51">
        <v>0.02</v>
      </c>
      <c r="U55" s="49">
        <v>64</v>
      </c>
      <c r="V55" s="51">
        <v>1.2E-2</v>
      </c>
      <c r="W55" s="49">
        <v>13</v>
      </c>
      <c r="X55" s="53">
        <v>2E-3</v>
      </c>
      <c r="Y55" s="52">
        <v>1</v>
      </c>
      <c r="Z55" s="200">
        <v>0</v>
      </c>
      <c r="AA55" s="434">
        <v>26</v>
      </c>
      <c r="AB55" s="433">
        <v>5.0000000000000001E-3</v>
      </c>
      <c r="AC55" s="432">
        <v>379</v>
      </c>
      <c r="AD55" s="431">
        <v>5368</v>
      </c>
      <c r="AE55" s="430">
        <v>0.96599999999999997</v>
      </c>
      <c r="AF55" s="423">
        <v>189</v>
      </c>
      <c r="AG55" s="422">
        <v>3.4000000000000002E-2</v>
      </c>
      <c r="AI55" s="495">
        <v>190</v>
      </c>
      <c r="AJ55" s="494">
        <v>3.4000000000000002E-2</v>
      </c>
      <c r="AL55" s="531">
        <f t="shared" si="2"/>
        <v>-1</v>
      </c>
      <c r="AM55" s="530">
        <f t="shared" si="3"/>
        <v>0</v>
      </c>
    </row>
    <row r="56" spans="1:39" x14ac:dyDescent="0.25">
      <c r="A56" s="36" t="s">
        <v>396</v>
      </c>
      <c r="B56" s="37">
        <v>14221</v>
      </c>
      <c r="C56" s="38">
        <v>20</v>
      </c>
      <c r="D56" s="38">
        <v>0</v>
      </c>
      <c r="E56" s="38">
        <v>14</v>
      </c>
      <c r="F56" s="39">
        <v>3</v>
      </c>
      <c r="G56" s="206">
        <v>13847</v>
      </c>
      <c r="H56" s="281">
        <v>0.97399999999999998</v>
      </c>
      <c r="I56" s="145">
        <v>372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25</v>
      </c>
      <c r="P56" s="364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0">
        <v>0</v>
      </c>
      <c r="AA56" s="434">
        <v>0</v>
      </c>
      <c r="AB56" s="433">
        <v>0</v>
      </c>
      <c r="AC56" s="432">
        <v>35</v>
      </c>
      <c r="AD56" s="431">
        <v>14194</v>
      </c>
      <c r="AE56" s="430">
        <v>0.998</v>
      </c>
      <c r="AF56" s="423">
        <v>27</v>
      </c>
      <c r="AG56" s="422">
        <v>2E-3</v>
      </c>
      <c r="AI56" s="495">
        <v>26</v>
      </c>
      <c r="AJ56" s="494">
        <v>2E-3</v>
      </c>
      <c r="AL56" s="531">
        <f t="shared" si="2"/>
        <v>1</v>
      </c>
      <c r="AM56" s="530">
        <f t="shared" si="3"/>
        <v>0</v>
      </c>
    </row>
    <row r="57" spans="1:39" x14ac:dyDescent="0.25">
      <c r="A57" s="36" t="s">
        <v>395</v>
      </c>
      <c r="B57" s="37">
        <v>24938</v>
      </c>
      <c r="C57" s="38">
        <v>38</v>
      </c>
      <c r="D57" s="38">
        <v>0</v>
      </c>
      <c r="E57" s="38">
        <v>22</v>
      </c>
      <c r="F57" s="39">
        <v>4</v>
      </c>
      <c r="G57" s="206">
        <v>22833</v>
      </c>
      <c r="H57" s="281">
        <v>0.91600000000000004</v>
      </c>
      <c r="I57" s="145">
        <v>1970</v>
      </c>
      <c r="J57" s="204">
        <v>7.9000000000000001E-2</v>
      </c>
      <c r="K57" s="203">
        <v>135</v>
      </c>
      <c r="L57" s="204">
        <v>5.0000000000000001E-3</v>
      </c>
      <c r="M57" s="203">
        <v>0</v>
      </c>
      <c r="N57" s="282">
        <v>0</v>
      </c>
      <c r="O57" s="141">
        <v>775</v>
      </c>
      <c r="P57" s="364">
        <v>3.1E-2</v>
      </c>
      <c r="Q57" s="49">
        <v>522</v>
      </c>
      <c r="R57" s="51">
        <v>2.1000000000000001E-2</v>
      </c>
      <c r="S57" s="49">
        <v>6646</v>
      </c>
      <c r="T57" s="51">
        <v>0.26700000000000002</v>
      </c>
      <c r="U57" s="49">
        <v>202</v>
      </c>
      <c r="V57" s="51">
        <v>8.0000000000000002E-3</v>
      </c>
      <c r="W57" s="49">
        <v>152</v>
      </c>
      <c r="X57" s="53">
        <v>6.0000000000000001E-3</v>
      </c>
      <c r="Y57" s="52">
        <v>25</v>
      </c>
      <c r="Z57" s="200">
        <v>1E-3</v>
      </c>
      <c r="AA57" s="434">
        <v>51</v>
      </c>
      <c r="AB57" s="433">
        <v>2E-3</v>
      </c>
      <c r="AC57" s="432">
        <v>7871</v>
      </c>
      <c r="AD57" s="431">
        <v>17747</v>
      </c>
      <c r="AE57" s="430">
        <v>0.71199999999999997</v>
      </c>
      <c r="AF57" s="423">
        <v>910</v>
      </c>
      <c r="AG57" s="422">
        <v>3.5999999999999997E-2</v>
      </c>
      <c r="AI57" s="495">
        <v>891</v>
      </c>
      <c r="AJ57" s="494">
        <v>3.5999999999999997E-2</v>
      </c>
      <c r="AL57" s="531">
        <f t="shared" si="2"/>
        <v>19</v>
      </c>
      <c r="AM57" s="530">
        <f t="shared" si="3"/>
        <v>0</v>
      </c>
    </row>
    <row r="58" spans="1:39" x14ac:dyDescent="0.25">
      <c r="A58" s="36" t="s">
        <v>394</v>
      </c>
      <c r="B58" s="37">
        <v>4981</v>
      </c>
      <c r="C58" s="38">
        <v>12</v>
      </c>
      <c r="D58" s="38">
        <v>0</v>
      </c>
      <c r="E58" s="38">
        <v>0</v>
      </c>
      <c r="F58" s="39">
        <v>3</v>
      </c>
      <c r="G58" s="206">
        <v>4207</v>
      </c>
      <c r="H58" s="281">
        <v>0.84499999999999997</v>
      </c>
      <c r="I58" s="145">
        <v>754</v>
      </c>
      <c r="J58" s="204">
        <v>0.151</v>
      </c>
      <c r="K58" s="203">
        <v>19</v>
      </c>
      <c r="L58" s="204">
        <v>4.0000000000000001E-3</v>
      </c>
      <c r="M58" s="203">
        <v>1</v>
      </c>
      <c r="N58" s="282">
        <v>0</v>
      </c>
      <c r="O58" s="141">
        <v>277</v>
      </c>
      <c r="P58" s="364">
        <v>5.6000000000000001E-2</v>
      </c>
      <c r="Q58" s="49">
        <v>3</v>
      </c>
      <c r="R58" s="51">
        <v>1E-3</v>
      </c>
      <c r="S58" s="49">
        <v>789</v>
      </c>
      <c r="T58" s="51">
        <v>0.158</v>
      </c>
      <c r="U58" s="49">
        <v>4962</v>
      </c>
      <c r="V58" s="51">
        <v>0.996</v>
      </c>
      <c r="W58" s="49">
        <v>16</v>
      </c>
      <c r="X58" s="53">
        <v>3.0000000000000001E-3</v>
      </c>
      <c r="Y58" s="52">
        <v>1</v>
      </c>
      <c r="Z58" s="200">
        <v>0</v>
      </c>
      <c r="AA58" s="434">
        <v>9</v>
      </c>
      <c r="AB58" s="433">
        <v>2E-3</v>
      </c>
      <c r="AC58" s="432">
        <v>6065</v>
      </c>
      <c r="AD58" s="431">
        <v>0</v>
      </c>
      <c r="AE58" s="430">
        <v>0</v>
      </c>
      <c r="AF58" s="423">
        <v>296</v>
      </c>
      <c r="AG58" s="422">
        <v>5.8999999999999997E-2</v>
      </c>
      <c r="AI58" s="495">
        <v>300</v>
      </c>
      <c r="AJ58" s="494">
        <v>0.06</v>
      </c>
      <c r="AL58" s="531">
        <f t="shared" si="2"/>
        <v>-4</v>
      </c>
      <c r="AM58" s="530">
        <f t="shared" si="3"/>
        <v>-1.0000000000000009E-3</v>
      </c>
    </row>
    <row r="59" spans="1:39" x14ac:dyDescent="0.25">
      <c r="A59" s="36" t="s">
        <v>393</v>
      </c>
      <c r="B59" s="37">
        <v>9858</v>
      </c>
      <c r="C59" s="38">
        <v>21</v>
      </c>
      <c r="D59" s="38">
        <v>0</v>
      </c>
      <c r="E59" s="38">
        <v>10</v>
      </c>
      <c r="F59" s="39">
        <v>3</v>
      </c>
      <c r="G59" s="206">
        <v>9388</v>
      </c>
      <c r="H59" s="281">
        <v>0.95199999999999996</v>
      </c>
      <c r="I59" s="145">
        <v>405</v>
      </c>
      <c r="J59" s="204">
        <v>4.1000000000000002E-2</v>
      </c>
      <c r="K59" s="203">
        <v>65</v>
      </c>
      <c r="L59" s="204">
        <v>7.0000000000000001E-3</v>
      </c>
      <c r="M59" s="203">
        <v>0</v>
      </c>
      <c r="N59" s="282">
        <v>0</v>
      </c>
      <c r="O59" s="141">
        <v>790</v>
      </c>
      <c r="P59" s="364">
        <v>0.08</v>
      </c>
      <c r="Q59" s="49">
        <v>275</v>
      </c>
      <c r="R59" s="51">
        <v>2.8000000000000001E-2</v>
      </c>
      <c r="S59" s="49">
        <v>291</v>
      </c>
      <c r="T59" s="51">
        <v>0.03</v>
      </c>
      <c r="U59" s="49">
        <v>157</v>
      </c>
      <c r="V59" s="51">
        <v>1.6E-2</v>
      </c>
      <c r="W59" s="49">
        <v>6</v>
      </c>
      <c r="X59" s="53">
        <v>1E-3</v>
      </c>
      <c r="Y59" s="52">
        <v>6</v>
      </c>
      <c r="Z59" s="200">
        <v>1E-3</v>
      </c>
      <c r="AA59" s="434">
        <v>62</v>
      </c>
      <c r="AB59" s="433">
        <v>6.0000000000000001E-3</v>
      </c>
      <c r="AC59" s="432">
        <v>1323</v>
      </c>
      <c r="AD59" s="431">
        <v>8838</v>
      </c>
      <c r="AE59" s="430">
        <v>0.89700000000000002</v>
      </c>
      <c r="AF59" s="423">
        <v>855</v>
      </c>
      <c r="AG59" s="422">
        <v>8.6999999999999994E-2</v>
      </c>
      <c r="AI59" s="495">
        <v>852</v>
      </c>
      <c r="AJ59" s="494">
        <v>8.6999999999999994E-2</v>
      </c>
      <c r="AL59" s="531">
        <f t="shared" si="2"/>
        <v>3</v>
      </c>
      <c r="AM59" s="530">
        <f t="shared" si="3"/>
        <v>0</v>
      </c>
    </row>
    <row r="60" spans="1:39" x14ac:dyDescent="0.25">
      <c r="A60" s="36" t="s">
        <v>392</v>
      </c>
      <c r="B60" s="37">
        <v>3572</v>
      </c>
      <c r="C60" s="38">
        <v>10</v>
      </c>
      <c r="D60" s="38">
        <v>0</v>
      </c>
      <c r="E60" s="38">
        <v>8</v>
      </c>
      <c r="F60" s="39">
        <v>3</v>
      </c>
      <c r="G60" s="206">
        <v>1790</v>
      </c>
      <c r="H60" s="281">
        <v>0.501</v>
      </c>
      <c r="I60" s="145">
        <v>1782</v>
      </c>
      <c r="J60" s="204">
        <v>0.499</v>
      </c>
      <c r="K60" s="203">
        <v>0</v>
      </c>
      <c r="L60" s="204">
        <v>0</v>
      </c>
      <c r="M60" s="203">
        <v>0</v>
      </c>
      <c r="N60" s="282">
        <v>0</v>
      </c>
      <c r="O60" s="141">
        <v>71</v>
      </c>
      <c r="P60" s="364">
        <v>0.02</v>
      </c>
      <c r="Q60" s="49">
        <v>50</v>
      </c>
      <c r="R60" s="51">
        <v>1.4E-2</v>
      </c>
      <c r="S60" s="49">
        <v>55</v>
      </c>
      <c r="T60" s="51">
        <v>1.4999999999999999E-2</v>
      </c>
      <c r="U60" s="49">
        <v>41</v>
      </c>
      <c r="V60" s="51">
        <v>1.0999999999999999E-2</v>
      </c>
      <c r="W60" s="49">
        <v>19</v>
      </c>
      <c r="X60" s="53">
        <v>5.0000000000000001E-3</v>
      </c>
      <c r="Y60" s="52">
        <v>11</v>
      </c>
      <c r="Z60" s="200">
        <v>3.0000000000000001E-3</v>
      </c>
      <c r="AA60" s="434">
        <v>15</v>
      </c>
      <c r="AB60" s="433">
        <v>4.0000000000000001E-3</v>
      </c>
      <c r="AC60" s="432">
        <v>230</v>
      </c>
      <c r="AD60" s="431">
        <v>3493</v>
      </c>
      <c r="AE60" s="430">
        <v>0.97799999999999998</v>
      </c>
      <c r="AF60" s="423">
        <v>71</v>
      </c>
      <c r="AG60" s="422">
        <v>0.02</v>
      </c>
      <c r="AI60" s="495">
        <v>70</v>
      </c>
      <c r="AJ60" s="494">
        <v>0.02</v>
      </c>
      <c r="AL60" s="531">
        <f t="shared" si="2"/>
        <v>1</v>
      </c>
      <c r="AM60" s="530">
        <f t="shared" si="3"/>
        <v>0</v>
      </c>
    </row>
    <row r="61" spans="1:39" x14ac:dyDescent="0.25">
      <c r="A61" s="36" t="s">
        <v>391</v>
      </c>
      <c r="B61" s="37">
        <v>53854</v>
      </c>
      <c r="C61" s="38">
        <v>70</v>
      </c>
      <c r="D61" s="38">
        <v>0</v>
      </c>
      <c r="E61" s="38">
        <v>46</v>
      </c>
      <c r="F61" s="39">
        <v>3</v>
      </c>
      <c r="G61" s="206">
        <v>53328</v>
      </c>
      <c r="H61" s="281">
        <v>0.99</v>
      </c>
      <c r="I61" s="145">
        <v>399</v>
      </c>
      <c r="J61" s="204">
        <v>7.0000000000000001E-3</v>
      </c>
      <c r="K61" s="203">
        <v>1</v>
      </c>
      <c r="L61" s="204">
        <v>0</v>
      </c>
      <c r="M61" s="203">
        <v>126</v>
      </c>
      <c r="N61" s="282">
        <v>2E-3</v>
      </c>
      <c r="O61" s="141">
        <v>19</v>
      </c>
      <c r="P61" s="364">
        <v>0</v>
      </c>
      <c r="Q61" s="49">
        <v>7</v>
      </c>
      <c r="R61" s="51">
        <v>0</v>
      </c>
      <c r="S61" s="49">
        <v>370</v>
      </c>
      <c r="T61" s="51">
        <v>7.0000000000000001E-3</v>
      </c>
      <c r="U61" s="49">
        <v>142</v>
      </c>
      <c r="V61" s="51">
        <v>3.0000000000000001E-3</v>
      </c>
      <c r="W61" s="49">
        <v>7</v>
      </c>
      <c r="X61" s="53">
        <v>0</v>
      </c>
      <c r="Y61" s="52">
        <v>7</v>
      </c>
      <c r="Z61" s="200">
        <v>0</v>
      </c>
      <c r="AA61" s="434">
        <v>0</v>
      </c>
      <c r="AB61" s="433">
        <v>0</v>
      </c>
      <c r="AC61" s="432">
        <v>625</v>
      </c>
      <c r="AD61" s="431">
        <v>53277</v>
      </c>
      <c r="AE61" s="430">
        <v>0.98899999999999999</v>
      </c>
      <c r="AF61" s="423">
        <v>20</v>
      </c>
      <c r="AG61" s="422">
        <v>0</v>
      </c>
      <c r="AI61" s="495">
        <v>29</v>
      </c>
      <c r="AJ61" s="494">
        <v>1E-3</v>
      </c>
      <c r="AL61" s="531">
        <f t="shared" si="2"/>
        <v>-9</v>
      </c>
      <c r="AM61" s="530">
        <f t="shared" si="3"/>
        <v>-1E-3</v>
      </c>
    </row>
    <row r="62" spans="1:39" ht="15.75" thickBot="1" x14ac:dyDescent="0.3">
      <c r="A62" s="36" t="s">
        <v>390</v>
      </c>
      <c r="B62" s="37">
        <v>13611</v>
      </c>
      <c r="C62" s="38">
        <v>26</v>
      </c>
      <c r="D62" s="38">
        <v>0</v>
      </c>
      <c r="E62" s="38">
        <v>11</v>
      </c>
      <c r="F62" s="39">
        <v>3</v>
      </c>
      <c r="G62" s="206">
        <v>11105</v>
      </c>
      <c r="H62" s="281">
        <v>0.81599999999999995</v>
      </c>
      <c r="I62" s="145">
        <v>1998</v>
      </c>
      <c r="J62" s="204">
        <v>0.14699999999999999</v>
      </c>
      <c r="K62" s="203">
        <v>23</v>
      </c>
      <c r="L62" s="204">
        <v>2E-3</v>
      </c>
      <c r="M62" s="203">
        <v>485</v>
      </c>
      <c r="N62" s="282">
        <v>3.5999999999999997E-2</v>
      </c>
      <c r="O62" s="141">
        <v>519</v>
      </c>
      <c r="P62" s="364">
        <v>3.7999999999999999E-2</v>
      </c>
      <c r="Q62" s="49">
        <v>124</v>
      </c>
      <c r="R62" s="51">
        <v>8.9999999999999993E-3</v>
      </c>
      <c r="S62" s="49">
        <v>118</v>
      </c>
      <c r="T62" s="51">
        <v>8.9999999999999993E-3</v>
      </c>
      <c r="U62" s="49">
        <v>76</v>
      </c>
      <c r="V62" s="51">
        <v>6.0000000000000001E-3</v>
      </c>
      <c r="W62" s="49">
        <v>16</v>
      </c>
      <c r="X62" s="53">
        <v>1E-3</v>
      </c>
      <c r="Y62" s="52">
        <v>5</v>
      </c>
      <c r="Z62" s="200">
        <v>0</v>
      </c>
      <c r="AA62" s="434">
        <v>7</v>
      </c>
      <c r="AB62" s="433">
        <v>1E-3</v>
      </c>
      <c r="AC62" s="432">
        <v>879</v>
      </c>
      <c r="AD62" s="431">
        <v>12943</v>
      </c>
      <c r="AE62" s="430">
        <v>0.95099999999999996</v>
      </c>
      <c r="AF62" s="423">
        <v>542</v>
      </c>
      <c r="AG62" s="422">
        <v>0.04</v>
      </c>
      <c r="AI62" s="491">
        <v>826</v>
      </c>
      <c r="AJ62" s="490">
        <v>6.0999999999999999E-2</v>
      </c>
      <c r="AL62" s="531">
        <f t="shared" si="2"/>
        <v>-284</v>
      </c>
      <c r="AM62" s="530">
        <f t="shared" si="3"/>
        <v>-2.0999999999999998E-2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5"/>
      <c r="AF64" s="7"/>
      <c r="AG64" s="7"/>
    </row>
    <row r="65" spans="1:33" x14ac:dyDescent="0.25">
      <c r="A65" s="60" t="s">
        <v>93</v>
      </c>
      <c r="B65" s="61">
        <f t="shared" ref="B65:G65" si="4">SUM(B8:B62)</f>
        <v>1163507</v>
      </c>
      <c r="C65" s="62">
        <f t="shared" si="4"/>
        <v>1673</v>
      </c>
      <c r="D65" s="61">
        <f t="shared" si="4"/>
        <v>39</v>
      </c>
      <c r="E65" s="61">
        <f t="shared" si="4"/>
        <v>966</v>
      </c>
      <c r="F65" s="62">
        <f t="shared" si="4"/>
        <v>195</v>
      </c>
      <c r="G65" s="63">
        <f t="shared" si="4"/>
        <v>1092160</v>
      </c>
      <c r="H65" s="64">
        <f xml:space="preserve"> G65 / B65</f>
        <v>0.93867935474389064</v>
      </c>
      <c r="I65" s="63">
        <f>SUM(I8:I62)</f>
        <v>64129</v>
      </c>
      <c r="J65" s="65">
        <f xml:space="preserve"> I65 / B65</f>
        <v>5.5116986833770663E-2</v>
      </c>
      <c r="K65" s="63">
        <f>SUM(K8:K62)</f>
        <v>4932</v>
      </c>
      <c r="L65" s="65">
        <f xml:space="preserve"> K65 / B65</f>
        <v>4.2389087474334064E-3</v>
      </c>
      <c r="M65" s="63">
        <f>SUM(M8:M62)</f>
        <v>2286</v>
      </c>
      <c r="N65" s="64">
        <f xml:space="preserve"> M65 / B65</f>
        <v>1.9647496749052649E-3</v>
      </c>
      <c r="O65" s="66">
        <f>SUM(O8:O62)</f>
        <v>18362</v>
      </c>
      <c r="P65" s="67">
        <f xml:space="preserve"> O65 / ($G$65 + $I$65)</f>
        <v>1.5880113016728516E-2</v>
      </c>
      <c r="Q65" s="66">
        <f>SUM(Q8:Q62)</f>
        <v>9390</v>
      </c>
      <c r="R65" s="67">
        <f xml:space="preserve"> Q65 / ($G$65 + $I$65)</f>
        <v>8.1208071684501018E-3</v>
      </c>
      <c r="S65" s="66">
        <f>SUM(S8:S62)</f>
        <v>70778</v>
      </c>
      <c r="T65" s="67">
        <f xml:space="preserve"> S65 /  ($G$65 + $I$65)</f>
        <v>6.1211340763425062E-2</v>
      </c>
      <c r="U65" s="66">
        <f>SUM(U8:U62)</f>
        <v>35858</v>
      </c>
      <c r="V65" s="67">
        <f xml:space="preserve"> U65 /  ($G$65 + $I$65)</f>
        <v>3.1011278322287939E-2</v>
      </c>
      <c r="W65" s="66">
        <f>SUM(W8:W62)</f>
        <v>5547</v>
      </c>
      <c r="X65" s="67">
        <f xml:space="preserve"> W65 / ($G$65 + $I$65)</f>
        <v>4.7972435956754756E-3</v>
      </c>
      <c r="Y65" s="66">
        <f>SUM(Y8:Y62)</f>
        <v>6398</v>
      </c>
      <c r="Z65" s="67">
        <f xml:space="preserve"> Y65 /  ($G$65 + $I$65)</f>
        <v>5.5332187714317096E-3</v>
      </c>
      <c r="AA65" s="418">
        <f>SUM(AA8:AA62)</f>
        <v>1349</v>
      </c>
      <c r="AB65" s="421">
        <f xml:space="preserve"> AA65 /  ($G$65 + $I$65)</f>
        <v>1.1666633514631722E-3</v>
      </c>
      <c r="AC65" s="416">
        <f>SUM(AC8:AC62)</f>
        <v>140202</v>
      </c>
      <c r="AD65" s="416">
        <f>SUM(AD8:AD62)</f>
        <v>1045342</v>
      </c>
      <c r="AE65" s="420">
        <f xml:space="preserve"> AD65 /  ($G$65 + $I$65)</f>
        <v>0.90404907423663117</v>
      </c>
      <c r="AF65" s="414">
        <f>SUM(AF8:AF62)</f>
        <v>23294</v>
      </c>
      <c r="AG65" s="419">
        <f xml:space="preserve"> AF65 / $B$65</f>
        <v>2.0020506967298006E-2</v>
      </c>
    </row>
    <row r="66" spans="1:33" x14ac:dyDescent="0.25">
      <c r="A66" s="69" t="s">
        <v>94</v>
      </c>
      <c r="B66" s="61">
        <f t="shared" ref="B66:AG66" si="5">MIN(B8:B62)</f>
        <v>3572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1790</v>
      </c>
      <c r="H66" s="70">
        <f t="shared" si="5"/>
        <v>0.501</v>
      </c>
      <c r="I66" s="63">
        <f t="shared" si="5"/>
        <v>49</v>
      </c>
      <c r="J66" s="71">
        <f t="shared" si="5"/>
        <v>6.0000000000000001E-3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11</v>
      </c>
      <c r="P66" s="72">
        <f t="shared" si="5"/>
        <v>0</v>
      </c>
      <c r="Q66" s="66">
        <f t="shared" si="5"/>
        <v>0</v>
      </c>
      <c r="R66" s="72">
        <f t="shared" si="5"/>
        <v>0</v>
      </c>
      <c r="S66" s="66">
        <f t="shared" si="5"/>
        <v>5</v>
      </c>
      <c r="T66" s="72">
        <f t="shared" si="5"/>
        <v>0</v>
      </c>
      <c r="U66" s="66">
        <f t="shared" si="5"/>
        <v>1</v>
      </c>
      <c r="V66" s="72">
        <f t="shared" si="5"/>
        <v>0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35</v>
      </c>
      <c r="AD66" s="416">
        <f t="shared" si="5"/>
        <v>0</v>
      </c>
      <c r="AE66" s="415">
        <f t="shared" si="5"/>
        <v>0</v>
      </c>
      <c r="AF66" s="414">
        <f t="shared" si="5"/>
        <v>14</v>
      </c>
      <c r="AG66" s="413">
        <f t="shared" si="5"/>
        <v>0</v>
      </c>
    </row>
    <row r="67" spans="1:33" x14ac:dyDescent="0.25">
      <c r="A67" s="69" t="s">
        <v>95</v>
      </c>
      <c r="B67" s="61">
        <f t="shared" ref="B67:AG67" si="6">MAX(B8:B62)</f>
        <v>117158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114181</v>
      </c>
      <c r="H67" s="70">
        <f t="shared" si="6"/>
        <v>0.99399999999999999</v>
      </c>
      <c r="I67" s="63">
        <f t="shared" si="6"/>
        <v>5956</v>
      </c>
      <c r="J67" s="71">
        <f t="shared" si="6"/>
        <v>0.499</v>
      </c>
      <c r="K67" s="63">
        <f t="shared" si="6"/>
        <v>1339</v>
      </c>
      <c r="L67" s="71">
        <f t="shared" si="6"/>
        <v>7.9000000000000001E-2</v>
      </c>
      <c r="M67" s="63">
        <f t="shared" si="6"/>
        <v>485</v>
      </c>
      <c r="N67" s="71">
        <f t="shared" si="6"/>
        <v>3.5999999999999997E-2</v>
      </c>
      <c r="O67" s="66">
        <f t="shared" si="6"/>
        <v>1970</v>
      </c>
      <c r="P67" s="72">
        <f t="shared" si="6"/>
        <v>0.15</v>
      </c>
      <c r="Q67" s="66">
        <f t="shared" si="6"/>
        <v>1742</v>
      </c>
      <c r="R67" s="72">
        <f t="shared" si="6"/>
        <v>5.0999999999999997E-2</v>
      </c>
      <c r="S67" s="66">
        <f t="shared" si="6"/>
        <v>44737</v>
      </c>
      <c r="T67" s="72">
        <f t="shared" si="6"/>
        <v>0.80500000000000005</v>
      </c>
      <c r="U67" s="66">
        <f t="shared" si="6"/>
        <v>12150</v>
      </c>
      <c r="V67" s="72">
        <f t="shared" si="6"/>
        <v>0.996</v>
      </c>
      <c r="W67" s="66">
        <f t="shared" si="6"/>
        <v>1744</v>
      </c>
      <c r="X67" s="298">
        <f t="shared" si="6"/>
        <v>0.17100000000000001</v>
      </c>
      <c r="Y67" s="66">
        <f t="shared" si="6"/>
        <v>5775</v>
      </c>
      <c r="Z67" s="72">
        <f t="shared" si="6"/>
        <v>0.56499999999999995</v>
      </c>
      <c r="AA67" s="418">
        <f t="shared" si="6"/>
        <v>128</v>
      </c>
      <c r="AB67" s="417">
        <f t="shared" si="6"/>
        <v>6.0000000000000001E-3</v>
      </c>
      <c r="AC67" s="416">
        <f t="shared" si="6"/>
        <v>46333</v>
      </c>
      <c r="AD67" s="416">
        <f t="shared" si="6"/>
        <v>114738</v>
      </c>
      <c r="AE67" s="415">
        <f t="shared" si="6"/>
        <v>0.998</v>
      </c>
      <c r="AF67" s="414">
        <f t="shared" si="6"/>
        <v>2777</v>
      </c>
      <c r="AG67" s="413">
        <f t="shared" si="6"/>
        <v>0.16400000000000001</v>
      </c>
    </row>
  </sheetData>
  <autoFilter ref="A7:AN7">
    <sortState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</cols>
  <sheetData>
    <row r="1" spans="1:40" x14ac:dyDescent="0.25">
      <c r="A1" s="77" t="s">
        <v>389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169" t="s">
        <v>388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69">
        <v>45139</v>
      </c>
      <c r="AG5" s="19" t="s">
        <v>88</v>
      </c>
      <c r="AI5" s="7" t="s">
        <v>387</v>
      </c>
      <c r="AL5" s="9" t="s">
        <v>386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I6" s="694" t="s">
        <v>324</v>
      </c>
      <c r="AJ6" s="695"/>
      <c r="AL6" s="668" t="s">
        <v>324</v>
      </c>
      <c r="AM6" s="669"/>
    </row>
    <row r="7" spans="1:40" s="534" customFormat="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602" t="s">
        <v>268</v>
      </c>
      <c r="AJ7" s="601" t="s">
        <v>267</v>
      </c>
      <c r="AK7" s="7"/>
      <c r="AL7" s="536" t="s">
        <v>283</v>
      </c>
      <c r="AM7" s="535" t="s">
        <v>282</v>
      </c>
    </row>
    <row r="8" spans="1:40" x14ac:dyDescent="0.25">
      <c r="A8" s="36" t="s">
        <v>28</v>
      </c>
      <c r="B8" s="37">
        <v>9578</v>
      </c>
      <c r="C8" s="38">
        <v>13</v>
      </c>
      <c r="D8" s="38">
        <v>0</v>
      </c>
      <c r="E8" s="38">
        <v>3</v>
      </c>
      <c r="F8" s="39">
        <v>3</v>
      </c>
      <c r="G8" s="206">
        <v>9078</v>
      </c>
      <c r="H8" s="281">
        <v>0.94799999999999995</v>
      </c>
      <c r="I8" s="145">
        <v>492</v>
      </c>
      <c r="J8" s="204">
        <v>5.0999999999999997E-2</v>
      </c>
      <c r="K8" s="203">
        <v>8</v>
      </c>
      <c r="L8" s="204">
        <v>1E-3</v>
      </c>
      <c r="M8" s="203">
        <v>0</v>
      </c>
      <c r="N8" s="282">
        <v>0</v>
      </c>
      <c r="O8" s="141">
        <v>62</v>
      </c>
      <c r="P8" s="364">
        <v>6.0000000000000001E-3</v>
      </c>
      <c r="Q8" s="49">
        <v>21</v>
      </c>
      <c r="R8" s="51">
        <v>2E-3</v>
      </c>
      <c r="S8" s="49">
        <v>487</v>
      </c>
      <c r="T8" s="51">
        <v>5.0999999999999997E-2</v>
      </c>
      <c r="U8" s="49">
        <v>8</v>
      </c>
      <c r="V8" s="51">
        <v>1E-3</v>
      </c>
      <c r="W8" s="49">
        <v>6</v>
      </c>
      <c r="X8" s="53">
        <v>1E-3</v>
      </c>
      <c r="Y8" s="52">
        <v>0</v>
      </c>
      <c r="Z8" s="200">
        <v>0</v>
      </c>
      <c r="AA8" s="434">
        <v>8</v>
      </c>
      <c r="AB8" s="433">
        <v>1E-3</v>
      </c>
      <c r="AC8" s="432">
        <v>579</v>
      </c>
      <c r="AD8" s="431">
        <v>9056</v>
      </c>
      <c r="AE8" s="430">
        <v>0.94599999999999995</v>
      </c>
      <c r="AF8" s="423">
        <v>70</v>
      </c>
      <c r="AG8" s="422">
        <v>7.0000000000000001E-3</v>
      </c>
      <c r="AI8" s="520">
        <v>75</v>
      </c>
      <c r="AJ8" s="519">
        <v>8.0000000000000002E-3</v>
      </c>
      <c r="AL8" s="531">
        <f t="shared" ref="AL8:AL39" si="0" xml:space="preserve"> AF8-AI8</f>
        <v>-5</v>
      </c>
      <c r="AM8" s="530">
        <f t="shared" ref="AM8:AM39" si="1" xml:space="preserve"> AG8-AJ8</f>
        <v>-1E-3</v>
      </c>
    </row>
    <row r="9" spans="1:40" x14ac:dyDescent="0.25">
      <c r="A9" s="36" t="s">
        <v>29</v>
      </c>
      <c r="B9" s="37">
        <v>88169</v>
      </c>
      <c r="C9" s="38">
        <v>80</v>
      </c>
      <c r="D9" s="38">
        <v>0</v>
      </c>
      <c r="E9" s="38">
        <v>74</v>
      </c>
      <c r="F9" s="39">
        <v>6</v>
      </c>
      <c r="G9" s="206">
        <v>86820</v>
      </c>
      <c r="H9" s="281">
        <v>0.98499999999999999</v>
      </c>
      <c r="I9" s="145">
        <v>1198</v>
      </c>
      <c r="J9" s="204">
        <v>1.4E-2</v>
      </c>
      <c r="K9" s="203">
        <v>145</v>
      </c>
      <c r="L9" s="204">
        <v>2E-3</v>
      </c>
      <c r="M9" s="203">
        <v>6</v>
      </c>
      <c r="N9" s="282">
        <v>0</v>
      </c>
      <c r="O9" s="141">
        <v>303</v>
      </c>
      <c r="P9" s="364">
        <v>3.0000000000000001E-3</v>
      </c>
      <c r="Q9" s="49">
        <v>282</v>
      </c>
      <c r="R9" s="51">
        <v>3.0000000000000001E-3</v>
      </c>
      <c r="S9" s="49">
        <v>220</v>
      </c>
      <c r="T9" s="51">
        <v>2E-3</v>
      </c>
      <c r="U9" s="49">
        <v>1719</v>
      </c>
      <c r="V9" s="51">
        <v>1.9E-2</v>
      </c>
      <c r="W9" s="49">
        <v>173</v>
      </c>
      <c r="X9" s="53">
        <v>2E-3</v>
      </c>
      <c r="Y9" s="52">
        <v>152</v>
      </c>
      <c r="Z9" s="200">
        <v>2E-3</v>
      </c>
      <c r="AA9" s="434">
        <v>6</v>
      </c>
      <c r="AB9" s="433">
        <v>0</v>
      </c>
      <c r="AC9" s="432">
        <v>2573</v>
      </c>
      <c r="AD9" s="431">
        <v>86242</v>
      </c>
      <c r="AE9" s="430">
        <v>0.97799999999999998</v>
      </c>
      <c r="AF9" s="423">
        <v>448</v>
      </c>
      <c r="AG9" s="422">
        <v>5.0000000000000001E-3</v>
      </c>
      <c r="AI9" s="495">
        <v>410</v>
      </c>
      <c r="AJ9" s="494">
        <v>5.0000000000000001E-3</v>
      </c>
      <c r="AL9" s="531">
        <f t="shared" si="0"/>
        <v>38</v>
      </c>
      <c r="AM9" s="530">
        <f t="shared" si="1"/>
        <v>0</v>
      </c>
    </row>
    <row r="10" spans="1:40" x14ac:dyDescent="0.25">
      <c r="A10" s="36" t="s">
        <v>30</v>
      </c>
      <c r="B10" s="37">
        <v>13998</v>
      </c>
      <c r="C10" s="38">
        <v>26</v>
      </c>
      <c r="D10" s="38">
        <v>0</v>
      </c>
      <c r="E10" s="38">
        <v>5</v>
      </c>
      <c r="F10" s="39">
        <v>3</v>
      </c>
      <c r="G10" s="206">
        <v>13483</v>
      </c>
      <c r="H10" s="281">
        <v>0.96299999999999997</v>
      </c>
      <c r="I10" s="145">
        <v>450</v>
      </c>
      <c r="J10" s="204">
        <v>3.2000000000000001E-2</v>
      </c>
      <c r="K10" s="203">
        <v>27</v>
      </c>
      <c r="L10" s="204">
        <v>2E-3</v>
      </c>
      <c r="M10" s="203">
        <v>38</v>
      </c>
      <c r="N10" s="282">
        <v>3.0000000000000001E-3</v>
      </c>
      <c r="O10" s="141">
        <v>56</v>
      </c>
      <c r="P10" s="364">
        <v>4.0000000000000001E-3</v>
      </c>
      <c r="Q10" s="49">
        <v>16</v>
      </c>
      <c r="R10" s="51">
        <v>1E-3</v>
      </c>
      <c r="S10" s="49">
        <v>74</v>
      </c>
      <c r="T10" s="51">
        <v>5.0000000000000001E-3</v>
      </c>
      <c r="U10" s="49">
        <v>12170</v>
      </c>
      <c r="V10" s="51">
        <v>0.86899999999999999</v>
      </c>
      <c r="W10" s="49">
        <v>2</v>
      </c>
      <c r="X10" s="53">
        <v>0</v>
      </c>
      <c r="Y10" s="52">
        <v>2</v>
      </c>
      <c r="Z10" s="200">
        <v>0</v>
      </c>
      <c r="AA10" s="434">
        <v>32</v>
      </c>
      <c r="AB10" s="433">
        <v>2E-3</v>
      </c>
      <c r="AC10" s="432">
        <v>12349</v>
      </c>
      <c r="AD10" s="431">
        <v>1801</v>
      </c>
      <c r="AE10" s="430">
        <v>0.129</v>
      </c>
      <c r="AF10" s="423">
        <v>83</v>
      </c>
      <c r="AG10" s="422">
        <v>6.0000000000000001E-3</v>
      </c>
      <c r="AI10" s="495">
        <v>111</v>
      </c>
      <c r="AJ10" s="494">
        <v>8.0000000000000002E-3</v>
      </c>
      <c r="AL10" s="531">
        <f t="shared" si="0"/>
        <v>-28</v>
      </c>
      <c r="AM10" s="530">
        <f t="shared" si="1"/>
        <v>-2E-3</v>
      </c>
    </row>
    <row r="11" spans="1:40" x14ac:dyDescent="0.25">
      <c r="A11" s="36" t="s">
        <v>31</v>
      </c>
      <c r="B11" s="37">
        <v>8141</v>
      </c>
      <c r="C11" s="38">
        <v>18</v>
      </c>
      <c r="D11" s="38">
        <v>0</v>
      </c>
      <c r="E11" s="38">
        <v>0</v>
      </c>
      <c r="F11" s="39">
        <v>4</v>
      </c>
      <c r="G11" s="206">
        <v>7778</v>
      </c>
      <c r="H11" s="281">
        <v>0.95499999999999996</v>
      </c>
      <c r="I11" s="145">
        <v>336</v>
      </c>
      <c r="J11" s="204">
        <v>4.1000000000000002E-2</v>
      </c>
      <c r="K11" s="203">
        <v>26</v>
      </c>
      <c r="L11" s="204">
        <v>3.0000000000000001E-3</v>
      </c>
      <c r="M11" s="203">
        <v>1</v>
      </c>
      <c r="N11" s="282">
        <v>0</v>
      </c>
      <c r="O11" s="141">
        <v>934</v>
      </c>
      <c r="P11" s="364">
        <v>0.115</v>
      </c>
      <c r="Q11" s="49">
        <v>6</v>
      </c>
      <c r="R11" s="51">
        <v>1E-3</v>
      </c>
      <c r="S11" s="49">
        <v>578</v>
      </c>
      <c r="T11" s="51">
        <v>7.0999999999999994E-2</v>
      </c>
      <c r="U11" s="49">
        <v>44</v>
      </c>
      <c r="V11" s="51">
        <v>5.0000000000000001E-3</v>
      </c>
      <c r="W11" s="49">
        <v>47</v>
      </c>
      <c r="X11" s="53">
        <v>6.0000000000000001E-3</v>
      </c>
      <c r="Y11" s="52">
        <v>10</v>
      </c>
      <c r="Z11" s="200">
        <v>1E-3</v>
      </c>
      <c r="AA11" s="434">
        <v>32</v>
      </c>
      <c r="AB11" s="433">
        <v>4.0000000000000001E-3</v>
      </c>
      <c r="AC11" s="432">
        <v>1653</v>
      </c>
      <c r="AD11" s="431">
        <v>7169</v>
      </c>
      <c r="AE11" s="430">
        <v>0.88100000000000001</v>
      </c>
      <c r="AF11" s="423">
        <v>960</v>
      </c>
      <c r="AG11" s="422">
        <v>0.11799999999999999</v>
      </c>
      <c r="AI11" s="495">
        <v>995</v>
      </c>
      <c r="AJ11" s="494">
        <v>0.122</v>
      </c>
      <c r="AL11" s="531">
        <f t="shared" si="0"/>
        <v>-35</v>
      </c>
      <c r="AM11" s="530">
        <f t="shared" si="1"/>
        <v>-4.0000000000000036E-3</v>
      </c>
    </row>
    <row r="12" spans="1:40" x14ac:dyDescent="0.25">
      <c r="A12" s="36" t="s">
        <v>299</v>
      </c>
      <c r="B12" s="37">
        <v>14696</v>
      </c>
      <c r="C12" s="38">
        <v>19</v>
      </c>
      <c r="D12" s="38">
        <v>0</v>
      </c>
      <c r="E12" s="38">
        <v>11</v>
      </c>
      <c r="F12" s="39">
        <v>3</v>
      </c>
      <c r="G12" s="206">
        <v>14351</v>
      </c>
      <c r="H12" s="281">
        <v>0.97699999999999998</v>
      </c>
      <c r="I12" s="145">
        <v>193</v>
      </c>
      <c r="J12" s="204">
        <v>1.2999999999999999E-2</v>
      </c>
      <c r="K12" s="203">
        <v>8</v>
      </c>
      <c r="L12" s="204">
        <v>1E-3</v>
      </c>
      <c r="M12" s="203">
        <v>144</v>
      </c>
      <c r="N12" s="282">
        <v>0.01</v>
      </c>
      <c r="O12" s="141">
        <v>43</v>
      </c>
      <c r="P12" s="364">
        <v>3.0000000000000001E-3</v>
      </c>
      <c r="Q12" s="49">
        <v>17</v>
      </c>
      <c r="R12" s="51">
        <v>1E-3</v>
      </c>
      <c r="S12" s="49">
        <v>111</v>
      </c>
      <c r="T12" s="51">
        <v>8.0000000000000002E-3</v>
      </c>
      <c r="U12" s="49">
        <v>91</v>
      </c>
      <c r="V12" s="51">
        <v>6.0000000000000001E-3</v>
      </c>
      <c r="W12" s="49">
        <v>28</v>
      </c>
      <c r="X12" s="53">
        <v>2E-3</v>
      </c>
      <c r="Y12" s="52">
        <v>28</v>
      </c>
      <c r="Z12" s="200">
        <v>2E-3</v>
      </c>
      <c r="AA12" s="434">
        <v>17</v>
      </c>
      <c r="AB12" s="433">
        <v>1E-3</v>
      </c>
      <c r="AC12" s="432">
        <v>462</v>
      </c>
      <c r="AD12" s="431">
        <v>14519</v>
      </c>
      <c r="AE12" s="430">
        <v>0.98799999999999999</v>
      </c>
      <c r="AF12" s="423">
        <v>51</v>
      </c>
      <c r="AG12" s="422">
        <v>3.0000000000000001E-3</v>
      </c>
      <c r="AI12" s="495">
        <v>52</v>
      </c>
      <c r="AJ12" s="494">
        <v>4.0000000000000001E-3</v>
      </c>
      <c r="AL12" s="531">
        <f t="shared" si="0"/>
        <v>-1</v>
      </c>
      <c r="AM12" s="530">
        <f t="shared" si="1"/>
        <v>-1E-3</v>
      </c>
    </row>
    <row r="13" spans="1:40" x14ac:dyDescent="0.25">
      <c r="A13" s="36" t="s">
        <v>295</v>
      </c>
      <c r="B13" s="37">
        <v>55335</v>
      </c>
      <c r="C13" s="38">
        <v>69</v>
      </c>
      <c r="D13" s="38">
        <v>5</v>
      </c>
      <c r="E13" s="38">
        <v>54</v>
      </c>
      <c r="F13" s="39">
        <v>3</v>
      </c>
      <c r="G13" s="206">
        <v>51706</v>
      </c>
      <c r="H13" s="281">
        <v>0.93400000000000005</v>
      </c>
      <c r="I13" s="145">
        <v>3315</v>
      </c>
      <c r="J13" s="204">
        <v>0.06</v>
      </c>
      <c r="K13" s="203">
        <v>95</v>
      </c>
      <c r="L13" s="204">
        <v>2E-3</v>
      </c>
      <c r="M13" s="203">
        <v>219</v>
      </c>
      <c r="N13" s="282">
        <v>4.0000000000000001E-3</v>
      </c>
      <c r="O13" s="141">
        <v>966</v>
      </c>
      <c r="P13" s="364">
        <v>1.7000000000000001E-2</v>
      </c>
      <c r="Q13" s="49">
        <v>631</v>
      </c>
      <c r="R13" s="51">
        <v>1.0999999999999999E-2</v>
      </c>
      <c r="S13" s="49">
        <v>44541</v>
      </c>
      <c r="T13" s="51">
        <v>0.80500000000000005</v>
      </c>
      <c r="U13" s="49">
        <v>316</v>
      </c>
      <c r="V13" s="51">
        <v>6.0000000000000001E-3</v>
      </c>
      <c r="W13" s="49">
        <v>2000</v>
      </c>
      <c r="X13" s="53">
        <v>3.5999999999999997E-2</v>
      </c>
      <c r="Y13" s="52">
        <v>0</v>
      </c>
      <c r="Z13" s="200">
        <v>0</v>
      </c>
      <c r="AA13" s="434">
        <v>24</v>
      </c>
      <c r="AB13" s="433">
        <v>0</v>
      </c>
      <c r="AC13" s="432">
        <v>47926</v>
      </c>
      <c r="AD13" s="431">
        <v>8852</v>
      </c>
      <c r="AE13" s="430">
        <v>0.16</v>
      </c>
      <c r="AF13" s="423">
        <v>1061</v>
      </c>
      <c r="AG13" s="422">
        <v>1.9E-2</v>
      </c>
      <c r="AI13" s="495">
        <v>1056</v>
      </c>
      <c r="AJ13" s="494">
        <v>1.9E-2</v>
      </c>
      <c r="AL13" s="531">
        <f t="shared" si="0"/>
        <v>5</v>
      </c>
      <c r="AM13" s="530">
        <f t="shared" si="1"/>
        <v>0</v>
      </c>
    </row>
    <row r="14" spans="1:40" x14ac:dyDescent="0.25">
      <c r="A14" s="36" t="s">
        <v>34</v>
      </c>
      <c r="B14" s="37">
        <v>4325</v>
      </c>
      <c r="C14" s="38">
        <v>10</v>
      </c>
      <c r="D14" s="38">
        <v>0</v>
      </c>
      <c r="E14" s="38">
        <v>0</v>
      </c>
      <c r="F14" s="39">
        <v>5</v>
      </c>
      <c r="G14" s="206">
        <v>3803</v>
      </c>
      <c r="H14" s="281">
        <v>0.879</v>
      </c>
      <c r="I14" s="145">
        <v>509</v>
      </c>
      <c r="J14" s="204">
        <v>0.11799999999999999</v>
      </c>
      <c r="K14" s="203">
        <v>13</v>
      </c>
      <c r="L14" s="204">
        <v>3.0000000000000001E-3</v>
      </c>
      <c r="M14" s="203">
        <v>0</v>
      </c>
      <c r="N14" s="282">
        <v>0</v>
      </c>
      <c r="O14" s="141">
        <v>192</v>
      </c>
      <c r="P14" s="364">
        <v>4.3999999999999997E-2</v>
      </c>
      <c r="Q14" s="49">
        <v>8</v>
      </c>
      <c r="R14" s="51">
        <v>2E-3</v>
      </c>
      <c r="S14" s="49">
        <v>155</v>
      </c>
      <c r="T14" s="51">
        <v>3.5999999999999997E-2</v>
      </c>
      <c r="U14" s="49">
        <v>23</v>
      </c>
      <c r="V14" s="51">
        <v>5.0000000000000001E-3</v>
      </c>
      <c r="W14" s="49">
        <v>26</v>
      </c>
      <c r="X14" s="53">
        <v>6.0000000000000001E-3</v>
      </c>
      <c r="Y14" s="52">
        <v>7</v>
      </c>
      <c r="Z14" s="200">
        <v>2E-3</v>
      </c>
      <c r="AA14" s="434">
        <v>15</v>
      </c>
      <c r="AB14" s="433">
        <v>3.0000000000000001E-3</v>
      </c>
      <c r="AC14" s="432">
        <v>441</v>
      </c>
      <c r="AD14" s="431">
        <v>4114</v>
      </c>
      <c r="AE14" s="430">
        <v>0.95099999999999996</v>
      </c>
      <c r="AF14" s="423">
        <v>205</v>
      </c>
      <c r="AG14" s="422">
        <v>4.7E-2</v>
      </c>
      <c r="AI14" s="495">
        <v>207</v>
      </c>
      <c r="AJ14" s="494">
        <v>4.8000000000000001E-2</v>
      </c>
      <c r="AL14" s="531">
        <f t="shared" si="0"/>
        <v>-2</v>
      </c>
      <c r="AM14" s="530">
        <f t="shared" si="1"/>
        <v>-1.0000000000000009E-3</v>
      </c>
    </row>
    <row r="15" spans="1:40" x14ac:dyDescent="0.25">
      <c r="A15" s="36" t="s">
        <v>35</v>
      </c>
      <c r="B15" s="37">
        <v>5087</v>
      </c>
      <c r="C15" s="38">
        <v>11</v>
      </c>
      <c r="D15" s="38">
        <v>0</v>
      </c>
      <c r="E15" s="38">
        <v>0</v>
      </c>
      <c r="F15" s="39">
        <v>3</v>
      </c>
      <c r="G15" s="206">
        <v>4727</v>
      </c>
      <c r="H15" s="281">
        <v>0.92900000000000005</v>
      </c>
      <c r="I15" s="145">
        <v>357</v>
      </c>
      <c r="J15" s="204">
        <v>7.0000000000000007E-2</v>
      </c>
      <c r="K15" s="203">
        <v>3</v>
      </c>
      <c r="L15" s="204">
        <v>1E-3</v>
      </c>
      <c r="M15" s="203">
        <v>0</v>
      </c>
      <c r="N15" s="282">
        <v>0</v>
      </c>
      <c r="O15" s="141">
        <v>71</v>
      </c>
      <c r="P15" s="364">
        <v>1.4E-2</v>
      </c>
      <c r="Q15" s="49">
        <v>0</v>
      </c>
      <c r="R15" s="51">
        <v>0</v>
      </c>
      <c r="S15" s="49">
        <v>64</v>
      </c>
      <c r="T15" s="51">
        <v>1.2999999999999999E-2</v>
      </c>
      <c r="U15" s="49">
        <v>49</v>
      </c>
      <c r="V15" s="51">
        <v>0.01</v>
      </c>
      <c r="W15" s="49">
        <v>52</v>
      </c>
      <c r="X15" s="53">
        <v>0.01</v>
      </c>
      <c r="Y15" s="52">
        <v>5</v>
      </c>
      <c r="Z15" s="200">
        <v>1E-3</v>
      </c>
      <c r="AA15" s="434">
        <v>29</v>
      </c>
      <c r="AB15" s="433">
        <v>6.0000000000000001E-3</v>
      </c>
      <c r="AC15" s="432">
        <v>291</v>
      </c>
      <c r="AD15" s="431">
        <v>5013</v>
      </c>
      <c r="AE15" s="430">
        <v>0.98499999999999999</v>
      </c>
      <c r="AF15" s="423">
        <v>74</v>
      </c>
      <c r="AG15" s="422">
        <v>1.4999999999999999E-2</v>
      </c>
      <c r="AI15" s="495">
        <v>74</v>
      </c>
      <c r="AJ15" s="494">
        <v>1.4999999999999999E-2</v>
      </c>
      <c r="AL15" s="531">
        <f t="shared" si="0"/>
        <v>0</v>
      </c>
      <c r="AM15" s="530">
        <f t="shared" si="1"/>
        <v>0</v>
      </c>
    </row>
    <row r="16" spans="1:40" x14ac:dyDescent="0.25">
      <c r="A16" s="36" t="s">
        <v>36</v>
      </c>
      <c r="B16" s="37">
        <v>4360</v>
      </c>
      <c r="C16" s="38">
        <v>12</v>
      </c>
      <c r="D16" s="38">
        <v>0</v>
      </c>
      <c r="E16" s="38">
        <v>0</v>
      </c>
      <c r="F16" s="39">
        <v>4</v>
      </c>
      <c r="G16" s="206">
        <v>3978</v>
      </c>
      <c r="H16" s="281">
        <v>0.91200000000000003</v>
      </c>
      <c r="I16" s="145">
        <v>350</v>
      </c>
      <c r="J16" s="204">
        <v>0.08</v>
      </c>
      <c r="K16" s="203">
        <v>30</v>
      </c>
      <c r="L16" s="204">
        <v>7.0000000000000001E-3</v>
      </c>
      <c r="M16" s="203">
        <v>2</v>
      </c>
      <c r="N16" s="282">
        <v>0</v>
      </c>
      <c r="O16" s="141">
        <v>649</v>
      </c>
      <c r="P16" s="364">
        <v>0.14899999999999999</v>
      </c>
      <c r="Q16" s="49">
        <v>20</v>
      </c>
      <c r="R16" s="51">
        <v>5.0000000000000001E-3</v>
      </c>
      <c r="S16" s="49">
        <v>341</v>
      </c>
      <c r="T16" s="51">
        <v>7.8E-2</v>
      </c>
      <c r="U16" s="49">
        <v>4330</v>
      </c>
      <c r="V16" s="51">
        <v>0.99299999999999999</v>
      </c>
      <c r="W16" s="49">
        <v>27</v>
      </c>
      <c r="X16" s="53">
        <v>6.0000000000000001E-3</v>
      </c>
      <c r="Y16" s="52">
        <v>6</v>
      </c>
      <c r="Z16" s="200">
        <v>1E-3</v>
      </c>
      <c r="AA16" s="434">
        <v>16</v>
      </c>
      <c r="AB16" s="433">
        <v>4.0000000000000001E-3</v>
      </c>
      <c r="AC16" s="432">
        <v>5380</v>
      </c>
      <c r="AD16" s="431">
        <v>0</v>
      </c>
      <c r="AE16" s="430">
        <v>0</v>
      </c>
      <c r="AF16" s="423">
        <v>679</v>
      </c>
      <c r="AG16" s="422">
        <v>0.156</v>
      </c>
      <c r="AI16" s="495">
        <v>678</v>
      </c>
      <c r="AJ16" s="494">
        <v>0.155</v>
      </c>
      <c r="AL16" s="531">
        <f t="shared" si="0"/>
        <v>1</v>
      </c>
      <c r="AM16" s="530">
        <f t="shared" si="1"/>
        <v>1.0000000000000009E-3</v>
      </c>
    </row>
    <row r="17" spans="1:39" x14ac:dyDescent="0.25">
      <c r="A17" s="36" t="s">
        <v>37</v>
      </c>
      <c r="B17" s="37">
        <v>25552</v>
      </c>
      <c r="C17" s="38">
        <v>39</v>
      </c>
      <c r="D17" s="38">
        <v>0</v>
      </c>
      <c r="E17" s="38">
        <v>30</v>
      </c>
      <c r="F17" s="39">
        <v>3</v>
      </c>
      <c r="G17" s="206">
        <v>23099</v>
      </c>
      <c r="H17" s="281">
        <v>0.90400000000000003</v>
      </c>
      <c r="I17" s="145">
        <v>2162</v>
      </c>
      <c r="J17" s="204">
        <v>8.5000000000000006E-2</v>
      </c>
      <c r="K17" s="203">
        <v>200</v>
      </c>
      <c r="L17" s="204">
        <v>8.0000000000000002E-3</v>
      </c>
      <c r="M17" s="203">
        <v>91</v>
      </c>
      <c r="N17" s="282">
        <v>4.0000000000000001E-3</v>
      </c>
      <c r="O17" s="141">
        <v>361</v>
      </c>
      <c r="P17" s="364">
        <v>1.4E-2</v>
      </c>
      <c r="Q17" s="49">
        <v>220</v>
      </c>
      <c r="R17" s="51">
        <v>8.9999999999999993E-3</v>
      </c>
      <c r="S17" s="49">
        <v>2864</v>
      </c>
      <c r="T17" s="51">
        <v>0.112</v>
      </c>
      <c r="U17" s="49">
        <v>6500</v>
      </c>
      <c r="V17" s="51">
        <v>0.254</v>
      </c>
      <c r="W17" s="49">
        <v>1449</v>
      </c>
      <c r="X17" s="53">
        <v>5.7000000000000002E-2</v>
      </c>
      <c r="Y17" s="52">
        <v>11</v>
      </c>
      <c r="Z17" s="200">
        <v>0</v>
      </c>
      <c r="AA17" s="434">
        <v>22</v>
      </c>
      <c r="AB17" s="433">
        <v>1E-3</v>
      </c>
      <c r="AC17" s="432">
        <v>11258</v>
      </c>
      <c r="AD17" s="431">
        <v>18679</v>
      </c>
      <c r="AE17" s="430">
        <v>0.73099999999999998</v>
      </c>
      <c r="AF17" s="423">
        <v>561</v>
      </c>
      <c r="AG17" s="422">
        <v>2.1999999999999999E-2</v>
      </c>
      <c r="AI17" s="495">
        <v>642</v>
      </c>
      <c r="AJ17" s="494">
        <v>2.5000000000000001E-2</v>
      </c>
      <c r="AL17" s="531">
        <f t="shared" si="0"/>
        <v>-81</v>
      </c>
      <c r="AM17" s="530">
        <f t="shared" si="1"/>
        <v>-3.0000000000000027E-3</v>
      </c>
    </row>
    <row r="18" spans="1:39" x14ac:dyDescent="0.25">
      <c r="A18" s="36" t="s">
        <v>290</v>
      </c>
      <c r="B18" s="37">
        <v>3638</v>
      </c>
      <c r="C18" s="38">
        <v>10</v>
      </c>
      <c r="D18" s="38">
        <v>0</v>
      </c>
      <c r="E18" s="38">
        <v>7</v>
      </c>
      <c r="F18" s="39">
        <v>4</v>
      </c>
      <c r="G18" s="206">
        <v>2770</v>
      </c>
      <c r="H18" s="281">
        <v>0.76100000000000001</v>
      </c>
      <c r="I18" s="145">
        <v>549</v>
      </c>
      <c r="J18" s="204">
        <v>0.151</v>
      </c>
      <c r="K18" s="203">
        <v>272</v>
      </c>
      <c r="L18" s="204">
        <v>7.4999999999999997E-2</v>
      </c>
      <c r="M18" s="203">
        <v>47</v>
      </c>
      <c r="N18" s="282">
        <v>1.2999999999999999E-2</v>
      </c>
      <c r="O18" s="141">
        <v>30</v>
      </c>
      <c r="P18" s="364">
        <v>8.0000000000000002E-3</v>
      </c>
      <c r="Q18" s="49">
        <v>11</v>
      </c>
      <c r="R18" s="51">
        <v>3.0000000000000001E-3</v>
      </c>
      <c r="S18" s="49">
        <v>44</v>
      </c>
      <c r="T18" s="51">
        <v>1.2E-2</v>
      </c>
      <c r="U18" s="49">
        <v>23</v>
      </c>
      <c r="V18" s="51">
        <v>6.0000000000000001E-3</v>
      </c>
      <c r="W18" s="49">
        <v>16</v>
      </c>
      <c r="X18" s="53">
        <v>4.0000000000000001E-3</v>
      </c>
      <c r="Y18" s="52">
        <v>8</v>
      </c>
      <c r="Z18" s="200">
        <v>2E-3</v>
      </c>
      <c r="AA18" s="434">
        <v>9</v>
      </c>
      <c r="AB18" s="433">
        <v>2E-3</v>
      </c>
      <c r="AC18" s="432">
        <v>168</v>
      </c>
      <c r="AD18" s="431">
        <v>3309</v>
      </c>
      <c r="AE18" s="430">
        <v>0.91</v>
      </c>
      <c r="AF18" s="423">
        <v>302</v>
      </c>
      <c r="AG18" s="422">
        <v>8.3000000000000004E-2</v>
      </c>
      <c r="AI18" s="495">
        <v>301</v>
      </c>
      <c r="AJ18" s="494">
        <v>8.3000000000000004E-2</v>
      </c>
      <c r="AL18" s="531">
        <f t="shared" si="0"/>
        <v>1</v>
      </c>
      <c r="AM18" s="530">
        <f t="shared" si="1"/>
        <v>0</v>
      </c>
    </row>
    <row r="19" spans="1:39" x14ac:dyDescent="0.25">
      <c r="A19" s="36" t="s">
        <v>39</v>
      </c>
      <c r="B19" s="37">
        <v>7366</v>
      </c>
      <c r="C19" s="38">
        <v>14</v>
      </c>
      <c r="D19" s="38">
        <v>0</v>
      </c>
      <c r="E19" s="38">
        <v>0</v>
      </c>
      <c r="F19" s="39">
        <v>3</v>
      </c>
      <c r="G19" s="206">
        <v>7309</v>
      </c>
      <c r="H19" s="281">
        <v>0.99199999999999999</v>
      </c>
      <c r="I19" s="145">
        <v>50</v>
      </c>
      <c r="J19" s="204">
        <v>7.0000000000000001E-3</v>
      </c>
      <c r="K19" s="203">
        <v>6</v>
      </c>
      <c r="L19" s="204">
        <v>1E-3</v>
      </c>
      <c r="M19" s="203">
        <v>1</v>
      </c>
      <c r="N19" s="282">
        <v>0</v>
      </c>
      <c r="O19" s="141">
        <v>25</v>
      </c>
      <c r="P19" s="364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0">
        <v>0</v>
      </c>
      <c r="AA19" s="434">
        <v>1</v>
      </c>
      <c r="AB19" s="433">
        <v>0</v>
      </c>
      <c r="AC19" s="432">
        <v>43</v>
      </c>
      <c r="AD19" s="431">
        <v>7335</v>
      </c>
      <c r="AE19" s="430">
        <v>0.996</v>
      </c>
      <c r="AF19" s="423">
        <v>31</v>
      </c>
      <c r="AG19" s="422">
        <v>4.0000000000000001E-3</v>
      </c>
      <c r="AI19" s="495">
        <v>34</v>
      </c>
      <c r="AJ19" s="494">
        <v>5.0000000000000001E-3</v>
      </c>
      <c r="AL19" s="531">
        <f t="shared" si="0"/>
        <v>-3</v>
      </c>
      <c r="AM19" s="530">
        <f t="shared" si="1"/>
        <v>-1E-3</v>
      </c>
    </row>
    <row r="20" spans="1:39" x14ac:dyDescent="0.25">
      <c r="A20" s="36" t="s">
        <v>40</v>
      </c>
      <c r="B20" s="37">
        <v>22379</v>
      </c>
      <c r="C20" s="38">
        <v>28</v>
      </c>
      <c r="D20" s="38">
        <v>0</v>
      </c>
      <c r="E20" s="38">
        <v>18</v>
      </c>
      <c r="F20" s="39">
        <v>3</v>
      </c>
      <c r="G20" s="206">
        <v>19993</v>
      </c>
      <c r="H20" s="281">
        <v>0.89300000000000002</v>
      </c>
      <c r="I20" s="145">
        <v>2049</v>
      </c>
      <c r="J20" s="204">
        <v>9.1999999999999998E-2</v>
      </c>
      <c r="K20" s="203">
        <v>337</v>
      </c>
      <c r="L20" s="204">
        <v>1.4999999999999999E-2</v>
      </c>
      <c r="M20" s="203">
        <v>0</v>
      </c>
      <c r="N20" s="282">
        <v>0</v>
      </c>
      <c r="O20" s="141">
        <v>1389</v>
      </c>
      <c r="P20" s="364">
        <v>6.2E-2</v>
      </c>
      <c r="Q20" s="49">
        <v>1150</v>
      </c>
      <c r="R20" s="51">
        <v>5.0999999999999997E-2</v>
      </c>
      <c r="S20" s="49">
        <v>574</v>
      </c>
      <c r="T20" s="51">
        <v>2.5999999999999999E-2</v>
      </c>
      <c r="U20" s="49">
        <v>612</v>
      </c>
      <c r="V20" s="51">
        <v>2.7E-2</v>
      </c>
      <c r="W20" s="49">
        <v>5</v>
      </c>
      <c r="X20" s="53">
        <v>0</v>
      </c>
      <c r="Y20" s="52">
        <v>2</v>
      </c>
      <c r="Z20" s="200">
        <v>0</v>
      </c>
      <c r="AA20" s="434">
        <v>60</v>
      </c>
      <c r="AB20" s="433">
        <v>3.0000000000000001E-3</v>
      </c>
      <c r="AC20" s="432">
        <v>2725</v>
      </c>
      <c r="AD20" s="431">
        <v>20640</v>
      </c>
      <c r="AE20" s="430">
        <v>0.92200000000000004</v>
      </c>
      <c r="AF20" s="423">
        <v>1726</v>
      </c>
      <c r="AG20" s="422">
        <v>7.6999999999999999E-2</v>
      </c>
      <c r="AI20" s="495">
        <v>1735</v>
      </c>
      <c r="AJ20" s="494">
        <v>7.8E-2</v>
      </c>
      <c r="AL20" s="531">
        <f t="shared" si="0"/>
        <v>-9</v>
      </c>
      <c r="AM20" s="530">
        <f t="shared" si="1"/>
        <v>-1.0000000000000009E-3</v>
      </c>
    </row>
    <row r="21" spans="1:39" x14ac:dyDescent="0.25">
      <c r="A21" s="36" t="s">
        <v>41</v>
      </c>
      <c r="B21" s="37">
        <v>14286</v>
      </c>
      <c r="C21" s="38">
        <v>25</v>
      </c>
      <c r="D21" s="38">
        <v>0</v>
      </c>
      <c r="E21" s="38">
        <v>16</v>
      </c>
      <c r="F21" s="39">
        <v>8</v>
      </c>
      <c r="G21" s="206">
        <v>13729</v>
      </c>
      <c r="H21" s="281">
        <v>0.96099999999999997</v>
      </c>
      <c r="I21" s="145">
        <v>446</v>
      </c>
      <c r="J21" s="204">
        <v>3.1E-2</v>
      </c>
      <c r="K21" s="203">
        <v>103</v>
      </c>
      <c r="L21" s="204">
        <v>7.0000000000000001E-3</v>
      </c>
      <c r="M21" s="203">
        <v>8</v>
      </c>
      <c r="N21" s="282">
        <v>1E-3</v>
      </c>
      <c r="O21" s="141">
        <v>99</v>
      </c>
      <c r="P21" s="364">
        <v>7.0000000000000001E-3</v>
      </c>
      <c r="Q21" s="49">
        <v>60</v>
      </c>
      <c r="R21" s="51">
        <v>4.0000000000000001E-3</v>
      </c>
      <c r="S21" s="49">
        <v>83</v>
      </c>
      <c r="T21" s="51">
        <v>6.0000000000000001E-3</v>
      </c>
      <c r="U21" s="49">
        <v>52</v>
      </c>
      <c r="V21" s="51">
        <v>4.0000000000000001E-3</v>
      </c>
      <c r="W21" s="49">
        <v>32</v>
      </c>
      <c r="X21" s="53">
        <v>2E-3</v>
      </c>
      <c r="Y21" s="52">
        <v>12</v>
      </c>
      <c r="Z21" s="200">
        <v>1E-3</v>
      </c>
      <c r="AA21" s="434">
        <v>22</v>
      </c>
      <c r="AB21" s="433">
        <v>2E-3</v>
      </c>
      <c r="AC21" s="432">
        <v>321</v>
      </c>
      <c r="AD21" s="431">
        <v>14067</v>
      </c>
      <c r="AE21" s="430">
        <v>0.98499999999999999</v>
      </c>
      <c r="AF21" s="423">
        <v>202</v>
      </c>
      <c r="AG21" s="422">
        <v>1.4E-2</v>
      </c>
      <c r="AI21" s="495">
        <v>203</v>
      </c>
      <c r="AJ21" s="494">
        <v>1.4E-2</v>
      </c>
      <c r="AL21" s="531">
        <f t="shared" si="0"/>
        <v>-1</v>
      </c>
      <c r="AM21" s="530">
        <f t="shared" si="1"/>
        <v>0</v>
      </c>
    </row>
    <row r="22" spans="1:39" x14ac:dyDescent="0.25">
      <c r="A22" s="36" t="s">
        <v>42</v>
      </c>
      <c r="B22" s="37">
        <v>19052</v>
      </c>
      <c r="C22" s="38">
        <v>24</v>
      </c>
      <c r="D22" s="38">
        <v>0</v>
      </c>
      <c r="E22" s="38">
        <v>9</v>
      </c>
      <c r="F22" s="39">
        <v>3</v>
      </c>
      <c r="G22" s="206">
        <v>18794</v>
      </c>
      <c r="H22" s="281">
        <v>0.98599999999999999</v>
      </c>
      <c r="I22" s="145">
        <v>222</v>
      </c>
      <c r="J22" s="204">
        <v>1.2E-2</v>
      </c>
      <c r="K22" s="203">
        <v>6</v>
      </c>
      <c r="L22" s="204">
        <v>0</v>
      </c>
      <c r="M22" s="203">
        <v>30</v>
      </c>
      <c r="N22" s="282">
        <v>2E-3</v>
      </c>
      <c r="O22" s="141">
        <v>14</v>
      </c>
      <c r="P22" s="364">
        <v>1E-3</v>
      </c>
      <c r="Q22" s="49">
        <v>3</v>
      </c>
      <c r="R22" s="51">
        <v>0</v>
      </c>
      <c r="S22" s="49">
        <v>251</v>
      </c>
      <c r="T22" s="51">
        <v>1.2999999999999999E-2</v>
      </c>
      <c r="U22" s="49">
        <v>4</v>
      </c>
      <c r="V22" s="51">
        <v>0</v>
      </c>
      <c r="W22" s="49">
        <v>0</v>
      </c>
      <c r="X22" s="53">
        <v>0</v>
      </c>
      <c r="Y22" s="52">
        <v>0</v>
      </c>
      <c r="Z22" s="200">
        <v>0</v>
      </c>
      <c r="AA22" s="434">
        <v>1</v>
      </c>
      <c r="AB22" s="433">
        <v>0</v>
      </c>
      <c r="AC22" s="432">
        <v>308</v>
      </c>
      <c r="AD22" s="431">
        <v>18784</v>
      </c>
      <c r="AE22" s="430">
        <v>0.98599999999999999</v>
      </c>
      <c r="AF22" s="423">
        <v>20</v>
      </c>
      <c r="AG22" s="422">
        <v>1E-3</v>
      </c>
      <c r="AI22" s="495">
        <v>19</v>
      </c>
      <c r="AJ22" s="494">
        <v>1E-3</v>
      </c>
      <c r="AL22" s="531">
        <f t="shared" si="0"/>
        <v>1</v>
      </c>
      <c r="AM22" s="530">
        <f t="shared" si="1"/>
        <v>0</v>
      </c>
    </row>
    <row r="23" spans="1:39" x14ac:dyDescent="0.25">
      <c r="A23" s="36" t="s">
        <v>43</v>
      </c>
      <c r="B23" s="37">
        <v>9032</v>
      </c>
      <c r="C23" s="38">
        <v>14</v>
      </c>
      <c r="D23" s="38">
        <v>5</v>
      </c>
      <c r="E23" s="38">
        <v>0</v>
      </c>
      <c r="F23" s="39">
        <v>5</v>
      </c>
      <c r="G23" s="206">
        <v>8769</v>
      </c>
      <c r="H23" s="281">
        <v>0.97099999999999997</v>
      </c>
      <c r="I23" s="145">
        <v>247</v>
      </c>
      <c r="J23" s="204">
        <v>2.7E-2</v>
      </c>
      <c r="K23" s="203">
        <v>15</v>
      </c>
      <c r="L23" s="204">
        <v>2E-3</v>
      </c>
      <c r="M23" s="203">
        <v>1</v>
      </c>
      <c r="N23" s="282">
        <v>0</v>
      </c>
      <c r="O23" s="141">
        <v>54</v>
      </c>
      <c r="P23" s="364">
        <v>6.0000000000000001E-3</v>
      </c>
      <c r="Q23" s="49">
        <v>0</v>
      </c>
      <c r="R23" s="51">
        <v>0</v>
      </c>
      <c r="S23" s="49">
        <v>81</v>
      </c>
      <c r="T23" s="51">
        <v>8.9999999999999993E-3</v>
      </c>
      <c r="U23" s="49">
        <v>24</v>
      </c>
      <c r="V23" s="51">
        <v>3.0000000000000001E-3</v>
      </c>
      <c r="W23" s="49">
        <v>23</v>
      </c>
      <c r="X23" s="53">
        <v>3.0000000000000001E-3</v>
      </c>
      <c r="Y23" s="52">
        <v>4</v>
      </c>
      <c r="Z23" s="200">
        <v>0</v>
      </c>
      <c r="AA23" s="434">
        <v>18</v>
      </c>
      <c r="AB23" s="433">
        <v>2E-3</v>
      </c>
      <c r="AC23" s="432">
        <v>208</v>
      </c>
      <c r="AD23" s="431">
        <v>8928</v>
      </c>
      <c r="AE23" s="430">
        <v>0.98799999999999999</v>
      </c>
      <c r="AF23" s="423">
        <v>69</v>
      </c>
      <c r="AG23" s="422">
        <v>8.0000000000000002E-3</v>
      </c>
      <c r="AI23" s="495">
        <v>70</v>
      </c>
      <c r="AJ23" s="494">
        <v>8.0000000000000002E-3</v>
      </c>
      <c r="AL23" s="531">
        <f t="shared" si="0"/>
        <v>-1</v>
      </c>
      <c r="AM23" s="530">
        <f t="shared" si="1"/>
        <v>0</v>
      </c>
    </row>
    <row r="24" spans="1:39" x14ac:dyDescent="0.25">
      <c r="A24" s="36" t="s">
        <v>44</v>
      </c>
      <c r="B24" s="37">
        <v>43825</v>
      </c>
      <c r="C24" s="38">
        <v>64</v>
      </c>
      <c r="D24" s="38">
        <v>0</v>
      </c>
      <c r="E24" s="38">
        <v>32</v>
      </c>
      <c r="F24" s="39">
        <v>6</v>
      </c>
      <c r="G24" s="206">
        <v>41512</v>
      </c>
      <c r="H24" s="281">
        <v>0.94699999999999995</v>
      </c>
      <c r="I24" s="145">
        <v>2017</v>
      </c>
      <c r="J24" s="204">
        <v>4.5999999999999999E-2</v>
      </c>
      <c r="K24" s="203">
        <v>61</v>
      </c>
      <c r="L24" s="204">
        <v>1E-3</v>
      </c>
      <c r="M24" s="203">
        <v>235</v>
      </c>
      <c r="N24" s="282">
        <v>5.0000000000000001E-3</v>
      </c>
      <c r="O24" s="141">
        <v>496</v>
      </c>
      <c r="P24" s="364">
        <v>1.0999999999999999E-2</v>
      </c>
      <c r="Q24" s="49">
        <v>208</v>
      </c>
      <c r="R24" s="51">
        <v>5.0000000000000001E-3</v>
      </c>
      <c r="S24" s="49">
        <v>292</v>
      </c>
      <c r="T24" s="51">
        <v>7.0000000000000001E-3</v>
      </c>
      <c r="U24" s="49">
        <v>243</v>
      </c>
      <c r="V24" s="51">
        <v>6.0000000000000001E-3</v>
      </c>
      <c r="W24" s="49">
        <v>61</v>
      </c>
      <c r="X24" s="53">
        <v>1E-3</v>
      </c>
      <c r="Y24" s="52">
        <v>13</v>
      </c>
      <c r="Z24" s="200">
        <v>0</v>
      </c>
      <c r="AA24" s="434">
        <v>11</v>
      </c>
      <c r="AB24" s="433">
        <v>0</v>
      </c>
      <c r="AC24" s="432">
        <v>1246</v>
      </c>
      <c r="AD24" s="431">
        <v>43197</v>
      </c>
      <c r="AE24" s="430">
        <v>0.98599999999999999</v>
      </c>
      <c r="AF24" s="423">
        <v>557</v>
      </c>
      <c r="AG24" s="422">
        <v>1.2999999999999999E-2</v>
      </c>
      <c r="AI24" s="495">
        <v>583</v>
      </c>
      <c r="AJ24" s="494">
        <v>1.2999999999999999E-2</v>
      </c>
      <c r="AL24" s="531">
        <f t="shared" si="0"/>
        <v>-26</v>
      </c>
      <c r="AM24" s="530">
        <f t="shared" si="1"/>
        <v>0</v>
      </c>
    </row>
    <row r="25" spans="1:39" x14ac:dyDescent="0.25">
      <c r="A25" s="36" t="s">
        <v>45</v>
      </c>
      <c r="B25" s="37">
        <v>18721</v>
      </c>
      <c r="C25" s="38">
        <v>30</v>
      </c>
      <c r="D25" s="38">
        <v>0</v>
      </c>
      <c r="E25" s="38">
        <v>13</v>
      </c>
      <c r="F25" s="39">
        <v>3</v>
      </c>
      <c r="G25" s="206">
        <v>18297</v>
      </c>
      <c r="H25" s="281">
        <v>0.97699999999999998</v>
      </c>
      <c r="I25" s="145">
        <v>350</v>
      </c>
      <c r="J25" s="204">
        <v>1.9E-2</v>
      </c>
      <c r="K25" s="203">
        <v>42</v>
      </c>
      <c r="L25" s="204">
        <v>2E-3</v>
      </c>
      <c r="M25" s="203">
        <v>32</v>
      </c>
      <c r="N25" s="282">
        <v>2E-3</v>
      </c>
      <c r="O25" s="141">
        <v>183</v>
      </c>
      <c r="P25" s="364">
        <v>0.01</v>
      </c>
      <c r="Q25" s="49">
        <v>81</v>
      </c>
      <c r="R25" s="51">
        <v>4.0000000000000001E-3</v>
      </c>
      <c r="S25" s="49">
        <v>104</v>
      </c>
      <c r="T25" s="51">
        <v>6.0000000000000001E-3</v>
      </c>
      <c r="U25" s="49">
        <v>63</v>
      </c>
      <c r="V25" s="51">
        <v>3.0000000000000001E-3</v>
      </c>
      <c r="W25" s="49">
        <v>31</v>
      </c>
      <c r="X25" s="53">
        <v>2E-3</v>
      </c>
      <c r="Y25" s="52">
        <v>1</v>
      </c>
      <c r="Z25" s="200">
        <v>0</v>
      </c>
      <c r="AA25" s="434">
        <v>39</v>
      </c>
      <c r="AB25" s="433">
        <v>2E-3</v>
      </c>
      <c r="AC25" s="432">
        <v>431</v>
      </c>
      <c r="AD25" s="431">
        <v>18489</v>
      </c>
      <c r="AE25" s="430">
        <v>0.98799999999999999</v>
      </c>
      <c r="AF25" s="423">
        <v>225</v>
      </c>
      <c r="AG25" s="422">
        <v>1.2E-2</v>
      </c>
      <c r="AI25" s="495">
        <v>232</v>
      </c>
      <c r="AJ25" s="494">
        <v>1.2E-2</v>
      </c>
      <c r="AL25" s="531">
        <f t="shared" si="0"/>
        <v>-7</v>
      </c>
      <c r="AM25" s="530">
        <f t="shared" si="1"/>
        <v>0</v>
      </c>
    </row>
    <row r="26" spans="1:39" x14ac:dyDescent="0.25">
      <c r="A26" s="36" t="s">
        <v>46</v>
      </c>
      <c r="B26" s="37">
        <v>42925</v>
      </c>
      <c r="C26" s="38">
        <v>28</v>
      </c>
      <c r="D26" s="38">
        <v>4</v>
      </c>
      <c r="E26" s="38">
        <v>23</v>
      </c>
      <c r="F26" s="39">
        <v>5</v>
      </c>
      <c r="G26" s="206">
        <v>42701</v>
      </c>
      <c r="H26" s="281">
        <v>0.995</v>
      </c>
      <c r="I26" s="145">
        <v>218</v>
      </c>
      <c r="J26" s="204">
        <v>5.0000000000000001E-3</v>
      </c>
      <c r="K26" s="203">
        <v>6</v>
      </c>
      <c r="L26" s="204">
        <v>0</v>
      </c>
      <c r="M26" s="203">
        <v>0</v>
      </c>
      <c r="N26" s="282">
        <v>0</v>
      </c>
      <c r="O26" s="141">
        <v>31</v>
      </c>
      <c r="P26" s="364">
        <v>1E-3</v>
      </c>
      <c r="Q26" s="49">
        <v>29</v>
      </c>
      <c r="R26" s="51">
        <v>1E-3</v>
      </c>
      <c r="S26" s="49">
        <v>51</v>
      </c>
      <c r="T26" s="51">
        <v>1E-3</v>
      </c>
      <c r="U26" s="49">
        <v>45</v>
      </c>
      <c r="V26" s="51">
        <v>1E-3</v>
      </c>
      <c r="W26" s="49">
        <v>7</v>
      </c>
      <c r="X26" s="53">
        <v>0</v>
      </c>
      <c r="Y26" s="52">
        <v>1</v>
      </c>
      <c r="Z26" s="200">
        <v>0</v>
      </c>
      <c r="AA26" s="434">
        <v>43</v>
      </c>
      <c r="AB26" s="433">
        <v>1E-3</v>
      </c>
      <c r="AC26" s="432">
        <v>178</v>
      </c>
      <c r="AD26" s="431">
        <v>42853</v>
      </c>
      <c r="AE26" s="430">
        <v>0.998</v>
      </c>
      <c r="AF26" s="423">
        <v>37</v>
      </c>
      <c r="AG26" s="422">
        <v>1E-3</v>
      </c>
      <c r="AI26" s="495">
        <v>38</v>
      </c>
      <c r="AJ26" s="494">
        <v>1E-3</v>
      </c>
      <c r="AL26" s="531">
        <f t="shared" si="0"/>
        <v>-1</v>
      </c>
      <c r="AM26" s="530">
        <f t="shared" si="1"/>
        <v>0</v>
      </c>
    </row>
    <row r="27" spans="1:39" x14ac:dyDescent="0.25">
      <c r="A27" s="36" t="s">
        <v>47</v>
      </c>
      <c r="B27" s="37">
        <v>116995</v>
      </c>
      <c r="C27" s="38">
        <v>192</v>
      </c>
      <c r="D27" s="38">
        <v>3</v>
      </c>
      <c r="E27" s="38">
        <v>168</v>
      </c>
      <c r="F27" s="39">
        <v>4</v>
      </c>
      <c r="G27" s="206">
        <v>114018</v>
      </c>
      <c r="H27" s="281">
        <v>0.97499999999999998</v>
      </c>
      <c r="I27" s="145">
        <v>2698</v>
      </c>
      <c r="J27" s="204">
        <v>2.3E-2</v>
      </c>
      <c r="K27" s="203">
        <v>267</v>
      </c>
      <c r="L27" s="204">
        <v>2E-3</v>
      </c>
      <c r="M27" s="203">
        <v>12</v>
      </c>
      <c r="N27" s="282">
        <v>0</v>
      </c>
      <c r="O27" s="141">
        <v>2188</v>
      </c>
      <c r="P27" s="364">
        <v>1.9E-2</v>
      </c>
      <c r="Q27" s="49">
        <v>1962</v>
      </c>
      <c r="R27" s="51">
        <v>1.7000000000000001E-2</v>
      </c>
      <c r="S27" s="49">
        <v>502</v>
      </c>
      <c r="T27" s="51">
        <v>4.0000000000000001E-3</v>
      </c>
      <c r="U27" s="49">
        <v>671</v>
      </c>
      <c r="V27" s="51">
        <v>6.0000000000000001E-3</v>
      </c>
      <c r="W27" s="49">
        <v>285</v>
      </c>
      <c r="X27" s="53">
        <v>2E-3</v>
      </c>
      <c r="Y27" s="52">
        <v>2</v>
      </c>
      <c r="Z27" s="200">
        <v>0</v>
      </c>
      <c r="AA27" s="434">
        <v>124</v>
      </c>
      <c r="AB27" s="433">
        <v>1E-3</v>
      </c>
      <c r="AC27" s="432">
        <v>3819</v>
      </c>
      <c r="AD27" s="431">
        <v>114353</v>
      </c>
      <c r="AE27" s="430">
        <v>0.97699999999999998</v>
      </c>
      <c r="AF27" s="423">
        <v>2455</v>
      </c>
      <c r="AG27" s="422">
        <v>2.1000000000000001E-2</v>
      </c>
      <c r="AI27" s="495">
        <v>2449</v>
      </c>
      <c r="AJ27" s="494">
        <v>2.1000000000000001E-2</v>
      </c>
      <c r="AL27" s="531">
        <f t="shared" si="0"/>
        <v>6</v>
      </c>
      <c r="AM27" s="530">
        <f t="shared" si="1"/>
        <v>0</v>
      </c>
    </row>
    <row r="28" spans="1:39" x14ac:dyDescent="0.25">
      <c r="A28" s="36" t="s">
        <v>48</v>
      </c>
      <c r="B28" s="37">
        <v>10171</v>
      </c>
      <c r="C28" s="38">
        <v>24</v>
      </c>
      <c r="D28" s="38">
        <v>0</v>
      </c>
      <c r="E28" s="38">
        <v>7</v>
      </c>
      <c r="F28" s="39">
        <v>3</v>
      </c>
      <c r="G28" s="206">
        <v>9711</v>
      </c>
      <c r="H28" s="281">
        <v>0.95499999999999996</v>
      </c>
      <c r="I28" s="145">
        <v>410</v>
      </c>
      <c r="J28" s="204">
        <v>0.04</v>
      </c>
      <c r="K28" s="203">
        <v>8</v>
      </c>
      <c r="L28" s="204">
        <v>1E-3</v>
      </c>
      <c r="M28" s="203">
        <v>42</v>
      </c>
      <c r="N28" s="282">
        <v>4.0000000000000001E-3</v>
      </c>
      <c r="O28" s="141">
        <v>53</v>
      </c>
      <c r="P28" s="364">
        <v>5.0000000000000001E-3</v>
      </c>
      <c r="Q28" s="49">
        <v>24</v>
      </c>
      <c r="R28" s="51">
        <v>2E-3</v>
      </c>
      <c r="S28" s="49">
        <v>39</v>
      </c>
      <c r="T28" s="51">
        <v>4.0000000000000001E-3</v>
      </c>
      <c r="U28" s="49">
        <v>32</v>
      </c>
      <c r="V28" s="51">
        <v>3.0000000000000001E-3</v>
      </c>
      <c r="W28" s="49">
        <v>7</v>
      </c>
      <c r="X28" s="53">
        <v>1E-3</v>
      </c>
      <c r="Y28" s="52">
        <v>13</v>
      </c>
      <c r="Z28" s="200">
        <v>1E-3</v>
      </c>
      <c r="AA28" s="434">
        <v>14</v>
      </c>
      <c r="AB28" s="433">
        <v>1E-3</v>
      </c>
      <c r="AC28" s="432">
        <v>195</v>
      </c>
      <c r="AD28" s="431">
        <v>10086</v>
      </c>
      <c r="AE28" s="430">
        <v>0.99199999999999999</v>
      </c>
      <c r="AF28" s="423">
        <v>61</v>
      </c>
      <c r="AG28" s="422">
        <v>6.0000000000000001E-3</v>
      </c>
      <c r="AI28" s="495">
        <v>62</v>
      </c>
      <c r="AJ28" s="494">
        <v>6.0000000000000001E-3</v>
      </c>
      <c r="AL28" s="531">
        <f t="shared" si="0"/>
        <v>-1</v>
      </c>
      <c r="AM28" s="530">
        <f t="shared" si="1"/>
        <v>0</v>
      </c>
    </row>
    <row r="29" spans="1:39" x14ac:dyDescent="0.25">
      <c r="A29" s="36" t="s">
        <v>49</v>
      </c>
      <c r="B29" s="37">
        <v>12091</v>
      </c>
      <c r="C29" s="38">
        <v>14</v>
      </c>
      <c r="D29" s="38">
        <v>0</v>
      </c>
      <c r="E29" s="38">
        <v>0</v>
      </c>
      <c r="F29" s="39">
        <v>3</v>
      </c>
      <c r="G29" s="206">
        <v>10807</v>
      </c>
      <c r="H29" s="281">
        <v>0.89400000000000002</v>
      </c>
      <c r="I29" s="145">
        <v>1250</v>
      </c>
      <c r="J29" s="204">
        <v>0.10299999999999999</v>
      </c>
      <c r="K29" s="203">
        <v>34</v>
      </c>
      <c r="L29" s="204">
        <v>3.0000000000000001E-3</v>
      </c>
      <c r="M29" s="203">
        <v>0</v>
      </c>
      <c r="N29" s="282">
        <v>0</v>
      </c>
      <c r="O29" s="141">
        <v>163</v>
      </c>
      <c r="P29" s="364">
        <v>1.2999999999999999E-2</v>
      </c>
      <c r="Q29" s="49">
        <v>21</v>
      </c>
      <c r="R29" s="51">
        <v>2E-3</v>
      </c>
      <c r="S29" s="49">
        <v>609</v>
      </c>
      <c r="T29" s="51">
        <v>0.05</v>
      </c>
      <c r="U29" s="49">
        <v>72</v>
      </c>
      <c r="V29" s="51">
        <v>6.0000000000000001E-3</v>
      </c>
      <c r="W29" s="49">
        <v>41</v>
      </c>
      <c r="X29" s="53">
        <v>3.0000000000000001E-3</v>
      </c>
      <c r="Y29" s="52">
        <v>8</v>
      </c>
      <c r="Z29" s="200">
        <v>1E-3</v>
      </c>
      <c r="AA29" s="434">
        <v>44</v>
      </c>
      <c r="AB29" s="433">
        <v>4.0000000000000001E-3</v>
      </c>
      <c r="AC29" s="432">
        <v>955</v>
      </c>
      <c r="AD29" s="431">
        <v>11407</v>
      </c>
      <c r="AE29" s="430">
        <v>0.94299999999999995</v>
      </c>
      <c r="AF29" s="423">
        <v>197</v>
      </c>
      <c r="AG29" s="422">
        <v>1.6E-2</v>
      </c>
      <c r="AI29" s="495">
        <v>238</v>
      </c>
      <c r="AJ29" s="494">
        <v>0.02</v>
      </c>
      <c r="AL29" s="531">
        <f t="shared" si="0"/>
        <v>-41</v>
      </c>
      <c r="AM29" s="530">
        <f t="shared" si="1"/>
        <v>-4.0000000000000001E-3</v>
      </c>
    </row>
    <row r="30" spans="1:39" x14ac:dyDescent="0.25">
      <c r="A30" s="36" t="s">
        <v>50</v>
      </c>
      <c r="B30" s="37">
        <v>22109</v>
      </c>
      <c r="C30" s="38">
        <v>35</v>
      </c>
      <c r="D30" s="38">
        <v>0</v>
      </c>
      <c r="E30" s="38">
        <v>21</v>
      </c>
      <c r="F30" s="39">
        <v>4</v>
      </c>
      <c r="G30" s="206">
        <v>18429</v>
      </c>
      <c r="H30" s="281">
        <v>0.83399999999999996</v>
      </c>
      <c r="I30" s="145">
        <v>3064</v>
      </c>
      <c r="J30" s="204">
        <v>0.13900000000000001</v>
      </c>
      <c r="K30" s="203">
        <v>599</v>
      </c>
      <c r="L30" s="204">
        <v>2.7E-2</v>
      </c>
      <c r="M30" s="203">
        <v>17</v>
      </c>
      <c r="N30" s="282">
        <v>1E-3</v>
      </c>
      <c r="O30" s="141">
        <v>581</v>
      </c>
      <c r="P30" s="364">
        <v>2.5999999999999999E-2</v>
      </c>
      <c r="Q30" s="49">
        <v>349</v>
      </c>
      <c r="R30" s="51">
        <v>1.6E-2</v>
      </c>
      <c r="S30" s="49">
        <v>411</v>
      </c>
      <c r="T30" s="51">
        <v>1.9E-2</v>
      </c>
      <c r="U30" s="49">
        <v>208</v>
      </c>
      <c r="V30" s="51">
        <v>8.9999999999999993E-3</v>
      </c>
      <c r="W30" s="49">
        <v>53</v>
      </c>
      <c r="X30" s="53">
        <v>2E-3</v>
      </c>
      <c r="Y30" s="52">
        <v>39</v>
      </c>
      <c r="Z30" s="200">
        <v>2E-3</v>
      </c>
      <c r="AA30" s="434">
        <v>60</v>
      </c>
      <c r="AB30" s="433">
        <v>3.0000000000000001E-3</v>
      </c>
      <c r="AC30" s="432">
        <v>1364</v>
      </c>
      <c r="AD30" s="431">
        <v>20898</v>
      </c>
      <c r="AE30" s="430">
        <v>0.94499999999999995</v>
      </c>
      <c r="AF30" s="423">
        <v>1180</v>
      </c>
      <c r="AG30" s="422">
        <v>5.2999999999999999E-2</v>
      </c>
      <c r="AI30" s="495">
        <v>1194</v>
      </c>
      <c r="AJ30" s="494">
        <v>5.3999999999999999E-2</v>
      </c>
      <c r="AL30" s="531">
        <f t="shared" si="0"/>
        <v>-14</v>
      </c>
      <c r="AM30" s="530">
        <f t="shared" si="1"/>
        <v>-1.0000000000000009E-3</v>
      </c>
    </row>
    <row r="31" spans="1:39" x14ac:dyDescent="0.25">
      <c r="A31" s="36" t="s">
        <v>293</v>
      </c>
      <c r="B31" s="37">
        <v>36971</v>
      </c>
      <c r="C31" s="38">
        <v>77</v>
      </c>
      <c r="D31" s="38">
        <v>0</v>
      </c>
      <c r="E31" s="38">
        <v>59</v>
      </c>
      <c r="F31" s="39">
        <v>3</v>
      </c>
      <c r="G31" s="206">
        <v>33708</v>
      </c>
      <c r="H31" s="281">
        <v>0.91200000000000003</v>
      </c>
      <c r="I31" s="145">
        <v>2945</v>
      </c>
      <c r="J31" s="204">
        <v>0.08</v>
      </c>
      <c r="K31" s="203">
        <v>64</v>
      </c>
      <c r="L31" s="204">
        <v>2E-3</v>
      </c>
      <c r="M31" s="203">
        <v>254</v>
      </c>
      <c r="N31" s="282">
        <v>7.0000000000000001E-3</v>
      </c>
      <c r="O31" s="141">
        <v>2070</v>
      </c>
      <c r="P31" s="364">
        <v>5.6000000000000001E-2</v>
      </c>
      <c r="Q31" s="49">
        <v>1609</v>
      </c>
      <c r="R31" s="51">
        <v>4.3999999999999997E-2</v>
      </c>
      <c r="S31" s="49">
        <v>489</v>
      </c>
      <c r="T31" s="51">
        <v>1.2999999999999999E-2</v>
      </c>
      <c r="U31" s="49">
        <v>644</v>
      </c>
      <c r="V31" s="51">
        <v>1.7000000000000001E-2</v>
      </c>
      <c r="W31" s="49">
        <v>293</v>
      </c>
      <c r="X31" s="53">
        <v>8.0000000000000002E-3</v>
      </c>
      <c r="Y31" s="52">
        <v>30</v>
      </c>
      <c r="Z31" s="200">
        <v>1E-3</v>
      </c>
      <c r="AA31" s="434">
        <v>32</v>
      </c>
      <c r="AB31" s="433">
        <v>1E-3</v>
      </c>
      <c r="AC31" s="432">
        <v>3766</v>
      </c>
      <c r="AD31" s="431">
        <v>34650</v>
      </c>
      <c r="AE31" s="430">
        <v>0.93700000000000006</v>
      </c>
      <c r="AF31" s="423">
        <v>2134</v>
      </c>
      <c r="AG31" s="422">
        <v>5.8000000000000003E-2</v>
      </c>
      <c r="AI31" s="495">
        <v>2113</v>
      </c>
      <c r="AJ31" s="494">
        <v>5.7000000000000002E-2</v>
      </c>
      <c r="AL31" s="531">
        <f t="shared" si="0"/>
        <v>21</v>
      </c>
      <c r="AM31" s="530">
        <f t="shared" si="1"/>
        <v>1.0000000000000009E-3</v>
      </c>
    </row>
    <row r="32" spans="1:39" x14ac:dyDescent="0.25">
      <c r="A32" s="36" t="s">
        <v>52</v>
      </c>
      <c r="B32" s="37">
        <v>20063</v>
      </c>
      <c r="C32" s="38">
        <v>35</v>
      </c>
      <c r="D32" s="38">
        <v>0</v>
      </c>
      <c r="E32" s="38">
        <v>23</v>
      </c>
      <c r="F32" s="39">
        <v>3</v>
      </c>
      <c r="G32" s="206">
        <v>19672</v>
      </c>
      <c r="H32" s="281">
        <v>0.98099999999999998</v>
      </c>
      <c r="I32" s="145">
        <v>304</v>
      </c>
      <c r="J32" s="204">
        <v>1.4999999999999999E-2</v>
      </c>
      <c r="K32" s="203">
        <v>2</v>
      </c>
      <c r="L32" s="204">
        <v>0</v>
      </c>
      <c r="M32" s="203">
        <v>85</v>
      </c>
      <c r="N32" s="282">
        <v>4.0000000000000001E-3</v>
      </c>
      <c r="O32" s="141">
        <v>72</v>
      </c>
      <c r="P32" s="364">
        <v>4.0000000000000001E-3</v>
      </c>
      <c r="Q32" s="49">
        <v>45</v>
      </c>
      <c r="R32" s="51">
        <v>2E-3</v>
      </c>
      <c r="S32" s="49">
        <v>135</v>
      </c>
      <c r="T32" s="51">
        <v>7.0000000000000001E-3</v>
      </c>
      <c r="U32" s="49">
        <v>34</v>
      </c>
      <c r="V32" s="51">
        <v>2E-3</v>
      </c>
      <c r="W32" s="49">
        <v>128</v>
      </c>
      <c r="X32" s="53">
        <v>6.0000000000000001E-3</v>
      </c>
      <c r="Y32" s="52">
        <v>6</v>
      </c>
      <c r="Z32" s="200">
        <v>0</v>
      </c>
      <c r="AA32" s="434">
        <v>6</v>
      </c>
      <c r="AB32" s="433">
        <v>0</v>
      </c>
      <c r="AC32" s="432">
        <v>453</v>
      </c>
      <c r="AD32" s="431">
        <v>19816</v>
      </c>
      <c r="AE32" s="430">
        <v>0.98799999999999999</v>
      </c>
      <c r="AF32" s="423">
        <v>74</v>
      </c>
      <c r="AG32" s="422">
        <v>4.0000000000000001E-3</v>
      </c>
      <c r="AI32" s="495">
        <v>60</v>
      </c>
      <c r="AJ32" s="494">
        <v>3.0000000000000001E-3</v>
      </c>
      <c r="AL32" s="531">
        <f t="shared" si="0"/>
        <v>14</v>
      </c>
      <c r="AM32" s="530">
        <f t="shared" si="1"/>
        <v>1E-3</v>
      </c>
    </row>
    <row r="33" spans="1:39" x14ac:dyDescent="0.25">
      <c r="A33" s="36" t="s">
        <v>53</v>
      </c>
      <c r="B33" s="37">
        <v>15804</v>
      </c>
      <c r="C33" s="38">
        <v>30</v>
      </c>
      <c r="D33" s="38">
        <v>0</v>
      </c>
      <c r="E33" s="38">
        <v>10</v>
      </c>
      <c r="F33" s="39">
        <v>4</v>
      </c>
      <c r="G33" s="206">
        <v>15394</v>
      </c>
      <c r="H33" s="281">
        <v>0.97399999999999998</v>
      </c>
      <c r="I33" s="145">
        <v>398</v>
      </c>
      <c r="J33" s="204">
        <v>2.5000000000000001E-2</v>
      </c>
      <c r="K33" s="203">
        <v>4</v>
      </c>
      <c r="L33" s="204">
        <v>0</v>
      </c>
      <c r="M33" s="203">
        <v>8</v>
      </c>
      <c r="N33" s="282">
        <v>1E-3</v>
      </c>
      <c r="O33" s="141">
        <v>68</v>
      </c>
      <c r="P33" s="364">
        <v>4.0000000000000001E-3</v>
      </c>
      <c r="Q33" s="49">
        <v>25</v>
      </c>
      <c r="R33" s="51">
        <v>2E-3</v>
      </c>
      <c r="S33" s="49">
        <v>36</v>
      </c>
      <c r="T33" s="51">
        <v>2E-3</v>
      </c>
      <c r="U33" s="49">
        <v>26</v>
      </c>
      <c r="V33" s="51">
        <v>2E-3</v>
      </c>
      <c r="W33" s="49">
        <v>10</v>
      </c>
      <c r="X33" s="53">
        <v>1E-3</v>
      </c>
      <c r="Y33" s="52">
        <v>0</v>
      </c>
      <c r="Z33" s="200">
        <v>0</v>
      </c>
      <c r="AA33" s="434">
        <v>6</v>
      </c>
      <c r="AB33" s="433">
        <v>0</v>
      </c>
      <c r="AC33" s="432">
        <v>171</v>
      </c>
      <c r="AD33" s="431">
        <v>15725</v>
      </c>
      <c r="AE33" s="430">
        <v>0.995</v>
      </c>
      <c r="AF33" s="423">
        <v>72</v>
      </c>
      <c r="AG33" s="422">
        <v>5.0000000000000001E-3</v>
      </c>
      <c r="AI33" s="495">
        <v>72</v>
      </c>
      <c r="AJ33" s="494">
        <v>5.0000000000000001E-3</v>
      </c>
      <c r="AL33" s="531">
        <f t="shared" si="0"/>
        <v>0</v>
      </c>
      <c r="AM33" s="530">
        <f t="shared" si="1"/>
        <v>0</v>
      </c>
    </row>
    <row r="34" spans="1:39" x14ac:dyDescent="0.25">
      <c r="A34" s="36" t="s">
        <v>54</v>
      </c>
      <c r="B34" s="37">
        <v>11615</v>
      </c>
      <c r="C34" s="38">
        <v>38</v>
      </c>
      <c r="D34" s="38">
        <v>0</v>
      </c>
      <c r="E34" s="38">
        <v>6</v>
      </c>
      <c r="F34" s="39">
        <v>4</v>
      </c>
      <c r="G34" s="206">
        <v>9141</v>
      </c>
      <c r="H34" s="281">
        <v>0.78700000000000003</v>
      </c>
      <c r="I34" s="145">
        <v>1906</v>
      </c>
      <c r="J34" s="204">
        <v>0.16400000000000001</v>
      </c>
      <c r="K34" s="203">
        <v>567</v>
      </c>
      <c r="L34" s="204">
        <v>4.9000000000000002E-2</v>
      </c>
      <c r="M34" s="203">
        <v>1</v>
      </c>
      <c r="N34" s="282">
        <v>0</v>
      </c>
      <c r="O34" s="141">
        <v>643</v>
      </c>
      <c r="P34" s="364">
        <v>5.5E-2</v>
      </c>
      <c r="Q34" s="49">
        <v>98</v>
      </c>
      <c r="R34" s="51">
        <v>8.0000000000000002E-3</v>
      </c>
      <c r="S34" s="49">
        <v>2947</v>
      </c>
      <c r="T34" s="51">
        <v>0.254</v>
      </c>
      <c r="U34" s="49">
        <v>98</v>
      </c>
      <c r="V34" s="51">
        <v>8.0000000000000002E-3</v>
      </c>
      <c r="W34" s="49">
        <v>35</v>
      </c>
      <c r="X34" s="53">
        <v>3.0000000000000001E-3</v>
      </c>
      <c r="Y34" s="52">
        <v>20</v>
      </c>
      <c r="Z34" s="200">
        <v>2E-3</v>
      </c>
      <c r="AA34" s="434">
        <v>38</v>
      </c>
      <c r="AB34" s="433">
        <v>3.0000000000000001E-3</v>
      </c>
      <c r="AC34" s="432">
        <v>3803</v>
      </c>
      <c r="AD34" s="431">
        <v>7758</v>
      </c>
      <c r="AE34" s="430">
        <v>0.66800000000000004</v>
      </c>
      <c r="AF34" s="423">
        <v>1210</v>
      </c>
      <c r="AG34" s="422">
        <v>0.104</v>
      </c>
      <c r="AI34" s="495">
        <v>1213</v>
      </c>
      <c r="AJ34" s="494">
        <v>0.104</v>
      </c>
      <c r="AL34" s="531">
        <f t="shared" si="0"/>
        <v>-3</v>
      </c>
      <c r="AM34" s="530">
        <f t="shared" si="1"/>
        <v>0</v>
      </c>
    </row>
    <row r="35" spans="1:39" x14ac:dyDescent="0.25">
      <c r="A35" s="36" t="s">
        <v>298</v>
      </c>
      <c r="B35" s="37">
        <v>36471</v>
      </c>
      <c r="C35" s="38">
        <v>44</v>
      </c>
      <c r="D35" s="38">
        <v>0</v>
      </c>
      <c r="E35" s="38">
        <v>29</v>
      </c>
      <c r="F35" s="39">
        <v>3</v>
      </c>
      <c r="G35" s="206">
        <v>34484</v>
      </c>
      <c r="H35" s="281">
        <v>0.94599999999999995</v>
      </c>
      <c r="I35" s="145">
        <v>1884</v>
      </c>
      <c r="J35" s="204">
        <v>5.1999999999999998E-2</v>
      </c>
      <c r="K35" s="203">
        <v>97</v>
      </c>
      <c r="L35" s="204">
        <v>3.0000000000000001E-3</v>
      </c>
      <c r="M35" s="203">
        <v>6</v>
      </c>
      <c r="N35" s="282">
        <v>0</v>
      </c>
      <c r="O35" s="141">
        <v>673</v>
      </c>
      <c r="P35" s="364">
        <v>1.7999999999999999E-2</v>
      </c>
      <c r="Q35" s="49">
        <v>604</v>
      </c>
      <c r="R35" s="51">
        <v>1.7000000000000001E-2</v>
      </c>
      <c r="S35" s="49">
        <v>75</v>
      </c>
      <c r="T35" s="51">
        <v>2E-3</v>
      </c>
      <c r="U35" s="49">
        <v>105</v>
      </c>
      <c r="V35" s="51">
        <v>3.0000000000000001E-3</v>
      </c>
      <c r="W35" s="49">
        <v>39</v>
      </c>
      <c r="X35" s="53">
        <v>1E-3</v>
      </c>
      <c r="Y35" s="52">
        <v>9</v>
      </c>
      <c r="Z35" s="200">
        <v>0</v>
      </c>
      <c r="AA35" s="434">
        <v>59</v>
      </c>
      <c r="AB35" s="433">
        <v>2E-3</v>
      </c>
      <c r="AC35" s="432">
        <v>966</v>
      </c>
      <c r="AD35" s="431">
        <v>35672</v>
      </c>
      <c r="AE35" s="430">
        <v>0.97799999999999998</v>
      </c>
      <c r="AF35" s="423">
        <v>770</v>
      </c>
      <c r="AG35" s="422">
        <v>2.1000000000000001E-2</v>
      </c>
      <c r="AI35" s="495">
        <v>785</v>
      </c>
      <c r="AJ35" s="494">
        <v>2.1999999999999999E-2</v>
      </c>
      <c r="AL35" s="531">
        <f t="shared" si="0"/>
        <v>-15</v>
      </c>
      <c r="AM35" s="530">
        <f t="shared" si="1"/>
        <v>-9.9999999999999742E-4</v>
      </c>
    </row>
    <row r="36" spans="1:39" x14ac:dyDescent="0.25">
      <c r="A36" s="36" t="s">
        <v>56</v>
      </c>
      <c r="B36" s="37">
        <v>18123</v>
      </c>
      <c r="C36" s="38">
        <v>24</v>
      </c>
      <c r="D36" s="38">
        <v>0</v>
      </c>
      <c r="E36" s="38">
        <v>19</v>
      </c>
      <c r="F36" s="39">
        <v>3</v>
      </c>
      <c r="G36" s="206">
        <v>17371</v>
      </c>
      <c r="H36" s="281">
        <v>0.95899999999999996</v>
      </c>
      <c r="I36" s="145">
        <v>716</v>
      </c>
      <c r="J36" s="204">
        <v>0.04</v>
      </c>
      <c r="K36" s="203">
        <v>36</v>
      </c>
      <c r="L36" s="204">
        <v>2E-3</v>
      </c>
      <c r="M36" s="203">
        <v>0</v>
      </c>
      <c r="N36" s="282">
        <v>0</v>
      </c>
      <c r="O36" s="141">
        <v>89</v>
      </c>
      <c r="P36" s="364">
        <v>5.0000000000000001E-3</v>
      </c>
      <c r="Q36" s="49">
        <v>60</v>
      </c>
      <c r="R36" s="51">
        <v>3.0000000000000001E-3</v>
      </c>
      <c r="S36" s="49">
        <v>47</v>
      </c>
      <c r="T36" s="51">
        <v>3.0000000000000001E-3</v>
      </c>
      <c r="U36" s="49">
        <v>50</v>
      </c>
      <c r="V36" s="51">
        <v>3.0000000000000001E-3</v>
      </c>
      <c r="W36" s="49">
        <v>24</v>
      </c>
      <c r="X36" s="53">
        <v>1E-3</v>
      </c>
      <c r="Y36" s="52">
        <v>14</v>
      </c>
      <c r="Z36" s="200">
        <v>1E-3</v>
      </c>
      <c r="AA36" s="434">
        <v>9</v>
      </c>
      <c r="AB36" s="433">
        <v>0</v>
      </c>
      <c r="AC36" s="432">
        <v>233</v>
      </c>
      <c r="AD36" s="431">
        <v>17998</v>
      </c>
      <c r="AE36" s="430">
        <v>0.99299999999999999</v>
      </c>
      <c r="AF36" s="423">
        <v>125</v>
      </c>
      <c r="AG36" s="422">
        <v>7.0000000000000001E-3</v>
      </c>
      <c r="AI36" s="495">
        <v>123</v>
      </c>
      <c r="AJ36" s="494">
        <v>7.0000000000000001E-3</v>
      </c>
      <c r="AL36" s="531">
        <f t="shared" si="0"/>
        <v>2</v>
      </c>
      <c r="AM36" s="530">
        <f t="shared" si="1"/>
        <v>0</v>
      </c>
    </row>
    <row r="37" spans="1:39" x14ac:dyDescent="0.25">
      <c r="A37" s="36" t="s">
        <v>57</v>
      </c>
      <c r="B37" s="37">
        <v>16926</v>
      </c>
      <c r="C37" s="38">
        <v>28</v>
      </c>
      <c r="D37" s="38">
        <v>7</v>
      </c>
      <c r="E37" s="38">
        <v>4</v>
      </c>
      <c r="F37" s="39">
        <v>5</v>
      </c>
      <c r="G37" s="206">
        <v>9603</v>
      </c>
      <c r="H37" s="281">
        <v>0.56699999999999995</v>
      </c>
      <c r="I37" s="145">
        <v>5976</v>
      </c>
      <c r="J37" s="204">
        <v>0.35299999999999998</v>
      </c>
      <c r="K37" s="203">
        <v>1347</v>
      </c>
      <c r="L37" s="204">
        <v>0.08</v>
      </c>
      <c r="M37" s="203">
        <v>0</v>
      </c>
      <c r="N37" s="282">
        <v>0</v>
      </c>
      <c r="O37" s="141">
        <v>1434</v>
      </c>
      <c r="P37" s="364">
        <v>8.5000000000000006E-2</v>
      </c>
      <c r="Q37" s="49">
        <v>283</v>
      </c>
      <c r="R37" s="51">
        <v>1.7000000000000001E-2</v>
      </c>
      <c r="S37" s="49">
        <v>629</v>
      </c>
      <c r="T37" s="51">
        <v>3.6999999999999998E-2</v>
      </c>
      <c r="U37" s="49">
        <v>178</v>
      </c>
      <c r="V37" s="51">
        <v>1.0999999999999999E-2</v>
      </c>
      <c r="W37" s="49">
        <v>50</v>
      </c>
      <c r="X37" s="53">
        <v>3.0000000000000001E-3</v>
      </c>
      <c r="Y37" s="52">
        <v>19</v>
      </c>
      <c r="Z37" s="200">
        <v>1E-3</v>
      </c>
      <c r="AA37" s="434">
        <v>71</v>
      </c>
      <c r="AB37" s="433">
        <v>4.0000000000000001E-3</v>
      </c>
      <c r="AC37" s="432">
        <v>2472</v>
      </c>
      <c r="AD37" s="431">
        <v>14137</v>
      </c>
      <c r="AE37" s="430">
        <v>0.83499999999999996</v>
      </c>
      <c r="AF37" s="423">
        <v>2781</v>
      </c>
      <c r="AG37" s="422">
        <v>0.16400000000000001</v>
      </c>
      <c r="AI37" s="495">
        <v>2790</v>
      </c>
      <c r="AJ37" s="494">
        <v>0.16500000000000001</v>
      </c>
      <c r="AL37" s="531">
        <f t="shared" si="0"/>
        <v>-9</v>
      </c>
      <c r="AM37" s="530">
        <f t="shared" si="1"/>
        <v>-1.0000000000000009E-3</v>
      </c>
    </row>
    <row r="38" spans="1:39" x14ac:dyDescent="0.25">
      <c r="A38" s="36" t="s">
        <v>58</v>
      </c>
      <c r="B38" s="37">
        <v>61594</v>
      </c>
      <c r="C38" s="38">
        <v>44</v>
      </c>
      <c r="D38" s="38">
        <v>1</v>
      </c>
      <c r="E38" s="38">
        <v>32</v>
      </c>
      <c r="F38" s="39">
        <v>3</v>
      </c>
      <c r="G38" s="206">
        <v>59220</v>
      </c>
      <c r="H38" s="281">
        <v>0.96099999999999997</v>
      </c>
      <c r="I38" s="145">
        <v>2336</v>
      </c>
      <c r="J38" s="204">
        <v>3.7999999999999999E-2</v>
      </c>
      <c r="K38" s="203">
        <v>34</v>
      </c>
      <c r="L38" s="204">
        <v>1E-3</v>
      </c>
      <c r="M38" s="203">
        <v>4</v>
      </c>
      <c r="N38" s="282">
        <v>0</v>
      </c>
      <c r="O38" s="141">
        <v>338</v>
      </c>
      <c r="P38" s="364">
        <v>5.0000000000000001E-3</v>
      </c>
      <c r="Q38" s="49">
        <v>275</v>
      </c>
      <c r="R38" s="51">
        <v>4.0000000000000001E-3</v>
      </c>
      <c r="S38" s="49">
        <v>183</v>
      </c>
      <c r="T38" s="51">
        <v>3.0000000000000001E-3</v>
      </c>
      <c r="U38" s="49">
        <v>220</v>
      </c>
      <c r="V38" s="51">
        <v>4.0000000000000001E-3</v>
      </c>
      <c r="W38" s="49">
        <v>87</v>
      </c>
      <c r="X38" s="53">
        <v>1E-3</v>
      </c>
      <c r="Y38" s="52">
        <v>12</v>
      </c>
      <c r="Z38" s="200">
        <v>0</v>
      </c>
      <c r="AA38" s="434">
        <v>19</v>
      </c>
      <c r="AB38" s="433">
        <v>0</v>
      </c>
      <c r="AC38" s="432">
        <v>869</v>
      </c>
      <c r="AD38" s="431">
        <v>61150</v>
      </c>
      <c r="AE38" s="430">
        <v>0.99299999999999999</v>
      </c>
      <c r="AF38" s="423">
        <v>372</v>
      </c>
      <c r="AG38" s="422">
        <v>6.0000000000000001E-3</v>
      </c>
      <c r="AI38" s="495">
        <v>371</v>
      </c>
      <c r="AJ38" s="494">
        <v>6.0000000000000001E-3</v>
      </c>
      <c r="AL38" s="531">
        <f t="shared" si="0"/>
        <v>1</v>
      </c>
      <c r="AM38" s="530">
        <f t="shared" si="1"/>
        <v>0</v>
      </c>
    </row>
    <row r="39" spans="1:39" x14ac:dyDescent="0.25">
      <c r="A39" s="36" t="s">
        <v>296</v>
      </c>
      <c r="B39" s="37">
        <v>9241</v>
      </c>
      <c r="C39" s="38">
        <v>11</v>
      </c>
      <c r="D39" s="38">
        <v>0</v>
      </c>
      <c r="E39" s="38">
        <v>2</v>
      </c>
      <c r="F39" s="39">
        <v>3</v>
      </c>
      <c r="G39" s="206">
        <v>8491</v>
      </c>
      <c r="H39" s="281">
        <v>0.91900000000000004</v>
      </c>
      <c r="I39" s="145">
        <v>664</v>
      </c>
      <c r="J39" s="204">
        <v>7.1999999999999995E-2</v>
      </c>
      <c r="K39" s="203">
        <v>86</v>
      </c>
      <c r="L39" s="204">
        <v>8.9999999999999993E-3</v>
      </c>
      <c r="M39" s="203">
        <v>0</v>
      </c>
      <c r="N39" s="282">
        <v>0</v>
      </c>
      <c r="O39" s="141">
        <v>116</v>
      </c>
      <c r="P39" s="364">
        <v>1.2999999999999999E-2</v>
      </c>
      <c r="Q39" s="49">
        <v>50</v>
      </c>
      <c r="R39" s="51">
        <v>5.0000000000000001E-3</v>
      </c>
      <c r="S39" s="49">
        <v>100</v>
      </c>
      <c r="T39" s="51">
        <v>1.0999999999999999E-2</v>
      </c>
      <c r="U39" s="49">
        <v>75</v>
      </c>
      <c r="V39" s="51">
        <v>8.0000000000000002E-3</v>
      </c>
      <c r="W39" s="49">
        <v>16</v>
      </c>
      <c r="X39" s="53">
        <v>2E-3</v>
      </c>
      <c r="Y39" s="52">
        <v>16</v>
      </c>
      <c r="Z39" s="200">
        <v>2E-3</v>
      </c>
      <c r="AA39" s="434">
        <v>26</v>
      </c>
      <c r="AB39" s="433">
        <v>3.0000000000000001E-3</v>
      </c>
      <c r="AC39" s="432">
        <v>362</v>
      </c>
      <c r="AD39" s="431">
        <v>9000</v>
      </c>
      <c r="AE39" s="430">
        <v>0.97399999999999998</v>
      </c>
      <c r="AF39" s="423">
        <v>202</v>
      </c>
      <c r="AG39" s="422">
        <v>2.1999999999999999E-2</v>
      </c>
      <c r="AI39" s="495">
        <v>201</v>
      </c>
      <c r="AJ39" s="494">
        <v>2.1999999999999999E-2</v>
      </c>
      <c r="AL39" s="531">
        <f t="shared" si="0"/>
        <v>1</v>
      </c>
      <c r="AM39" s="530">
        <f t="shared" si="1"/>
        <v>0</v>
      </c>
    </row>
    <row r="40" spans="1:39" x14ac:dyDescent="0.25">
      <c r="A40" s="36" t="s">
        <v>292</v>
      </c>
      <c r="B40" s="37">
        <v>13166</v>
      </c>
      <c r="C40" s="38">
        <v>13</v>
      </c>
      <c r="D40" s="38">
        <v>0</v>
      </c>
      <c r="E40" s="38">
        <v>5</v>
      </c>
      <c r="F40" s="39">
        <v>5</v>
      </c>
      <c r="G40" s="206">
        <v>12561</v>
      </c>
      <c r="H40" s="281">
        <v>0.95399999999999996</v>
      </c>
      <c r="I40" s="145">
        <v>570</v>
      </c>
      <c r="J40" s="204">
        <v>4.2999999999999997E-2</v>
      </c>
      <c r="K40" s="203">
        <v>26</v>
      </c>
      <c r="L40" s="204">
        <v>2E-3</v>
      </c>
      <c r="M40" s="203">
        <v>9</v>
      </c>
      <c r="N40" s="282">
        <v>1E-3</v>
      </c>
      <c r="O40" s="141">
        <v>374</v>
      </c>
      <c r="P40" s="364">
        <v>2.8000000000000001E-2</v>
      </c>
      <c r="Q40" s="49">
        <v>71</v>
      </c>
      <c r="R40" s="51">
        <v>5.0000000000000001E-3</v>
      </c>
      <c r="S40" s="49">
        <v>2694</v>
      </c>
      <c r="T40" s="51">
        <v>0.20499999999999999</v>
      </c>
      <c r="U40" s="49">
        <v>77</v>
      </c>
      <c r="V40" s="51">
        <v>6.0000000000000001E-3</v>
      </c>
      <c r="W40" s="49">
        <v>32</v>
      </c>
      <c r="X40" s="53">
        <v>2E-3</v>
      </c>
      <c r="Y40" s="52">
        <v>32</v>
      </c>
      <c r="Z40" s="200">
        <v>2E-3</v>
      </c>
      <c r="AA40" s="434">
        <v>18</v>
      </c>
      <c r="AB40" s="433">
        <v>1E-3</v>
      </c>
      <c r="AC40" s="432">
        <v>3259</v>
      </c>
      <c r="AD40" s="431">
        <v>10308</v>
      </c>
      <c r="AE40" s="430">
        <v>0.78300000000000003</v>
      </c>
      <c r="AF40" s="423">
        <v>400</v>
      </c>
      <c r="AG40" s="422">
        <v>0.03</v>
      </c>
      <c r="AI40" s="495">
        <v>401</v>
      </c>
      <c r="AJ40" s="494">
        <v>3.1E-2</v>
      </c>
      <c r="AL40" s="531">
        <f t="shared" ref="AL40:AL62" si="2" xml:space="preserve"> AF40-AI40</f>
        <v>-1</v>
      </c>
      <c r="AM40" s="530">
        <f t="shared" ref="AM40:AM62" si="3" xml:space="preserve"> AG40-AJ40</f>
        <v>-1.0000000000000009E-3</v>
      </c>
    </row>
    <row r="41" spans="1:39" x14ac:dyDescent="0.25">
      <c r="A41" s="36" t="s">
        <v>61</v>
      </c>
      <c r="B41" s="37">
        <v>15464</v>
      </c>
      <c r="C41" s="38">
        <v>28</v>
      </c>
      <c r="D41" s="38">
        <v>2</v>
      </c>
      <c r="E41" s="38">
        <v>7</v>
      </c>
      <c r="F41" s="39">
        <v>3</v>
      </c>
      <c r="G41" s="206">
        <v>9919</v>
      </c>
      <c r="H41" s="281">
        <v>0.64100000000000001</v>
      </c>
      <c r="I41" s="145">
        <v>5482</v>
      </c>
      <c r="J41" s="204">
        <v>0.35499999999999998</v>
      </c>
      <c r="K41" s="203">
        <v>20</v>
      </c>
      <c r="L41" s="204">
        <v>1E-3</v>
      </c>
      <c r="M41" s="203">
        <v>43</v>
      </c>
      <c r="N41" s="282">
        <v>3.0000000000000001E-3</v>
      </c>
      <c r="O41" s="141">
        <v>67</v>
      </c>
      <c r="P41" s="364">
        <v>4.0000000000000001E-3</v>
      </c>
      <c r="Q41" s="49">
        <v>19</v>
      </c>
      <c r="R41" s="51">
        <v>1E-3</v>
      </c>
      <c r="S41" s="49">
        <v>28</v>
      </c>
      <c r="T41" s="51">
        <v>2E-3</v>
      </c>
      <c r="U41" s="49">
        <v>17</v>
      </c>
      <c r="V41" s="51">
        <v>1E-3</v>
      </c>
      <c r="W41" s="49">
        <v>9</v>
      </c>
      <c r="X41" s="53">
        <v>1E-3</v>
      </c>
      <c r="Y41" s="52">
        <v>2</v>
      </c>
      <c r="Z41" s="200">
        <v>0</v>
      </c>
      <c r="AA41" s="434">
        <v>5</v>
      </c>
      <c r="AB41" s="433">
        <v>0</v>
      </c>
      <c r="AC41" s="432">
        <v>185</v>
      </c>
      <c r="AD41" s="431">
        <v>15333</v>
      </c>
      <c r="AE41" s="430">
        <v>0.99199999999999999</v>
      </c>
      <c r="AF41" s="423">
        <v>87</v>
      </c>
      <c r="AG41" s="422">
        <v>6.0000000000000001E-3</v>
      </c>
      <c r="AI41" s="495">
        <v>169</v>
      </c>
      <c r="AJ41" s="494">
        <v>1.0999999999999999E-2</v>
      </c>
      <c r="AL41" s="531">
        <f t="shared" si="2"/>
        <v>-82</v>
      </c>
      <c r="AM41" s="530">
        <f t="shared" si="3"/>
        <v>-4.9999999999999992E-3</v>
      </c>
    </row>
    <row r="42" spans="1:39" x14ac:dyDescent="0.25">
      <c r="A42" s="36" t="s">
        <v>62</v>
      </c>
      <c r="B42" s="37">
        <v>27034</v>
      </c>
      <c r="C42" s="38">
        <v>42</v>
      </c>
      <c r="D42" s="38">
        <v>9</v>
      </c>
      <c r="E42" s="38">
        <v>30</v>
      </c>
      <c r="F42" s="39">
        <v>3</v>
      </c>
      <c r="G42" s="206">
        <v>26579</v>
      </c>
      <c r="H42" s="281">
        <v>0.98299999999999998</v>
      </c>
      <c r="I42" s="145">
        <v>440</v>
      </c>
      <c r="J42" s="204">
        <v>1.6E-2</v>
      </c>
      <c r="K42" s="203">
        <v>2</v>
      </c>
      <c r="L42" s="204">
        <v>0</v>
      </c>
      <c r="M42" s="203">
        <v>13</v>
      </c>
      <c r="N42" s="282">
        <v>0</v>
      </c>
      <c r="O42" s="141">
        <v>756</v>
      </c>
      <c r="P42" s="364">
        <v>2.8000000000000001E-2</v>
      </c>
      <c r="Q42" s="49">
        <v>653</v>
      </c>
      <c r="R42" s="51">
        <v>2.4E-2</v>
      </c>
      <c r="S42" s="49">
        <v>112</v>
      </c>
      <c r="T42" s="51">
        <v>4.0000000000000001E-3</v>
      </c>
      <c r="U42" s="49">
        <v>135</v>
      </c>
      <c r="V42" s="51">
        <v>5.0000000000000001E-3</v>
      </c>
      <c r="W42" s="49">
        <v>24</v>
      </c>
      <c r="X42" s="53">
        <v>1E-3</v>
      </c>
      <c r="Y42" s="52">
        <v>0</v>
      </c>
      <c r="Z42" s="200">
        <v>0</v>
      </c>
      <c r="AA42" s="434">
        <v>15</v>
      </c>
      <c r="AB42" s="433">
        <v>1E-3</v>
      </c>
      <c r="AC42" s="432">
        <v>1053</v>
      </c>
      <c r="AD42" s="431">
        <v>26270</v>
      </c>
      <c r="AE42" s="430">
        <v>0.97199999999999998</v>
      </c>
      <c r="AF42" s="423">
        <v>758</v>
      </c>
      <c r="AG42" s="422">
        <v>2.8000000000000001E-2</v>
      </c>
      <c r="AI42" s="495">
        <v>1114</v>
      </c>
      <c r="AJ42" s="494">
        <v>4.1000000000000002E-2</v>
      </c>
      <c r="AL42" s="531">
        <f t="shared" si="2"/>
        <v>-356</v>
      </c>
      <c r="AM42" s="530">
        <f t="shared" si="3"/>
        <v>-1.3000000000000001E-2</v>
      </c>
    </row>
    <row r="43" spans="1:39" x14ac:dyDescent="0.25">
      <c r="A43" s="36" t="s">
        <v>63</v>
      </c>
      <c r="B43" s="37">
        <v>4878</v>
      </c>
      <c r="C43" s="38">
        <v>9</v>
      </c>
      <c r="D43" s="38">
        <v>0</v>
      </c>
      <c r="E43" s="38">
        <v>4</v>
      </c>
      <c r="F43" s="39">
        <v>3</v>
      </c>
      <c r="G43" s="206">
        <v>4706</v>
      </c>
      <c r="H43" s="281">
        <v>0.96499999999999997</v>
      </c>
      <c r="I43" s="145">
        <v>153</v>
      </c>
      <c r="J43" s="204">
        <v>3.1E-2</v>
      </c>
      <c r="K43" s="203">
        <v>8</v>
      </c>
      <c r="L43" s="204">
        <v>2E-3</v>
      </c>
      <c r="M43" s="203">
        <v>11</v>
      </c>
      <c r="N43" s="282">
        <v>2E-3</v>
      </c>
      <c r="O43" s="141">
        <v>99</v>
      </c>
      <c r="P43" s="364">
        <v>0.02</v>
      </c>
      <c r="Q43" s="49">
        <v>22</v>
      </c>
      <c r="R43" s="51">
        <v>5.0000000000000001E-3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0">
        <v>0</v>
      </c>
      <c r="AA43" s="434">
        <v>2</v>
      </c>
      <c r="AB43" s="433">
        <v>0</v>
      </c>
      <c r="AC43" s="432">
        <v>131</v>
      </c>
      <c r="AD43" s="431">
        <v>4769</v>
      </c>
      <c r="AE43" s="430">
        <v>0.97799999999999998</v>
      </c>
      <c r="AF43" s="423">
        <v>107</v>
      </c>
      <c r="AG43" s="422">
        <v>2.1999999999999999E-2</v>
      </c>
      <c r="AI43" s="495">
        <v>105</v>
      </c>
      <c r="AJ43" s="494">
        <v>2.1999999999999999E-2</v>
      </c>
      <c r="AL43" s="531">
        <f t="shared" si="2"/>
        <v>2</v>
      </c>
      <c r="AM43" s="530">
        <f t="shared" si="3"/>
        <v>0</v>
      </c>
    </row>
    <row r="44" spans="1:39" x14ac:dyDescent="0.25">
      <c r="A44" s="36" t="s">
        <v>64</v>
      </c>
      <c r="B44" s="37">
        <v>4837</v>
      </c>
      <c r="C44" s="38">
        <v>10</v>
      </c>
      <c r="D44" s="38">
        <v>0</v>
      </c>
      <c r="E44" s="38">
        <v>0</v>
      </c>
      <c r="F44" s="39">
        <v>3</v>
      </c>
      <c r="G44" s="206">
        <v>4681</v>
      </c>
      <c r="H44" s="281">
        <v>0.96799999999999997</v>
      </c>
      <c r="I44" s="145">
        <v>149</v>
      </c>
      <c r="J44" s="204">
        <v>3.1E-2</v>
      </c>
      <c r="K44" s="203">
        <v>7</v>
      </c>
      <c r="L44" s="204">
        <v>1E-3</v>
      </c>
      <c r="M44" s="203">
        <v>0</v>
      </c>
      <c r="N44" s="282">
        <v>0</v>
      </c>
      <c r="O44" s="141">
        <v>34</v>
      </c>
      <c r="P44" s="364">
        <v>7.0000000000000001E-3</v>
      </c>
      <c r="Q44" s="49">
        <v>1</v>
      </c>
      <c r="R44" s="51">
        <v>0</v>
      </c>
      <c r="S44" s="49">
        <v>30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0">
        <v>1E-3</v>
      </c>
      <c r="AA44" s="434">
        <v>13</v>
      </c>
      <c r="AB44" s="433">
        <v>3.0000000000000001E-3</v>
      </c>
      <c r="AC44" s="432">
        <v>132</v>
      </c>
      <c r="AD44" s="431">
        <v>4759</v>
      </c>
      <c r="AE44" s="430">
        <v>0.98399999999999999</v>
      </c>
      <c r="AF44" s="423">
        <v>41</v>
      </c>
      <c r="AG44" s="422">
        <v>8.0000000000000002E-3</v>
      </c>
      <c r="AI44" s="495">
        <v>42</v>
      </c>
      <c r="AJ44" s="494">
        <v>8.9999999999999993E-3</v>
      </c>
      <c r="AL44" s="531">
        <f t="shared" si="2"/>
        <v>-1</v>
      </c>
      <c r="AM44" s="530">
        <f t="shared" si="3"/>
        <v>-9.9999999999999915E-4</v>
      </c>
    </row>
    <row r="45" spans="1:39" x14ac:dyDescent="0.25">
      <c r="A45" s="36" t="s">
        <v>65</v>
      </c>
      <c r="B45" s="37">
        <v>5517</v>
      </c>
      <c r="C45" s="38">
        <v>16</v>
      </c>
      <c r="D45" s="38">
        <v>0</v>
      </c>
      <c r="E45" s="38">
        <v>7</v>
      </c>
      <c r="F45" s="39">
        <v>3</v>
      </c>
      <c r="G45" s="206">
        <v>5173</v>
      </c>
      <c r="H45" s="281">
        <v>0.93799999999999994</v>
      </c>
      <c r="I45" s="145">
        <v>313</v>
      </c>
      <c r="J45" s="204">
        <v>5.7000000000000002E-2</v>
      </c>
      <c r="K45" s="203">
        <v>23</v>
      </c>
      <c r="L45" s="204">
        <v>4.0000000000000001E-3</v>
      </c>
      <c r="M45" s="203">
        <v>8</v>
      </c>
      <c r="N45" s="282">
        <v>1E-3</v>
      </c>
      <c r="O45" s="141">
        <v>24</v>
      </c>
      <c r="P45" s="364">
        <v>4.0000000000000001E-3</v>
      </c>
      <c r="Q45" s="49">
        <v>11</v>
      </c>
      <c r="R45" s="51">
        <v>2E-3</v>
      </c>
      <c r="S45" s="49">
        <v>209</v>
      </c>
      <c r="T45" s="51">
        <v>3.7999999999999999E-2</v>
      </c>
      <c r="U45" s="49">
        <v>7</v>
      </c>
      <c r="V45" s="51">
        <v>1E-3</v>
      </c>
      <c r="W45" s="49">
        <v>4</v>
      </c>
      <c r="X45" s="53">
        <v>1E-3</v>
      </c>
      <c r="Y45" s="52">
        <v>4</v>
      </c>
      <c r="Z45" s="200">
        <v>1E-3</v>
      </c>
      <c r="AA45" s="434">
        <v>6</v>
      </c>
      <c r="AB45" s="433">
        <v>1E-3</v>
      </c>
      <c r="AC45" s="432">
        <v>262</v>
      </c>
      <c r="AD45" s="431">
        <v>5264</v>
      </c>
      <c r="AE45" s="430">
        <v>0.95399999999999996</v>
      </c>
      <c r="AF45" s="423">
        <v>47</v>
      </c>
      <c r="AG45" s="422">
        <v>8.9999999999999993E-3</v>
      </c>
      <c r="AI45" s="495">
        <v>48</v>
      </c>
      <c r="AJ45" s="494">
        <v>8.9999999999999993E-3</v>
      </c>
      <c r="AL45" s="531">
        <f t="shared" si="2"/>
        <v>-1</v>
      </c>
      <c r="AM45" s="530">
        <f t="shared" si="3"/>
        <v>0</v>
      </c>
    </row>
    <row r="46" spans="1:39" x14ac:dyDescent="0.25">
      <c r="A46" s="36" t="s">
        <v>66</v>
      </c>
      <c r="B46" s="37">
        <v>19371</v>
      </c>
      <c r="C46" s="38">
        <v>28</v>
      </c>
      <c r="D46" s="38">
        <v>9</v>
      </c>
      <c r="E46" s="38">
        <v>11</v>
      </c>
      <c r="F46" s="39">
        <v>3</v>
      </c>
      <c r="G46" s="206">
        <v>19080</v>
      </c>
      <c r="H46" s="281">
        <v>0.98499999999999999</v>
      </c>
      <c r="I46" s="145">
        <v>213</v>
      </c>
      <c r="J46" s="204">
        <v>1.0999999999999999E-2</v>
      </c>
      <c r="K46" s="203">
        <v>1</v>
      </c>
      <c r="L46" s="204">
        <v>0</v>
      </c>
      <c r="M46" s="203">
        <v>77</v>
      </c>
      <c r="N46" s="282">
        <v>4.0000000000000001E-3</v>
      </c>
      <c r="O46" s="141">
        <v>20</v>
      </c>
      <c r="P46" s="364">
        <v>1E-3</v>
      </c>
      <c r="Q46" s="49">
        <v>4</v>
      </c>
      <c r="R46" s="51">
        <v>0</v>
      </c>
      <c r="S46" s="49">
        <v>494</v>
      </c>
      <c r="T46" s="51">
        <v>2.5999999999999999E-2</v>
      </c>
      <c r="U46" s="49">
        <v>586</v>
      </c>
      <c r="V46" s="51">
        <v>0.03</v>
      </c>
      <c r="W46" s="49">
        <v>9</v>
      </c>
      <c r="X46" s="53">
        <v>0</v>
      </c>
      <c r="Y46" s="52">
        <v>1</v>
      </c>
      <c r="Z46" s="200">
        <v>0</v>
      </c>
      <c r="AA46" s="434">
        <v>0</v>
      </c>
      <c r="AB46" s="433">
        <v>0</v>
      </c>
      <c r="AC46" s="432">
        <v>1192</v>
      </c>
      <c r="AD46" s="431">
        <v>18233</v>
      </c>
      <c r="AE46" s="430">
        <v>0.94099999999999995</v>
      </c>
      <c r="AF46" s="423">
        <v>21</v>
      </c>
      <c r="AG46" s="422">
        <v>1E-3</v>
      </c>
      <c r="AI46" s="495">
        <v>19</v>
      </c>
      <c r="AJ46" s="494">
        <v>1E-3</v>
      </c>
      <c r="AL46" s="531">
        <f t="shared" si="2"/>
        <v>2</v>
      </c>
      <c r="AM46" s="530">
        <f t="shared" si="3"/>
        <v>0</v>
      </c>
    </row>
    <row r="47" spans="1:39" x14ac:dyDescent="0.25">
      <c r="A47" s="36" t="s">
        <v>297</v>
      </c>
      <c r="B47" s="37">
        <v>38750</v>
      </c>
      <c r="C47" s="38">
        <v>39</v>
      </c>
      <c r="D47" s="38">
        <v>7</v>
      </c>
      <c r="E47" s="38">
        <v>27</v>
      </c>
      <c r="F47" s="39">
        <v>3</v>
      </c>
      <c r="G47" s="206">
        <v>36592</v>
      </c>
      <c r="H47" s="281">
        <v>0.94399999999999995</v>
      </c>
      <c r="I47" s="145">
        <v>2020</v>
      </c>
      <c r="J47" s="204">
        <v>5.1999999999999998E-2</v>
      </c>
      <c r="K47" s="203">
        <v>29</v>
      </c>
      <c r="L47" s="204">
        <v>1E-3</v>
      </c>
      <c r="M47" s="203">
        <v>109</v>
      </c>
      <c r="N47" s="282">
        <v>3.0000000000000001E-3</v>
      </c>
      <c r="O47" s="141">
        <v>310</v>
      </c>
      <c r="P47" s="364">
        <v>8.0000000000000002E-3</v>
      </c>
      <c r="Q47" s="49">
        <v>175</v>
      </c>
      <c r="R47" s="51">
        <v>5.0000000000000001E-3</v>
      </c>
      <c r="S47" s="49">
        <v>170</v>
      </c>
      <c r="T47" s="51">
        <v>4.0000000000000001E-3</v>
      </c>
      <c r="U47" s="49">
        <v>182</v>
      </c>
      <c r="V47" s="51">
        <v>5.0000000000000001E-3</v>
      </c>
      <c r="W47" s="49">
        <v>49</v>
      </c>
      <c r="X47" s="53">
        <v>1E-3</v>
      </c>
      <c r="Y47" s="52">
        <v>0</v>
      </c>
      <c r="Z47" s="200">
        <v>0</v>
      </c>
      <c r="AA47" s="434">
        <v>36</v>
      </c>
      <c r="AB47" s="433">
        <v>1E-3</v>
      </c>
      <c r="AC47" s="432">
        <v>856</v>
      </c>
      <c r="AD47" s="431">
        <v>38351</v>
      </c>
      <c r="AE47" s="430">
        <v>0.99</v>
      </c>
      <c r="AF47" s="423">
        <v>339</v>
      </c>
      <c r="AG47" s="422">
        <v>8.9999999999999993E-3</v>
      </c>
      <c r="AI47" s="495">
        <v>380</v>
      </c>
      <c r="AJ47" s="494">
        <v>0.01</v>
      </c>
      <c r="AL47" s="531">
        <f t="shared" si="2"/>
        <v>-41</v>
      </c>
      <c r="AM47" s="530">
        <f t="shared" si="3"/>
        <v>-1.0000000000000009E-3</v>
      </c>
    </row>
    <row r="48" spans="1:39" x14ac:dyDescent="0.25">
      <c r="A48" s="36" t="s">
        <v>68</v>
      </c>
      <c r="B48" s="37">
        <v>47293</v>
      </c>
      <c r="C48" s="38">
        <v>60</v>
      </c>
      <c r="D48" s="38">
        <v>0</v>
      </c>
      <c r="E48" s="38">
        <v>44</v>
      </c>
      <c r="F48" s="39">
        <v>3</v>
      </c>
      <c r="G48" s="206">
        <v>45887</v>
      </c>
      <c r="H48" s="281">
        <v>0.97</v>
      </c>
      <c r="I48" s="145">
        <v>1206</v>
      </c>
      <c r="J48" s="204">
        <v>2.5999999999999999E-2</v>
      </c>
      <c r="K48" s="203">
        <v>104</v>
      </c>
      <c r="L48" s="204">
        <v>2E-3</v>
      </c>
      <c r="M48" s="203">
        <v>96</v>
      </c>
      <c r="N48" s="282">
        <v>2E-3</v>
      </c>
      <c r="O48" s="141">
        <v>724</v>
      </c>
      <c r="P48" s="364">
        <v>1.4999999999999999E-2</v>
      </c>
      <c r="Q48" s="49">
        <v>519</v>
      </c>
      <c r="R48" s="51">
        <v>1.0999999999999999E-2</v>
      </c>
      <c r="S48" s="49">
        <v>623</v>
      </c>
      <c r="T48" s="51">
        <v>1.2999999999999999E-2</v>
      </c>
      <c r="U48" s="49">
        <v>366</v>
      </c>
      <c r="V48" s="51">
        <v>8.0000000000000002E-3</v>
      </c>
      <c r="W48" s="49">
        <v>71</v>
      </c>
      <c r="X48" s="53">
        <v>2E-3</v>
      </c>
      <c r="Y48" s="52">
        <v>3</v>
      </c>
      <c r="Z48" s="200">
        <v>0</v>
      </c>
      <c r="AA48" s="434">
        <v>59</v>
      </c>
      <c r="AB48" s="433">
        <v>1E-3</v>
      </c>
      <c r="AC48" s="432">
        <v>1878</v>
      </c>
      <c r="AD48" s="431">
        <v>46034</v>
      </c>
      <c r="AE48" s="430">
        <v>0.97299999999999998</v>
      </c>
      <c r="AF48" s="423">
        <v>828</v>
      </c>
      <c r="AG48" s="422">
        <v>1.7999999999999999E-2</v>
      </c>
      <c r="AI48" s="495">
        <v>902</v>
      </c>
      <c r="AJ48" s="494">
        <v>1.9E-2</v>
      </c>
      <c r="AL48" s="531">
        <f t="shared" si="2"/>
        <v>-74</v>
      </c>
      <c r="AM48" s="530">
        <f t="shared" si="3"/>
        <v>-1.0000000000000009E-3</v>
      </c>
    </row>
    <row r="49" spans="1:39" x14ac:dyDescent="0.25">
      <c r="A49" s="36" t="s">
        <v>69</v>
      </c>
      <c r="B49" s="37">
        <v>17147</v>
      </c>
      <c r="C49" s="38">
        <v>27</v>
      </c>
      <c r="D49" s="38">
        <v>0</v>
      </c>
      <c r="E49" s="38">
        <v>16</v>
      </c>
      <c r="F49" s="39">
        <v>3</v>
      </c>
      <c r="G49" s="206">
        <v>15560</v>
      </c>
      <c r="H49" s="281">
        <v>0.90700000000000003</v>
      </c>
      <c r="I49" s="145">
        <v>1544</v>
      </c>
      <c r="J49" s="204">
        <v>0.09</v>
      </c>
      <c r="K49" s="203">
        <v>43</v>
      </c>
      <c r="L49" s="204">
        <v>3.0000000000000001E-3</v>
      </c>
      <c r="M49" s="203">
        <v>0</v>
      </c>
      <c r="N49" s="282">
        <v>0</v>
      </c>
      <c r="O49" s="141">
        <v>307</v>
      </c>
      <c r="P49" s="364">
        <v>1.7999999999999999E-2</v>
      </c>
      <c r="Q49" s="49">
        <v>197</v>
      </c>
      <c r="R49" s="51">
        <v>1.0999999999999999E-2</v>
      </c>
      <c r="S49" s="49">
        <v>177</v>
      </c>
      <c r="T49" s="51">
        <v>0.01</v>
      </c>
      <c r="U49" s="49">
        <v>99</v>
      </c>
      <c r="V49" s="51">
        <v>6.0000000000000001E-3</v>
      </c>
      <c r="W49" s="49">
        <v>12</v>
      </c>
      <c r="X49" s="53">
        <v>1E-3</v>
      </c>
      <c r="Y49" s="52">
        <v>2</v>
      </c>
      <c r="Z49" s="200">
        <v>0</v>
      </c>
      <c r="AA49" s="434">
        <v>24</v>
      </c>
      <c r="AB49" s="433">
        <v>1E-3</v>
      </c>
      <c r="AC49" s="432">
        <v>627</v>
      </c>
      <c r="AD49" s="431">
        <v>16732</v>
      </c>
      <c r="AE49" s="430">
        <v>0.97599999999999998</v>
      </c>
      <c r="AF49" s="423">
        <v>350</v>
      </c>
      <c r="AG49" s="422">
        <v>0.02</v>
      </c>
      <c r="AI49" s="495">
        <v>351</v>
      </c>
      <c r="AJ49" s="494">
        <v>2.1000000000000001E-2</v>
      </c>
      <c r="AL49" s="531">
        <f t="shared" si="2"/>
        <v>-1</v>
      </c>
      <c r="AM49" s="530">
        <f t="shared" si="3"/>
        <v>-1.0000000000000009E-3</v>
      </c>
    </row>
    <row r="50" spans="1:39" x14ac:dyDescent="0.25">
      <c r="A50" s="36" t="s">
        <v>70</v>
      </c>
      <c r="B50" s="37">
        <v>5926</v>
      </c>
      <c r="C50" s="38">
        <v>9</v>
      </c>
      <c r="D50" s="38">
        <v>0</v>
      </c>
      <c r="E50" s="38">
        <v>0</v>
      </c>
      <c r="F50" s="39">
        <v>3</v>
      </c>
      <c r="G50" s="206">
        <v>5158</v>
      </c>
      <c r="H50" s="281">
        <v>0.87</v>
      </c>
      <c r="I50" s="145">
        <v>736</v>
      </c>
      <c r="J50" s="204">
        <v>0.124</v>
      </c>
      <c r="K50" s="203">
        <v>32</v>
      </c>
      <c r="L50" s="204">
        <v>5.0000000000000001E-3</v>
      </c>
      <c r="M50" s="203">
        <v>0</v>
      </c>
      <c r="N50" s="282">
        <v>0</v>
      </c>
      <c r="O50" s="141">
        <v>337</v>
      </c>
      <c r="P50" s="364">
        <v>5.7000000000000002E-2</v>
      </c>
      <c r="Q50" s="49">
        <v>6</v>
      </c>
      <c r="R50" s="51">
        <v>1E-3</v>
      </c>
      <c r="S50" s="49">
        <v>163</v>
      </c>
      <c r="T50" s="51">
        <v>2.8000000000000001E-2</v>
      </c>
      <c r="U50" s="49">
        <v>27</v>
      </c>
      <c r="V50" s="51">
        <v>5.0000000000000001E-3</v>
      </c>
      <c r="W50" s="49">
        <v>34</v>
      </c>
      <c r="X50" s="53">
        <v>6.0000000000000001E-3</v>
      </c>
      <c r="Y50" s="52">
        <v>10</v>
      </c>
      <c r="Z50" s="200">
        <v>2E-3</v>
      </c>
      <c r="AA50" s="434">
        <v>28</v>
      </c>
      <c r="AB50" s="433">
        <v>5.0000000000000001E-3</v>
      </c>
      <c r="AC50" s="432">
        <v>613</v>
      </c>
      <c r="AD50" s="431">
        <v>5514</v>
      </c>
      <c r="AE50" s="430">
        <v>0.93</v>
      </c>
      <c r="AF50" s="423">
        <v>369</v>
      </c>
      <c r="AG50" s="422">
        <v>6.2E-2</v>
      </c>
      <c r="AI50" s="495">
        <v>364</v>
      </c>
      <c r="AJ50" s="494">
        <v>6.2E-2</v>
      </c>
      <c r="AL50" s="531">
        <f t="shared" si="2"/>
        <v>5</v>
      </c>
      <c r="AM50" s="530">
        <f t="shared" si="3"/>
        <v>0</v>
      </c>
    </row>
    <row r="51" spans="1:39" x14ac:dyDescent="0.25">
      <c r="A51" s="36" t="s">
        <v>71</v>
      </c>
      <c r="B51" s="37">
        <v>8538</v>
      </c>
      <c r="C51" s="38">
        <v>18</v>
      </c>
      <c r="D51" s="38">
        <v>0</v>
      </c>
      <c r="E51" s="38">
        <v>0</v>
      </c>
      <c r="F51" s="39">
        <v>3</v>
      </c>
      <c r="G51" s="206">
        <v>6117</v>
      </c>
      <c r="H51" s="281">
        <v>0.71599999999999997</v>
      </c>
      <c r="I51" s="145">
        <v>2417</v>
      </c>
      <c r="J51" s="204">
        <v>0.28299999999999997</v>
      </c>
      <c r="K51" s="203">
        <v>4</v>
      </c>
      <c r="L51" s="204">
        <v>0</v>
      </c>
      <c r="M51" s="203">
        <v>0</v>
      </c>
      <c r="N51" s="282">
        <v>0</v>
      </c>
      <c r="O51" s="141">
        <v>414</v>
      </c>
      <c r="P51" s="364">
        <v>4.8000000000000001E-2</v>
      </c>
      <c r="Q51" s="49">
        <v>19</v>
      </c>
      <c r="R51" s="51">
        <v>2E-3</v>
      </c>
      <c r="S51" s="49">
        <v>218</v>
      </c>
      <c r="T51" s="51">
        <v>2.5999999999999999E-2</v>
      </c>
      <c r="U51" s="49">
        <v>41</v>
      </c>
      <c r="V51" s="51">
        <v>5.0000000000000001E-3</v>
      </c>
      <c r="W51" s="49">
        <v>34</v>
      </c>
      <c r="X51" s="53">
        <v>4.0000000000000001E-3</v>
      </c>
      <c r="Y51" s="52">
        <v>0</v>
      </c>
      <c r="Z51" s="200">
        <v>0</v>
      </c>
      <c r="AA51" s="434">
        <v>14</v>
      </c>
      <c r="AB51" s="433">
        <v>2E-3</v>
      </c>
      <c r="AC51" s="432">
        <v>750</v>
      </c>
      <c r="AD51" s="431">
        <v>8095</v>
      </c>
      <c r="AE51" s="430">
        <v>0.94799999999999995</v>
      </c>
      <c r="AF51" s="423">
        <v>418</v>
      </c>
      <c r="AG51" s="422">
        <v>4.9000000000000002E-2</v>
      </c>
      <c r="AI51" s="495">
        <v>465</v>
      </c>
      <c r="AJ51" s="494">
        <v>5.3999999999999999E-2</v>
      </c>
      <c r="AL51" s="531">
        <f t="shared" si="2"/>
        <v>-47</v>
      </c>
      <c r="AM51" s="530">
        <f t="shared" si="3"/>
        <v>-4.9999999999999975E-3</v>
      </c>
    </row>
    <row r="52" spans="1:39" x14ac:dyDescent="0.25">
      <c r="A52" s="36" t="s">
        <v>72</v>
      </c>
      <c r="B52" s="37">
        <v>8179</v>
      </c>
      <c r="C52" s="38">
        <v>15</v>
      </c>
      <c r="D52" s="38">
        <v>0</v>
      </c>
      <c r="E52" s="38">
        <v>13</v>
      </c>
      <c r="F52" s="39">
        <v>3</v>
      </c>
      <c r="G52" s="206">
        <v>7840</v>
      </c>
      <c r="H52" s="281">
        <v>0.95899999999999996</v>
      </c>
      <c r="I52" s="145">
        <v>314</v>
      </c>
      <c r="J52" s="204">
        <v>3.7999999999999999E-2</v>
      </c>
      <c r="K52" s="203">
        <v>12</v>
      </c>
      <c r="L52" s="204">
        <v>1E-3</v>
      </c>
      <c r="M52" s="203">
        <v>13</v>
      </c>
      <c r="N52" s="282">
        <v>2E-3</v>
      </c>
      <c r="O52" s="141">
        <v>48</v>
      </c>
      <c r="P52" s="364">
        <v>6.0000000000000001E-3</v>
      </c>
      <c r="Q52" s="49">
        <v>41</v>
      </c>
      <c r="R52" s="51">
        <v>5.0000000000000001E-3</v>
      </c>
      <c r="S52" s="49">
        <v>41</v>
      </c>
      <c r="T52" s="51">
        <v>5.0000000000000001E-3</v>
      </c>
      <c r="U52" s="49">
        <v>17</v>
      </c>
      <c r="V52" s="51">
        <v>2E-3</v>
      </c>
      <c r="W52" s="49">
        <v>16</v>
      </c>
      <c r="X52" s="53">
        <v>2E-3</v>
      </c>
      <c r="Y52" s="52">
        <v>2</v>
      </c>
      <c r="Z52" s="200">
        <v>0</v>
      </c>
      <c r="AA52" s="434">
        <v>18</v>
      </c>
      <c r="AB52" s="433">
        <v>2E-3</v>
      </c>
      <c r="AC52" s="432">
        <v>157</v>
      </c>
      <c r="AD52" s="431">
        <v>8113</v>
      </c>
      <c r="AE52" s="430">
        <v>0.99199999999999999</v>
      </c>
      <c r="AF52" s="423">
        <v>60</v>
      </c>
      <c r="AG52" s="422">
        <v>7.0000000000000001E-3</v>
      </c>
      <c r="AI52" s="495">
        <v>61</v>
      </c>
      <c r="AJ52" s="494">
        <v>7.0000000000000001E-3</v>
      </c>
      <c r="AL52" s="531">
        <f t="shared" si="2"/>
        <v>-1</v>
      </c>
      <c r="AM52" s="530">
        <f t="shared" si="3"/>
        <v>0</v>
      </c>
    </row>
    <row r="53" spans="1:39" x14ac:dyDescent="0.25">
      <c r="A53" s="36" t="s">
        <v>294</v>
      </c>
      <c r="B53" s="37">
        <v>10212</v>
      </c>
      <c r="C53" s="38">
        <v>17</v>
      </c>
      <c r="D53" s="38">
        <v>0</v>
      </c>
      <c r="E53" s="38">
        <v>8</v>
      </c>
      <c r="F53" s="39">
        <v>3</v>
      </c>
      <c r="G53" s="206">
        <v>9678</v>
      </c>
      <c r="H53" s="281">
        <v>0.94799999999999995</v>
      </c>
      <c r="I53" s="145">
        <v>496</v>
      </c>
      <c r="J53" s="204">
        <v>4.9000000000000002E-2</v>
      </c>
      <c r="K53" s="203">
        <v>14</v>
      </c>
      <c r="L53" s="204">
        <v>1E-3</v>
      </c>
      <c r="M53" s="203">
        <v>24</v>
      </c>
      <c r="N53" s="282">
        <v>2E-3</v>
      </c>
      <c r="O53" s="141">
        <v>71</v>
      </c>
      <c r="P53" s="364">
        <v>7.0000000000000001E-3</v>
      </c>
      <c r="Q53" s="49">
        <v>34</v>
      </c>
      <c r="R53" s="51">
        <v>3.0000000000000001E-3</v>
      </c>
      <c r="S53" s="49">
        <v>191</v>
      </c>
      <c r="T53" s="51">
        <v>1.9E-2</v>
      </c>
      <c r="U53" s="49">
        <v>36</v>
      </c>
      <c r="V53" s="51">
        <v>4.0000000000000001E-3</v>
      </c>
      <c r="W53" s="49">
        <v>1740</v>
      </c>
      <c r="X53" s="53">
        <v>0.17</v>
      </c>
      <c r="Y53" s="52">
        <v>5764</v>
      </c>
      <c r="Z53" s="200">
        <v>0.56399999999999995</v>
      </c>
      <c r="AA53" s="434">
        <v>19</v>
      </c>
      <c r="AB53" s="433">
        <v>2E-3</v>
      </c>
      <c r="AC53" s="432">
        <v>7854</v>
      </c>
      <c r="AD53" s="431">
        <v>4327</v>
      </c>
      <c r="AE53" s="430">
        <v>0.42399999999999999</v>
      </c>
      <c r="AF53" s="423">
        <v>85</v>
      </c>
      <c r="AG53" s="422">
        <v>8.0000000000000002E-3</v>
      </c>
      <c r="AI53" s="495">
        <v>100</v>
      </c>
      <c r="AJ53" s="494">
        <v>0.01</v>
      </c>
      <c r="AL53" s="531">
        <f t="shared" si="2"/>
        <v>-15</v>
      </c>
      <c r="AM53" s="530">
        <f t="shared" si="3"/>
        <v>-2E-3</v>
      </c>
    </row>
    <row r="54" spans="1:39" x14ac:dyDescent="0.25">
      <c r="A54" s="36" t="s">
        <v>301</v>
      </c>
      <c r="B54" s="37">
        <v>5055</v>
      </c>
      <c r="C54" s="38">
        <v>9</v>
      </c>
      <c r="D54" s="38">
        <v>0</v>
      </c>
      <c r="E54" s="38">
        <v>0</v>
      </c>
      <c r="F54" s="39">
        <v>3</v>
      </c>
      <c r="G54" s="206">
        <v>4760</v>
      </c>
      <c r="H54" s="281">
        <v>0.94199999999999995</v>
      </c>
      <c r="I54" s="145">
        <v>268</v>
      </c>
      <c r="J54" s="204">
        <v>5.2999999999999999E-2</v>
      </c>
      <c r="K54" s="203">
        <v>3</v>
      </c>
      <c r="L54" s="204">
        <v>1E-3</v>
      </c>
      <c r="M54" s="203">
        <v>24</v>
      </c>
      <c r="N54" s="282">
        <v>5.0000000000000001E-3</v>
      </c>
      <c r="O54" s="141">
        <v>348</v>
      </c>
      <c r="P54" s="364">
        <v>6.9000000000000006E-2</v>
      </c>
      <c r="Q54" s="49">
        <v>0</v>
      </c>
      <c r="R54" s="51">
        <v>0</v>
      </c>
      <c r="S54" s="49">
        <v>100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476</v>
      </c>
      <c r="AD54" s="431">
        <v>4603</v>
      </c>
      <c r="AE54" s="430">
        <v>0.91100000000000003</v>
      </c>
      <c r="AF54" s="423">
        <v>351</v>
      </c>
      <c r="AG54" s="422">
        <v>6.9000000000000006E-2</v>
      </c>
      <c r="AI54" s="495">
        <v>351</v>
      </c>
      <c r="AJ54" s="494">
        <v>6.9000000000000006E-2</v>
      </c>
      <c r="AL54" s="531">
        <f t="shared" si="2"/>
        <v>0</v>
      </c>
      <c r="AM54" s="530">
        <f t="shared" si="3"/>
        <v>0</v>
      </c>
    </row>
    <row r="55" spans="1:39" x14ac:dyDescent="0.25">
      <c r="A55" s="36" t="s">
        <v>75</v>
      </c>
      <c r="B55" s="37">
        <v>5544</v>
      </c>
      <c r="C55" s="38">
        <v>10</v>
      </c>
      <c r="D55" s="38">
        <v>0</v>
      </c>
      <c r="E55" s="38">
        <v>7</v>
      </c>
      <c r="F55" s="39">
        <v>4</v>
      </c>
      <c r="G55" s="206">
        <v>4884</v>
      </c>
      <c r="H55" s="281">
        <v>0.88100000000000001</v>
      </c>
      <c r="I55" s="145">
        <v>628</v>
      </c>
      <c r="J55" s="204">
        <v>0.113</v>
      </c>
      <c r="K55" s="203">
        <v>32</v>
      </c>
      <c r="L55" s="204">
        <v>6.0000000000000001E-3</v>
      </c>
      <c r="M55" s="203">
        <v>0</v>
      </c>
      <c r="N55" s="282">
        <v>0</v>
      </c>
      <c r="O55" s="141">
        <v>158</v>
      </c>
      <c r="P55" s="364">
        <v>2.8000000000000001E-2</v>
      </c>
      <c r="Q55" s="49">
        <v>88</v>
      </c>
      <c r="R55" s="51">
        <v>1.6E-2</v>
      </c>
      <c r="S55" s="49">
        <v>110</v>
      </c>
      <c r="T55" s="51">
        <v>0.02</v>
      </c>
      <c r="U55" s="49">
        <v>64</v>
      </c>
      <c r="V55" s="51">
        <v>1.2E-2</v>
      </c>
      <c r="W55" s="49">
        <v>14</v>
      </c>
      <c r="X55" s="53">
        <v>3.0000000000000001E-3</v>
      </c>
      <c r="Y55" s="52">
        <v>1</v>
      </c>
      <c r="Z55" s="200">
        <v>0</v>
      </c>
      <c r="AA55" s="434">
        <v>26</v>
      </c>
      <c r="AB55" s="433">
        <v>5.0000000000000001E-3</v>
      </c>
      <c r="AC55" s="432">
        <v>383</v>
      </c>
      <c r="AD55" s="431">
        <v>5352</v>
      </c>
      <c r="AE55" s="430">
        <v>0.96499999999999997</v>
      </c>
      <c r="AF55" s="423">
        <v>190</v>
      </c>
      <c r="AG55" s="422">
        <v>3.4000000000000002E-2</v>
      </c>
      <c r="AI55" s="495">
        <v>188</v>
      </c>
      <c r="AJ55" s="494">
        <v>3.4000000000000002E-2</v>
      </c>
      <c r="AL55" s="531">
        <f t="shared" si="2"/>
        <v>2</v>
      </c>
      <c r="AM55" s="530">
        <f t="shared" si="3"/>
        <v>0</v>
      </c>
    </row>
    <row r="56" spans="1:39" x14ac:dyDescent="0.25">
      <c r="A56" s="36" t="s">
        <v>300</v>
      </c>
      <c r="B56" s="37">
        <v>14209</v>
      </c>
      <c r="C56" s="38">
        <v>20</v>
      </c>
      <c r="D56" s="38">
        <v>0</v>
      </c>
      <c r="E56" s="38">
        <v>14</v>
      </c>
      <c r="F56" s="39">
        <v>3</v>
      </c>
      <c r="G56" s="206">
        <v>13835</v>
      </c>
      <c r="H56" s="281">
        <v>0.97399999999999998</v>
      </c>
      <c r="I56" s="145">
        <v>372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24</v>
      </c>
      <c r="P56" s="364">
        <v>2E-3</v>
      </c>
      <c r="Q56" s="49">
        <v>2</v>
      </c>
      <c r="R56" s="51">
        <v>0</v>
      </c>
      <c r="S56" s="49">
        <v>4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0">
        <v>0</v>
      </c>
      <c r="AA56" s="434">
        <v>0</v>
      </c>
      <c r="AB56" s="433">
        <v>0</v>
      </c>
      <c r="AC56" s="432">
        <v>33</v>
      </c>
      <c r="AD56" s="431">
        <v>14183</v>
      </c>
      <c r="AE56" s="430">
        <v>0.998</v>
      </c>
      <c r="AF56" s="423">
        <v>26</v>
      </c>
      <c r="AG56" s="422">
        <v>2E-3</v>
      </c>
      <c r="AI56" s="495">
        <v>26</v>
      </c>
      <c r="AJ56" s="494">
        <v>2E-3</v>
      </c>
      <c r="AL56" s="531">
        <f t="shared" si="2"/>
        <v>0</v>
      </c>
      <c r="AM56" s="530">
        <f t="shared" si="3"/>
        <v>0</v>
      </c>
    </row>
    <row r="57" spans="1:39" x14ac:dyDescent="0.25">
      <c r="A57" s="36" t="s">
        <v>77</v>
      </c>
      <c r="B57" s="37">
        <v>24901</v>
      </c>
      <c r="C57" s="38">
        <v>38</v>
      </c>
      <c r="D57" s="38">
        <v>0</v>
      </c>
      <c r="E57" s="38">
        <v>22</v>
      </c>
      <c r="F57" s="39">
        <v>4</v>
      </c>
      <c r="G57" s="206">
        <v>22775</v>
      </c>
      <c r="H57" s="281">
        <v>0.91500000000000004</v>
      </c>
      <c r="I57" s="145">
        <v>1986</v>
      </c>
      <c r="J57" s="204">
        <v>0.08</v>
      </c>
      <c r="K57" s="203">
        <v>140</v>
      </c>
      <c r="L57" s="204">
        <v>6.0000000000000001E-3</v>
      </c>
      <c r="M57" s="203">
        <v>0</v>
      </c>
      <c r="N57" s="282">
        <v>0</v>
      </c>
      <c r="O57" s="141">
        <v>751</v>
      </c>
      <c r="P57" s="364">
        <v>0.03</v>
      </c>
      <c r="Q57" s="49">
        <v>512</v>
      </c>
      <c r="R57" s="51">
        <v>2.1000000000000001E-2</v>
      </c>
      <c r="S57" s="49">
        <v>6609</v>
      </c>
      <c r="T57" s="51">
        <v>0.26500000000000001</v>
      </c>
      <c r="U57" s="49">
        <v>182</v>
      </c>
      <c r="V57" s="51">
        <v>7.0000000000000001E-3</v>
      </c>
      <c r="W57" s="49">
        <v>161</v>
      </c>
      <c r="X57" s="53">
        <v>6.0000000000000001E-3</v>
      </c>
      <c r="Y57" s="52">
        <v>22</v>
      </c>
      <c r="Z57" s="200">
        <v>1E-3</v>
      </c>
      <c r="AA57" s="434">
        <v>50</v>
      </c>
      <c r="AB57" s="433">
        <v>2E-3</v>
      </c>
      <c r="AC57" s="432">
        <v>7795</v>
      </c>
      <c r="AD57" s="431">
        <v>17754</v>
      </c>
      <c r="AE57" s="430">
        <v>0.71299999999999997</v>
      </c>
      <c r="AF57" s="423">
        <v>891</v>
      </c>
      <c r="AG57" s="422">
        <v>3.5999999999999997E-2</v>
      </c>
      <c r="AI57" s="495">
        <v>912</v>
      </c>
      <c r="AJ57" s="494">
        <v>3.6999999999999998E-2</v>
      </c>
      <c r="AL57" s="531">
        <f t="shared" si="2"/>
        <v>-21</v>
      </c>
      <c r="AM57" s="530">
        <f t="shared" si="3"/>
        <v>-1.0000000000000009E-3</v>
      </c>
    </row>
    <row r="58" spans="1:39" x14ac:dyDescent="0.25">
      <c r="A58" s="36" t="s">
        <v>78</v>
      </c>
      <c r="B58" s="37">
        <v>4972</v>
      </c>
      <c r="C58" s="38">
        <v>12</v>
      </c>
      <c r="D58" s="38">
        <v>0</v>
      </c>
      <c r="E58" s="38">
        <v>0</v>
      </c>
      <c r="F58" s="39">
        <v>3</v>
      </c>
      <c r="G58" s="206">
        <v>4199</v>
      </c>
      <c r="H58" s="281">
        <v>0.84499999999999997</v>
      </c>
      <c r="I58" s="145">
        <v>757</v>
      </c>
      <c r="J58" s="204">
        <v>0.152</v>
      </c>
      <c r="K58" s="203">
        <v>15</v>
      </c>
      <c r="L58" s="204">
        <v>3.0000000000000001E-3</v>
      </c>
      <c r="M58" s="203">
        <v>1</v>
      </c>
      <c r="N58" s="282">
        <v>0</v>
      </c>
      <c r="O58" s="141">
        <v>285</v>
      </c>
      <c r="P58" s="364">
        <v>5.7000000000000002E-2</v>
      </c>
      <c r="Q58" s="49">
        <v>3</v>
      </c>
      <c r="R58" s="51">
        <v>1E-3</v>
      </c>
      <c r="S58" s="49">
        <v>793</v>
      </c>
      <c r="T58" s="51">
        <v>0.159</v>
      </c>
      <c r="U58" s="49">
        <v>4957</v>
      </c>
      <c r="V58" s="51">
        <v>0.997</v>
      </c>
      <c r="W58" s="49">
        <v>16</v>
      </c>
      <c r="X58" s="53">
        <v>3.0000000000000001E-3</v>
      </c>
      <c r="Y58" s="52">
        <v>1</v>
      </c>
      <c r="Z58" s="200">
        <v>0</v>
      </c>
      <c r="AA58" s="434">
        <v>9</v>
      </c>
      <c r="AB58" s="433">
        <v>2E-3</v>
      </c>
      <c r="AC58" s="432">
        <v>6072</v>
      </c>
      <c r="AD58" s="431">
        <v>0</v>
      </c>
      <c r="AE58" s="430">
        <v>0</v>
      </c>
      <c r="AF58" s="423">
        <v>300</v>
      </c>
      <c r="AG58" s="422">
        <v>0.06</v>
      </c>
      <c r="AI58" s="495">
        <v>296</v>
      </c>
      <c r="AJ58" s="494">
        <v>0.06</v>
      </c>
      <c r="AL58" s="531">
        <f t="shared" si="2"/>
        <v>4</v>
      </c>
      <c r="AM58" s="530">
        <f t="shared" si="3"/>
        <v>0</v>
      </c>
    </row>
    <row r="59" spans="1:39" x14ac:dyDescent="0.25">
      <c r="A59" s="36" t="s">
        <v>291</v>
      </c>
      <c r="B59" s="37">
        <v>9842</v>
      </c>
      <c r="C59" s="38">
        <v>21</v>
      </c>
      <c r="D59" s="38">
        <v>0</v>
      </c>
      <c r="E59" s="38">
        <v>10</v>
      </c>
      <c r="F59" s="39">
        <v>3</v>
      </c>
      <c r="G59" s="206">
        <v>9373</v>
      </c>
      <c r="H59" s="281">
        <v>0.95199999999999996</v>
      </c>
      <c r="I59" s="145">
        <v>403</v>
      </c>
      <c r="J59" s="204">
        <v>4.1000000000000002E-2</v>
      </c>
      <c r="K59" s="203">
        <v>66</v>
      </c>
      <c r="L59" s="204">
        <v>7.0000000000000001E-3</v>
      </c>
      <c r="M59" s="203">
        <v>0</v>
      </c>
      <c r="N59" s="282">
        <v>0</v>
      </c>
      <c r="O59" s="141">
        <v>786</v>
      </c>
      <c r="P59" s="364">
        <v>0.08</v>
      </c>
      <c r="Q59" s="49">
        <v>267</v>
      </c>
      <c r="R59" s="51">
        <v>2.7E-2</v>
      </c>
      <c r="S59" s="49">
        <v>288</v>
      </c>
      <c r="T59" s="51">
        <v>2.9000000000000001E-2</v>
      </c>
      <c r="U59" s="49">
        <v>151</v>
      </c>
      <c r="V59" s="51">
        <v>1.4999999999999999E-2</v>
      </c>
      <c r="W59" s="49">
        <v>3</v>
      </c>
      <c r="X59" s="53">
        <v>0</v>
      </c>
      <c r="Y59" s="52">
        <v>3</v>
      </c>
      <c r="Z59" s="200">
        <v>0</v>
      </c>
      <c r="AA59" s="434">
        <v>60</v>
      </c>
      <c r="AB59" s="433">
        <v>6.0000000000000001E-3</v>
      </c>
      <c r="AC59" s="432">
        <v>1302</v>
      </c>
      <c r="AD59" s="431">
        <v>8824</v>
      </c>
      <c r="AE59" s="430">
        <v>0.89700000000000002</v>
      </c>
      <c r="AF59" s="423">
        <v>852</v>
      </c>
      <c r="AG59" s="422">
        <v>8.6999999999999994E-2</v>
      </c>
      <c r="AI59" s="495">
        <v>851</v>
      </c>
      <c r="AJ59" s="494">
        <v>8.6999999999999994E-2</v>
      </c>
      <c r="AL59" s="531">
        <f t="shared" si="2"/>
        <v>1</v>
      </c>
      <c r="AM59" s="530">
        <f t="shared" si="3"/>
        <v>0</v>
      </c>
    </row>
    <row r="60" spans="1:39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39">
        <v>3</v>
      </c>
      <c r="G60" s="206">
        <v>1793</v>
      </c>
      <c r="H60" s="281">
        <v>0.503</v>
      </c>
      <c r="I60" s="145">
        <v>1774</v>
      </c>
      <c r="J60" s="204">
        <v>0.497</v>
      </c>
      <c r="K60" s="203">
        <v>0</v>
      </c>
      <c r="L60" s="204">
        <v>0</v>
      </c>
      <c r="M60" s="203">
        <v>0</v>
      </c>
      <c r="N60" s="282">
        <v>0</v>
      </c>
      <c r="O60" s="141">
        <v>70</v>
      </c>
      <c r="P60" s="364">
        <v>0.02</v>
      </c>
      <c r="Q60" s="49">
        <v>49</v>
      </c>
      <c r="R60" s="51">
        <v>1.4E-2</v>
      </c>
      <c r="S60" s="49">
        <v>54</v>
      </c>
      <c r="T60" s="51">
        <v>1.4999999999999999E-2</v>
      </c>
      <c r="U60" s="49">
        <v>40</v>
      </c>
      <c r="V60" s="51">
        <v>1.0999999999999999E-2</v>
      </c>
      <c r="W60" s="49">
        <v>19</v>
      </c>
      <c r="X60" s="53">
        <v>5.0000000000000001E-3</v>
      </c>
      <c r="Y60" s="52">
        <v>11</v>
      </c>
      <c r="Z60" s="200">
        <v>3.0000000000000001E-3</v>
      </c>
      <c r="AA60" s="434">
        <v>15</v>
      </c>
      <c r="AB60" s="433">
        <v>4.0000000000000001E-3</v>
      </c>
      <c r="AC60" s="432">
        <v>227</v>
      </c>
      <c r="AD60" s="431">
        <v>3489</v>
      </c>
      <c r="AE60" s="430">
        <v>0.97799999999999998</v>
      </c>
      <c r="AF60" s="423">
        <v>70</v>
      </c>
      <c r="AG60" s="422">
        <v>0.02</v>
      </c>
      <c r="AI60" s="495">
        <v>80</v>
      </c>
      <c r="AJ60" s="494">
        <v>2.1999999999999999E-2</v>
      </c>
      <c r="AL60" s="531">
        <f t="shared" si="2"/>
        <v>-10</v>
      </c>
      <c r="AM60" s="530">
        <f t="shared" si="3"/>
        <v>-1.9999999999999983E-3</v>
      </c>
    </row>
    <row r="61" spans="1:39" x14ac:dyDescent="0.25">
      <c r="A61" s="36" t="s">
        <v>81</v>
      </c>
      <c r="B61" s="37">
        <v>53693</v>
      </c>
      <c r="C61" s="38">
        <v>70</v>
      </c>
      <c r="D61" s="38">
        <v>0</v>
      </c>
      <c r="E61" s="38">
        <v>46</v>
      </c>
      <c r="F61" s="39">
        <v>3</v>
      </c>
      <c r="G61" s="206">
        <v>53168</v>
      </c>
      <c r="H61" s="281">
        <v>0.99</v>
      </c>
      <c r="I61" s="145">
        <v>398</v>
      </c>
      <c r="J61" s="204">
        <v>7.0000000000000001E-3</v>
      </c>
      <c r="K61" s="203">
        <v>1</v>
      </c>
      <c r="L61" s="204">
        <v>0</v>
      </c>
      <c r="M61" s="203">
        <v>126</v>
      </c>
      <c r="N61" s="282">
        <v>2E-3</v>
      </c>
      <c r="O61" s="141">
        <v>28</v>
      </c>
      <c r="P61" s="364">
        <v>1E-3</v>
      </c>
      <c r="Q61" s="49">
        <v>16</v>
      </c>
      <c r="R61" s="51">
        <v>0</v>
      </c>
      <c r="S61" s="49">
        <v>370</v>
      </c>
      <c r="T61" s="51">
        <v>7.0000000000000001E-3</v>
      </c>
      <c r="U61" s="49">
        <v>140</v>
      </c>
      <c r="V61" s="51">
        <v>3.0000000000000001E-3</v>
      </c>
      <c r="W61" s="49">
        <v>7</v>
      </c>
      <c r="X61" s="53">
        <v>0</v>
      </c>
      <c r="Y61" s="52">
        <v>7</v>
      </c>
      <c r="Z61" s="200">
        <v>0</v>
      </c>
      <c r="AA61" s="434">
        <v>0</v>
      </c>
      <c r="AB61" s="433">
        <v>0</v>
      </c>
      <c r="AC61" s="432">
        <v>651</v>
      </c>
      <c r="AD61" s="431">
        <v>53088</v>
      </c>
      <c r="AE61" s="430">
        <v>0.98899999999999999</v>
      </c>
      <c r="AF61" s="423">
        <v>29</v>
      </c>
      <c r="AG61" s="422">
        <v>1E-3</v>
      </c>
      <c r="AI61" s="495">
        <v>22</v>
      </c>
      <c r="AJ61" s="494">
        <v>0</v>
      </c>
      <c r="AL61" s="531">
        <f t="shared" si="2"/>
        <v>7</v>
      </c>
      <c r="AM61" s="530">
        <f t="shared" si="3"/>
        <v>1E-3</v>
      </c>
    </row>
    <row r="62" spans="1:39" ht="15.75" thickBot="1" x14ac:dyDescent="0.3">
      <c r="A62" s="36" t="s">
        <v>82</v>
      </c>
      <c r="B62" s="37">
        <v>13633</v>
      </c>
      <c r="C62" s="38">
        <v>26</v>
      </c>
      <c r="D62" s="38">
        <v>0</v>
      </c>
      <c r="E62" s="38">
        <v>11</v>
      </c>
      <c r="F62" s="39">
        <v>3</v>
      </c>
      <c r="G62" s="206">
        <v>11335</v>
      </c>
      <c r="H62" s="281">
        <v>0.83099999999999996</v>
      </c>
      <c r="I62" s="145">
        <v>2062</v>
      </c>
      <c r="J62" s="204">
        <v>0.151</v>
      </c>
      <c r="K62" s="203">
        <v>24</v>
      </c>
      <c r="L62" s="204">
        <v>2E-3</v>
      </c>
      <c r="M62" s="203">
        <v>212</v>
      </c>
      <c r="N62" s="282">
        <v>1.6E-2</v>
      </c>
      <c r="O62" s="141">
        <v>802</v>
      </c>
      <c r="P62" s="364">
        <v>5.8999999999999997E-2</v>
      </c>
      <c r="Q62" s="49">
        <v>279</v>
      </c>
      <c r="R62" s="51">
        <v>0.02</v>
      </c>
      <c r="S62" s="49">
        <v>132</v>
      </c>
      <c r="T62" s="51">
        <v>0.01</v>
      </c>
      <c r="U62" s="49">
        <v>77</v>
      </c>
      <c r="V62" s="51">
        <v>6.0000000000000001E-3</v>
      </c>
      <c r="W62" s="49">
        <v>16</v>
      </c>
      <c r="X62" s="53">
        <v>1E-3</v>
      </c>
      <c r="Y62" s="52">
        <v>5</v>
      </c>
      <c r="Z62" s="200">
        <v>0</v>
      </c>
      <c r="AA62" s="434">
        <v>7</v>
      </c>
      <c r="AB62" s="433">
        <v>1E-3</v>
      </c>
      <c r="AC62" s="432">
        <v>1112</v>
      </c>
      <c r="AD62" s="431">
        <v>12746</v>
      </c>
      <c r="AE62" s="430">
        <v>0.93500000000000005</v>
      </c>
      <c r="AF62" s="423">
        <v>826</v>
      </c>
      <c r="AG62" s="422">
        <v>6.0999999999999999E-2</v>
      </c>
      <c r="AI62" s="491">
        <v>860</v>
      </c>
      <c r="AJ62" s="490">
        <v>6.3E-2</v>
      </c>
      <c r="AL62" s="531">
        <f t="shared" si="2"/>
        <v>-34</v>
      </c>
      <c r="AM62" s="530">
        <f t="shared" si="3"/>
        <v>-2.0000000000000018E-3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5"/>
      <c r="AF64" s="7"/>
      <c r="AG64" s="7"/>
    </row>
    <row r="65" spans="1:33" x14ac:dyDescent="0.25">
      <c r="A65" s="60" t="s">
        <v>93</v>
      </c>
      <c r="B65" s="61">
        <f t="shared" ref="B65:G65" si="4">SUM(B8:B62)</f>
        <v>1160367</v>
      </c>
      <c r="C65" s="62">
        <f t="shared" si="4"/>
        <v>1677</v>
      </c>
      <c r="D65" s="61">
        <f t="shared" si="4"/>
        <v>52</v>
      </c>
      <c r="E65" s="61">
        <f t="shared" si="4"/>
        <v>965</v>
      </c>
      <c r="F65" s="62">
        <f t="shared" si="4"/>
        <v>195</v>
      </c>
      <c r="G65" s="63">
        <f t="shared" si="4"/>
        <v>1088399</v>
      </c>
      <c r="H65" s="64">
        <f xml:space="preserve"> G65 / B65</f>
        <v>0.93797824309033262</v>
      </c>
      <c r="I65" s="63">
        <f>SUM(I8:I62)</f>
        <v>64762</v>
      </c>
      <c r="J65" s="65">
        <f xml:space="preserve"> I65 / B65</f>
        <v>5.5811652692639484E-2</v>
      </c>
      <c r="K65" s="63">
        <f>SUM(K8:K62)</f>
        <v>5156</v>
      </c>
      <c r="L65" s="65">
        <f xml:space="preserve"> K65 / B65</f>
        <v>4.4434217794887309E-3</v>
      </c>
      <c r="M65" s="63">
        <f>SUM(M8:M62)</f>
        <v>2050</v>
      </c>
      <c r="N65" s="64">
        <f xml:space="preserve"> M65 / B65</f>
        <v>1.7666824375391578E-3</v>
      </c>
      <c r="O65" s="66">
        <f>SUM(O8:O62)</f>
        <v>21283</v>
      </c>
      <c r="P65" s="67">
        <f xml:space="preserve"> O65 / ($G$65 + $I$65)</f>
        <v>1.845622597364982E-2</v>
      </c>
      <c r="Q65" s="66">
        <f>SUM(Q8:Q62)</f>
        <v>11156</v>
      </c>
      <c r="R65" s="67">
        <f xml:space="preserve"> Q65 / ($G$65 + $I$65)</f>
        <v>9.6742779195619685E-3</v>
      </c>
      <c r="S65" s="66">
        <f>SUM(S8:S62)</f>
        <v>70767</v>
      </c>
      <c r="T65" s="67">
        <f xml:space="preserve"> S65 /  ($G$65 + $I$65)</f>
        <v>6.1367840223524726E-2</v>
      </c>
      <c r="U65" s="66">
        <f>SUM(U8:U62)</f>
        <v>35988</v>
      </c>
      <c r="V65" s="67">
        <f xml:space="preserve"> U65 /  ($G$65 + $I$65)</f>
        <v>3.1208131388418443E-2</v>
      </c>
      <c r="W65" s="66">
        <f>SUM(W8:W62)</f>
        <v>7336</v>
      </c>
      <c r="X65" s="67">
        <f xml:space="preserve"> W65 / ($G$65 + $I$65)</f>
        <v>6.3616442109991579E-3</v>
      </c>
      <c r="Y65" s="66">
        <f>SUM(Y8:Y62)</f>
        <v>6325</v>
      </c>
      <c r="Z65" s="67">
        <f xml:space="preserve"> Y65 /  ($G$65 + $I$65)</f>
        <v>5.4849236143088434E-3</v>
      </c>
      <c r="AA65" s="418">
        <f>SUM(AA8:AA62)</f>
        <v>1337</v>
      </c>
      <c r="AB65" s="421">
        <f xml:space="preserve"> AA65 /  ($G$65 + $I$65)</f>
        <v>1.1594217979969839E-3</v>
      </c>
      <c r="AC65" s="416">
        <f>SUM(AC8:AC62)</f>
        <v>144968</v>
      </c>
      <c r="AD65" s="416">
        <f>SUM(AD8:AD62)</f>
        <v>1037838</v>
      </c>
      <c r="AE65" s="420">
        <f xml:space="preserve"> AD65 /  ($G$65 + $I$65)</f>
        <v>0.89999401644696619</v>
      </c>
      <c r="AF65" s="414">
        <f>SUM(AF8:AF62)</f>
        <v>26439</v>
      </c>
      <c r="AG65" s="419">
        <f xml:space="preserve"> AF65 / $B$65</f>
        <v>2.278503266638917E-2</v>
      </c>
    </row>
    <row r="66" spans="1:33" x14ac:dyDescent="0.25">
      <c r="A66" s="69" t="s">
        <v>94</v>
      </c>
      <c r="B66" s="61">
        <f t="shared" ref="B66:AG66" si="5">MIN(B8:B62)</f>
        <v>3567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1793</v>
      </c>
      <c r="H66" s="70">
        <f t="shared" si="5"/>
        <v>0.503</v>
      </c>
      <c r="I66" s="63">
        <f t="shared" si="5"/>
        <v>50</v>
      </c>
      <c r="J66" s="71">
        <f t="shared" si="5"/>
        <v>5.0000000000000001E-3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14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4</v>
      </c>
      <c r="T66" s="72">
        <f t="shared" si="5"/>
        <v>0</v>
      </c>
      <c r="U66" s="66">
        <f t="shared" si="5"/>
        <v>1</v>
      </c>
      <c r="V66" s="72">
        <f t="shared" si="5"/>
        <v>0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33</v>
      </c>
      <c r="AD66" s="416">
        <f t="shared" si="5"/>
        <v>0</v>
      </c>
      <c r="AE66" s="415">
        <f t="shared" si="5"/>
        <v>0</v>
      </c>
      <c r="AF66" s="414">
        <f t="shared" si="5"/>
        <v>20</v>
      </c>
      <c r="AG66" s="413">
        <f t="shared" si="5"/>
        <v>1E-3</v>
      </c>
    </row>
    <row r="67" spans="1:33" x14ac:dyDescent="0.25">
      <c r="A67" s="69" t="s">
        <v>95</v>
      </c>
      <c r="B67" s="61">
        <f t="shared" ref="B67:AG67" si="6">MAX(B8:B62)</f>
        <v>116995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114018</v>
      </c>
      <c r="H67" s="70">
        <f t="shared" si="6"/>
        <v>0.995</v>
      </c>
      <c r="I67" s="63">
        <f t="shared" si="6"/>
        <v>5976</v>
      </c>
      <c r="J67" s="71">
        <f t="shared" si="6"/>
        <v>0.497</v>
      </c>
      <c r="K67" s="63">
        <f t="shared" si="6"/>
        <v>1347</v>
      </c>
      <c r="L67" s="71">
        <f t="shared" si="6"/>
        <v>0.08</v>
      </c>
      <c r="M67" s="63">
        <f t="shared" si="6"/>
        <v>254</v>
      </c>
      <c r="N67" s="71">
        <f t="shared" si="6"/>
        <v>1.6E-2</v>
      </c>
      <c r="O67" s="66">
        <f t="shared" si="6"/>
        <v>2188</v>
      </c>
      <c r="P67" s="72">
        <f t="shared" si="6"/>
        <v>0.14899999999999999</v>
      </c>
      <c r="Q67" s="66">
        <f t="shared" si="6"/>
        <v>1962</v>
      </c>
      <c r="R67" s="72">
        <f t="shared" si="6"/>
        <v>5.0999999999999997E-2</v>
      </c>
      <c r="S67" s="66">
        <f t="shared" si="6"/>
        <v>44541</v>
      </c>
      <c r="T67" s="72">
        <f t="shared" si="6"/>
        <v>0.80500000000000005</v>
      </c>
      <c r="U67" s="66">
        <f t="shared" si="6"/>
        <v>12170</v>
      </c>
      <c r="V67" s="72">
        <f t="shared" si="6"/>
        <v>0.997</v>
      </c>
      <c r="W67" s="66">
        <f t="shared" si="6"/>
        <v>2000</v>
      </c>
      <c r="X67" s="298">
        <f t="shared" si="6"/>
        <v>0.17</v>
      </c>
      <c r="Y67" s="66">
        <f t="shared" si="6"/>
        <v>5764</v>
      </c>
      <c r="Z67" s="72">
        <f t="shared" si="6"/>
        <v>0.56399999999999995</v>
      </c>
      <c r="AA67" s="418">
        <f t="shared" si="6"/>
        <v>124</v>
      </c>
      <c r="AB67" s="417">
        <f t="shared" si="6"/>
        <v>6.0000000000000001E-3</v>
      </c>
      <c r="AC67" s="416">
        <f t="shared" si="6"/>
        <v>47926</v>
      </c>
      <c r="AD67" s="416">
        <f t="shared" si="6"/>
        <v>114353</v>
      </c>
      <c r="AE67" s="415">
        <f t="shared" si="6"/>
        <v>0.998</v>
      </c>
      <c r="AF67" s="414">
        <f t="shared" si="6"/>
        <v>2781</v>
      </c>
      <c r="AG67" s="413">
        <f t="shared" si="6"/>
        <v>0.16400000000000001</v>
      </c>
    </row>
    <row r="68" spans="1:33" x14ac:dyDescent="0.25">
      <c r="N68" s="1"/>
    </row>
    <row r="69" spans="1:33" x14ac:dyDescent="0.25">
      <c r="G69" s="521">
        <f xml:space="preserve"> G65 + I65</f>
        <v>1153161</v>
      </c>
      <c r="N69" s="1"/>
    </row>
  </sheetData>
  <autoFilter ref="A7:AN7">
    <sortState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Y8" activePane="bottomRight" state="frozen"/>
      <selection pane="topRight" activeCell="B1" sqref="B1"/>
      <selection pane="bottomLeft" activeCell="A8" sqref="A8"/>
      <selection pane="bottomRight" activeCell="AL8" sqref="AL8:AM8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</cols>
  <sheetData>
    <row r="1" spans="1:40" x14ac:dyDescent="0.25">
      <c r="A1" s="258" t="s">
        <v>385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4" t="s">
        <v>384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69">
        <v>45117</v>
      </c>
      <c r="AG5" s="19" t="s">
        <v>88</v>
      </c>
      <c r="AI5" s="7" t="s">
        <v>383</v>
      </c>
      <c r="AL5" s="9" t="s">
        <v>382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74" t="s">
        <v>89</v>
      </c>
      <c r="H6" s="675"/>
      <c r="I6" s="675"/>
      <c r="J6" s="675"/>
      <c r="K6" s="675"/>
      <c r="L6" s="675"/>
      <c r="M6" s="675"/>
      <c r="N6" s="676"/>
      <c r="O6" s="677" t="s">
        <v>272</v>
      </c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9"/>
      <c r="AA6" s="680" t="s">
        <v>271</v>
      </c>
      <c r="AB6" s="681"/>
      <c r="AC6" s="682" t="s">
        <v>270</v>
      </c>
      <c r="AD6" s="683"/>
      <c r="AE6" s="684"/>
      <c r="AF6" s="685" t="s">
        <v>324</v>
      </c>
      <c r="AG6" s="686"/>
      <c r="AI6" s="694" t="s">
        <v>324</v>
      </c>
      <c r="AJ6" s="695"/>
      <c r="AL6" s="668" t="s">
        <v>324</v>
      </c>
      <c r="AM6" s="669"/>
    </row>
    <row r="7" spans="1:40" s="534" customFormat="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602" t="s">
        <v>268</v>
      </c>
      <c r="AJ7" s="601" t="s">
        <v>267</v>
      </c>
      <c r="AK7" s="7"/>
      <c r="AL7" s="536" t="s">
        <v>283</v>
      </c>
      <c r="AM7" s="535" t="s">
        <v>282</v>
      </c>
    </row>
    <row r="8" spans="1:40" x14ac:dyDescent="0.25">
      <c r="A8" s="36" t="s">
        <v>28</v>
      </c>
      <c r="B8" s="37">
        <v>9568</v>
      </c>
      <c r="C8" s="38">
        <v>13</v>
      </c>
      <c r="D8" s="38">
        <v>0</v>
      </c>
      <c r="E8" s="38">
        <v>3</v>
      </c>
      <c r="F8" s="39">
        <v>3</v>
      </c>
      <c r="G8" s="206">
        <v>9070</v>
      </c>
      <c r="H8" s="281">
        <v>0.94799999999999995</v>
      </c>
      <c r="I8" s="145">
        <v>490</v>
      </c>
      <c r="J8" s="204">
        <v>5.0999999999999997E-2</v>
      </c>
      <c r="K8" s="203">
        <v>8</v>
      </c>
      <c r="L8" s="204">
        <v>1E-3</v>
      </c>
      <c r="M8" s="203">
        <v>0</v>
      </c>
      <c r="N8" s="282">
        <v>0</v>
      </c>
      <c r="O8" s="141">
        <v>67</v>
      </c>
      <c r="P8" s="364">
        <v>7.0000000000000001E-3</v>
      </c>
      <c r="Q8" s="49">
        <v>27</v>
      </c>
      <c r="R8" s="51">
        <v>3.0000000000000001E-3</v>
      </c>
      <c r="S8" s="49">
        <v>492</v>
      </c>
      <c r="T8" s="51">
        <v>5.0999999999999997E-2</v>
      </c>
      <c r="U8" s="49">
        <v>14</v>
      </c>
      <c r="V8" s="51">
        <v>1E-3</v>
      </c>
      <c r="W8" s="49">
        <v>12</v>
      </c>
      <c r="X8" s="53">
        <v>1E-3</v>
      </c>
      <c r="Y8" s="52">
        <v>0</v>
      </c>
      <c r="Z8" s="200">
        <v>0</v>
      </c>
      <c r="AA8" s="434">
        <v>8</v>
      </c>
      <c r="AB8" s="433">
        <v>1E-3</v>
      </c>
      <c r="AC8" s="432">
        <v>607</v>
      </c>
      <c r="AD8" s="431">
        <v>9041</v>
      </c>
      <c r="AE8" s="430">
        <v>0.94499999999999995</v>
      </c>
      <c r="AF8" s="423">
        <v>75</v>
      </c>
      <c r="AG8" s="422">
        <v>8.0000000000000002E-3</v>
      </c>
      <c r="AI8" s="520">
        <v>93</v>
      </c>
      <c r="AJ8" s="519">
        <v>0.01</v>
      </c>
      <c r="AL8" s="531">
        <f t="shared" ref="AL8:AL39" si="0" xml:space="preserve"> AF8-AI8</f>
        <v>-18</v>
      </c>
      <c r="AM8" s="530">
        <f t="shared" ref="AM8:AM39" si="1" xml:space="preserve"> AG8-AJ8</f>
        <v>-2E-3</v>
      </c>
    </row>
    <row r="9" spans="1:40" x14ac:dyDescent="0.25">
      <c r="A9" s="36" t="s">
        <v>29</v>
      </c>
      <c r="B9" s="37">
        <v>87881</v>
      </c>
      <c r="C9" s="38">
        <v>80</v>
      </c>
      <c r="D9" s="38">
        <v>0</v>
      </c>
      <c r="E9" s="38">
        <v>74</v>
      </c>
      <c r="F9" s="39">
        <v>6</v>
      </c>
      <c r="G9" s="206">
        <v>86634</v>
      </c>
      <c r="H9" s="281">
        <v>0.98599999999999999</v>
      </c>
      <c r="I9" s="145">
        <v>1122</v>
      </c>
      <c r="J9" s="204">
        <v>1.2999999999999999E-2</v>
      </c>
      <c r="K9" s="203">
        <v>119</v>
      </c>
      <c r="L9" s="204">
        <v>1E-3</v>
      </c>
      <c r="M9" s="203">
        <v>6</v>
      </c>
      <c r="N9" s="282">
        <v>0</v>
      </c>
      <c r="O9" s="141">
        <v>291</v>
      </c>
      <c r="P9" s="364">
        <v>3.0000000000000001E-3</v>
      </c>
      <c r="Q9" s="49">
        <v>271</v>
      </c>
      <c r="R9" s="51">
        <v>3.0000000000000001E-3</v>
      </c>
      <c r="S9" s="49">
        <v>214</v>
      </c>
      <c r="T9" s="51">
        <v>2E-3</v>
      </c>
      <c r="U9" s="49">
        <v>1703</v>
      </c>
      <c r="V9" s="51">
        <v>1.9E-2</v>
      </c>
      <c r="W9" s="49">
        <v>171</v>
      </c>
      <c r="X9" s="53">
        <v>2E-3</v>
      </c>
      <c r="Y9" s="52">
        <v>153</v>
      </c>
      <c r="Z9" s="200">
        <v>2E-3</v>
      </c>
      <c r="AA9" s="434">
        <v>5</v>
      </c>
      <c r="AB9" s="433">
        <v>0</v>
      </c>
      <c r="AC9" s="432">
        <v>2537</v>
      </c>
      <c r="AD9" s="431">
        <v>86001</v>
      </c>
      <c r="AE9" s="430">
        <v>0.97899999999999998</v>
      </c>
      <c r="AF9" s="423">
        <v>410</v>
      </c>
      <c r="AG9" s="422">
        <v>5.0000000000000001E-3</v>
      </c>
      <c r="AI9" s="495">
        <v>373</v>
      </c>
      <c r="AJ9" s="494">
        <v>4.0000000000000001E-3</v>
      </c>
      <c r="AL9" s="531">
        <f t="shared" si="0"/>
        <v>37</v>
      </c>
      <c r="AM9" s="530">
        <f t="shared" si="1"/>
        <v>1E-3</v>
      </c>
    </row>
    <row r="10" spans="1:40" x14ac:dyDescent="0.25">
      <c r="A10" s="36" t="s">
        <v>30</v>
      </c>
      <c r="B10" s="37">
        <v>13985</v>
      </c>
      <c r="C10" s="38">
        <v>26</v>
      </c>
      <c r="D10" s="38">
        <v>0</v>
      </c>
      <c r="E10" s="38">
        <v>5</v>
      </c>
      <c r="F10" s="39">
        <v>3</v>
      </c>
      <c r="G10" s="206">
        <v>13450</v>
      </c>
      <c r="H10" s="281">
        <v>0.96199999999999997</v>
      </c>
      <c r="I10" s="145">
        <v>474</v>
      </c>
      <c r="J10" s="204">
        <v>3.4000000000000002E-2</v>
      </c>
      <c r="K10" s="203">
        <v>27</v>
      </c>
      <c r="L10" s="204">
        <v>2E-3</v>
      </c>
      <c r="M10" s="203">
        <v>34</v>
      </c>
      <c r="N10" s="282">
        <v>2E-3</v>
      </c>
      <c r="O10" s="141">
        <v>84</v>
      </c>
      <c r="P10" s="364">
        <v>6.0000000000000001E-3</v>
      </c>
      <c r="Q10" s="49">
        <v>18</v>
      </c>
      <c r="R10" s="51">
        <v>1E-3</v>
      </c>
      <c r="S10" s="49">
        <v>73</v>
      </c>
      <c r="T10" s="51">
        <v>5.0000000000000001E-3</v>
      </c>
      <c r="U10" s="49">
        <v>12164</v>
      </c>
      <c r="V10" s="51">
        <v>0.87</v>
      </c>
      <c r="W10" s="49">
        <v>2</v>
      </c>
      <c r="X10" s="53">
        <v>0</v>
      </c>
      <c r="Y10" s="52">
        <v>2</v>
      </c>
      <c r="Z10" s="200">
        <v>0</v>
      </c>
      <c r="AA10" s="434">
        <v>31</v>
      </c>
      <c r="AB10" s="433">
        <v>2E-3</v>
      </c>
      <c r="AC10" s="432">
        <v>12369</v>
      </c>
      <c r="AD10" s="431">
        <v>1794</v>
      </c>
      <c r="AE10" s="430">
        <v>0.128</v>
      </c>
      <c r="AF10" s="423">
        <v>111</v>
      </c>
      <c r="AG10" s="422">
        <v>8.0000000000000002E-3</v>
      </c>
      <c r="AI10" s="495">
        <v>141</v>
      </c>
      <c r="AJ10" s="494">
        <v>0.01</v>
      </c>
      <c r="AL10" s="531">
        <f t="shared" si="0"/>
        <v>-30</v>
      </c>
      <c r="AM10" s="530">
        <f t="shared" si="1"/>
        <v>-2E-3</v>
      </c>
    </row>
    <row r="11" spans="1:40" x14ac:dyDescent="0.25">
      <c r="A11" s="36" t="s">
        <v>31</v>
      </c>
      <c r="B11" s="37">
        <v>8140</v>
      </c>
      <c r="C11" s="38">
        <v>18</v>
      </c>
      <c r="D11" s="38">
        <v>0</v>
      </c>
      <c r="E11" s="38">
        <v>0</v>
      </c>
      <c r="F11" s="39">
        <v>4</v>
      </c>
      <c r="G11" s="206">
        <v>7778</v>
      </c>
      <c r="H11" s="281">
        <v>0.95599999999999996</v>
      </c>
      <c r="I11" s="145">
        <v>335</v>
      </c>
      <c r="J11" s="204">
        <v>4.1000000000000002E-2</v>
      </c>
      <c r="K11" s="203">
        <v>26</v>
      </c>
      <c r="L11" s="204">
        <v>3.0000000000000001E-3</v>
      </c>
      <c r="M11" s="203">
        <v>1</v>
      </c>
      <c r="N11" s="282">
        <v>0</v>
      </c>
      <c r="O11" s="141">
        <v>969</v>
      </c>
      <c r="P11" s="364">
        <v>0.11899999999999999</v>
      </c>
      <c r="Q11" s="49">
        <v>7</v>
      </c>
      <c r="R11" s="51">
        <v>1E-3</v>
      </c>
      <c r="S11" s="49">
        <v>589</v>
      </c>
      <c r="T11" s="51">
        <v>7.1999999999999995E-2</v>
      </c>
      <c r="U11" s="49">
        <v>44</v>
      </c>
      <c r="V11" s="51">
        <v>5.0000000000000001E-3</v>
      </c>
      <c r="W11" s="49">
        <v>47</v>
      </c>
      <c r="X11" s="53">
        <v>6.0000000000000001E-3</v>
      </c>
      <c r="Y11" s="52">
        <v>9</v>
      </c>
      <c r="Z11" s="200">
        <v>1E-3</v>
      </c>
      <c r="AA11" s="434">
        <v>33</v>
      </c>
      <c r="AB11" s="433">
        <v>4.0000000000000001E-3</v>
      </c>
      <c r="AC11" s="432">
        <v>1699</v>
      </c>
      <c r="AD11" s="431">
        <v>7133</v>
      </c>
      <c r="AE11" s="430">
        <v>0.876</v>
      </c>
      <c r="AF11" s="423">
        <v>995</v>
      </c>
      <c r="AG11" s="422">
        <v>0.122</v>
      </c>
      <c r="AI11" s="495">
        <v>2289</v>
      </c>
      <c r="AJ11" s="494">
        <v>0.28199999999999997</v>
      </c>
      <c r="AL11" s="531">
        <f t="shared" si="0"/>
        <v>-1294</v>
      </c>
      <c r="AM11" s="530">
        <f t="shared" si="1"/>
        <v>-0.15999999999999998</v>
      </c>
    </row>
    <row r="12" spans="1:40" x14ac:dyDescent="0.25">
      <c r="A12" s="36" t="s">
        <v>299</v>
      </c>
      <c r="B12" s="37">
        <v>14699</v>
      </c>
      <c r="C12" s="38">
        <v>19</v>
      </c>
      <c r="D12" s="38">
        <v>0</v>
      </c>
      <c r="E12" s="38">
        <v>11</v>
      </c>
      <c r="F12" s="39">
        <v>3</v>
      </c>
      <c r="G12" s="206">
        <v>14349</v>
      </c>
      <c r="H12" s="281">
        <v>0.97599999999999998</v>
      </c>
      <c r="I12" s="145">
        <v>193</v>
      </c>
      <c r="J12" s="204">
        <v>1.2999999999999999E-2</v>
      </c>
      <c r="K12" s="203">
        <v>8</v>
      </c>
      <c r="L12" s="204">
        <v>1E-3</v>
      </c>
      <c r="M12" s="203">
        <v>149</v>
      </c>
      <c r="N12" s="282">
        <v>0.01</v>
      </c>
      <c r="O12" s="141">
        <v>44</v>
      </c>
      <c r="P12" s="364">
        <v>3.0000000000000001E-3</v>
      </c>
      <c r="Q12" s="49">
        <v>19</v>
      </c>
      <c r="R12" s="51">
        <v>1E-3</v>
      </c>
      <c r="S12" s="49">
        <v>112</v>
      </c>
      <c r="T12" s="51">
        <v>8.0000000000000002E-3</v>
      </c>
      <c r="U12" s="49">
        <v>89</v>
      </c>
      <c r="V12" s="51">
        <v>6.0000000000000001E-3</v>
      </c>
      <c r="W12" s="49">
        <v>28</v>
      </c>
      <c r="X12" s="53">
        <v>2E-3</v>
      </c>
      <c r="Y12" s="52">
        <v>28</v>
      </c>
      <c r="Z12" s="200">
        <v>2E-3</v>
      </c>
      <c r="AA12" s="434">
        <v>17</v>
      </c>
      <c r="AB12" s="433">
        <v>1E-3</v>
      </c>
      <c r="AC12" s="432">
        <v>469</v>
      </c>
      <c r="AD12" s="431">
        <v>14517</v>
      </c>
      <c r="AE12" s="430">
        <v>0.98799999999999999</v>
      </c>
      <c r="AF12" s="423">
        <v>52</v>
      </c>
      <c r="AG12" s="422">
        <v>4.0000000000000001E-3</v>
      </c>
      <c r="AI12" s="495">
        <v>48</v>
      </c>
      <c r="AJ12" s="494">
        <v>3.0000000000000001E-3</v>
      </c>
      <c r="AL12" s="531">
        <f t="shared" si="0"/>
        <v>4</v>
      </c>
      <c r="AM12" s="530">
        <f t="shared" si="1"/>
        <v>1E-3</v>
      </c>
    </row>
    <row r="13" spans="1:40" x14ac:dyDescent="0.25">
      <c r="A13" s="36" t="s">
        <v>295</v>
      </c>
      <c r="B13" s="37">
        <v>55274</v>
      </c>
      <c r="C13" s="38">
        <v>69</v>
      </c>
      <c r="D13" s="38">
        <v>5</v>
      </c>
      <c r="E13" s="38">
        <v>54</v>
      </c>
      <c r="F13" s="39">
        <v>3</v>
      </c>
      <c r="G13" s="206">
        <v>51677</v>
      </c>
      <c r="H13" s="281">
        <v>0.93500000000000005</v>
      </c>
      <c r="I13" s="145">
        <v>3285</v>
      </c>
      <c r="J13" s="204">
        <v>5.8999999999999997E-2</v>
      </c>
      <c r="K13" s="203">
        <v>93</v>
      </c>
      <c r="L13" s="204">
        <v>2E-3</v>
      </c>
      <c r="M13" s="203">
        <v>219</v>
      </c>
      <c r="N13" s="282">
        <v>4.0000000000000001E-3</v>
      </c>
      <c r="O13" s="141">
        <v>963</v>
      </c>
      <c r="P13" s="364">
        <v>1.7000000000000001E-2</v>
      </c>
      <c r="Q13" s="49">
        <v>628</v>
      </c>
      <c r="R13" s="51">
        <v>1.0999999999999999E-2</v>
      </c>
      <c r="S13" s="49">
        <v>44502</v>
      </c>
      <c r="T13" s="51">
        <v>0.80500000000000005</v>
      </c>
      <c r="U13" s="49">
        <v>311</v>
      </c>
      <c r="V13" s="51">
        <v>6.0000000000000001E-3</v>
      </c>
      <c r="W13" s="49">
        <v>1998</v>
      </c>
      <c r="X13" s="53">
        <v>3.5999999999999997E-2</v>
      </c>
      <c r="Y13" s="52">
        <v>0</v>
      </c>
      <c r="Z13" s="200">
        <v>0</v>
      </c>
      <c r="AA13" s="434">
        <v>22</v>
      </c>
      <c r="AB13" s="433">
        <v>0</v>
      </c>
      <c r="AC13" s="432">
        <v>47875</v>
      </c>
      <c r="AD13" s="431">
        <v>8833</v>
      </c>
      <c r="AE13" s="430">
        <v>0.16</v>
      </c>
      <c r="AF13" s="423">
        <v>1056</v>
      </c>
      <c r="AG13" s="422">
        <v>1.9E-2</v>
      </c>
      <c r="AI13" s="495">
        <v>1149</v>
      </c>
      <c r="AJ13" s="494">
        <v>2.1000000000000001E-2</v>
      </c>
      <c r="AL13" s="531">
        <f t="shared" si="0"/>
        <v>-93</v>
      </c>
      <c r="AM13" s="530">
        <f t="shared" si="1"/>
        <v>-2.0000000000000018E-3</v>
      </c>
    </row>
    <row r="14" spans="1:40" x14ac:dyDescent="0.25">
      <c r="A14" s="36" t="s">
        <v>34</v>
      </c>
      <c r="B14" s="37">
        <v>4325</v>
      </c>
      <c r="C14" s="38">
        <v>10</v>
      </c>
      <c r="D14" s="38">
        <v>0</v>
      </c>
      <c r="E14" s="38">
        <v>0</v>
      </c>
      <c r="F14" s="39">
        <v>5</v>
      </c>
      <c r="G14" s="206">
        <v>3795</v>
      </c>
      <c r="H14" s="281">
        <v>0.877</v>
      </c>
      <c r="I14" s="145">
        <v>517</v>
      </c>
      <c r="J14" s="204">
        <v>0.12</v>
      </c>
      <c r="K14" s="203">
        <v>13</v>
      </c>
      <c r="L14" s="204">
        <v>3.0000000000000001E-3</v>
      </c>
      <c r="M14" s="203">
        <v>0</v>
      </c>
      <c r="N14" s="282">
        <v>0</v>
      </c>
      <c r="O14" s="141">
        <v>194</v>
      </c>
      <c r="P14" s="364">
        <v>4.4999999999999998E-2</v>
      </c>
      <c r="Q14" s="49">
        <v>8</v>
      </c>
      <c r="R14" s="51">
        <v>2E-3</v>
      </c>
      <c r="S14" s="49">
        <v>156</v>
      </c>
      <c r="T14" s="51">
        <v>3.5999999999999997E-2</v>
      </c>
      <c r="U14" s="49">
        <v>23</v>
      </c>
      <c r="V14" s="51">
        <v>5.0000000000000001E-3</v>
      </c>
      <c r="W14" s="49">
        <v>26</v>
      </c>
      <c r="X14" s="53">
        <v>6.0000000000000001E-3</v>
      </c>
      <c r="Y14" s="52">
        <v>7</v>
      </c>
      <c r="Z14" s="200">
        <v>2E-3</v>
      </c>
      <c r="AA14" s="434">
        <v>15</v>
      </c>
      <c r="AB14" s="433">
        <v>3.0000000000000001E-3</v>
      </c>
      <c r="AC14" s="432">
        <v>444</v>
      </c>
      <c r="AD14" s="431">
        <v>4112</v>
      </c>
      <c r="AE14" s="430">
        <v>0.95099999999999996</v>
      </c>
      <c r="AF14" s="423">
        <v>207</v>
      </c>
      <c r="AG14" s="422">
        <v>4.8000000000000001E-2</v>
      </c>
      <c r="AI14" s="495">
        <v>209</v>
      </c>
      <c r="AJ14" s="494">
        <v>4.8000000000000001E-2</v>
      </c>
      <c r="AL14" s="531">
        <f t="shared" si="0"/>
        <v>-2</v>
      </c>
      <c r="AM14" s="530">
        <f t="shared" si="1"/>
        <v>0</v>
      </c>
    </row>
    <row r="15" spans="1:40" x14ac:dyDescent="0.25">
      <c r="A15" s="36" t="s">
        <v>35</v>
      </c>
      <c r="B15" s="37">
        <v>5082</v>
      </c>
      <c r="C15" s="38">
        <v>11</v>
      </c>
      <c r="D15" s="38">
        <v>0</v>
      </c>
      <c r="E15" s="38">
        <v>0</v>
      </c>
      <c r="F15" s="39">
        <v>3</v>
      </c>
      <c r="G15" s="206">
        <v>4723</v>
      </c>
      <c r="H15" s="281">
        <v>0.92900000000000005</v>
      </c>
      <c r="I15" s="145">
        <v>356</v>
      </c>
      <c r="J15" s="204">
        <v>7.0000000000000007E-2</v>
      </c>
      <c r="K15" s="203">
        <v>3</v>
      </c>
      <c r="L15" s="204">
        <v>1E-3</v>
      </c>
      <c r="M15" s="203">
        <v>0</v>
      </c>
      <c r="N15" s="282">
        <v>0</v>
      </c>
      <c r="O15" s="141">
        <v>71</v>
      </c>
      <c r="P15" s="364">
        <v>1.4E-2</v>
      </c>
      <c r="Q15" s="49">
        <v>0</v>
      </c>
      <c r="R15" s="51">
        <v>0</v>
      </c>
      <c r="S15" s="49">
        <v>64</v>
      </c>
      <c r="T15" s="51">
        <v>1.2999999999999999E-2</v>
      </c>
      <c r="U15" s="49">
        <v>49</v>
      </c>
      <c r="V15" s="51">
        <v>0.01</v>
      </c>
      <c r="W15" s="49">
        <v>52</v>
      </c>
      <c r="X15" s="53">
        <v>0.01</v>
      </c>
      <c r="Y15" s="52">
        <v>5</v>
      </c>
      <c r="Z15" s="200">
        <v>1E-3</v>
      </c>
      <c r="AA15" s="434">
        <v>29</v>
      </c>
      <c r="AB15" s="433">
        <v>6.0000000000000001E-3</v>
      </c>
      <c r="AC15" s="432">
        <v>291</v>
      </c>
      <c r="AD15" s="431">
        <v>5008</v>
      </c>
      <c r="AE15" s="430">
        <v>0.98499999999999999</v>
      </c>
      <c r="AF15" s="423">
        <v>74</v>
      </c>
      <c r="AG15" s="422">
        <v>1.4999999999999999E-2</v>
      </c>
      <c r="AI15" s="495">
        <v>72</v>
      </c>
      <c r="AJ15" s="494">
        <v>1.4E-2</v>
      </c>
      <c r="AL15" s="531">
        <f t="shared" si="0"/>
        <v>2</v>
      </c>
      <c r="AM15" s="530">
        <f t="shared" si="1"/>
        <v>9.9999999999999915E-4</v>
      </c>
    </row>
    <row r="16" spans="1:40" x14ac:dyDescent="0.25">
      <c r="A16" s="36" t="s">
        <v>36</v>
      </c>
      <c r="B16" s="37">
        <v>4363</v>
      </c>
      <c r="C16" s="38">
        <v>12</v>
      </c>
      <c r="D16" s="38">
        <v>0</v>
      </c>
      <c r="E16" s="38">
        <v>0</v>
      </c>
      <c r="F16" s="39">
        <v>4</v>
      </c>
      <c r="G16" s="206">
        <v>3983</v>
      </c>
      <c r="H16" s="281">
        <v>0.91300000000000003</v>
      </c>
      <c r="I16" s="145">
        <v>348</v>
      </c>
      <c r="J16" s="204">
        <v>0.08</v>
      </c>
      <c r="K16" s="203">
        <v>30</v>
      </c>
      <c r="L16" s="204">
        <v>7.0000000000000001E-3</v>
      </c>
      <c r="M16" s="203">
        <v>2</v>
      </c>
      <c r="N16" s="282">
        <v>0</v>
      </c>
      <c r="O16" s="141">
        <v>648</v>
      </c>
      <c r="P16" s="364">
        <v>0.14899999999999999</v>
      </c>
      <c r="Q16" s="49">
        <v>20</v>
      </c>
      <c r="R16" s="51">
        <v>5.0000000000000001E-3</v>
      </c>
      <c r="S16" s="49">
        <v>339</v>
      </c>
      <c r="T16" s="51">
        <v>7.8E-2</v>
      </c>
      <c r="U16" s="49">
        <v>4333</v>
      </c>
      <c r="V16" s="51">
        <v>0.99299999999999999</v>
      </c>
      <c r="W16" s="49">
        <v>27</v>
      </c>
      <c r="X16" s="53">
        <v>6.0000000000000001E-3</v>
      </c>
      <c r="Y16" s="52">
        <v>6</v>
      </c>
      <c r="Z16" s="200">
        <v>1E-3</v>
      </c>
      <c r="AA16" s="434">
        <v>16</v>
      </c>
      <c r="AB16" s="433">
        <v>4.0000000000000001E-3</v>
      </c>
      <c r="AC16" s="432">
        <v>5380</v>
      </c>
      <c r="AD16" s="431">
        <v>0</v>
      </c>
      <c r="AE16" s="430">
        <v>0</v>
      </c>
      <c r="AF16" s="423">
        <v>678</v>
      </c>
      <c r="AG16" s="422">
        <v>0.155</v>
      </c>
      <c r="AI16" s="495">
        <v>683</v>
      </c>
      <c r="AJ16" s="494">
        <v>0.157</v>
      </c>
      <c r="AL16" s="531">
        <f t="shared" si="0"/>
        <v>-5</v>
      </c>
      <c r="AM16" s="530">
        <f t="shared" si="1"/>
        <v>-2.0000000000000018E-3</v>
      </c>
    </row>
    <row r="17" spans="1:39" x14ac:dyDescent="0.25">
      <c r="A17" s="36" t="s">
        <v>37</v>
      </c>
      <c r="B17" s="37">
        <v>25546</v>
      </c>
      <c r="C17" s="38">
        <v>39</v>
      </c>
      <c r="D17" s="38">
        <v>0</v>
      </c>
      <c r="E17" s="38">
        <v>30</v>
      </c>
      <c r="F17" s="39">
        <v>3</v>
      </c>
      <c r="G17" s="206">
        <v>23023</v>
      </c>
      <c r="H17" s="281">
        <v>0.90100000000000002</v>
      </c>
      <c r="I17" s="145">
        <v>2169</v>
      </c>
      <c r="J17" s="204">
        <v>8.5000000000000006E-2</v>
      </c>
      <c r="K17" s="203">
        <v>263</v>
      </c>
      <c r="L17" s="204">
        <v>0.01</v>
      </c>
      <c r="M17" s="203">
        <v>91</v>
      </c>
      <c r="N17" s="282">
        <v>4.0000000000000001E-3</v>
      </c>
      <c r="O17" s="141">
        <v>379</v>
      </c>
      <c r="P17" s="364">
        <v>1.4999999999999999E-2</v>
      </c>
      <c r="Q17" s="49">
        <v>224</v>
      </c>
      <c r="R17" s="51">
        <v>8.9999999999999993E-3</v>
      </c>
      <c r="S17" s="49">
        <v>2870</v>
      </c>
      <c r="T17" s="51">
        <v>0.112</v>
      </c>
      <c r="U17" s="49">
        <v>6473</v>
      </c>
      <c r="V17" s="51">
        <v>0.253</v>
      </c>
      <c r="W17" s="49">
        <v>1443</v>
      </c>
      <c r="X17" s="53">
        <v>5.6000000000000001E-2</v>
      </c>
      <c r="Y17" s="52">
        <v>10</v>
      </c>
      <c r="Z17" s="200">
        <v>0</v>
      </c>
      <c r="AA17" s="434">
        <v>22</v>
      </c>
      <c r="AB17" s="433">
        <v>1E-3</v>
      </c>
      <c r="AC17" s="432">
        <v>11250</v>
      </c>
      <c r="AD17" s="431">
        <v>18626</v>
      </c>
      <c r="AE17" s="430">
        <v>0.72899999999999998</v>
      </c>
      <c r="AF17" s="423">
        <v>642</v>
      </c>
      <c r="AG17" s="422">
        <v>2.5000000000000001E-2</v>
      </c>
      <c r="AI17" s="495">
        <v>664</v>
      </c>
      <c r="AJ17" s="494">
        <v>2.5999999999999999E-2</v>
      </c>
      <c r="AL17" s="531">
        <f t="shared" si="0"/>
        <v>-22</v>
      </c>
      <c r="AM17" s="530">
        <f t="shared" si="1"/>
        <v>-9.9999999999999742E-4</v>
      </c>
    </row>
    <row r="18" spans="1:39" x14ac:dyDescent="0.25">
      <c r="A18" s="36" t="s">
        <v>290</v>
      </c>
      <c r="B18" s="37">
        <v>3644</v>
      </c>
      <c r="C18" s="38">
        <v>10</v>
      </c>
      <c r="D18" s="38">
        <v>0</v>
      </c>
      <c r="E18" s="38">
        <v>7</v>
      </c>
      <c r="F18" s="39">
        <v>4</v>
      </c>
      <c r="G18" s="206">
        <v>2772</v>
      </c>
      <c r="H18" s="281">
        <v>0.76100000000000001</v>
      </c>
      <c r="I18" s="145">
        <v>552</v>
      </c>
      <c r="J18" s="204">
        <v>0.151</v>
      </c>
      <c r="K18" s="203">
        <v>273</v>
      </c>
      <c r="L18" s="204">
        <v>7.4999999999999997E-2</v>
      </c>
      <c r="M18" s="203">
        <v>47</v>
      </c>
      <c r="N18" s="282">
        <v>1.2999999999999999E-2</v>
      </c>
      <c r="O18" s="141">
        <v>28</v>
      </c>
      <c r="P18" s="364">
        <v>8.0000000000000002E-3</v>
      </c>
      <c r="Q18" s="49">
        <v>9</v>
      </c>
      <c r="R18" s="51">
        <v>2E-3</v>
      </c>
      <c r="S18" s="49">
        <v>43</v>
      </c>
      <c r="T18" s="51">
        <v>1.2E-2</v>
      </c>
      <c r="U18" s="49">
        <v>22</v>
      </c>
      <c r="V18" s="51">
        <v>6.0000000000000001E-3</v>
      </c>
      <c r="W18" s="49">
        <v>16</v>
      </c>
      <c r="X18" s="53">
        <v>4.0000000000000001E-3</v>
      </c>
      <c r="Y18" s="52">
        <v>8</v>
      </c>
      <c r="Z18" s="200">
        <v>2E-3</v>
      </c>
      <c r="AA18" s="434">
        <v>9</v>
      </c>
      <c r="AB18" s="433">
        <v>2E-3</v>
      </c>
      <c r="AC18" s="432">
        <v>165</v>
      </c>
      <c r="AD18" s="431">
        <v>3315</v>
      </c>
      <c r="AE18" s="430">
        <v>0.91</v>
      </c>
      <c r="AF18" s="423">
        <v>301</v>
      </c>
      <c r="AG18" s="422">
        <v>8.3000000000000004E-2</v>
      </c>
      <c r="AI18" s="495">
        <v>304</v>
      </c>
      <c r="AJ18" s="494">
        <v>8.4000000000000005E-2</v>
      </c>
      <c r="AL18" s="531">
        <f t="shared" si="0"/>
        <v>-3</v>
      </c>
      <c r="AM18" s="530">
        <f t="shared" si="1"/>
        <v>-1.0000000000000009E-3</v>
      </c>
    </row>
    <row r="19" spans="1:39" x14ac:dyDescent="0.25">
      <c r="A19" s="36" t="s">
        <v>39</v>
      </c>
      <c r="B19" s="37">
        <v>7363</v>
      </c>
      <c r="C19" s="38">
        <v>14</v>
      </c>
      <c r="D19" s="38">
        <v>0</v>
      </c>
      <c r="E19" s="38">
        <v>0</v>
      </c>
      <c r="F19" s="39">
        <v>3</v>
      </c>
      <c r="G19" s="206">
        <v>7306</v>
      </c>
      <c r="H19" s="281">
        <v>0.99199999999999999</v>
      </c>
      <c r="I19" s="145">
        <v>50</v>
      </c>
      <c r="J19" s="204">
        <v>7.0000000000000001E-3</v>
      </c>
      <c r="K19" s="203">
        <v>6</v>
      </c>
      <c r="L19" s="204">
        <v>1E-3</v>
      </c>
      <c r="M19" s="203">
        <v>1</v>
      </c>
      <c r="N19" s="282">
        <v>0</v>
      </c>
      <c r="O19" s="141">
        <v>28</v>
      </c>
      <c r="P19" s="364">
        <v>4.0000000000000001E-3</v>
      </c>
      <c r="Q19" s="49">
        <v>0</v>
      </c>
      <c r="R19" s="51">
        <v>0</v>
      </c>
      <c r="S19" s="49">
        <v>18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0">
        <v>0</v>
      </c>
      <c r="AA19" s="434">
        <v>1</v>
      </c>
      <c r="AB19" s="433">
        <v>0</v>
      </c>
      <c r="AC19" s="432">
        <v>48</v>
      </c>
      <c r="AD19" s="431">
        <v>7329</v>
      </c>
      <c r="AE19" s="430">
        <v>0.995</v>
      </c>
      <c r="AF19" s="423">
        <v>34</v>
      </c>
      <c r="AG19" s="422">
        <v>5.0000000000000001E-3</v>
      </c>
      <c r="AI19" s="495">
        <v>31</v>
      </c>
      <c r="AJ19" s="494">
        <v>4.0000000000000001E-3</v>
      </c>
      <c r="AL19" s="531">
        <f t="shared" si="0"/>
        <v>3</v>
      </c>
      <c r="AM19" s="530">
        <f t="shared" si="1"/>
        <v>1E-3</v>
      </c>
    </row>
    <row r="20" spans="1:39" x14ac:dyDescent="0.25">
      <c r="A20" s="36" t="s">
        <v>40</v>
      </c>
      <c r="B20" s="37">
        <v>22334</v>
      </c>
      <c r="C20" s="38">
        <v>28</v>
      </c>
      <c r="D20" s="38">
        <v>0</v>
      </c>
      <c r="E20" s="38">
        <v>18</v>
      </c>
      <c r="F20" s="39">
        <v>3</v>
      </c>
      <c r="G20" s="206">
        <v>19944</v>
      </c>
      <c r="H20" s="281">
        <v>0.89300000000000002</v>
      </c>
      <c r="I20" s="145">
        <v>2052</v>
      </c>
      <c r="J20" s="204">
        <v>9.1999999999999998E-2</v>
      </c>
      <c r="K20" s="203">
        <v>338</v>
      </c>
      <c r="L20" s="204">
        <v>1.4999999999999999E-2</v>
      </c>
      <c r="M20" s="203">
        <v>0</v>
      </c>
      <c r="N20" s="282">
        <v>0</v>
      </c>
      <c r="O20" s="141">
        <v>1397</v>
      </c>
      <c r="P20" s="364">
        <v>6.3E-2</v>
      </c>
      <c r="Q20" s="49">
        <v>1156</v>
      </c>
      <c r="R20" s="51">
        <v>5.1999999999999998E-2</v>
      </c>
      <c r="S20" s="49">
        <v>578</v>
      </c>
      <c r="T20" s="51">
        <v>2.5999999999999999E-2</v>
      </c>
      <c r="U20" s="49">
        <v>617</v>
      </c>
      <c r="V20" s="51">
        <v>2.8000000000000001E-2</v>
      </c>
      <c r="W20" s="49">
        <v>6</v>
      </c>
      <c r="X20" s="53">
        <v>0</v>
      </c>
      <c r="Y20" s="52">
        <v>2</v>
      </c>
      <c r="Z20" s="200">
        <v>0</v>
      </c>
      <c r="AA20" s="434">
        <v>60</v>
      </c>
      <c r="AB20" s="433">
        <v>3.0000000000000001E-3</v>
      </c>
      <c r="AC20" s="432">
        <v>2744</v>
      </c>
      <c r="AD20" s="431">
        <v>20586</v>
      </c>
      <c r="AE20" s="430">
        <v>0.92200000000000004</v>
      </c>
      <c r="AF20" s="423">
        <v>1735</v>
      </c>
      <c r="AG20" s="422">
        <v>7.8E-2</v>
      </c>
      <c r="AI20" s="495">
        <v>1774</v>
      </c>
      <c r="AJ20" s="494">
        <v>0.08</v>
      </c>
      <c r="AL20" s="531">
        <f t="shared" si="0"/>
        <v>-39</v>
      </c>
      <c r="AM20" s="530">
        <f t="shared" si="1"/>
        <v>-2.0000000000000018E-3</v>
      </c>
    </row>
    <row r="21" spans="1:39" x14ac:dyDescent="0.25">
      <c r="A21" s="36" t="s">
        <v>41</v>
      </c>
      <c r="B21" s="37">
        <v>14263</v>
      </c>
      <c r="C21" s="38">
        <v>25</v>
      </c>
      <c r="D21" s="38">
        <v>0</v>
      </c>
      <c r="E21" s="38">
        <v>16</v>
      </c>
      <c r="F21" s="39">
        <v>8</v>
      </c>
      <c r="G21" s="206">
        <v>13709</v>
      </c>
      <c r="H21" s="281">
        <v>0.96099999999999997</v>
      </c>
      <c r="I21" s="145">
        <v>442</v>
      </c>
      <c r="J21" s="204">
        <v>3.1E-2</v>
      </c>
      <c r="K21" s="203">
        <v>104</v>
      </c>
      <c r="L21" s="204">
        <v>7.0000000000000001E-3</v>
      </c>
      <c r="M21" s="203">
        <v>8</v>
      </c>
      <c r="N21" s="282">
        <v>1E-3</v>
      </c>
      <c r="O21" s="141">
        <v>99</v>
      </c>
      <c r="P21" s="364">
        <v>7.0000000000000001E-3</v>
      </c>
      <c r="Q21" s="49">
        <v>60</v>
      </c>
      <c r="R21" s="51">
        <v>4.0000000000000001E-3</v>
      </c>
      <c r="S21" s="49">
        <v>83</v>
      </c>
      <c r="T21" s="51">
        <v>6.0000000000000001E-3</v>
      </c>
      <c r="U21" s="49">
        <v>52</v>
      </c>
      <c r="V21" s="51">
        <v>4.0000000000000001E-3</v>
      </c>
      <c r="W21" s="49">
        <v>32</v>
      </c>
      <c r="X21" s="53">
        <v>2E-3</v>
      </c>
      <c r="Y21" s="52">
        <v>12</v>
      </c>
      <c r="Z21" s="200">
        <v>1E-3</v>
      </c>
      <c r="AA21" s="434">
        <v>22</v>
      </c>
      <c r="AB21" s="433">
        <v>2E-3</v>
      </c>
      <c r="AC21" s="432">
        <v>321</v>
      </c>
      <c r="AD21" s="431">
        <v>14043</v>
      </c>
      <c r="AE21" s="430">
        <v>0.98499999999999999</v>
      </c>
      <c r="AF21" s="423">
        <v>203</v>
      </c>
      <c r="AG21" s="422">
        <v>1.4E-2</v>
      </c>
      <c r="AI21" s="495">
        <v>200</v>
      </c>
      <c r="AJ21" s="494">
        <v>1.4E-2</v>
      </c>
      <c r="AL21" s="531">
        <f t="shared" si="0"/>
        <v>3</v>
      </c>
      <c r="AM21" s="530">
        <f t="shared" si="1"/>
        <v>0</v>
      </c>
    </row>
    <row r="22" spans="1:39" x14ac:dyDescent="0.25">
      <c r="A22" s="36" t="s">
        <v>42</v>
      </c>
      <c r="B22" s="37">
        <v>19028</v>
      </c>
      <c r="C22" s="38">
        <v>24</v>
      </c>
      <c r="D22" s="38">
        <v>0</v>
      </c>
      <c r="E22" s="38">
        <v>9</v>
      </c>
      <c r="F22" s="39">
        <v>3</v>
      </c>
      <c r="G22" s="206">
        <v>18774</v>
      </c>
      <c r="H22" s="281">
        <v>0.98699999999999999</v>
      </c>
      <c r="I22" s="145">
        <v>221</v>
      </c>
      <c r="J22" s="204">
        <v>1.2E-2</v>
      </c>
      <c r="K22" s="203">
        <v>5</v>
      </c>
      <c r="L22" s="204">
        <v>0</v>
      </c>
      <c r="M22" s="203">
        <v>28</v>
      </c>
      <c r="N22" s="282">
        <v>1E-3</v>
      </c>
      <c r="O22" s="141">
        <v>14</v>
      </c>
      <c r="P22" s="364">
        <v>1E-3</v>
      </c>
      <c r="Q22" s="49">
        <v>3</v>
      </c>
      <c r="R22" s="51">
        <v>0</v>
      </c>
      <c r="S22" s="49">
        <v>252</v>
      </c>
      <c r="T22" s="51">
        <v>1.2999999999999999E-2</v>
      </c>
      <c r="U22" s="49">
        <v>4</v>
      </c>
      <c r="V22" s="51">
        <v>0</v>
      </c>
      <c r="W22" s="49">
        <v>0</v>
      </c>
      <c r="X22" s="53">
        <v>0</v>
      </c>
      <c r="Y22" s="52">
        <v>0</v>
      </c>
      <c r="Z22" s="200">
        <v>0</v>
      </c>
      <c r="AA22" s="434">
        <v>1</v>
      </c>
      <c r="AB22" s="433">
        <v>0</v>
      </c>
      <c r="AC22" s="432">
        <v>309</v>
      </c>
      <c r="AD22" s="431">
        <v>18760</v>
      </c>
      <c r="AE22" s="430">
        <v>0.98599999999999999</v>
      </c>
      <c r="AF22" s="423">
        <v>19</v>
      </c>
      <c r="AG22" s="422">
        <v>1E-3</v>
      </c>
      <c r="AI22" s="495">
        <v>29</v>
      </c>
      <c r="AJ22" s="494">
        <v>2E-3</v>
      </c>
      <c r="AL22" s="531">
        <f t="shared" si="0"/>
        <v>-10</v>
      </c>
      <c r="AM22" s="530">
        <f t="shared" si="1"/>
        <v>-1E-3</v>
      </c>
    </row>
    <row r="23" spans="1:39" x14ac:dyDescent="0.25">
      <c r="A23" s="36" t="s">
        <v>43</v>
      </c>
      <c r="B23" s="37">
        <v>9004</v>
      </c>
      <c r="C23" s="38">
        <v>14</v>
      </c>
      <c r="D23" s="38">
        <v>5</v>
      </c>
      <c r="E23" s="38">
        <v>0</v>
      </c>
      <c r="F23" s="39">
        <v>5</v>
      </c>
      <c r="G23" s="206">
        <v>8742</v>
      </c>
      <c r="H23" s="281">
        <v>0.97099999999999997</v>
      </c>
      <c r="I23" s="145">
        <v>245</v>
      </c>
      <c r="J23" s="204">
        <v>2.7E-2</v>
      </c>
      <c r="K23" s="203">
        <v>16</v>
      </c>
      <c r="L23" s="204">
        <v>2E-3</v>
      </c>
      <c r="M23" s="203">
        <v>1</v>
      </c>
      <c r="N23" s="282">
        <v>0</v>
      </c>
      <c r="O23" s="141">
        <v>54</v>
      </c>
      <c r="P23" s="364">
        <v>6.0000000000000001E-3</v>
      </c>
      <c r="Q23" s="49">
        <v>0</v>
      </c>
      <c r="R23" s="51">
        <v>0</v>
      </c>
      <c r="S23" s="49">
        <v>81</v>
      </c>
      <c r="T23" s="51">
        <v>8.9999999999999993E-3</v>
      </c>
      <c r="U23" s="49">
        <v>8988</v>
      </c>
      <c r="V23" s="51">
        <v>0.998</v>
      </c>
      <c r="W23" s="49">
        <v>23</v>
      </c>
      <c r="X23" s="53">
        <v>3.0000000000000001E-3</v>
      </c>
      <c r="Y23" s="52">
        <v>4</v>
      </c>
      <c r="Z23" s="200">
        <v>0</v>
      </c>
      <c r="AA23" s="434">
        <v>18</v>
      </c>
      <c r="AB23" s="433">
        <v>2E-3</v>
      </c>
      <c r="AC23" s="432">
        <v>9172</v>
      </c>
      <c r="AD23" s="431">
        <v>0</v>
      </c>
      <c r="AE23" s="430">
        <v>0</v>
      </c>
      <c r="AF23" s="423">
        <v>70</v>
      </c>
      <c r="AG23" s="422">
        <v>8.0000000000000002E-3</v>
      </c>
      <c r="AI23" s="495">
        <v>108</v>
      </c>
      <c r="AJ23" s="494">
        <v>1.2E-2</v>
      </c>
      <c r="AL23" s="531">
        <f t="shared" si="0"/>
        <v>-38</v>
      </c>
      <c r="AM23" s="530">
        <f t="shared" si="1"/>
        <v>-4.0000000000000001E-3</v>
      </c>
    </row>
    <row r="24" spans="1:39" x14ac:dyDescent="0.25">
      <c r="A24" s="36" t="s">
        <v>44</v>
      </c>
      <c r="B24" s="37">
        <v>43782</v>
      </c>
      <c r="C24" s="38">
        <v>64</v>
      </c>
      <c r="D24" s="38">
        <v>0</v>
      </c>
      <c r="E24" s="38">
        <v>32</v>
      </c>
      <c r="F24" s="39">
        <v>6</v>
      </c>
      <c r="G24" s="206">
        <v>41362</v>
      </c>
      <c r="H24" s="281">
        <v>0.94499999999999995</v>
      </c>
      <c r="I24" s="145">
        <v>2105</v>
      </c>
      <c r="J24" s="204">
        <v>4.8000000000000001E-2</v>
      </c>
      <c r="K24" s="203">
        <v>85</v>
      </c>
      <c r="L24" s="204">
        <v>2E-3</v>
      </c>
      <c r="M24" s="203">
        <v>230</v>
      </c>
      <c r="N24" s="282">
        <v>5.0000000000000001E-3</v>
      </c>
      <c r="O24" s="141">
        <v>498</v>
      </c>
      <c r="P24" s="364">
        <v>1.0999999999999999E-2</v>
      </c>
      <c r="Q24" s="49">
        <v>209</v>
      </c>
      <c r="R24" s="51">
        <v>5.0000000000000001E-3</v>
      </c>
      <c r="S24" s="49">
        <v>297</v>
      </c>
      <c r="T24" s="51">
        <v>7.0000000000000001E-3</v>
      </c>
      <c r="U24" s="49">
        <v>248</v>
      </c>
      <c r="V24" s="51">
        <v>6.0000000000000001E-3</v>
      </c>
      <c r="W24" s="49">
        <v>61</v>
      </c>
      <c r="X24" s="53">
        <v>1E-3</v>
      </c>
      <c r="Y24" s="52">
        <v>13</v>
      </c>
      <c r="Z24" s="200">
        <v>0</v>
      </c>
      <c r="AA24" s="434">
        <v>11</v>
      </c>
      <c r="AB24" s="433">
        <v>0</v>
      </c>
      <c r="AC24" s="432">
        <v>1261</v>
      </c>
      <c r="AD24" s="431">
        <v>43125</v>
      </c>
      <c r="AE24" s="430">
        <v>0.98499999999999999</v>
      </c>
      <c r="AF24" s="423">
        <v>583</v>
      </c>
      <c r="AG24" s="422">
        <v>1.2999999999999999E-2</v>
      </c>
      <c r="AI24" s="495">
        <v>590</v>
      </c>
      <c r="AJ24" s="494">
        <v>1.4E-2</v>
      </c>
      <c r="AL24" s="531">
        <f t="shared" si="0"/>
        <v>-7</v>
      </c>
      <c r="AM24" s="530">
        <f t="shared" si="1"/>
        <v>-1.0000000000000009E-3</v>
      </c>
    </row>
    <row r="25" spans="1:39" x14ac:dyDescent="0.25">
      <c r="A25" s="36" t="s">
        <v>45</v>
      </c>
      <c r="B25" s="37">
        <v>18701</v>
      </c>
      <c r="C25" s="38">
        <v>30</v>
      </c>
      <c r="D25" s="38">
        <v>0</v>
      </c>
      <c r="E25" s="38">
        <v>13</v>
      </c>
      <c r="F25" s="39">
        <v>3</v>
      </c>
      <c r="G25" s="206">
        <v>18280</v>
      </c>
      <c r="H25" s="281">
        <v>0.97699999999999998</v>
      </c>
      <c r="I25" s="145">
        <v>347</v>
      </c>
      <c r="J25" s="204">
        <v>1.9E-2</v>
      </c>
      <c r="K25" s="203">
        <v>42</v>
      </c>
      <c r="L25" s="204">
        <v>2E-3</v>
      </c>
      <c r="M25" s="203">
        <v>32</v>
      </c>
      <c r="N25" s="282">
        <v>2E-3</v>
      </c>
      <c r="O25" s="141">
        <v>190</v>
      </c>
      <c r="P25" s="364">
        <v>0.01</v>
      </c>
      <c r="Q25" s="49">
        <v>83</v>
      </c>
      <c r="R25" s="51">
        <v>4.0000000000000001E-3</v>
      </c>
      <c r="S25" s="49">
        <v>108</v>
      </c>
      <c r="T25" s="51">
        <v>6.0000000000000001E-3</v>
      </c>
      <c r="U25" s="49">
        <v>63</v>
      </c>
      <c r="V25" s="51">
        <v>3.0000000000000001E-3</v>
      </c>
      <c r="W25" s="49">
        <v>31</v>
      </c>
      <c r="X25" s="53">
        <v>2E-3</v>
      </c>
      <c r="Y25" s="52">
        <v>1</v>
      </c>
      <c r="Z25" s="200">
        <v>0</v>
      </c>
      <c r="AA25" s="434">
        <v>39</v>
      </c>
      <c r="AB25" s="433">
        <v>2E-3</v>
      </c>
      <c r="AC25" s="432">
        <v>442</v>
      </c>
      <c r="AD25" s="431">
        <v>18462</v>
      </c>
      <c r="AE25" s="430">
        <v>0.98699999999999999</v>
      </c>
      <c r="AF25" s="423">
        <v>232</v>
      </c>
      <c r="AG25" s="422">
        <v>1.2E-2</v>
      </c>
      <c r="AI25" s="495">
        <v>236</v>
      </c>
      <c r="AJ25" s="494">
        <v>1.2999999999999999E-2</v>
      </c>
      <c r="AL25" s="531">
        <f t="shared" si="0"/>
        <v>-4</v>
      </c>
      <c r="AM25" s="530">
        <f t="shared" si="1"/>
        <v>-9.9999999999999915E-4</v>
      </c>
    </row>
    <row r="26" spans="1:39" x14ac:dyDescent="0.25">
      <c r="A26" s="36" t="s">
        <v>46</v>
      </c>
      <c r="B26" s="37">
        <v>42773</v>
      </c>
      <c r="C26" s="38">
        <v>28</v>
      </c>
      <c r="D26" s="38">
        <v>4</v>
      </c>
      <c r="E26" s="38">
        <v>23</v>
      </c>
      <c r="F26" s="39">
        <v>5</v>
      </c>
      <c r="G26" s="206">
        <v>42558</v>
      </c>
      <c r="H26" s="281">
        <v>0.995</v>
      </c>
      <c r="I26" s="145">
        <v>210</v>
      </c>
      <c r="J26" s="204">
        <v>5.0000000000000001E-3</v>
      </c>
      <c r="K26" s="203">
        <v>5</v>
      </c>
      <c r="L26" s="204">
        <v>0</v>
      </c>
      <c r="M26" s="203">
        <v>0</v>
      </c>
      <c r="N26" s="282">
        <v>0</v>
      </c>
      <c r="O26" s="141">
        <v>33</v>
      </c>
      <c r="P26" s="364">
        <v>1E-3</v>
      </c>
      <c r="Q26" s="49">
        <v>30</v>
      </c>
      <c r="R26" s="51">
        <v>1E-3</v>
      </c>
      <c r="S26" s="49">
        <v>49</v>
      </c>
      <c r="T26" s="51">
        <v>1E-3</v>
      </c>
      <c r="U26" s="49">
        <v>45</v>
      </c>
      <c r="V26" s="51">
        <v>1E-3</v>
      </c>
      <c r="W26" s="49">
        <v>8</v>
      </c>
      <c r="X26" s="53">
        <v>0</v>
      </c>
      <c r="Y26" s="52">
        <v>2</v>
      </c>
      <c r="Z26" s="200">
        <v>0</v>
      </c>
      <c r="AA26" s="434">
        <v>43</v>
      </c>
      <c r="AB26" s="433">
        <v>1E-3</v>
      </c>
      <c r="AC26" s="432">
        <v>180</v>
      </c>
      <c r="AD26" s="431">
        <v>42700</v>
      </c>
      <c r="AE26" s="430">
        <v>0.998</v>
      </c>
      <c r="AF26" s="423">
        <v>38</v>
      </c>
      <c r="AG26" s="422">
        <v>1E-3</v>
      </c>
      <c r="AI26" s="495">
        <v>41</v>
      </c>
      <c r="AJ26" s="494">
        <v>1E-3</v>
      </c>
      <c r="AL26" s="531">
        <f t="shared" si="0"/>
        <v>-3</v>
      </c>
      <c r="AM26" s="530">
        <f t="shared" si="1"/>
        <v>0</v>
      </c>
    </row>
    <row r="27" spans="1:39" x14ac:dyDescent="0.25">
      <c r="A27" s="36" t="s">
        <v>47</v>
      </c>
      <c r="B27" s="37">
        <v>116916</v>
      </c>
      <c r="C27" s="38">
        <v>192</v>
      </c>
      <c r="D27" s="38">
        <v>1</v>
      </c>
      <c r="E27" s="38">
        <v>168</v>
      </c>
      <c r="F27" s="39">
        <v>4</v>
      </c>
      <c r="G27" s="206">
        <v>113940</v>
      </c>
      <c r="H27" s="281">
        <v>0.97499999999999998</v>
      </c>
      <c r="I27" s="145">
        <v>2698</v>
      </c>
      <c r="J27" s="204">
        <v>2.3E-2</v>
      </c>
      <c r="K27" s="203">
        <v>266</v>
      </c>
      <c r="L27" s="204">
        <v>2E-3</v>
      </c>
      <c r="M27" s="203">
        <v>12</v>
      </c>
      <c r="N27" s="282">
        <v>0</v>
      </c>
      <c r="O27" s="141">
        <v>2183</v>
      </c>
      <c r="P27" s="364">
        <v>1.9E-2</v>
      </c>
      <c r="Q27" s="49">
        <v>1958</v>
      </c>
      <c r="R27" s="51">
        <v>1.7000000000000001E-2</v>
      </c>
      <c r="S27" s="49">
        <v>502</v>
      </c>
      <c r="T27" s="51">
        <v>4.0000000000000001E-3</v>
      </c>
      <c r="U27" s="49">
        <v>671</v>
      </c>
      <c r="V27" s="51">
        <v>6.0000000000000001E-3</v>
      </c>
      <c r="W27" s="49">
        <v>285</v>
      </c>
      <c r="X27" s="53">
        <v>2E-3</v>
      </c>
      <c r="Y27" s="52">
        <v>2</v>
      </c>
      <c r="Z27" s="200">
        <v>0</v>
      </c>
      <c r="AA27" s="434">
        <v>124</v>
      </c>
      <c r="AB27" s="433">
        <v>1E-3</v>
      </c>
      <c r="AC27" s="432">
        <v>3814</v>
      </c>
      <c r="AD27" s="431">
        <v>114280</v>
      </c>
      <c r="AE27" s="430">
        <v>0.97699999999999998</v>
      </c>
      <c r="AF27" s="423">
        <v>2449</v>
      </c>
      <c r="AG27" s="422">
        <v>2.1000000000000001E-2</v>
      </c>
      <c r="AI27" s="495">
        <v>2405</v>
      </c>
      <c r="AJ27" s="494">
        <v>2.1000000000000001E-2</v>
      </c>
      <c r="AL27" s="531">
        <f t="shared" si="0"/>
        <v>44</v>
      </c>
      <c r="AM27" s="530">
        <f t="shared" si="1"/>
        <v>0</v>
      </c>
    </row>
    <row r="28" spans="1:39" x14ac:dyDescent="0.25">
      <c r="A28" s="36" t="s">
        <v>48</v>
      </c>
      <c r="B28" s="37">
        <v>10171</v>
      </c>
      <c r="C28" s="38">
        <v>24</v>
      </c>
      <c r="D28" s="38">
        <v>0</v>
      </c>
      <c r="E28" s="38">
        <v>7</v>
      </c>
      <c r="F28" s="39">
        <v>3</v>
      </c>
      <c r="G28" s="206">
        <v>9715</v>
      </c>
      <c r="H28" s="281">
        <v>0.95499999999999996</v>
      </c>
      <c r="I28" s="145">
        <v>407</v>
      </c>
      <c r="J28" s="204">
        <v>0.04</v>
      </c>
      <c r="K28" s="203">
        <v>7</v>
      </c>
      <c r="L28" s="204">
        <v>1E-3</v>
      </c>
      <c r="M28" s="203">
        <v>42</v>
      </c>
      <c r="N28" s="282">
        <v>4.0000000000000001E-3</v>
      </c>
      <c r="O28" s="141">
        <v>55</v>
      </c>
      <c r="P28" s="364">
        <v>5.0000000000000001E-3</v>
      </c>
      <c r="Q28" s="49">
        <v>26</v>
      </c>
      <c r="R28" s="51">
        <v>3.0000000000000001E-3</v>
      </c>
      <c r="S28" s="49">
        <v>41</v>
      </c>
      <c r="T28" s="51">
        <v>4.0000000000000001E-3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13</v>
      </c>
      <c r="Z28" s="200">
        <v>1E-3</v>
      </c>
      <c r="AA28" s="434">
        <v>16</v>
      </c>
      <c r="AB28" s="433">
        <v>2E-3</v>
      </c>
      <c r="AC28" s="432">
        <v>205</v>
      </c>
      <c r="AD28" s="431">
        <v>10085</v>
      </c>
      <c r="AE28" s="430">
        <v>0.99199999999999999</v>
      </c>
      <c r="AF28" s="423">
        <v>62</v>
      </c>
      <c r="AG28" s="422">
        <v>6.0000000000000001E-3</v>
      </c>
      <c r="AI28" s="495">
        <v>48</v>
      </c>
      <c r="AJ28" s="494">
        <v>5.0000000000000001E-3</v>
      </c>
      <c r="AL28" s="531">
        <f t="shared" si="0"/>
        <v>14</v>
      </c>
      <c r="AM28" s="530">
        <f t="shared" si="1"/>
        <v>1E-3</v>
      </c>
    </row>
    <row r="29" spans="1:39" x14ac:dyDescent="0.25">
      <c r="A29" s="36" t="s">
        <v>49</v>
      </c>
      <c r="B29" s="37">
        <v>12079</v>
      </c>
      <c r="C29" s="38">
        <v>14</v>
      </c>
      <c r="D29" s="38">
        <v>0</v>
      </c>
      <c r="E29" s="38">
        <v>0</v>
      </c>
      <c r="F29" s="39">
        <v>3</v>
      </c>
      <c r="G29" s="206">
        <v>10778</v>
      </c>
      <c r="H29" s="281">
        <v>0.89200000000000002</v>
      </c>
      <c r="I29" s="145">
        <v>1267</v>
      </c>
      <c r="J29" s="204">
        <v>0.105</v>
      </c>
      <c r="K29" s="203">
        <v>34</v>
      </c>
      <c r="L29" s="204">
        <v>3.0000000000000001E-3</v>
      </c>
      <c r="M29" s="203">
        <v>0</v>
      </c>
      <c r="N29" s="282">
        <v>0</v>
      </c>
      <c r="O29" s="141">
        <v>204</v>
      </c>
      <c r="P29" s="364">
        <v>1.7000000000000001E-2</v>
      </c>
      <c r="Q29" s="49">
        <v>22</v>
      </c>
      <c r="R29" s="51">
        <v>2E-3</v>
      </c>
      <c r="S29" s="49">
        <v>625</v>
      </c>
      <c r="T29" s="51">
        <v>5.1999999999999998E-2</v>
      </c>
      <c r="U29" s="49">
        <v>80</v>
      </c>
      <c r="V29" s="51">
        <v>7.0000000000000001E-3</v>
      </c>
      <c r="W29" s="49">
        <v>48</v>
      </c>
      <c r="X29" s="53">
        <v>4.0000000000000001E-3</v>
      </c>
      <c r="Y29" s="52">
        <v>14</v>
      </c>
      <c r="Z29" s="200">
        <v>1E-3</v>
      </c>
      <c r="AA29" s="434">
        <v>45</v>
      </c>
      <c r="AB29" s="433">
        <v>4.0000000000000001E-3</v>
      </c>
      <c r="AC29" s="432">
        <v>1034</v>
      </c>
      <c r="AD29" s="431">
        <v>11362</v>
      </c>
      <c r="AE29" s="430">
        <v>0.94099999999999995</v>
      </c>
      <c r="AF29" s="423">
        <v>238</v>
      </c>
      <c r="AG29" s="422">
        <v>0.02</v>
      </c>
      <c r="AI29" s="495">
        <v>350</v>
      </c>
      <c r="AJ29" s="494">
        <v>2.9000000000000001E-2</v>
      </c>
      <c r="AL29" s="531">
        <f t="shared" si="0"/>
        <v>-112</v>
      </c>
      <c r="AM29" s="530">
        <f t="shared" si="1"/>
        <v>-9.0000000000000011E-3</v>
      </c>
    </row>
    <row r="30" spans="1:39" x14ac:dyDescent="0.25">
      <c r="A30" s="36" t="s">
        <v>50</v>
      </c>
      <c r="B30" s="37">
        <v>22086</v>
      </c>
      <c r="C30" s="38">
        <v>35</v>
      </c>
      <c r="D30" s="38">
        <v>0</v>
      </c>
      <c r="E30" s="38">
        <v>21</v>
      </c>
      <c r="F30" s="39">
        <v>4</v>
      </c>
      <c r="G30" s="206">
        <v>18390</v>
      </c>
      <c r="H30" s="281">
        <v>0.83299999999999996</v>
      </c>
      <c r="I30" s="145">
        <v>3078</v>
      </c>
      <c r="J30" s="204">
        <v>0.13900000000000001</v>
      </c>
      <c r="K30" s="203">
        <v>601</v>
      </c>
      <c r="L30" s="204">
        <v>2.7E-2</v>
      </c>
      <c r="M30" s="203">
        <v>17</v>
      </c>
      <c r="N30" s="282">
        <v>1E-3</v>
      </c>
      <c r="O30" s="141">
        <v>593</v>
      </c>
      <c r="P30" s="364">
        <v>2.7E-2</v>
      </c>
      <c r="Q30" s="49">
        <v>350</v>
      </c>
      <c r="R30" s="51">
        <v>1.6E-2</v>
      </c>
      <c r="S30" s="49">
        <v>413</v>
      </c>
      <c r="T30" s="51">
        <v>1.9E-2</v>
      </c>
      <c r="U30" s="49">
        <v>212</v>
      </c>
      <c r="V30" s="51">
        <v>0.01</v>
      </c>
      <c r="W30" s="49">
        <v>53</v>
      </c>
      <c r="X30" s="53">
        <v>2E-3</v>
      </c>
      <c r="Y30" s="52">
        <v>39</v>
      </c>
      <c r="Z30" s="200">
        <v>2E-3</v>
      </c>
      <c r="AA30" s="434">
        <v>60</v>
      </c>
      <c r="AB30" s="433">
        <v>3.0000000000000001E-3</v>
      </c>
      <c r="AC30" s="432">
        <v>1382</v>
      </c>
      <c r="AD30" s="431">
        <v>20861</v>
      </c>
      <c r="AE30" s="430">
        <v>0.94499999999999995</v>
      </c>
      <c r="AF30" s="423">
        <v>1194</v>
      </c>
      <c r="AG30" s="422">
        <v>5.3999999999999999E-2</v>
      </c>
      <c r="AI30" s="495">
        <v>1212</v>
      </c>
      <c r="AJ30" s="494">
        <v>5.5E-2</v>
      </c>
      <c r="AL30" s="531">
        <f t="shared" si="0"/>
        <v>-18</v>
      </c>
      <c r="AM30" s="530">
        <f t="shared" si="1"/>
        <v>-1.0000000000000009E-3</v>
      </c>
    </row>
    <row r="31" spans="1:39" x14ac:dyDescent="0.25">
      <c r="A31" s="36" t="s">
        <v>293</v>
      </c>
      <c r="B31" s="37">
        <v>36941</v>
      </c>
      <c r="C31" s="38">
        <v>77</v>
      </c>
      <c r="D31" s="38">
        <v>0</v>
      </c>
      <c r="E31" s="38">
        <v>59</v>
      </c>
      <c r="F31" s="39">
        <v>3</v>
      </c>
      <c r="G31" s="206">
        <v>33684</v>
      </c>
      <c r="H31" s="281">
        <v>0.91200000000000003</v>
      </c>
      <c r="I31" s="145">
        <v>2936</v>
      </c>
      <c r="J31" s="204">
        <v>7.9000000000000001E-2</v>
      </c>
      <c r="K31" s="203">
        <v>64</v>
      </c>
      <c r="L31" s="204">
        <v>2E-3</v>
      </c>
      <c r="M31" s="203">
        <v>257</v>
      </c>
      <c r="N31" s="282">
        <v>7.0000000000000001E-3</v>
      </c>
      <c r="O31" s="141">
        <v>2049</v>
      </c>
      <c r="P31" s="364">
        <v>5.5E-2</v>
      </c>
      <c r="Q31" s="49">
        <v>1598</v>
      </c>
      <c r="R31" s="51">
        <v>4.2999999999999997E-2</v>
      </c>
      <c r="S31" s="49">
        <v>489</v>
      </c>
      <c r="T31" s="51">
        <v>1.2999999999999999E-2</v>
      </c>
      <c r="U31" s="49">
        <v>644</v>
      </c>
      <c r="V31" s="51">
        <v>1.7000000000000001E-2</v>
      </c>
      <c r="W31" s="49">
        <v>291</v>
      </c>
      <c r="X31" s="53">
        <v>8.0000000000000002E-3</v>
      </c>
      <c r="Y31" s="52">
        <v>29</v>
      </c>
      <c r="Z31" s="200">
        <v>1E-3</v>
      </c>
      <c r="AA31" s="434">
        <v>31</v>
      </c>
      <c r="AB31" s="433">
        <v>1E-3</v>
      </c>
      <c r="AC31" s="432">
        <v>3744</v>
      </c>
      <c r="AD31" s="431">
        <v>34639</v>
      </c>
      <c r="AE31" s="430">
        <v>0.93799999999999994</v>
      </c>
      <c r="AF31" s="423">
        <v>2113</v>
      </c>
      <c r="AG31" s="422">
        <v>5.7000000000000002E-2</v>
      </c>
      <c r="AI31" s="495">
        <v>2038</v>
      </c>
      <c r="AJ31" s="494">
        <v>5.5E-2</v>
      </c>
      <c r="AL31" s="531">
        <f t="shared" si="0"/>
        <v>75</v>
      </c>
      <c r="AM31" s="530">
        <f t="shared" si="1"/>
        <v>2.0000000000000018E-3</v>
      </c>
    </row>
    <row r="32" spans="1:39" x14ac:dyDescent="0.25">
      <c r="A32" s="36" t="s">
        <v>52</v>
      </c>
      <c r="B32" s="37">
        <v>20046</v>
      </c>
      <c r="C32" s="38">
        <v>35</v>
      </c>
      <c r="D32" s="38">
        <v>0</v>
      </c>
      <c r="E32" s="38">
        <v>23</v>
      </c>
      <c r="F32" s="39">
        <v>3</v>
      </c>
      <c r="G32" s="206">
        <v>19653</v>
      </c>
      <c r="H32" s="281">
        <v>0.98</v>
      </c>
      <c r="I32" s="145">
        <v>306</v>
      </c>
      <c r="J32" s="204">
        <v>1.4999999999999999E-2</v>
      </c>
      <c r="K32" s="203">
        <v>2</v>
      </c>
      <c r="L32" s="204">
        <v>0</v>
      </c>
      <c r="M32" s="203">
        <v>85</v>
      </c>
      <c r="N32" s="282">
        <v>4.0000000000000001E-3</v>
      </c>
      <c r="O32" s="141">
        <v>58</v>
      </c>
      <c r="P32" s="364">
        <v>3.0000000000000001E-3</v>
      </c>
      <c r="Q32" s="49">
        <v>43</v>
      </c>
      <c r="R32" s="51">
        <v>2E-3</v>
      </c>
      <c r="S32" s="49">
        <v>138</v>
      </c>
      <c r="T32" s="51">
        <v>7.0000000000000001E-3</v>
      </c>
      <c r="U32" s="49">
        <v>34</v>
      </c>
      <c r="V32" s="51">
        <v>2E-3</v>
      </c>
      <c r="W32" s="49">
        <v>130</v>
      </c>
      <c r="X32" s="53">
        <v>6.0000000000000001E-3</v>
      </c>
      <c r="Y32" s="52">
        <v>6</v>
      </c>
      <c r="Z32" s="200">
        <v>0</v>
      </c>
      <c r="AA32" s="434">
        <v>7</v>
      </c>
      <c r="AB32" s="433">
        <v>0</v>
      </c>
      <c r="AC32" s="432">
        <v>447</v>
      </c>
      <c r="AD32" s="431">
        <v>19813</v>
      </c>
      <c r="AE32" s="430">
        <v>0.98799999999999999</v>
      </c>
      <c r="AF32" s="423">
        <v>60</v>
      </c>
      <c r="AG32" s="422">
        <v>3.0000000000000001E-3</v>
      </c>
      <c r="AI32" s="495">
        <v>59</v>
      </c>
      <c r="AJ32" s="494">
        <v>3.0000000000000001E-3</v>
      </c>
      <c r="AL32" s="531">
        <f t="shared" si="0"/>
        <v>1</v>
      </c>
      <c r="AM32" s="530">
        <f t="shared" si="1"/>
        <v>0</v>
      </c>
    </row>
    <row r="33" spans="1:39" x14ac:dyDescent="0.25">
      <c r="A33" s="36" t="s">
        <v>53</v>
      </c>
      <c r="B33" s="37">
        <v>15798</v>
      </c>
      <c r="C33" s="38">
        <v>30</v>
      </c>
      <c r="D33" s="38">
        <v>0</v>
      </c>
      <c r="E33" s="38">
        <v>10</v>
      </c>
      <c r="F33" s="39">
        <v>4</v>
      </c>
      <c r="G33" s="206">
        <v>15386</v>
      </c>
      <c r="H33" s="281">
        <v>0.97399999999999998</v>
      </c>
      <c r="I33" s="145">
        <v>400</v>
      </c>
      <c r="J33" s="204">
        <v>2.5000000000000001E-2</v>
      </c>
      <c r="K33" s="203">
        <v>4</v>
      </c>
      <c r="L33" s="204">
        <v>0</v>
      </c>
      <c r="M33" s="203">
        <v>8</v>
      </c>
      <c r="N33" s="282">
        <v>1E-3</v>
      </c>
      <c r="O33" s="141">
        <v>68</v>
      </c>
      <c r="P33" s="364">
        <v>4.0000000000000001E-3</v>
      </c>
      <c r="Q33" s="49">
        <v>25</v>
      </c>
      <c r="R33" s="51">
        <v>2E-3</v>
      </c>
      <c r="S33" s="49">
        <v>36</v>
      </c>
      <c r="T33" s="51">
        <v>2E-3</v>
      </c>
      <c r="U33" s="49">
        <v>26</v>
      </c>
      <c r="V33" s="51">
        <v>2E-3</v>
      </c>
      <c r="W33" s="49">
        <v>10</v>
      </c>
      <c r="X33" s="53">
        <v>1E-3</v>
      </c>
      <c r="Y33" s="52">
        <v>0</v>
      </c>
      <c r="Z33" s="200">
        <v>0</v>
      </c>
      <c r="AA33" s="434">
        <v>6</v>
      </c>
      <c r="AB33" s="433">
        <v>0</v>
      </c>
      <c r="AC33" s="432">
        <v>171</v>
      </c>
      <c r="AD33" s="431">
        <v>15719</v>
      </c>
      <c r="AE33" s="430">
        <v>0.995</v>
      </c>
      <c r="AF33" s="423">
        <v>72</v>
      </c>
      <c r="AG33" s="422">
        <v>5.0000000000000001E-3</v>
      </c>
      <c r="AI33" s="495">
        <v>83</v>
      </c>
      <c r="AJ33" s="494">
        <v>5.0000000000000001E-3</v>
      </c>
      <c r="AL33" s="531">
        <f t="shared" si="0"/>
        <v>-11</v>
      </c>
      <c r="AM33" s="530">
        <f t="shared" si="1"/>
        <v>0</v>
      </c>
    </row>
    <row r="34" spans="1:39" x14ac:dyDescent="0.25">
      <c r="A34" s="36" t="s">
        <v>54</v>
      </c>
      <c r="B34" s="37">
        <v>11614</v>
      </c>
      <c r="C34" s="38">
        <v>38</v>
      </c>
      <c r="D34" s="38">
        <v>0</v>
      </c>
      <c r="E34" s="38">
        <v>6</v>
      </c>
      <c r="F34" s="39">
        <v>4</v>
      </c>
      <c r="G34" s="206">
        <v>9149</v>
      </c>
      <c r="H34" s="281">
        <v>0.78800000000000003</v>
      </c>
      <c r="I34" s="145">
        <v>1895</v>
      </c>
      <c r="J34" s="204">
        <v>0.16300000000000001</v>
      </c>
      <c r="K34" s="203">
        <v>569</v>
      </c>
      <c r="L34" s="204">
        <v>4.9000000000000002E-2</v>
      </c>
      <c r="M34" s="203">
        <v>1</v>
      </c>
      <c r="N34" s="282">
        <v>0</v>
      </c>
      <c r="O34" s="141">
        <v>644</v>
      </c>
      <c r="P34" s="364">
        <v>5.5E-2</v>
      </c>
      <c r="Q34" s="49">
        <v>97</v>
      </c>
      <c r="R34" s="51">
        <v>8.0000000000000002E-3</v>
      </c>
      <c r="S34" s="49">
        <v>2952</v>
      </c>
      <c r="T34" s="51">
        <v>0.254</v>
      </c>
      <c r="U34" s="49">
        <v>97</v>
      </c>
      <c r="V34" s="51">
        <v>8.0000000000000002E-3</v>
      </c>
      <c r="W34" s="49">
        <v>34</v>
      </c>
      <c r="X34" s="53">
        <v>3.0000000000000001E-3</v>
      </c>
      <c r="Y34" s="52">
        <v>19</v>
      </c>
      <c r="Z34" s="200">
        <v>2E-3</v>
      </c>
      <c r="AA34" s="434">
        <v>38</v>
      </c>
      <c r="AB34" s="433">
        <v>3.0000000000000001E-3</v>
      </c>
      <c r="AC34" s="432">
        <v>3806</v>
      </c>
      <c r="AD34" s="431">
        <v>7749</v>
      </c>
      <c r="AE34" s="430">
        <v>0.66700000000000004</v>
      </c>
      <c r="AF34" s="423">
        <v>1213</v>
      </c>
      <c r="AG34" s="422">
        <v>0.104</v>
      </c>
      <c r="AI34" s="495">
        <v>1221</v>
      </c>
      <c r="AJ34" s="494">
        <v>0.105</v>
      </c>
      <c r="AL34" s="531">
        <f t="shared" si="0"/>
        <v>-8</v>
      </c>
      <c r="AM34" s="530">
        <f t="shared" si="1"/>
        <v>-1.0000000000000009E-3</v>
      </c>
    </row>
    <row r="35" spans="1:39" x14ac:dyDescent="0.25">
      <c r="A35" s="36" t="s">
        <v>298</v>
      </c>
      <c r="B35" s="37">
        <v>36429</v>
      </c>
      <c r="C35" s="38">
        <v>45</v>
      </c>
      <c r="D35" s="38">
        <v>0</v>
      </c>
      <c r="E35" s="38">
        <v>30</v>
      </c>
      <c r="F35" s="39">
        <v>3</v>
      </c>
      <c r="G35" s="206">
        <v>34433</v>
      </c>
      <c r="H35" s="281">
        <v>0.94499999999999995</v>
      </c>
      <c r="I35" s="145">
        <v>1892</v>
      </c>
      <c r="J35" s="204">
        <v>5.1999999999999998E-2</v>
      </c>
      <c r="K35" s="203">
        <v>98</v>
      </c>
      <c r="L35" s="204">
        <v>3.0000000000000001E-3</v>
      </c>
      <c r="M35" s="203">
        <v>6</v>
      </c>
      <c r="N35" s="282">
        <v>0</v>
      </c>
      <c r="O35" s="141">
        <v>687</v>
      </c>
      <c r="P35" s="364">
        <v>1.9E-2</v>
      </c>
      <c r="Q35" s="49">
        <v>615</v>
      </c>
      <c r="R35" s="51">
        <v>1.7000000000000001E-2</v>
      </c>
      <c r="S35" s="49">
        <v>80</v>
      </c>
      <c r="T35" s="51">
        <v>2E-3</v>
      </c>
      <c r="U35" s="49">
        <v>111</v>
      </c>
      <c r="V35" s="51">
        <v>3.0000000000000001E-3</v>
      </c>
      <c r="W35" s="49">
        <v>39</v>
      </c>
      <c r="X35" s="53">
        <v>1E-3</v>
      </c>
      <c r="Y35" s="52">
        <v>9</v>
      </c>
      <c r="Z35" s="200">
        <v>0</v>
      </c>
      <c r="AA35" s="434">
        <v>59</v>
      </c>
      <c r="AB35" s="433">
        <v>2E-3</v>
      </c>
      <c r="AC35" s="432">
        <v>991</v>
      </c>
      <c r="AD35" s="431">
        <v>35615</v>
      </c>
      <c r="AE35" s="430">
        <v>0.97799999999999998</v>
      </c>
      <c r="AF35" s="423">
        <v>785</v>
      </c>
      <c r="AG35" s="422">
        <v>2.1999999999999999E-2</v>
      </c>
      <c r="AI35" s="495">
        <v>328</v>
      </c>
      <c r="AJ35" s="494">
        <v>8.9999999999999993E-3</v>
      </c>
      <c r="AL35" s="531">
        <f t="shared" si="0"/>
        <v>457</v>
      </c>
      <c r="AM35" s="530">
        <f t="shared" si="1"/>
        <v>1.2999999999999999E-2</v>
      </c>
    </row>
    <row r="36" spans="1:39" x14ac:dyDescent="0.25">
      <c r="A36" s="36" t="s">
        <v>56</v>
      </c>
      <c r="B36" s="37">
        <v>18111</v>
      </c>
      <c r="C36" s="38">
        <v>24</v>
      </c>
      <c r="D36" s="38">
        <v>0</v>
      </c>
      <c r="E36" s="38">
        <v>19</v>
      </c>
      <c r="F36" s="39">
        <v>3</v>
      </c>
      <c r="G36" s="206">
        <v>17359</v>
      </c>
      <c r="H36" s="281">
        <v>0.95799999999999996</v>
      </c>
      <c r="I36" s="145">
        <v>716</v>
      </c>
      <c r="J36" s="204">
        <v>0.04</v>
      </c>
      <c r="K36" s="203">
        <v>36</v>
      </c>
      <c r="L36" s="204">
        <v>2E-3</v>
      </c>
      <c r="M36" s="203">
        <v>0</v>
      </c>
      <c r="N36" s="282">
        <v>0</v>
      </c>
      <c r="O36" s="141">
        <v>87</v>
      </c>
      <c r="P36" s="364">
        <v>5.0000000000000001E-3</v>
      </c>
      <c r="Q36" s="49">
        <v>55</v>
      </c>
      <c r="R36" s="51">
        <v>3.0000000000000001E-3</v>
      </c>
      <c r="S36" s="49">
        <v>50</v>
      </c>
      <c r="T36" s="51">
        <v>3.0000000000000001E-3</v>
      </c>
      <c r="U36" s="49">
        <v>45</v>
      </c>
      <c r="V36" s="51">
        <v>2E-3</v>
      </c>
      <c r="W36" s="49">
        <v>27</v>
      </c>
      <c r="X36" s="53">
        <v>1E-3</v>
      </c>
      <c r="Y36" s="52">
        <v>14</v>
      </c>
      <c r="Z36" s="200">
        <v>1E-3</v>
      </c>
      <c r="AA36" s="434">
        <v>12</v>
      </c>
      <c r="AB36" s="433">
        <v>1E-3</v>
      </c>
      <c r="AC36" s="432">
        <v>235</v>
      </c>
      <c r="AD36" s="431">
        <v>17988</v>
      </c>
      <c r="AE36" s="430">
        <v>0.99299999999999999</v>
      </c>
      <c r="AF36" s="423">
        <v>123</v>
      </c>
      <c r="AG36" s="422">
        <v>7.0000000000000001E-3</v>
      </c>
      <c r="AI36" s="495">
        <v>162</v>
      </c>
      <c r="AJ36" s="494">
        <v>8.9999999999999993E-3</v>
      </c>
      <c r="AL36" s="531">
        <f t="shared" si="0"/>
        <v>-39</v>
      </c>
      <c r="AM36" s="530">
        <f t="shared" si="1"/>
        <v>-1.9999999999999992E-3</v>
      </c>
    </row>
    <row r="37" spans="1:39" x14ac:dyDescent="0.25">
      <c r="A37" s="36" t="s">
        <v>57</v>
      </c>
      <c r="B37" s="37">
        <v>16920</v>
      </c>
      <c r="C37" s="38">
        <v>28</v>
      </c>
      <c r="D37" s="38">
        <v>7</v>
      </c>
      <c r="E37" s="38">
        <v>4</v>
      </c>
      <c r="F37" s="39">
        <v>5</v>
      </c>
      <c r="G37" s="206">
        <v>9589</v>
      </c>
      <c r="H37" s="281">
        <v>0.56699999999999995</v>
      </c>
      <c r="I37" s="145">
        <v>5978</v>
      </c>
      <c r="J37" s="204">
        <v>0.35299999999999998</v>
      </c>
      <c r="K37" s="203">
        <v>1353</v>
      </c>
      <c r="L37" s="204">
        <v>0.08</v>
      </c>
      <c r="M37" s="203">
        <v>0</v>
      </c>
      <c r="N37" s="282">
        <v>0</v>
      </c>
      <c r="O37" s="141">
        <v>1437</v>
      </c>
      <c r="P37" s="364">
        <v>8.5000000000000006E-2</v>
      </c>
      <c r="Q37" s="49">
        <v>284</v>
      </c>
      <c r="R37" s="51">
        <v>1.7000000000000001E-2</v>
      </c>
      <c r="S37" s="49">
        <v>633</v>
      </c>
      <c r="T37" s="51">
        <v>3.6999999999999998E-2</v>
      </c>
      <c r="U37" s="49">
        <v>181</v>
      </c>
      <c r="V37" s="51">
        <v>1.0999999999999999E-2</v>
      </c>
      <c r="W37" s="49">
        <v>53</v>
      </c>
      <c r="X37" s="53">
        <v>3.0000000000000001E-3</v>
      </c>
      <c r="Y37" s="52">
        <v>22</v>
      </c>
      <c r="Z37" s="200">
        <v>1E-3</v>
      </c>
      <c r="AA37" s="434">
        <v>71</v>
      </c>
      <c r="AB37" s="433">
        <v>4.0000000000000001E-3</v>
      </c>
      <c r="AC37" s="432">
        <v>2488</v>
      </c>
      <c r="AD37" s="431">
        <v>14122</v>
      </c>
      <c r="AE37" s="430">
        <v>0.83499999999999996</v>
      </c>
      <c r="AF37" s="423">
        <v>2790</v>
      </c>
      <c r="AG37" s="422">
        <v>0.16500000000000001</v>
      </c>
      <c r="AI37" s="495">
        <v>2788</v>
      </c>
      <c r="AJ37" s="494">
        <v>0.16500000000000001</v>
      </c>
      <c r="AL37" s="531">
        <f t="shared" si="0"/>
        <v>2</v>
      </c>
      <c r="AM37" s="530">
        <f t="shared" si="1"/>
        <v>0</v>
      </c>
    </row>
    <row r="38" spans="1:39" x14ac:dyDescent="0.25">
      <c r="A38" s="36" t="s">
        <v>58</v>
      </c>
      <c r="B38" s="37">
        <v>61459</v>
      </c>
      <c r="C38" s="38">
        <v>44</v>
      </c>
      <c r="D38" s="38">
        <v>1</v>
      </c>
      <c r="E38" s="38">
        <v>32</v>
      </c>
      <c r="F38" s="39">
        <v>3</v>
      </c>
      <c r="G38" s="206">
        <v>59099</v>
      </c>
      <c r="H38" s="281">
        <v>0.96199999999999997</v>
      </c>
      <c r="I38" s="145">
        <v>2324</v>
      </c>
      <c r="J38" s="204">
        <v>3.7999999999999999E-2</v>
      </c>
      <c r="K38" s="203">
        <v>33</v>
      </c>
      <c r="L38" s="204">
        <v>1E-3</v>
      </c>
      <c r="M38" s="203">
        <v>3</v>
      </c>
      <c r="N38" s="282">
        <v>0</v>
      </c>
      <c r="O38" s="141">
        <v>338</v>
      </c>
      <c r="P38" s="364">
        <v>5.0000000000000001E-3</v>
      </c>
      <c r="Q38" s="49">
        <v>275</v>
      </c>
      <c r="R38" s="51">
        <v>4.0000000000000001E-3</v>
      </c>
      <c r="S38" s="49">
        <v>184</v>
      </c>
      <c r="T38" s="51">
        <v>3.0000000000000001E-3</v>
      </c>
      <c r="U38" s="49">
        <v>218</v>
      </c>
      <c r="V38" s="51">
        <v>4.0000000000000001E-3</v>
      </c>
      <c r="W38" s="49">
        <v>86</v>
      </c>
      <c r="X38" s="53">
        <v>1E-3</v>
      </c>
      <c r="Y38" s="52">
        <v>12</v>
      </c>
      <c r="Z38" s="200">
        <v>0</v>
      </c>
      <c r="AA38" s="434">
        <v>18</v>
      </c>
      <c r="AB38" s="433">
        <v>0</v>
      </c>
      <c r="AC38" s="432">
        <v>866</v>
      </c>
      <c r="AD38" s="431">
        <v>61018</v>
      </c>
      <c r="AE38" s="430">
        <v>0.99299999999999999</v>
      </c>
      <c r="AF38" s="423">
        <v>371</v>
      </c>
      <c r="AG38" s="422">
        <v>6.0000000000000001E-3</v>
      </c>
      <c r="AI38" s="495">
        <v>342</v>
      </c>
      <c r="AJ38" s="494">
        <v>6.0000000000000001E-3</v>
      </c>
      <c r="AL38" s="531">
        <f t="shared" si="0"/>
        <v>29</v>
      </c>
      <c r="AM38" s="530">
        <f t="shared" si="1"/>
        <v>0</v>
      </c>
    </row>
    <row r="39" spans="1:39" x14ac:dyDescent="0.25">
      <c r="A39" s="36" t="s">
        <v>296</v>
      </c>
      <c r="B39" s="37">
        <v>9231</v>
      </c>
      <c r="C39" s="38">
        <v>11</v>
      </c>
      <c r="D39" s="38">
        <v>0</v>
      </c>
      <c r="E39" s="38">
        <v>2</v>
      </c>
      <c r="F39" s="39">
        <v>3</v>
      </c>
      <c r="G39" s="206">
        <v>8480</v>
      </c>
      <c r="H39" s="281">
        <v>0.91900000000000004</v>
      </c>
      <c r="I39" s="145">
        <v>665</v>
      </c>
      <c r="J39" s="204">
        <v>7.1999999999999995E-2</v>
      </c>
      <c r="K39" s="203">
        <v>86</v>
      </c>
      <c r="L39" s="204">
        <v>8.9999999999999993E-3</v>
      </c>
      <c r="M39" s="203">
        <v>0</v>
      </c>
      <c r="N39" s="282">
        <v>0</v>
      </c>
      <c r="O39" s="141">
        <v>115</v>
      </c>
      <c r="P39" s="364">
        <v>1.2E-2</v>
      </c>
      <c r="Q39" s="49">
        <v>50</v>
      </c>
      <c r="R39" s="51">
        <v>5.0000000000000001E-3</v>
      </c>
      <c r="S39" s="49">
        <v>100</v>
      </c>
      <c r="T39" s="51">
        <v>1.0999999999999999E-2</v>
      </c>
      <c r="U39" s="49">
        <v>74</v>
      </c>
      <c r="V39" s="51">
        <v>8.0000000000000002E-3</v>
      </c>
      <c r="W39" s="49">
        <v>16</v>
      </c>
      <c r="X39" s="53">
        <v>2E-3</v>
      </c>
      <c r="Y39" s="52">
        <v>16</v>
      </c>
      <c r="Z39" s="200">
        <v>2E-3</v>
      </c>
      <c r="AA39" s="434">
        <v>26</v>
      </c>
      <c r="AB39" s="433">
        <v>3.0000000000000001E-3</v>
      </c>
      <c r="AC39" s="432">
        <v>360</v>
      </c>
      <c r="AD39" s="431">
        <v>8991</v>
      </c>
      <c r="AE39" s="430">
        <v>0.97399999999999998</v>
      </c>
      <c r="AF39" s="423">
        <v>201</v>
      </c>
      <c r="AG39" s="422">
        <v>2.1999999999999999E-2</v>
      </c>
      <c r="AI39" s="495">
        <v>197</v>
      </c>
      <c r="AJ39" s="494">
        <v>2.1000000000000001E-2</v>
      </c>
      <c r="AL39" s="531">
        <f t="shared" si="0"/>
        <v>4</v>
      </c>
      <c r="AM39" s="530">
        <f t="shared" si="1"/>
        <v>9.9999999999999742E-4</v>
      </c>
    </row>
    <row r="40" spans="1:39" x14ac:dyDescent="0.25">
      <c r="A40" s="36" t="s">
        <v>292</v>
      </c>
      <c r="B40" s="37">
        <v>13115</v>
      </c>
      <c r="C40" s="38">
        <v>13</v>
      </c>
      <c r="D40" s="38">
        <v>0</v>
      </c>
      <c r="E40" s="38">
        <v>5</v>
      </c>
      <c r="F40" s="39">
        <v>5</v>
      </c>
      <c r="G40" s="206">
        <v>12525</v>
      </c>
      <c r="H40" s="281">
        <v>0.95499999999999996</v>
      </c>
      <c r="I40" s="145">
        <v>555</v>
      </c>
      <c r="J40" s="204">
        <v>4.2000000000000003E-2</v>
      </c>
      <c r="K40" s="203">
        <v>26</v>
      </c>
      <c r="L40" s="204">
        <v>2E-3</v>
      </c>
      <c r="M40" s="203">
        <v>9</v>
      </c>
      <c r="N40" s="282">
        <v>1E-3</v>
      </c>
      <c r="O40" s="141">
        <v>375</v>
      </c>
      <c r="P40" s="364">
        <v>2.9000000000000001E-2</v>
      </c>
      <c r="Q40" s="49">
        <v>72</v>
      </c>
      <c r="R40" s="51">
        <v>5.0000000000000001E-3</v>
      </c>
      <c r="S40" s="49">
        <v>2683</v>
      </c>
      <c r="T40" s="51">
        <v>0.20499999999999999</v>
      </c>
      <c r="U40" s="49">
        <v>78</v>
      </c>
      <c r="V40" s="51">
        <v>6.0000000000000001E-3</v>
      </c>
      <c r="W40" s="49">
        <v>33</v>
      </c>
      <c r="X40" s="53">
        <v>3.0000000000000001E-3</v>
      </c>
      <c r="Y40" s="52">
        <v>33</v>
      </c>
      <c r="Z40" s="200">
        <v>3.0000000000000001E-3</v>
      </c>
      <c r="AA40" s="434">
        <v>17</v>
      </c>
      <c r="AB40" s="433">
        <v>1E-3</v>
      </c>
      <c r="AC40" s="432">
        <v>3251</v>
      </c>
      <c r="AD40" s="431">
        <v>10269</v>
      </c>
      <c r="AE40" s="430">
        <v>0.78300000000000003</v>
      </c>
      <c r="AF40" s="423">
        <v>401</v>
      </c>
      <c r="AG40" s="422">
        <v>3.1E-2</v>
      </c>
      <c r="AI40" s="495">
        <v>416</v>
      </c>
      <c r="AJ40" s="494">
        <v>3.2000000000000001E-2</v>
      </c>
      <c r="AL40" s="531">
        <f t="shared" ref="AL40:AL62" si="2" xml:space="preserve"> AF40-AI40</f>
        <v>-15</v>
      </c>
      <c r="AM40" s="530">
        <f t="shared" ref="AM40:AM62" si="3" xml:space="preserve"> AG40-AJ40</f>
        <v>-1.0000000000000009E-3</v>
      </c>
    </row>
    <row r="41" spans="1:39" x14ac:dyDescent="0.25">
      <c r="A41" s="36" t="s">
        <v>61</v>
      </c>
      <c r="B41" s="37">
        <v>15452</v>
      </c>
      <c r="C41" s="38">
        <v>28</v>
      </c>
      <c r="D41" s="38">
        <v>2</v>
      </c>
      <c r="E41" s="38">
        <v>7</v>
      </c>
      <c r="F41" s="39">
        <v>3</v>
      </c>
      <c r="G41" s="206">
        <v>9903</v>
      </c>
      <c r="H41" s="281">
        <v>0.64100000000000001</v>
      </c>
      <c r="I41" s="145">
        <v>5486</v>
      </c>
      <c r="J41" s="204">
        <v>0.35499999999999998</v>
      </c>
      <c r="K41" s="203">
        <v>20</v>
      </c>
      <c r="L41" s="204">
        <v>1E-3</v>
      </c>
      <c r="M41" s="203">
        <v>43</v>
      </c>
      <c r="N41" s="282">
        <v>3.0000000000000001E-3</v>
      </c>
      <c r="O41" s="141">
        <v>149</v>
      </c>
      <c r="P41" s="364">
        <v>0.01</v>
      </c>
      <c r="Q41" s="49">
        <v>19</v>
      </c>
      <c r="R41" s="51">
        <v>1E-3</v>
      </c>
      <c r="S41" s="49">
        <v>27</v>
      </c>
      <c r="T41" s="51">
        <v>2E-3</v>
      </c>
      <c r="U41" s="49">
        <v>17</v>
      </c>
      <c r="V41" s="51">
        <v>1E-3</v>
      </c>
      <c r="W41" s="49">
        <v>8</v>
      </c>
      <c r="X41" s="53">
        <v>1E-3</v>
      </c>
      <c r="Y41" s="52">
        <v>1</v>
      </c>
      <c r="Z41" s="200">
        <v>0</v>
      </c>
      <c r="AA41" s="434">
        <v>5</v>
      </c>
      <c r="AB41" s="433">
        <v>0</v>
      </c>
      <c r="AC41" s="432">
        <v>264</v>
      </c>
      <c r="AD41" s="431">
        <v>15239</v>
      </c>
      <c r="AE41" s="430">
        <v>0.98599999999999999</v>
      </c>
      <c r="AF41" s="423">
        <v>169</v>
      </c>
      <c r="AG41" s="422">
        <v>1.0999999999999999E-2</v>
      </c>
      <c r="AI41" s="495">
        <v>131</v>
      </c>
      <c r="AJ41" s="494">
        <v>8.0000000000000002E-3</v>
      </c>
      <c r="AL41" s="531">
        <f t="shared" si="2"/>
        <v>38</v>
      </c>
      <c r="AM41" s="530">
        <f t="shared" si="3"/>
        <v>2.9999999999999992E-3</v>
      </c>
    </row>
    <row r="42" spans="1:39" x14ac:dyDescent="0.25">
      <c r="A42" s="36" t="s">
        <v>62</v>
      </c>
      <c r="B42" s="37">
        <v>26970</v>
      </c>
      <c r="C42" s="38">
        <v>44</v>
      </c>
      <c r="D42" s="38">
        <v>10</v>
      </c>
      <c r="E42" s="38">
        <v>31</v>
      </c>
      <c r="F42" s="39">
        <v>3</v>
      </c>
      <c r="G42" s="206">
        <v>26512</v>
      </c>
      <c r="H42" s="281">
        <v>0.98299999999999998</v>
      </c>
      <c r="I42" s="145">
        <v>444</v>
      </c>
      <c r="J42" s="204">
        <v>1.6E-2</v>
      </c>
      <c r="K42" s="203">
        <v>1</v>
      </c>
      <c r="L42" s="204">
        <v>0</v>
      </c>
      <c r="M42" s="203">
        <v>13</v>
      </c>
      <c r="N42" s="282">
        <v>0</v>
      </c>
      <c r="O42" s="141">
        <v>1113</v>
      </c>
      <c r="P42" s="364">
        <v>4.1000000000000002E-2</v>
      </c>
      <c r="Q42" s="49">
        <v>731</v>
      </c>
      <c r="R42" s="51">
        <v>2.7E-2</v>
      </c>
      <c r="S42" s="49">
        <v>122</v>
      </c>
      <c r="T42" s="51">
        <v>5.0000000000000001E-3</v>
      </c>
      <c r="U42" s="49">
        <v>150</v>
      </c>
      <c r="V42" s="51">
        <v>6.0000000000000001E-3</v>
      </c>
      <c r="W42" s="49">
        <v>24</v>
      </c>
      <c r="X42" s="53">
        <v>1E-3</v>
      </c>
      <c r="Y42" s="52">
        <v>0</v>
      </c>
      <c r="Z42" s="200">
        <v>0</v>
      </c>
      <c r="AA42" s="434">
        <v>20</v>
      </c>
      <c r="AB42" s="433">
        <v>1E-3</v>
      </c>
      <c r="AC42" s="432">
        <v>1440</v>
      </c>
      <c r="AD42" s="431">
        <v>25850</v>
      </c>
      <c r="AE42" s="430">
        <v>0.95799999999999996</v>
      </c>
      <c r="AF42" s="423">
        <v>1114</v>
      </c>
      <c r="AG42" s="422">
        <v>4.1000000000000002E-2</v>
      </c>
      <c r="AI42" s="495">
        <v>2104</v>
      </c>
      <c r="AJ42" s="494">
        <v>7.8E-2</v>
      </c>
      <c r="AL42" s="531">
        <f t="shared" si="2"/>
        <v>-990</v>
      </c>
      <c r="AM42" s="530">
        <f t="shared" si="3"/>
        <v>-3.6999999999999998E-2</v>
      </c>
    </row>
    <row r="43" spans="1:39" x14ac:dyDescent="0.25">
      <c r="A43" s="36" t="s">
        <v>63</v>
      </c>
      <c r="B43" s="37">
        <v>4876</v>
      </c>
      <c r="C43" s="38">
        <v>9</v>
      </c>
      <c r="D43" s="38">
        <v>0</v>
      </c>
      <c r="E43" s="38">
        <v>4</v>
      </c>
      <c r="F43" s="39">
        <v>3</v>
      </c>
      <c r="G43" s="206">
        <v>4704</v>
      </c>
      <c r="H43" s="281">
        <v>0.96499999999999997</v>
      </c>
      <c r="I43" s="145">
        <v>152</v>
      </c>
      <c r="J43" s="204">
        <v>3.1E-2</v>
      </c>
      <c r="K43" s="203">
        <v>9</v>
      </c>
      <c r="L43" s="204">
        <v>2E-3</v>
      </c>
      <c r="M43" s="203">
        <v>11</v>
      </c>
      <c r="N43" s="282">
        <v>2E-3</v>
      </c>
      <c r="O43" s="141">
        <v>96</v>
      </c>
      <c r="P43" s="364">
        <v>0.02</v>
      </c>
      <c r="Q43" s="49">
        <v>21</v>
      </c>
      <c r="R43" s="51">
        <v>4.0000000000000001E-3</v>
      </c>
      <c r="S43" s="49">
        <v>23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0">
        <v>0</v>
      </c>
      <c r="AA43" s="434">
        <v>2</v>
      </c>
      <c r="AB43" s="433">
        <v>0</v>
      </c>
      <c r="AC43" s="432">
        <v>127</v>
      </c>
      <c r="AD43" s="431">
        <v>4769</v>
      </c>
      <c r="AE43" s="430">
        <v>0.97799999999999998</v>
      </c>
      <c r="AF43" s="423">
        <v>105</v>
      </c>
      <c r="AG43" s="422">
        <v>2.1999999999999999E-2</v>
      </c>
      <c r="AI43" s="495">
        <v>105</v>
      </c>
      <c r="AJ43" s="494">
        <v>2.1999999999999999E-2</v>
      </c>
      <c r="AL43" s="531">
        <f t="shared" si="2"/>
        <v>0</v>
      </c>
      <c r="AM43" s="530">
        <f t="shared" si="3"/>
        <v>0</v>
      </c>
    </row>
    <row r="44" spans="1:39" x14ac:dyDescent="0.25">
      <c r="A44" s="36" t="s">
        <v>64</v>
      </c>
      <c r="B44" s="37">
        <v>4839</v>
      </c>
      <c r="C44" s="38">
        <v>10</v>
      </c>
      <c r="D44" s="38">
        <v>0</v>
      </c>
      <c r="E44" s="38">
        <v>0</v>
      </c>
      <c r="F44" s="39">
        <v>3</v>
      </c>
      <c r="G44" s="206">
        <v>4682</v>
      </c>
      <c r="H44" s="281">
        <v>0.96799999999999997</v>
      </c>
      <c r="I44" s="145">
        <v>149</v>
      </c>
      <c r="J44" s="204">
        <v>3.1E-2</v>
      </c>
      <c r="K44" s="203">
        <v>8</v>
      </c>
      <c r="L44" s="204">
        <v>2E-3</v>
      </c>
      <c r="M44" s="203">
        <v>0</v>
      </c>
      <c r="N44" s="282">
        <v>0</v>
      </c>
      <c r="O44" s="141">
        <v>34</v>
      </c>
      <c r="P44" s="364">
        <v>7.0000000000000001E-3</v>
      </c>
      <c r="Q44" s="49">
        <v>1</v>
      </c>
      <c r="R44" s="51">
        <v>0</v>
      </c>
      <c r="S44" s="49">
        <v>30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0">
        <v>1E-3</v>
      </c>
      <c r="AA44" s="434">
        <v>13</v>
      </c>
      <c r="AB44" s="433">
        <v>3.0000000000000001E-3</v>
      </c>
      <c r="AC44" s="432">
        <v>132</v>
      </c>
      <c r="AD44" s="431">
        <v>4760</v>
      </c>
      <c r="AE44" s="430">
        <v>0.98399999999999999</v>
      </c>
      <c r="AF44" s="423">
        <v>42</v>
      </c>
      <c r="AG44" s="422">
        <v>8.9999999999999993E-3</v>
      </c>
      <c r="AI44" s="495">
        <v>43</v>
      </c>
      <c r="AJ44" s="494">
        <v>8.9999999999999993E-3</v>
      </c>
      <c r="AL44" s="531">
        <f t="shared" si="2"/>
        <v>-1</v>
      </c>
      <c r="AM44" s="530">
        <f t="shared" si="3"/>
        <v>0</v>
      </c>
    </row>
    <row r="45" spans="1:39" x14ac:dyDescent="0.25">
      <c r="A45" s="36" t="s">
        <v>65</v>
      </c>
      <c r="B45" s="37">
        <v>5518</v>
      </c>
      <c r="C45" s="38">
        <v>16</v>
      </c>
      <c r="D45" s="38">
        <v>0</v>
      </c>
      <c r="E45" s="38">
        <v>7</v>
      </c>
      <c r="F45" s="39">
        <v>3</v>
      </c>
      <c r="G45" s="206">
        <v>5171</v>
      </c>
      <c r="H45" s="281">
        <v>0.93700000000000006</v>
      </c>
      <c r="I45" s="145">
        <v>315</v>
      </c>
      <c r="J45" s="204">
        <v>5.7000000000000002E-2</v>
      </c>
      <c r="K45" s="203">
        <v>24</v>
      </c>
      <c r="L45" s="204">
        <v>4.0000000000000001E-3</v>
      </c>
      <c r="M45" s="203">
        <v>8</v>
      </c>
      <c r="N45" s="282">
        <v>1E-3</v>
      </c>
      <c r="O45" s="141">
        <v>24</v>
      </c>
      <c r="P45" s="364">
        <v>4.0000000000000001E-3</v>
      </c>
      <c r="Q45" s="49">
        <v>11</v>
      </c>
      <c r="R45" s="51">
        <v>2E-3</v>
      </c>
      <c r="S45" s="49">
        <v>209</v>
      </c>
      <c r="T45" s="51">
        <v>3.7999999999999999E-2</v>
      </c>
      <c r="U45" s="49">
        <v>7</v>
      </c>
      <c r="V45" s="51">
        <v>1E-3</v>
      </c>
      <c r="W45" s="49">
        <v>4</v>
      </c>
      <c r="X45" s="53">
        <v>1E-3</v>
      </c>
      <c r="Y45" s="52">
        <v>4</v>
      </c>
      <c r="Z45" s="200">
        <v>1E-3</v>
      </c>
      <c r="AA45" s="434">
        <v>6</v>
      </c>
      <c r="AB45" s="433">
        <v>1E-3</v>
      </c>
      <c r="AC45" s="432">
        <v>262</v>
      </c>
      <c r="AD45" s="431">
        <v>5264</v>
      </c>
      <c r="AE45" s="430">
        <v>0.95399999999999996</v>
      </c>
      <c r="AF45" s="423">
        <v>48</v>
      </c>
      <c r="AG45" s="422">
        <v>8.9999999999999993E-3</v>
      </c>
      <c r="AI45" s="495">
        <v>52</v>
      </c>
      <c r="AJ45" s="494">
        <v>8.9999999999999993E-3</v>
      </c>
      <c r="AL45" s="531">
        <f t="shared" si="2"/>
        <v>-4</v>
      </c>
      <c r="AM45" s="530">
        <f t="shared" si="3"/>
        <v>0</v>
      </c>
    </row>
    <row r="46" spans="1:39" x14ac:dyDescent="0.25">
      <c r="A46" s="36" t="s">
        <v>66</v>
      </c>
      <c r="B46" s="37">
        <v>19355</v>
      </c>
      <c r="C46" s="38">
        <v>28</v>
      </c>
      <c r="D46" s="38">
        <v>9</v>
      </c>
      <c r="E46" s="38">
        <v>11</v>
      </c>
      <c r="F46" s="39">
        <v>3</v>
      </c>
      <c r="G46" s="206">
        <v>19074</v>
      </c>
      <c r="H46" s="281">
        <v>0.98499999999999999</v>
      </c>
      <c r="I46" s="145">
        <v>203</v>
      </c>
      <c r="J46" s="204">
        <v>0.01</v>
      </c>
      <c r="K46" s="203">
        <v>1</v>
      </c>
      <c r="L46" s="204">
        <v>0</v>
      </c>
      <c r="M46" s="203">
        <v>77</v>
      </c>
      <c r="N46" s="282">
        <v>4.0000000000000001E-3</v>
      </c>
      <c r="O46" s="141">
        <v>18</v>
      </c>
      <c r="P46" s="364">
        <v>1E-3</v>
      </c>
      <c r="Q46" s="49">
        <v>3</v>
      </c>
      <c r="R46" s="51">
        <v>0</v>
      </c>
      <c r="S46" s="49">
        <v>493</v>
      </c>
      <c r="T46" s="51">
        <v>2.5000000000000001E-2</v>
      </c>
      <c r="U46" s="49">
        <v>584</v>
      </c>
      <c r="V46" s="51">
        <v>0.03</v>
      </c>
      <c r="W46" s="49">
        <v>8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1185</v>
      </c>
      <c r="AD46" s="431">
        <v>18219</v>
      </c>
      <c r="AE46" s="430">
        <v>0.94099999999999995</v>
      </c>
      <c r="AF46" s="423">
        <v>19</v>
      </c>
      <c r="AG46" s="422">
        <v>1E-3</v>
      </c>
      <c r="AI46" s="495">
        <v>16</v>
      </c>
      <c r="AJ46" s="494">
        <v>1E-3</v>
      </c>
      <c r="AL46" s="531">
        <f t="shared" si="2"/>
        <v>3</v>
      </c>
      <c r="AM46" s="530">
        <f t="shared" si="3"/>
        <v>0</v>
      </c>
    </row>
    <row r="47" spans="1:39" x14ac:dyDescent="0.25">
      <c r="A47" s="36" t="s">
        <v>297</v>
      </c>
      <c r="B47" s="37">
        <v>38690</v>
      </c>
      <c r="C47" s="38">
        <v>39</v>
      </c>
      <c r="D47" s="38">
        <v>7</v>
      </c>
      <c r="E47" s="38">
        <v>27</v>
      </c>
      <c r="F47" s="39">
        <v>3</v>
      </c>
      <c r="G47" s="206">
        <v>36508</v>
      </c>
      <c r="H47" s="281">
        <v>0.94399999999999995</v>
      </c>
      <c r="I47" s="145">
        <v>2042</v>
      </c>
      <c r="J47" s="204">
        <v>5.2999999999999999E-2</v>
      </c>
      <c r="K47" s="203">
        <v>31</v>
      </c>
      <c r="L47" s="204">
        <v>1E-3</v>
      </c>
      <c r="M47" s="203">
        <v>109</v>
      </c>
      <c r="N47" s="282">
        <v>3.0000000000000001E-3</v>
      </c>
      <c r="O47" s="141">
        <v>349</v>
      </c>
      <c r="P47" s="364">
        <v>8.9999999999999993E-3</v>
      </c>
      <c r="Q47" s="49">
        <v>194</v>
      </c>
      <c r="R47" s="51">
        <v>5.0000000000000001E-3</v>
      </c>
      <c r="S47" s="49">
        <v>185</v>
      </c>
      <c r="T47" s="51">
        <v>5.0000000000000001E-3</v>
      </c>
      <c r="U47" s="49">
        <v>197</v>
      </c>
      <c r="V47" s="51">
        <v>5.0000000000000001E-3</v>
      </c>
      <c r="W47" s="49">
        <v>50</v>
      </c>
      <c r="X47" s="53">
        <v>1E-3</v>
      </c>
      <c r="Y47" s="52">
        <v>0</v>
      </c>
      <c r="Z47" s="200">
        <v>0</v>
      </c>
      <c r="AA47" s="434">
        <v>35</v>
      </c>
      <c r="AB47" s="433">
        <v>1E-3</v>
      </c>
      <c r="AC47" s="432">
        <v>927</v>
      </c>
      <c r="AD47" s="431">
        <v>38250</v>
      </c>
      <c r="AE47" s="430">
        <v>0.98899999999999999</v>
      </c>
      <c r="AF47" s="423">
        <v>380</v>
      </c>
      <c r="AG47" s="422">
        <v>0.01</v>
      </c>
      <c r="AI47" s="495">
        <v>447</v>
      </c>
      <c r="AJ47" s="494">
        <v>1.2E-2</v>
      </c>
      <c r="AL47" s="531">
        <f t="shared" si="2"/>
        <v>-67</v>
      </c>
      <c r="AM47" s="530">
        <f t="shared" si="3"/>
        <v>-2E-3</v>
      </c>
    </row>
    <row r="48" spans="1:39" x14ac:dyDescent="0.25">
      <c r="A48" s="36" t="s">
        <v>68</v>
      </c>
      <c r="B48" s="37">
        <v>47256</v>
      </c>
      <c r="C48" s="38">
        <v>60</v>
      </c>
      <c r="D48" s="38">
        <v>0</v>
      </c>
      <c r="E48" s="38">
        <v>44</v>
      </c>
      <c r="F48" s="39">
        <v>3</v>
      </c>
      <c r="G48" s="206">
        <v>45846</v>
      </c>
      <c r="H48" s="281">
        <v>0.97</v>
      </c>
      <c r="I48" s="145">
        <v>1210</v>
      </c>
      <c r="J48" s="204">
        <v>2.5999999999999999E-2</v>
      </c>
      <c r="K48" s="203">
        <v>104</v>
      </c>
      <c r="L48" s="204">
        <v>2E-3</v>
      </c>
      <c r="M48" s="203">
        <v>96</v>
      </c>
      <c r="N48" s="282">
        <v>2E-3</v>
      </c>
      <c r="O48" s="141">
        <v>798</v>
      </c>
      <c r="P48" s="364">
        <v>1.7000000000000001E-2</v>
      </c>
      <c r="Q48" s="49">
        <v>587</v>
      </c>
      <c r="R48" s="51">
        <v>1.2E-2</v>
      </c>
      <c r="S48" s="49">
        <v>629</v>
      </c>
      <c r="T48" s="51">
        <v>1.2999999999999999E-2</v>
      </c>
      <c r="U48" s="49">
        <v>391</v>
      </c>
      <c r="V48" s="51">
        <v>8.0000000000000002E-3</v>
      </c>
      <c r="W48" s="49">
        <v>71</v>
      </c>
      <c r="X48" s="53">
        <v>2E-3</v>
      </c>
      <c r="Y48" s="52">
        <v>3</v>
      </c>
      <c r="Z48" s="200">
        <v>0</v>
      </c>
      <c r="AA48" s="434">
        <v>59</v>
      </c>
      <c r="AB48" s="433">
        <v>1E-3</v>
      </c>
      <c r="AC48" s="432">
        <v>1983</v>
      </c>
      <c r="AD48" s="431">
        <v>45924</v>
      </c>
      <c r="AE48" s="430">
        <v>0.97199999999999998</v>
      </c>
      <c r="AF48" s="423">
        <v>902</v>
      </c>
      <c r="AG48" s="422">
        <v>1.9E-2</v>
      </c>
      <c r="AI48" s="495">
        <v>1037</v>
      </c>
      <c r="AJ48" s="494">
        <v>2.1999999999999999E-2</v>
      </c>
      <c r="AL48" s="531">
        <f t="shared" si="2"/>
        <v>-135</v>
      </c>
      <c r="AM48" s="530">
        <f t="shared" si="3"/>
        <v>-2.9999999999999992E-3</v>
      </c>
    </row>
    <row r="49" spans="1:39" x14ac:dyDescent="0.25">
      <c r="A49" s="36" t="s">
        <v>69</v>
      </c>
      <c r="B49" s="37">
        <v>17113</v>
      </c>
      <c r="C49" s="38">
        <v>27</v>
      </c>
      <c r="D49" s="38">
        <v>0</v>
      </c>
      <c r="E49" s="38">
        <v>16</v>
      </c>
      <c r="F49" s="39">
        <v>3</v>
      </c>
      <c r="G49" s="206">
        <v>15526</v>
      </c>
      <c r="H49" s="281">
        <v>0.90700000000000003</v>
      </c>
      <c r="I49" s="145">
        <v>1545</v>
      </c>
      <c r="J49" s="204">
        <v>0.09</v>
      </c>
      <c r="K49" s="203">
        <v>42</v>
      </c>
      <c r="L49" s="204">
        <v>2E-3</v>
      </c>
      <c r="M49" s="203">
        <v>0</v>
      </c>
      <c r="N49" s="282">
        <v>0</v>
      </c>
      <c r="O49" s="141">
        <v>309</v>
      </c>
      <c r="P49" s="364">
        <v>1.7999999999999999E-2</v>
      </c>
      <c r="Q49" s="49">
        <v>197</v>
      </c>
      <c r="R49" s="51">
        <v>1.2E-2</v>
      </c>
      <c r="S49" s="49">
        <v>176</v>
      </c>
      <c r="T49" s="51">
        <v>0.01</v>
      </c>
      <c r="U49" s="49">
        <v>99</v>
      </c>
      <c r="V49" s="51">
        <v>6.0000000000000001E-3</v>
      </c>
      <c r="W49" s="49">
        <v>12</v>
      </c>
      <c r="X49" s="53">
        <v>1E-3</v>
      </c>
      <c r="Y49" s="52">
        <v>2</v>
      </c>
      <c r="Z49" s="200">
        <v>0</v>
      </c>
      <c r="AA49" s="434">
        <v>24</v>
      </c>
      <c r="AB49" s="433">
        <v>1E-3</v>
      </c>
      <c r="AC49" s="432">
        <v>628</v>
      </c>
      <c r="AD49" s="431">
        <v>16698</v>
      </c>
      <c r="AE49" s="430">
        <v>0.97599999999999998</v>
      </c>
      <c r="AF49" s="423">
        <v>351</v>
      </c>
      <c r="AG49" s="422">
        <v>2.1000000000000001E-2</v>
      </c>
      <c r="AI49" s="495">
        <v>327</v>
      </c>
      <c r="AJ49" s="494">
        <v>1.9E-2</v>
      </c>
      <c r="AL49" s="531">
        <f t="shared" si="2"/>
        <v>24</v>
      </c>
      <c r="AM49" s="530">
        <f t="shared" si="3"/>
        <v>2.0000000000000018E-3</v>
      </c>
    </row>
    <row r="50" spans="1:39" x14ac:dyDescent="0.25">
      <c r="A50" s="36" t="s">
        <v>70</v>
      </c>
      <c r="B50" s="37">
        <v>5908</v>
      </c>
      <c r="C50" s="38">
        <v>9</v>
      </c>
      <c r="D50" s="38">
        <v>0</v>
      </c>
      <c r="E50" s="38">
        <v>0</v>
      </c>
      <c r="F50" s="39">
        <v>3</v>
      </c>
      <c r="G50" s="206">
        <v>5141</v>
      </c>
      <c r="H50" s="281">
        <v>0.87</v>
      </c>
      <c r="I50" s="145">
        <v>736</v>
      </c>
      <c r="J50" s="204">
        <v>0.125</v>
      </c>
      <c r="K50" s="203">
        <v>31</v>
      </c>
      <c r="L50" s="204">
        <v>5.0000000000000001E-3</v>
      </c>
      <c r="M50" s="203">
        <v>0</v>
      </c>
      <c r="N50" s="282">
        <v>0</v>
      </c>
      <c r="O50" s="141">
        <v>333</v>
      </c>
      <c r="P50" s="364">
        <v>5.6000000000000001E-2</v>
      </c>
      <c r="Q50" s="49">
        <v>6</v>
      </c>
      <c r="R50" s="51">
        <v>1E-3</v>
      </c>
      <c r="S50" s="49">
        <v>163</v>
      </c>
      <c r="T50" s="51">
        <v>2.8000000000000001E-2</v>
      </c>
      <c r="U50" s="49">
        <v>27</v>
      </c>
      <c r="V50" s="51">
        <v>5.0000000000000001E-3</v>
      </c>
      <c r="W50" s="49">
        <v>34</v>
      </c>
      <c r="X50" s="53">
        <v>6.0000000000000001E-3</v>
      </c>
      <c r="Y50" s="52">
        <v>10</v>
      </c>
      <c r="Z50" s="200">
        <v>2E-3</v>
      </c>
      <c r="AA50" s="434">
        <v>28</v>
      </c>
      <c r="AB50" s="433">
        <v>5.0000000000000001E-3</v>
      </c>
      <c r="AC50" s="432">
        <v>609</v>
      </c>
      <c r="AD50" s="431">
        <v>5501</v>
      </c>
      <c r="AE50" s="430">
        <v>0.93100000000000005</v>
      </c>
      <c r="AF50" s="423">
        <v>364</v>
      </c>
      <c r="AG50" s="422">
        <v>6.2E-2</v>
      </c>
      <c r="AI50" s="495">
        <v>365</v>
      </c>
      <c r="AJ50" s="494">
        <v>6.2E-2</v>
      </c>
      <c r="AL50" s="531">
        <f t="shared" si="2"/>
        <v>-1</v>
      </c>
      <c r="AM50" s="530">
        <f t="shared" si="3"/>
        <v>0</v>
      </c>
    </row>
    <row r="51" spans="1:39" x14ac:dyDescent="0.25">
      <c r="A51" s="36" t="s">
        <v>71</v>
      </c>
      <c r="B51" s="37">
        <v>8539</v>
      </c>
      <c r="C51" s="38">
        <v>18</v>
      </c>
      <c r="D51" s="38">
        <v>0</v>
      </c>
      <c r="E51" s="38">
        <v>0</v>
      </c>
      <c r="F51" s="39">
        <v>3</v>
      </c>
      <c r="G51" s="206">
        <v>6120</v>
      </c>
      <c r="H51" s="281">
        <v>0.71699999999999997</v>
      </c>
      <c r="I51" s="145">
        <v>2412</v>
      </c>
      <c r="J51" s="204">
        <v>0.28199999999999997</v>
      </c>
      <c r="K51" s="203">
        <v>7</v>
      </c>
      <c r="L51" s="204">
        <v>1E-3</v>
      </c>
      <c r="M51" s="203">
        <v>0</v>
      </c>
      <c r="N51" s="282">
        <v>0</v>
      </c>
      <c r="O51" s="141">
        <v>458</v>
      </c>
      <c r="P51" s="364">
        <v>5.3999999999999999E-2</v>
      </c>
      <c r="Q51" s="49">
        <v>18</v>
      </c>
      <c r="R51" s="51">
        <v>2E-3</v>
      </c>
      <c r="S51" s="49">
        <v>203</v>
      </c>
      <c r="T51" s="51">
        <v>2.4E-2</v>
      </c>
      <c r="U51" s="49">
        <v>40</v>
      </c>
      <c r="V51" s="51">
        <v>5.0000000000000001E-3</v>
      </c>
      <c r="W51" s="49">
        <v>33</v>
      </c>
      <c r="X51" s="53">
        <v>4.0000000000000001E-3</v>
      </c>
      <c r="Y51" s="52">
        <v>0</v>
      </c>
      <c r="Z51" s="200">
        <v>0</v>
      </c>
      <c r="AA51" s="434">
        <v>14</v>
      </c>
      <c r="AB51" s="433">
        <v>2E-3</v>
      </c>
      <c r="AC51" s="432">
        <v>776</v>
      </c>
      <c r="AD51" s="431">
        <v>8061</v>
      </c>
      <c r="AE51" s="430">
        <v>0.94399999999999995</v>
      </c>
      <c r="AF51" s="423">
        <v>465</v>
      </c>
      <c r="AG51" s="422">
        <v>5.3999999999999999E-2</v>
      </c>
      <c r="AI51" s="495">
        <v>466</v>
      </c>
      <c r="AJ51" s="494">
        <v>5.5E-2</v>
      </c>
      <c r="AL51" s="531">
        <f t="shared" si="2"/>
        <v>-1</v>
      </c>
      <c r="AM51" s="530">
        <f t="shared" si="3"/>
        <v>-1.0000000000000009E-3</v>
      </c>
    </row>
    <row r="52" spans="1:39" x14ac:dyDescent="0.25">
      <c r="A52" s="36" t="s">
        <v>72</v>
      </c>
      <c r="B52" s="37">
        <v>8167</v>
      </c>
      <c r="C52" s="38">
        <v>15</v>
      </c>
      <c r="D52" s="38">
        <v>0</v>
      </c>
      <c r="E52" s="38">
        <v>13</v>
      </c>
      <c r="F52" s="39">
        <v>3</v>
      </c>
      <c r="G52" s="206">
        <v>7831</v>
      </c>
      <c r="H52" s="281">
        <v>0.95899999999999996</v>
      </c>
      <c r="I52" s="145">
        <v>312</v>
      </c>
      <c r="J52" s="204">
        <v>3.7999999999999999E-2</v>
      </c>
      <c r="K52" s="203">
        <v>12</v>
      </c>
      <c r="L52" s="204">
        <v>1E-3</v>
      </c>
      <c r="M52" s="203">
        <v>12</v>
      </c>
      <c r="N52" s="282">
        <v>1E-3</v>
      </c>
      <c r="O52" s="141">
        <v>49</v>
      </c>
      <c r="P52" s="364">
        <v>6.0000000000000001E-3</v>
      </c>
      <c r="Q52" s="49">
        <v>42</v>
      </c>
      <c r="R52" s="51">
        <v>5.0000000000000001E-3</v>
      </c>
      <c r="S52" s="49">
        <v>42</v>
      </c>
      <c r="T52" s="51">
        <v>5.0000000000000001E-3</v>
      </c>
      <c r="U52" s="49">
        <v>18</v>
      </c>
      <c r="V52" s="51">
        <v>2E-3</v>
      </c>
      <c r="W52" s="49">
        <v>17</v>
      </c>
      <c r="X52" s="53">
        <v>2E-3</v>
      </c>
      <c r="Y52" s="52">
        <v>3</v>
      </c>
      <c r="Z52" s="200">
        <v>0</v>
      </c>
      <c r="AA52" s="434">
        <v>18</v>
      </c>
      <c r="AB52" s="433">
        <v>2E-3</v>
      </c>
      <c r="AC52" s="432">
        <v>162</v>
      </c>
      <c r="AD52" s="431">
        <v>8100</v>
      </c>
      <c r="AE52" s="430">
        <v>0.99199999999999999</v>
      </c>
      <c r="AF52" s="423">
        <v>61</v>
      </c>
      <c r="AG52" s="422">
        <v>7.0000000000000001E-3</v>
      </c>
      <c r="AI52" s="495">
        <v>70</v>
      </c>
      <c r="AJ52" s="494">
        <v>8.9999999999999993E-3</v>
      </c>
      <c r="AL52" s="531">
        <f t="shared" si="2"/>
        <v>-9</v>
      </c>
      <c r="AM52" s="530">
        <f t="shared" si="3"/>
        <v>-1.9999999999999992E-3</v>
      </c>
    </row>
    <row r="53" spans="1:39" x14ac:dyDescent="0.25">
      <c r="A53" s="36" t="s">
        <v>294</v>
      </c>
      <c r="B53" s="37">
        <v>10207</v>
      </c>
      <c r="C53" s="38">
        <v>17</v>
      </c>
      <c r="D53" s="38">
        <v>0</v>
      </c>
      <c r="E53" s="38">
        <v>8</v>
      </c>
      <c r="F53" s="39">
        <v>3</v>
      </c>
      <c r="G53" s="206">
        <v>9659</v>
      </c>
      <c r="H53" s="281">
        <v>0.94599999999999995</v>
      </c>
      <c r="I53" s="145">
        <v>506</v>
      </c>
      <c r="J53" s="204">
        <v>0.05</v>
      </c>
      <c r="K53" s="203">
        <v>18</v>
      </c>
      <c r="L53" s="204">
        <v>2E-3</v>
      </c>
      <c r="M53" s="203">
        <v>24</v>
      </c>
      <c r="N53" s="282">
        <v>2E-3</v>
      </c>
      <c r="O53" s="141">
        <v>82</v>
      </c>
      <c r="P53" s="364">
        <v>8.0000000000000002E-3</v>
      </c>
      <c r="Q53" s="49">
        <v>36</v>
      </c>
      <c r="R53" s="51">
        <v>4.0000000000000001E-3</v>
      </c>
      <c r="S53" s="49">
        <v>196</v>
      </c>
      <c r="T53" s="51">
        <v>1.9E-2</v>
      </c>
      <c r="U53" s="49">
        <v>37</v>
      </c>
      <c r="V53" s="51">
        <v>4.0000000000000001E-3</v>
      </c>
      <c r="W53" s="49">
        <v>1744</v>
      </c>
      <c r="X53" s="53">
        <v>0.17100000000000001</v>
      </c>
      <c r="Y53" s="52">
        <v>5762</v>
      </c>
      <c r="Z53" s="200">
        <v>0.56499999999999995</v>
      </c>
      <c r="AA53" s="434">
        <v>19</v>
      </c>
      <c r="AB53" s="433">
        <v>2E-3</v>
      </c>
      <c r="AC53" s="432">
        <v>7874</v>
      </c>
      <c r="AD53" s="431">
        <v>4318</v>
      </c>
      <c r="AE53" s="430">
        <v>0.42299999999999999</v>
      </c>
      <c r="AF53" s="423">
        <v>100</v>
      </c>
      <c r="AG53" s="422">
        <v>0.01</v>
      </c>
      <c r="AI53" s="495">
        <v>88</v>
      </c>
      <c r="AJ53" s="494">
        <v>8.9999999999999993E-3</v>
      </c>
      <c r="AL53" s="531">
        <f t="shared" si="2"/>
        <v>12</v>
      </c>
      <c r="AM53" s="530">
        <f t="shared" si="3"/>
        <v>1.0000000000000009E-3</v>
      </c>
    </row>
    <row r="54" spans="1:39" x14ac:dyDescent="0.25">
      <c r="A54" s="36" t="s">
        <v>301</v>
      </c>
      <c r="B54" s="37">
        <v>5051</v>
      </c>
      <c r="C54" s="38">
        <v>9</v>
      </c>
      <c r="D54" s="38">
        <v>0</v>
      </c>
      <c r="E54" s="38">
        <v>0</v>
      </c>
      <c r="F54" s="39">
        <v>3</v>
      </c>
      <c r="G54" s="206">
        <v>4754</v>
      </c>
      <c r="H54" s="281">
        <v>0.94099999999999995</v>
      </c>
      <c r="I54" s="145">
        <v>270</v>
      </c>
      <c r="J54" s="204">
        <v>5.2999999999999999E-2</v>
      </c>
      <c r="K54" s="203">
        <v>3</v>
      </c>
      <c r="L54" s="204">
        <v>1E-3</v>
      </c>
      <c r="M54" s="203">
        <v>24</v>
      </c>
      <c r="N54" s="282">
        <v>5.0000000000000001E-3</v>
      </c>
      <c r="O54" s="141">
        <v>348</v>
      </c>
      <c r="P54" s="364">
        <v>6.9000000000000006E-2</v>
      </c>
      <c r="Q54" s="49">
        <v>0</v>
      </c>
      <c r="R54" s="51">
        <v>0</v>
      </c>
      <c r="S54" s="49">
        <v>100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476</v>
      </c>
      <c r="AD54" s="431">
        <v>4599</v>
      </c>
      <c r="AE54" s="430">
        <v>0.91100000000000003</v>
      </c>
      <c r="AF54" s="423">
        <v>351</v>
      </c>
      <c r="AG54" s="422">
        <v>6.9000000000000006E-2</v>
      </c>
      <c r="AI54" s="495">
        <v>11</v>
      </c>
      <c r="AJ54" s="494">
        <v>2E-3</v>
      </c>
      <c r="AL54" s="531">
        <f t="shared" si="2"/>
        <v>340</v>
      </c>
      <c r="AM54" s="530">
        <f t="shared" si="3"/>
        <v>6.7000000000000004E-2</v>
      </c>
    </row>
    <row r="55" spans="1:39" x14ac:dyDescent="0.25">
      <c r="A55" s="36" t="s">
        <v>75</v>
      </c>
      <c r="B55" s="37">
        <v>5543</v>
      </c>
      <c r="C55" s="38">
        <v>10</v>
      </c>
      <c r="D55" s="38">
        <v>0</v>
      </c>
      <c r="E55" s="38">
        <v>7</v>
      </c>
      <c r="F55" s="39">
        <v>4</v>
      </c>
      <c r="G55" s="206">
        <v>4882</v>
      </c>
      <c r="H55" s="281">
        <v>0.88100000000000001</v>
      </c>
      <c r="I55" s="145">
        <v>629</v>
      </c>
      <c r="J55" s="204">
        <v>0.113</v>
      </c>
      <c r="K55" s="203">
        <v>32</v>
      </c>
      <c r="L55" s="204">
        <v>6.0000000000000001E-3</v>
      </c>
      <c r="M55" s="203">
        <v>0</v>
      </c>
      <c r="N55" s="282">
        <v>0</v>
      </c>
      <c r="O55" s="141">
        <v>156</v>
      </c>
      <c r="P55" s="364">
        <v>2.8000000000000001E-2</v>
      </c>
      <c r="Q55" s="49">
        <v>87</v>
      </c>
      <c r="R55" s="51">
        <v>1.6E-2</v>
      </c>
      <c r="S55" s="49">
        <v>108</v>
      </c>
      <c r="T55" s="51">
        <v>1.9E-2</v>
      </c>
      <c r="U55" s="49">
        <v>62</v>
      </c>
      <c r="V55" s="51">
        <v>1.0999999999999999E-2</v>
      </c>
      <c r="W55" s="49">
        <v>13</v>
      </c>
      <c r="X55" s="53">
        <v>2E-3</v>
      </c>
      <c r="Y55" s="52">
        <v>0</v>
      </c>
      <c r="Z55" s="200">
        <v>0</v>
      </c>
      <c r="AA55" s="434">
        <v>26</v>
      </c>
      <c r="AB55" s="433">
        <v>5.0000000000000001E-3</v>
      </c>
      <c r="AC55" s="432">
        <v>375</v>
      </c>
      <c r="AD55" s="431">
        <v>5353</v>
      </c>
      <c r="AE55" s="430">
        <v>0.96599999999999997</v>
      </c>
      <c r="AF55" s="423">
        <v>188</v>
      </c>
      <c r="AG55" s="422">
        <v>3.4000000000000002E-2</v>
      </c>
      <c r="AI55" s="495">
        <v>195</v>
      </c>
      <c r="AJ55" s="494">
        <v>3.5000000000000003E-2</v>
      </c>
      <c r="AL55" s="531">
        <f t="shared" si="2"/>
        <v>-7</v>
      </c>
      <c r="AM55" s="530">
        <f t="shared" si="3"/>
        <v>-1.0000000000000009E-3</v>
      </c>
    </row>
    <row r="56" spans="1:39" x14ac:dyDescent="0.25">
      <c r="A56" s="36" t="s">
        <v>300</v>
      </c>
      <c r="B56" s="37">
        <v>14156</v>
      </c>
      <c r="C56" s="38">
        <v>20</v>
      </c>
      <c r="D56" s="38">
        <v>0</v>
      </c>
      <c r="E56" s="38">
        <v>14</v>
      </c>
      <c r="F56" s="39">
        <v>3</v>
      </c>
      <c r="G56" s="206">
        <v>13784</v>
      </c>
      <c r="H56" s="281">
        <v>0.97399999999999998</v>
      </c>
      <c r="I56" s="145">
        <v>370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24</v>
      </c>
      <c r="P56" s="364">
        <v>2E-3</v>
      </c>
      <c r="Q56" s="49">
        <v>2</v>
      </c>
      <c r="R56" s="51">
        <v>0</v>
      </c>
      <c r="S56" s="49">
        <v>4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0">
        <v>0</v>
      </c>
      <c r="AA56" s="434">
        <v>0</v>
      </c>
      <c r="AB56" s="433">
        <v>0</v>
      </c>
      <c r="AC56" s="432">
        <v>33</v>
      </c>
      <c r="AD56" s="431">
        <v>14130</v>
      </c>
      <c r="AE56" s="430">
        <v>0.998</v>
      </c>
      <c r="AF56" s="423">
        <v>26</v>
      </c>
      <c r="AG56" s="422">
        <v>2E-3</v>
      </c>
      <c r="AI56" s="495">
        <v>24</v>
      </c>
      <c r="AJ56" s="494">
        <v>2E-3</v>
      </c>
      <c r="AL56" s="531">
        <f t="shared" si="2"/>
        <v>2</v>
      </c>
      <c r="AM56" s="530">
        <f t="shared" si="3"/>
        <v>0</v>
      </c>
    </row>
    <row r="57" spans="1:39" x14ac:dyDescent="0.25">
      <c r="A57" s="36" t="s">
        <v>77</v>
      </c>
      <c r="B57" s="37">
        <v>24888</v>
      </c>
      <c r="C57" s="38">
        <v>38</v>
      </c>
      <c r="D57" s="38">
        <v>0</v>
      </c>
      <c r="E57" s="38">
        <v>22</v>
      </c>
      <c r="F57" s="39">
        <v>4</v>
      </c>
      <c r="G57" s="206">
        <v>22758</v>
      </c>
      <c r="H57" s="281">
        <v>0.91400000000000003</v>
      </c>
      <c r="I57" s="145">
        <v>1990</v>
      </c>
      <c r="J57" s="204">
        <v>0.08</v>
      </c>
      <c r="K57" s="203">
        <v>140</v>
      </c>
      <c r="L57" s="204">
        <v>6.0000000000000001E-3</v>
      </c>
      <c r="M57" s="203">
        <v>0</v>
      </c>
      <c r="N57" s="282">
        <v>0</v>
      </c>
      <c r="O57" s="141">
        <v>772</v>
      </c>
      <c r="P57" s="364">
        <v>3.1E-2</v>
      </c>
      <c r="Q57" s="49">
        <v>515</v>
      </c>
      <c r="R57" s="51">
        <v>2.1000000000000001E-2</v>
      </c>
      <c r="S57" s="49">
        <v>6606</v>
      </c>
      <c r="T57" s="51">
        <v>0.26500000000000001</v>
      </c>
      <c r="U57" s="49">
        <v>184</v>
      </c>
      <c r="V57" s="51">
        <v>7.0000000000000001E-3</v>
      </c>
      <c r="W57" s="49">
        <v>167</v>
      </c>
      <c r="X57" s="53">
        <v>7.0000000000000001E-3</v>
      </c>
      <c r="Y57" s="52">
        <v>20</v>
      </c>
      <c r="Z57" s="200">
        <v>1E-3</v>
      </c>
      <c r="AA57" s="434">
        <v>50</v>
      </c>
      <c r="AB57" s="433">
        <v>2E-3</v>
      </c>
      <c r="AC57" s="432">
        <v>7819</v>
      </c>
      <c r="AD57" s="431">
        <v>17736</v>
      </c>
      <c r="AE57" s="430">
        <v>0.71299999999999997</v>
      </c>
      <c r="AF57" s="423">
        <v>912</v>
      </c>
      <c r="AG57" s="422">
        <v>3.6999999999999998E-2</v>
      </c>
      <c r="AI57" s="495">
        <v>1009</v>
      </c>
      <c r="AJ57" s="494">
        <v>4.1000000000000002E-2</v>
      </c>
      <c r="AL57" s="531">
        <f t="shared" si="2"/>
        <v>-97</v>
      </c>
      <c r="AM57" s="530">
        <f t="shared" si="3"/>
        <v>-4.0000000000000036E-3</v>
      </c>
    </row>
    <row r="58" spans="1:39" x14ac:dyDescent="0.25">
      <c r="A58" s="36" t="s">
        <v>78</v>
      </c>
      <c r="B58" s="37">
        <v>4972</v>
      </c>
      <c r="C58" s="38">
        <v>12</v>
      </c>
      <c r="D58" s="38">
        <v>0</v>
      </c>
      <c r="E58" s="38">
        <v>0</v>
      </c>
      <c r="F58" s="39">
        <v>3</v>
      </c>
      <c r="G58" s="206">
        <v>4200</v>
      </c>
      <c r="H58" s="281">
        <v>0.84499999999999997</v>
      </c>
      <c r="I58" s="145">
        <v>752</v>
      </c>
      <c r="J58" s="204">
        <v>0.151</v>
      </c>
      <c r="K58" s="203">
        <v>19</v>
      </c>
      <c r="L58" s="204">
        <v>4.0000000000000001E-3</v>
      </c>
      <c r="M58" s="203">
        <v>1</v>
      </c>
      <c r="N58" s="282">
        <v>0</v>
      </c>
      <c r="O58" s="141">
        <v>277</v>
      </c>
      <c r="P58" s="364">
        <v>5.6000000000000001E-2</v>
      </c>
      <c r="Q58" s="49">
        <v>3</v>
      </c>
      <c r="R58" s="51">
        <v>1E-3</v>
      </c>
      <c r="S58" s="49">
        <v>791</v>
      </c>
      <c r="T58" s="51">
        <v>0.159</v>
      </c>
      <c r="U58" s="49">
        <v>4953</v>
      </c>
      <c r="V58" s="51">
        <v>0.996</v>
      </c>
      <c r="W58" s="49">
        <v>17</v>
      </c>
      <c r="X58" s="53">
        <v>3.0000000000000001E-3</v>
      </c>
      <c r="Y58" s="52">
        <v>1</v>
      </c>
      <c r="Z58" s="200">
        <v>0</v>
      </c>
      <c r="AA58" s="434">
        <v>10</v>
      </c>
      <c r="AB58" s="433">
        <v>2E-3</v>
      </c>
      <c r="AC58" s="432">
        <v>6060</v>
      </c>
      <c r="AD58" s="431">
        <v>0</v>
      </c>
      <c r="AE58" s="430">
        <v>0</v>
      </c>
      <c r="AF58" s="423">
        <v>296</v>
      </c>
      <c r="AG58" s="422">
        <v>0.06</v>
      </c>
      <c r="AI58" s="495">
        <v>305</v>
      </c>
      <c r="AJ58" s="494">
        <v>6.0999999999999999E-2</v>
      </c>
      <c r="AL58" s="531">
        <f t="shared" si="2"/>
        <v>-9</v>
      </c>
      <c r="AM58" s="530">
        <f t="shared" si="3"/>
        <v>-1.0000000000000009E-3</v>
      </c>
    </row>
    <row r="59" spans="1:39" x14ac:dyDescent="0.25">
      <c r="A59" s="36" t="s">
        <v>291</v>
      </c>
      <c r="B59" s="37">
        <v>9832</v>
      </c>
      <c r="C59" s="38">
        <v>21</v>
      </c>
      <c r="D59" s="38">
        <v>0</v>
      </c>
      <c r="E59" s="38">
        <v>10</v>
      </c>
      <c r="F59" s="39">
        <v>3</v>
      </c>
      <c r="G59" s="206">
        <v>9365</v>
      </c>
      <c r="H59" s="281">
        <v>0.95299999999999996</v>
      </c>
      <c r="I59" s="145">
        <v>401</v>
      </c>
      <c r="J59" s="204">
        <v>4.1000000000000002E-2</v>
      </c>
      <c r="K59" s="203">
        <v>66</v>
      </c>
      <c r="L59" s="204">
        <v>7.0000000000000001E-3</v>
      </c>
      <c r="M59" s="203">
        <v>0</v>
      </c>
      <c r="N59" s="282">
        <v>0</v>
      </c>
      <c r="O59" s="141">
        <v>785</v>
      </c>
      <c r="P59" s="364">
        <v>0.08</v>
      </c>
      <c r="Q59" s="49">
        <v>263</v>
      </c>
      <c r="R59" s="51">
        <v>2.7E-2</v>
      </c>
      <c r="S59" s="49">
        <v>287</v>
      </c>
      <c r="T59" s="51">
        <v>2.9000000000000001E-2</v>
      </c>
      <c r="U59" s="49">
        <v>148</v>
      </c>
      <c r="V59" s="51">
        <v>1.4999999999999999E-2</v>
      </c>
      <c r="W59" s="49">
        <v>3</v>
      </c>
      <c r="X59" s="53">
        <v>0</v>
      </c>
      <c r="Y59" s="52">
        <v>3</v>
      </c>
      <c r="Z59" s="200">
        <v>0</v>
      </c>
      <c r="AA59" s="434">
        <v>59</v>
      </c>
      <c r="AB59" s="433">
        <v>6.0000000000000001E-3</v>
      </c>
      <c r="AC59" s="432">
        <v>1296</v>
      </c>
      <c r="AD59" s="431">
        <v>8814</v>
      </c>
      <c r="AE59" s="430">
        <v>0.89600000000000002</v>
      </c>
      <c r="AF59" s="423">
        <v>851</v>
      </c>
      <c r="AG59" s="422">
        <v>8.6999999999999994E-2</v>
      </c>
      <c r="AI59" s="495">
        <v>843</v>
      </c>
      <c r="AJ59" s="494">
        <v>8.5999999999999993E-2</v>
      </c>
      <c r="AL59" s="531">
        <f t="shared" si="2"/>
        <v>8</v>
      </c>
      <c r="AM59" s="530">
        <f t="shared" si="3"/>
        <v>1.0000000000000009E-3</v>
      </c>
    </row>
    <row r="60" spans="1:39" x14ac:dyDescent="0.25">
      <c r="A60" s="36" t="s">
        <v>80</v>
      </c>
      <c r="B60" s="37">
        <v>3566</v>
      </c>
      <c r="C60" s="38">
        <v>10</v>
      </c>
      <c r="D60" s="38">
        <v>0</v>
      </c>
      <c r="E60" s="38">
        <v>8</v>
      </c>
      <c r="F60" s="39">
        <v>3</v>
      </c>
      <c r="G60" s="206">
        <v>1793</v>
      </c>
      <c r="H60" s="281">
        <v>0.503</v>
      </c>
      <c r="I60" s="145">
        <v>1773</v>
      </c>
      <c r="J60" s="204">
        <v>0.497</v>
      </c>
      <c r="K60" s="203">
        <v>0</v>
      </c>
      <c r="L60" s="204">
        <v>0</v>
      </c>
      <c r="M60" s="203">
        <v>0</v>
      </c>
      <c r="N60" s="282">
        <v>0</v>
      </c>
      <c r="O60" s="141">
        <v>80</v>
      </c>
      <c r="P60" s="364">
        <v>2.1999999999999999E-2</v>
      </c>
      <c r="Q60" s="49">
        <v>52</v>
      </c>
      <c r="R60" s="51">
        <v>1.4999999999999999E-2</v>
      </c>
      <c r="S60" s="49">
        <v>63</v>
      </c>
      <c r="T60" s="51">
        <v>1.7999999999999999E-2</v>
      </c>
      <c r="U60" s="49">
        <v>42</v>
      </c>
      <c r="V60" s="51">
        <v>1.2E-2</v>
      </c>
      <c r="W60" s="49">
        <v>20</v>
      </c>
      <c r="X60" s="53">
        <v>6.0000000000000001E-3</v>
      </c>
      <c r="Y60" s="52">
        <v>11</v>
      </c>
      <c r="Z60" s="200">
        <v>3.0000000000000001E-3</v>
      </c>
      <c r="AA60" s="434">
        <v>16</v>
      </c>
      <c r="AB60" s="433">
        <v>4.0000000000000001E-3</v>
      </c>
      <c r="AC60" s="432">
        <v>250</v>
      </c>
      <c r="AD60" s="431">
        <v>3478</v>
      </c>
      <c r="AE60" s="430">
        <v>0.97499999999999998</v>
      </c>
      <c r="AF60" s="423">
        <v>80</v>
      </c>
      <c r="AG60" s="422">
        <v>2.1999999999999999E-2</v>
      </c>
      <c r="AI60" s="495">
        <v>83</v>
      </c>
      <c r="AJ60" s="494">
        <v>2.3E-2</v>
      </c>
      <c r="AL60" s="531">
        <f t="shared" si="2"/>
        <v>-3</v>
      </c>
      <c r="AM60" s="530">
        <f t="shared" si="3"/>
        <v>-1.0000000000000009E-3</v>
      </c>
    </row>
    <row r="61" spans="1:39" x14ac:dyDescent="0.25">
      <c r="A61" s="36" t="s">
        <v>81</v>
      </c>
      <c r="B61" s="37">
        <v>53570</v>
      </c>
      <c r="C61" s="38">
        <v>70</v>
      </c>
      <c r="D61" s="38">
        <v>0</v>
      </c>
      <c r="E61" s="38">
        <v>46</v>
      </c>
      <c r="F61" s="39">
        <v>3</v>
      </c>
      <c r="G61" s="206">
        <v>53048</v>
      </c>
      <c r="H61" s="281">
        <v>0.99</v>
      </c>
      <c r="I61" s="145">
        <v>397</v>
      </c>
      <c r="J61" s="204">
        <v>7.0000000000000001E-3</v>
      </c>
      <c r="K61" s="203">
        <v>1</v>
      </c>
      <c r="L61" s="204">
        <v>0</v>
      </c>
      <c r="M61" s="203">
        <v>124</v>
      </c>
      <c r="N61" s="282">
        <v>2E-3</v>
      </c>
      <c r="O61" s="141">
        <v>21</v>
      </c>
      <c r="P61" s="364">
        <v>0</v>
      </c>
      <c r="Q61" s="49">
        <v>8</v>
      </c>
      <c r="R61" s="51">
        <v>0</v>
      </c>
      <c r="S61" s="49">
        <v>371</v>
      </c>
      <c r="T61" s="51">
        <v>7.0000000000000001E-3</v>
      </c>
      <c r="U61" s="49">
        <v>142</v>
      </c>
      <c r="V61" s="51">
        <v>3.0000000000000001E-3</v>
      </c>
      <c r="W61" s="49">
        <v>8</v>
      </c>
      <c r="X61" s="53">
        <v>0</v>
      </c>
      <c r="Y61" s="52">
        <v>8</v>
      </c>
      <c r="Z61" s="200">
        <v>0</v>
      </c>
      <c r="AA61" s="434">
        <v>0</v>
      </c>
      <c r="AB61" s="433">
        <v>0</v>
      </c>
      <c r="AC61" s="432">
        <v>648</v>
      </c>
      <c r="AD61" s="431">
        <v>52974</v>
      </c>
      <c r="AE61" s="430">
        <v>0.98899999999999999</v>
      </c>
      <c r="AF61" s="423">
        <v>22</v>
      </c>
      <c r="AG61" s="422">
        <v>0</v>
      </c>
      <c r="AI61" s="495">
        <v>39</v>
      </c>
      <c r="AJ61" s="494">
        <v>1E-3</v>
      </c>
      <c r="AL61" s="531">
        <f t="shared" si="2"/>
        <v>-17</v>
      </c>
      <c r="AM61" s="530">
        <f t="shared" si="3"/>
        <v>-1E-3</v>
      </c>
    </row>
    <row r="62" spans="1:39" ht="15.75" thickBot="1" x14ac:dyDescent="0.3">
      <c r="A62" s="36" t="s">
        <v>82</v>
      </c>
      <c r="B62" s="37">
        <v>13635</v>
      </c>
      <c r="C62" s="38">
        <v>26</v>
      </c>
      <c r="D62" s="38">
        <v>0</v>
      </c>
      <c r="E62" s="38">
        <v>11</v>
      </c>
      <c r="F62" s="39">
        <v>3</v>
      </c>
      <c r="G62" s="206">
        <v>11363</v>
      </c>
      <c r="H62" s="281">
        <v>0.83299999999999996</v>
      </c>
      <c r="I62" s="145">
        <v>2071</v>
      </c>
      <c r="J62" s="204">
        <v>0.152</v>
      </c>
      <c r="K62" s="203">
        <v>23</v>
      </c>
      <c r="L62" s="204">
        <v>2E-3</v>
      </c>
      <c r="M62" s="203">
        <v>178</v>
      </c>
      <c r="N62" s="282">
        <v>1.2999999999999999E-2</v>
      </c>
      <c r="O62" s="141">
        <v>837</v>
      </c>
      <c r="P62" s="364">
        <v>6.0999999999999999E-2</v>
      </c>
      <c r="Q62" s="49">
        <v>304</v>
      </c>
      <c r="R62" s="51">
        <v>2.1999999999999999E-2</v>
      </c>
      <c r="S62" s="49">
        <v>135</v>
      </c>
      <c r="T62" s="51">
        <v>0.01</v>
      </c>
      <c r="U62" s="49">
        <v>78</v>
      </c>
      <c r="V62" s="51">
        <v>6.0000000000000001E-3</v>
      </c>
      <c r="W62" s="49">
        <v>16</v>
      </c>
      <c r="X62" s="53">
        <v>1E-3</v>
      </c>
      <c r="Y62" s="52">
        <v>5</v>
      </c>
      <c r="Z62" s="200">
        <v>0</v>
      </c>
      <c r="AA62" s="434">
        <v>7</v>
      </c>
      <c r="AB62" s="433">
        <v>1E-3</v>
      </c>
      <c r="AC62" s="432">
        <v>1148</v>
      </c>
      <c r="AD62" s="431">
        <v>12717</v>
      </c>
      <c r="AE62" s="430">
        <v>0.93300000000000005</v>
      </c>
      <c r="AF62" s="423">
        <v>860</v>
      </c>
      <c r="AG62" s="422">
        <v>6.3E-2</v>
      </c>
      <c r="AI62" s="491">
        <v>921</v>
      </c>
      <c r="AJ62" s="490">
        <v>6.8000000000000005E-2</v>
      </c>
      <c r="AL62" s="531">
        <f t="shared" si="2"/>
        <v>-61</v>
      </c>
      <c r="AM62" s="530">
        <f t="shared" si="3"/>
        <v>-5.0000000000000044E-3</v>
      </c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</row>
    <row r="65" spans="1:33" s="7" customFormat="1" ht="12.75" x14ac:dyDescent="0.2">
      <c r="A65" s="60" t="s">
        <v>93</v>
      </c>
      <c r="B65" s="61">
        <f t="shared" ref="B65:G65" si="4">SUM(B8:B62)</f>
        <v>1158774</v>
      </c>
      <c r="C65" s="62">
        <f t="shared" si="4"/>
        <v>1680</v>
      </c>
      <c r="D65" s="61">
        <f t="shared" si="4"/>
        <v>51</v>
      </c>
      <c r="E65" s="61">
        <f t="shared" si="4"/>
        <v>967</v>
      </c>
      <c r="F65" s="62">
        <f t="shared" si="4"/>
        <v>195</v>
      </c>
      <c r="G65" s="63">
        <f t="shared" si="4"/>
        <v>1086733</v>
      </c>
      <c r="H65" s="64">
        <f xml:space="preserve"> G65 / B65</f>
        <v>0.93782998237792703</v>
      </c>
      <c r="I65" s="63">
        <f>SUM(I8:I62)</f>
        <v>64795</v>
      </c>
      <c r="J65" s="65">
        <f xml:space="preserve"> I65 / B65</f>
        <v>5.5916856953987577E-2</v>
      </c>
      <c r="K65" s="63">
        <f>SUM(K8:K62)</f>
        <v>5237</v>
      </c>
      <c r="L65" s="65">
        <f xml:space="preserve"> K65 / B65</f>
        <v>4.5194317442400333E-3</v>
      </c>
      <c r="M65" s="63">
        <f>SUM(M8:M62)</f>
        <v>2009</v>
      </c>
      <c r="N65" s="64">
        <f xml:space="preserve"> M65 / B65</f>
        <v>1.7337289238453745E-3</v>
      </c>
      <c r="O65" s="66">
        <f>SUM(O8:O62)</f>
        <v>22056</v>
      </c>
      <c r="P65" s="67">
        <f xml:space="preserve"> O65 / ($G$65 + $I$65)</f>
        <v>1.9153681022085436E-2</v>
      </c>
      <c r="Q65" s="66">
        <f>SUM(Q8:Q62)</f>
        <v>11342</v>
      </c>
      <c r="R65" s="67">
        <f xml:space="preserve"> Q65 / ($G$65 + $I$65)</f>
        <v>9.8495216790212663E-3</v>
      </c>
      <c r="S65" s="66">
        <f>SUM(S8:S62)</f>
        <v>70809</v>
      </c>
      <c r="T65" s="67">
        <f xml:space="preserve"> S65 /  ($G$65 + $I$65)</f>
        <v>6.1491340201888275E-2</v>
      </c>
      <c r="U65" s="66">
        <f>SUM(U8:U62)</f>
        <v>44981</v>
      </c>
      <c r="V65" s="67">
        <f xml:space="preserve"> U65 /  ($G$65 + $I$65)</f>
        <v>3.9062011518608317E-2</v>
      </c>
      <c r="W65" s="66">
        <f>SUM(W8:W62)</f>
        <v>7359</v>
      </c>
      <c r="X65" s="67">
        <f xml:space="preserve"> W65 / ($G$65 + $I$65)</f>
        <v>6.390639220236069E-3</v>
      </c>
      <c r="Y65" s="66">
        <f>SUM(Y8:Y62)</f>
        <v>6328</v>
      </c>
      <c r="Z65" s="67">
        <f xml:space="preserve"> Y65 /  ($G$65 + $I$65)</f>
        <v>5.4953071049944078E-3</v>
      </c>
      <c r="AA65" s="418">
        <f>SUM(AA8:AA62)</f>
        <v>1343</v>
      </c>
      <c r="AB65" s="421">
        <f xml:space="preserve"> AA65 /  ($G$65 + $I$65)</f>
        <v>1.1662764604942304E-3</v>
      </c>
      <c r="AC65" s="416">
        <f>SUM(AC8:AC62)</f>
        <v>154831</v>
      </c>
      <c r="AD65" s="416">
        <f>SUM(AD8:AD62)</f>
        <v>1026650</v>
      </c>
      <c r="AE65" s="420">
        <f xml:space="preserve"> AD65 /  ($G$65 + $I$65)</f>
        <v>0.89155452581265937</v>
      </c>
      <c r="AF65" s="414">
        <f>SUM(AF8:AF62)</f>
        <v>27293</v>
      </c>
      <c r="AG65" s="419">
        <f xml:space="preserve"> AF65 / $B$65</f>
        <v>2.3553341721509111E-2</v>
      </c>
    </row>
    <row r="66" spans="1:33" s="7" customFormat="1" ht="12.75" x14ac:dyDescent="0.2">
      <c r="A66" s="69" t="s">
        <v>94</v>
      </c>
      <c r="B66" s="61">
        <f t="shared" ref="B66:AG66" si="5">MIN(B8:B62)</f>
        <v>3566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1793</v>
      </c>
      <c r="H66" s="70">
        <f t="shared" si="5"/>
        <v>0.503</v>
      </c>
      <c r="I66" s="63">
        <f t="shared" si="5"/>
        <v>50</v>
      </c>
      <c r="J66" s="71">
        <f t="shared" si="5"/>
        <v>5.0000000000000001E-3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14</v>
      </c>
      <c r="P66" s="72">
        <f t="shared" si="5"/>
        <v>0</v>
      </c>
      <c r="Q66" s="66">
        <f t="shared" si="5"/>
        <v>0</v>
      </c>
      <c r="R66" s="72">
        <f t="shared" si="5"/>
        <v>0</v>
      </c>
      <c r="S66" s="66">
        <f t="shared" si="5"/>
        <v>4</v>
      </c>
      <c r="T66" s="72">
        <f t="shared" si="5"/>
        <v>0</v>
      </c>
      <c r="U66" s="66">
        <f t="shared" si="5"/>
        <v>1</v>
      </c>
      <c r="V66" s="72">
        <f t="shared" si="5"/>
        <v>0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33</v>
      </c>
      <c r="AD66" s="416">
        <f t="shared" si="5"/>
        <v>0</v>
      </c>
      <c r="AE66" s="415">
        <f t="shared" si="5"/>
        <v>0</v>
      </c>
      <c r="AF66" s="414">
        <f t="shared" si="5"/>
        <v>19</v>
      </c>
      <c r="AG66" s="413">
        <f t="shared" si="5"/>
        <v>0</v>
      </c>
    </row>
    <row r="67" spans="1:33" s="7" customFormat="1" ht="12.75" x14ac:dyDescent="0.2">
      <c r="A67" s="69" t="s">
        <v>95</v>
      </c>
      <c r="B67" s="61">
        <f t="shared" ref="B67:AG67" si="6">MAX(B8:B62)</f>
        <v>116916</v>
      </c>
      <c r="C67" s="61">
        <f t="shared" si="6"/>
        <v>192</v>
      </c>
      <c r="D67" s="61">
        <f t="shared" si="6"/>
        <v>10</v>
      </c>
      <c r="E67" s="61">
        <f t="shared" si="6"/>
        <v>168</v>
      </c>
      <c r="F67" s="61">
        <f t="shared" si="6"/>
        <v>8</v>
      </c>
      <c r="G67" s="63">
        <f t="shared" si="6"/>
        <v>113940</v>
      </c>
      <c r="H67" s="70">
        <f t="shared" si="6"/>
        <v>0.995</v>
      </c>
      <c r="I67" s="63">
        <f t="shared" si="6"/>
        <v>5978</v>
      </c>
      <c r="J67" s="71">
        <f t="shared" si="6"/>
        <v>0.497</v>
      </c>
      <c r="K67" s="63">
        <f t="shared" si="6"/>
        <v>1353</v>
      </c>
      <c r="L67" s="71">
        <f t="shared" si="6"/>
        <v>0.08</v>
      </c>
      <c r="M67" s="63">
        <f t="shared" si="6"/>
        <v>257</v>
      </c>
      <c r="N67" s="71">
        <f t="shared" si="6"/>
        <v>1.2999999999999999E-2</v>
      </c>
      <c r="O67" s="66">
        <f t="shared" si="6"/>
        <v>2183</v>
      </c>
      <c r="P67" s="72">
        <f t="shared" si="6"/>
        <v>0.14899999999999999</v>
      </c>
      <c r="Q67" s="66">
        <f t="shared" si="6"/>
        <v>1958</v>
      </c>
      <c r="R67" s="72">
        <f t="shared" si="6"/>
        <v>5.1999999999999998E-2</v>
      </c>
      <c r="S67" s="66">
        <f t="shared" si="6"/>
        <v>44502</v>
      </c>
      <c r="T67" s="72">
        <f t="shared" si="6"/>
        <v>0.80500000000000005</v>
      </c>
      <c r="U67" s="66">
        <f t="shared" si="6"/>
        <v>12164</v>
      </c>
      <c r="V67" s="72">
        <f t="shared" si="6"/>
        <v>0.998</v>
      </c>
      <c r="W67" s="66">
        <f t="shared" si="6"/>
        <v>1998</v>
      </c>
      <c r="X67" s="298">
        <f t="shared" si="6"/>
        <v>0.17100000000000001</v>
      </c>
      <c r="Y67" s="66">
        <f t="shared" si="6"/>
        <v>5762</v>
      </c>
      <c r="Z67" s="72">
        <f t="shared" si="6"/>
        <v>0.56499999999999995</v>
      </c>
      <c r="AA67" s="418">
        <f t="shared" si="6"/>
        <v>124</v>
      </c>
      <c r="AB67" s="417">
        <f t="shared" si="6"/>
        <v>6.0000000000000001E-3</v>
      </c>
      <c r="AC67" s="416">
        <f t="shared" si="6"/>
        <v>47875</v>
      </c>
      <c r="AD67" s="416">
        <f t="shared" si="6"/>
        <v>114280</v>
      </c>
      <c r="AE67" s="415">
        <f t="shared" si="6"/>
        <v>0.998</v>
      </c>
      <c r="AF67" s="414">
        <f t="shared" si="6"/>
        <v>2790</v>
      </c>
      <c r="AG67" s="413">
        <f t="shared" si="6"/>
        <v>0.16500000000000001</v>
      </c>
    </row>
    <row r="69" spans="1:33" x14ac:dyDescent="0.25">
      <c r="G69" s="521">
        <f xml:space="preserve"> G65 + I65</f>
        <v>1151528</v>
      </c>
    </row>
  </sheetData>
  <autoFilter ref="A7:AN7">
    <sortState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2 Feb 2024</vt:lpstr>
      <vt:lpstr>Metadata</vt:lpstr>
      <vt:lpstr>2 Jan 2024</vt:lpstr>
      <vt:lpstr>1 Dec 2023</vt:lpstr>
      <vt:lpstr>6 Nov 2023</vt:lpstr>
      <vt:lpstr>2 Oct 2023</vt:lpstr>
      <vt:lpstr>11 Sep 2023</vt:lpstr>
      <vt:lpstr>1 Aug 2023</vt:lpstr>
      <vt:lpstr>10 July 2023</vt:lpstr>
      <vt:lpstr>30 May 2023</vt:lpstr>
      <vt:lpstr>24 Apr 2023</vt:lpstr>
      <vt:lpstr>28 Nov 2022</vt:lpstr>
      <vt:lpstr>Overview (Nov 2022)</vt:lpstr>
      <vt:lpstr>Bottom10-Top10 (Nov 2022)</vt:lpstr>
      <vt:lpstr>4 Oct 2022</vt:lpstr>
      <vt:lpstr>6 Sep 2022</vt:lpstr>
      <vt:lpstr>1 August 2022</vt:lpstr>
      <vt:lpstr>Overview (Aug 2022)</vt:lpstr>
      <vt:lpstr> (Aug 2022)</vt:lpstr>
      <vt:lpstr>1 July 2022</vt:lpstr>
      <vt:lpstr>21 June 2022</vt:lpstr>
      <vt:lpstr>1 June 2022</vt:lpstr>
      <vt:lpstr>29 Apr V4</vt:lpstr>
      <vt:lpstr>29 Apr 2022</vt:lpstr>
      <vt:lpstr>25 Apr 2022</vt:lpstr>
      <vt:lpstr>25 Apr Overview</vt:lpstr>
      <vt:lpstr>Precinct MM Comparison</vt:lpstr>
      <vt:lpstr>15 Apr 2022</vt:lpstr>
      <vt:lpstr>8 Apr 2022</vt:lpstr>
      <vt:lpstr>1 Apr 2022</vt:lpstr>
      <vt:lpstr>23 Mar 2022</vt:lpstr>
      <vt:lpstr>8 Mar 2022</vt:lpstr>
      <vt:lpstr>28 Jan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Kurt Donaldson</cp:lastModifiedBy>
  <dcterms:created xsi:type="dcterms:W3CDTF">2022-04-09T02:17:42Z</dcterms:created>
  <dcterms:modified xsi:type="dcterms:W3CDTF">2024-02-09T18:52:48Z</dcterms:modified>
</cp:coreProperties>
</file>