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donalds.LAPTOP-NG0KTKBB\Desktop\CTP 2023-24 Rev1\"/>
    </mc:Choice>
  </mc:AlternateContent>
  <xr:revisionPtr revIDLastSave="0" documentId="13_ncr:1_{DDEC1D3B-166C-4EE8-9B6E-F027310D2FF8}" xr6:coauthVersionLast="47" xr6:coauthVersionMax="47" xr10:uidLastSave="{00000000-0000-0000-0000-000000000000}"/>
  <bookViews>
    <workbookView xWindow="9195" yWindow="195" windowWidth="14985" windowHeight="14205" xr2:uid="{00000000-000D-0000-FFFF-FFFF00000000}"/>
  </bookViews>
  <sheets>
    <sheet name="COMS 2023-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" l="1"/>
  <c r="I27" i="3"/>
  <c r="I24" i="3"/>
  <c r="D32" i="3"/>
  <c r="D35" i="3"/>
  <c r="E28" i="3"/>
  <c r="D33" i="3"/>
  <c r="D34" i="3"/>
  <c r="D17" i="3"/>
  <c r="E12" i="3"/>
  <c r="E30" i="3" l="1"/>
  <c r="D36" i="3"/>
</calcChain>
</file>

<file path=xl/sharedStrings.xml><?xml version="1.0" encoding="utf-8"?>
<sst xmlns="http://schemas.openxmlformats.org/spreadsheetml/2006/main" count="90" uniqueCount="51">
  <si>
    <t>WVU</t>
  </si>
  <si>
    <t>Agency</t>
  </si>
  <si>
    <t>Communicate SFHA Map Changes to Affected Property Owners</t>
  </si>
  <si>
    <t>Subtask Amount</t>
  </si>
  <si>
    <t>Funding</t>
  </si>
  <si>
    <t>Subtask</t>
  </si>
  <si>
    <t>Mitigation Planning Technical Assistance</t>
  </si>
  <si>
    <t>State Business Plan</t>
  </si>
  <si>
    <t>Activity #</t>
  </si>
  <si>
    <t>NFIP / WVU</t>
  </si>
  <si>
    <t>Contractual Activity</t>
  </si>
  <si>
    <t>Update the WV Building Level Risk Assessment (BLRA) from New Data Sources (e.g., Flood Studies, Building Characteristics)</t>
  </si>
  <si>
    <t>Fringe Benefits</t>
  </si>
  <si>
    <t>Travel</t>
  </si>
  <si>
    <t>Supplies</t>
  </si>
  <si>
    <t>NFIP Staff</t>
  </si>
  <si>
    <t>Communication and Outreach to Communities</t>
  </si>
  <si>
    <t>2.5</t>
  </si>
  <si>
    <t>2.4</t>
  </si>
  <si>
    <t>Scope Activity*</t>
  </si>
  <si>
    <t>* See budget narrative document for staffing information</t>
  </si>
  <si>
    <t xml:space="preserve">Create a climate of understanding and ownership of the WV Flood Tool in support of the Risk MAP flood risk study process among stakeholders.  </t>
  </si>
  <si>
    <t>2.1</t>
  </si>
  <si>
    <t>Breakdown by COMS Scoping Activity</t>
  </si>
  <si>
    <t>2.7</t>
  </si>
  <si>
    <t>Mitigation Support</t>
  </si>
  <si>
    <t>Organize and Publish Resource Toolkit of Floodplain Management and Mitigation Documents</t>
  </si>
  <si>
    <t>Provide Global Outreach Services for the WV Flood Tool</t>
  </si>
  <si>
    <t xml:space="preserve">Support Local Hazard Mitigation Plans with Flood/Landslide Risk Assessment Data </t>
  </si>
  <si>
    <t xml:space="preserve">Deliver Technical Support Services for LiDAR LOMAs </t>
  </si>
  <si>
    <t>Perform Building Cluster Analysis for CNMS Risk MAP Discovery of Potential Approximate A Zones for Upgrade to Zone AE Detailed Mapping</t>
  </si>
  <si>
    <t>Organize and Train Substantial Improvement / Substantial Damage Teams for Flood Disasters</t>
  </si>
  <si>
    <t>Document Mitigation Status of Statewide Flood-Prone Structures</t>
  </si>
  <si>
    <t>Engage the Floodplain Management Community to Submit NFIP Repetitive Loss (RL) AW-501 Worksheets and FMA Grant Applications</t>
  </si>
  <si>
    <t>Perform Detailed Riverine Flood Impact and Mitigation Studies of Vulnerably Disadvantaged Communities using recently published FEMA and First Street Foundation Flood Models</t>
  </si>
  <si>
    <t>COMS Funding - State NFIP Led</t>
  </si>
  <si>
    <r>
      <rPr>
        <b/>
        <sz val="9"/>
        <color theme="1"/>
        <rFont val="Calibri"/>
        <family val="2"/>
        <scheme val="minor"/>
      </rPr>
      <t>WVU COMS TASKS:</t>
    </r>
    <r>
      <rPr>
        <sz val="9"/>
        <color theme="1"/>
        <rFont val="Calibri"/>
        <family val="2"/>
        <scheme val="minor"/>
      </rPr>
      <t xml:space="preserve"> Support for WV Flood Tool and Mitigation Projects.  Contracted to WV GIS Technical Center.</t>
    </r>
  </si>
  <si>
    <t>A</t>
  </si>
  <si>
    <t>B</t>
  </si>
  <si>
    <t>C</t>
  </si>
  <si>
    <t>D</t>
  </si>
  <si>
    <t>E</t>
  </si>
  <si>
    <t>F</t>
  </si>
  <si>
    <t>G</t>
  </si>
  <si>
    <t>H</t>
  </si>
  <si>
    <t>Develop, Verify, and Publish Flood Risk Profiles at State, Regional, Community, and Watershed/Stream Levels.</t>
  </si>
  <si>
    <t>Total COMS Project Funding (12 months)</t>
  </si>
  <si>
    <t xml:space="preserve">Community Outreach Mitigation Strategies (COMS) </t>
  </si>
  <si>
    <t>COMS Funding – WVU Led</t>
  </si>
  <si>
    <r>
      <rPr>
        <b/>
        <sz val="9"/>
        <rFont val="Calibri"/>
        <family val="2"/>
        <scheme val="minor"/>
      </rPr>
      <t>WV State NFIP COMS TASKS</t>
    </r>
    <r>
      <rPr>
        <sz val="9"/>
        <rFont val="Calibri"/>
        <family val="2"/>
        <scheme val="minor"/>
      </rPr>
      <t>: Focused COMS activities spearheaded by State NFIP Office.  Support from WVU GIS Technical Center to WV Emergency Management Division.</t>
    </r>
  </si>
  <si>
    <t>Comprehensive State Business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</si>
</sst>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3" fontId="6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49" fontId="2" fillId="4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49" fontId="1" fillId="3" borderId="9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9" fontId="1" fillId="6" borderId="8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49" fontId="1" fillId="5" borderId="1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49" fontId="1" fillId="5" borderId="1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49" fontId="1" fillId="6" borderId="8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2"/>
  <sheetViews>
    <sheetView tabSelected="1" topLeftCell="B1" zoomScale="115" zoomScaleNormal="115" workbookViewId="0">
      <selection activeCell="B2" sqref="B2"/>
    </sheetView>
  </sheetViews>
  <sheetFormatPr defaultRowHeight="12" x14ac:dyDescent="0.2"/>
  <cols>
    <col min="1" max="1" width="4.5703125" style="7" customWidth="1"/>
    <col min="2" max="2" width="44.140625" style="1" customWidth="1"/>
    <col min="3" max="3" width="6.7109375" style="6" customWidth="1"/>
    <col min="4" max="4" width="8.42578125" style="1" customWidth="1"/>
    <col min="5" max="5" width="7" style="7" customWidth="1"/>
    <col min="6" max="6" width="8.140625" style="19" customWidth="1"/>
    <col min="7" max="7" width="17.42578125" style="1" customWidth="1"/>
    <col min="8" max="8" width="7.85546875" style="27" customWidth="1"/>
    <col min="9" max="9" width="15.28515625" style="87" customWidth="1"/>
    <col min="10" max="16384" width="9.140625" style="7"/>
  </cols>
  <sheetData>
    <row r="2" spans="2:9" x14ac:dyDescent="0.2">
      <c r="B2" s="5">
        <v>45144</v>
      </c>
    </row>
    <row r="3" spans="2:9" ht="12.75" thickBot="1" x14ac:dyDescent="0.25">
      <c r="B3" s="7" t="s">
        <v>47</v>
      </c>
    </row>
    <row r="4" spans="2:9" ht="24" x14ac:dyDescent="0.2">
      <c r="B4" s="8" t="s">
        <v>10</v>
      </c>
      <c r="C4" s="2" t="s">
        <v>5</v>
      </c>
      <c r="D4" s="2" t="s">
        <v>3</v>
      </c>
      <c r="E4" s="2" t="s">
        <v>4</v>
      </c>
      <c r="F4" s="20" t="s">
        <v>1</v>
      </c>
      <c r="G4" s="2" t="s">
        <v>19</v>
      </c>
      <c r="H4" s="28" t="s">
        <v>8</v>
      </c>
    </row>
    <row r="5" spans="2:9" ht="31.5" customHeight="1" x14ac:dyDescent="0.2">
      <c r="B5" s="26" t="s">
        <v>49</v>
      </c>
      <c r="C5" s="9"/>
      <c r="D5" s="10"/>
      <c r="E5" s="11"/>
      <c r="F5" s="21"/>
      <c r="G5" s="3"/>
      <c r="H5" s="29"/>
    </row>
    <row r="6" spans="2:9" ht="22.5" x14ac:dyDescent="0.2">
      <c r="B6" s="26" t="s">
        <v>50</v>
      </c>
      <c r="C6" s="12">
        <v>1</v>
      </c>
      <c r="D6" s="10">
        <v>5000</v>
      </c>
      <c r="E6" s="10"/>
      <c r="F6" s="32" t="s">
        <v>9</v>
      </c>
      <c r="G6" s="52" t="s">
        <v>7</v>
      </c>
      <c r="H6" s="33">
        <v>2.1</v>
      </c>
    </row>
    <row r="7" spans="2:9" ht="36.75" customHeight="1" x14ac:dyDescent="0.2">
      <c r="B7" s="26" t="s">
        <v>21</v>
      </c>
      <c r="C7" s="12">
        <v>2</v>
      </c>
      <c r="D7" s="10">
        <v>25000</v>
      </c>
      <c r="E7" s="10"/>
      <c r="F7" s="32" t="s">
        <v>9</v>
      </c>
      <c r="G7" s="52" t="s">
        <v>25</v>
      </c>
      <c r="H7" s="33" t="s">
        <v>18</v>
      </c>
    </row>
    <row r="8" spans="2:9" ht="27" customHeight="1" x14ac:dyDescent="0.2">
      <c r="B8" s="26" t="s">
        <v>31</v>
      </c>
      <c r="C8" s="12">
        <v>3</v>
      </c>
      <c r="D8" s="10">
        <v>15000</v>
      </c>
      <c r="E8" s="10"/>
      <c r="F8" s="32" t="s">
        <v>9</v>
      </c>
      <c r="G8" s="52" t="s">
        <v>25</v>
      </c>
      <c r="H8" s="33" t="s">
        <v>18</v>
      </c>
    </row>
    <row r="9" spans="2:9" ht="36" x14ac:dyDescent="0.2">
      <c r="B9" s="26" t="s">
        <v>33</v>
      </c>
      <c r="C9" s="12">
        <v>4</v>
      </c>
      <c r="D9" s="10">
        <v>10000</v>
      </c>
      <c r="E9" s="10"/>
      <c r="F9" s="32" t="s">
        <v>9</v>
      </c>
      <c r="G9" s="52" t="s">
        <v>25</v>
      </c>
      <c r="H9" s="33" t="s">
        <v>18</v>
      </c>
    </row>
    <row r="10" spans="2:9" ht="24" x14ac:dyDescent="0.2">
      <c r="B10" s="26" t="s">
        <v>26</v>
      </c>
      <c r="C10" s="12">
        <v>5</v>
      </c>
      <c r="D10" s="10">
        <v>7000</v>
      </c>
      <c r="E10" s="10"/>
      <c r="F10" s="32" t="s">
        <v>9</v>
      </c>
      <c r="G10" s="52" t="s">
        <v>25</v>
      </c>
      <c r="H10" s="33" t="s">
        <v>18</v>
      </c>
    </row>
    <row r="11" spans="2:9" ht="24" x14ac:dyDescent="0.2">
      <c r="B11" s="26" t="s">
        <v>32</v>
      </c>
      <c r="C11" s="12">
        <v>6</v>
      </c>
      <c r="D11" s="10">
        <v>11000</v>
      </c>
      <c r="E11" s="10"/>
      <c r="F11" s="32" t="s">
        <v>9</v>
      </c>
      <c r="G11" s="52" t="s">
        <v>25</v>
      </c>
      <c r="H11" s="33" t="s">
        <v>18</v>
      </c>
      <c r="I11" s="88">
        <f>SUM(D7:D11)</f>
        <v>68000</v>
      </c>
    </row>
    <row r="12" spans="2:9" x14ac:dyDescent="0.2">
      <c r="B12" s="18" t="s">
        <v>35</v>
      </c>
      <c r="C12" s="9"/>
      <c r="D12" s="10"/>
      <c r="E12" s="13">
        <f>SUM(D6:D11)</f>
        <v>73000</v>
      </c>
      <c r="F12" s="21"/>
      <c r="G12" s="3"/>
      <c r="H12" s="29"/>
    </row>
    <row r="13" spans="2:9" x14ac:dyDescent="0.2">
      <c r="B13" s="78" t="s">
        <v>15</v>
      </c>
      <c r="C13" s="9"/>
      <c r="D13" s="10">
        <v>45300</v>
      </c>
      <c r="E13" s="13"/>
      <c r="F13" s="21"/>
      <c r="G13" s="3"/>
      <c r="H13" s="29"/>
    </row>
    <row r="14" spans="2:9" x14ac:dyDescent="0.2">
      <c r="B14" s="78" t="s">
        <v>12</v>
      </c>
      <c r="C14" s="9"/>
      <c r="D14" s="10">
        <v>19866.47</v>
      </c>
      <c r="E14" s="13"/>
      <c r="F14" s="21"/>
      <c r="G14" s="3"/>
      <c r="H14" s="29"/>
    </row>
    <row r="15" spans="2:9" x14ac:dyDescent="0.2">
      <c r="B15" s="78" t="s">
        <v>13</v>
      </c>
      <c r="C15" s="9"/>
      <c r="D15" s="10">
        <v>7000</v>
      </c>
      <c r="E15" s="13"/>
      <c r="F15" s="21"/>
      <c r="G15" s="3"/>
      <c r="H15" s="29"/>
    </row>
    <row r="16" spans="2:9" x14ac:dyDescent="0.2">
      <c r="B16" s="78" t="s">
        <v>14</v>
      </c>
      <c r="C16" s="9"/>
      <c r="D16" s="10">
        <v>834</v>
      </c>
      <c r="E16" s="13"/>
      <c r="F16" s="21"/>
      <c r="G16" s="3"/>
      <c r="H16" s="29"/>
    </row>
    <row r="17" spans="2:9" x14ac:dyDescent="0.2">
      <c r="B17" s="78"/>
      <c r="C17" s="9"/>
      <c r="D17" s="25">
        <f>SUM(D13:D16)</f>
        <v>73000.47</v>
      </c>
      <c r="E17" s="13"/>
      <c r="F17" s="21"/>
      <c r="G17" s="3"/>
      <c r="H17" s="29"/>
    </row>
    <row r="18" spans="2:9" x14ac:dyDescent="0.2">
      <c r="B18" s="14"/>
      <c r="C18" s="9"/>
      <c r="D18" s="25"/>
      <c r="E18" s="13"/>
      <c r="F18" s="21"/>
      <c r="G18" s="3"/>
      <c r="H18" s="30"/>
    </row>
    <row r="19" spans="2:9" ht="26.25" customHeight="1" x14ac:dyDescent="0.2">
      <c r="B19" s="79" t="s">
        <v>36</v>
      </c>
      <c r="C19" s="80"/>
      <c r="D19" s="80"/>
      <c r="E19" s="81"/>
      <c r="F19" s="54"/>
      <c r="G19" s="55"/>
      <c r="H19" s="82"/>
    </row>
    <row r="20" spans="2:9" ht="16.5" customHeight="1" x14ac:dyDescent="0.2">
      <c r="B20" s="37" t="s">
        <v>27</v>
      </c>
      <c r="C20" s="35" t="s">
        <v>37</v>
      </c>
      <c r="D20" s="36">
        <v>110000</v>
      </c>
      <c r="E20" s="48"/>
      <c r="F20" s="39" t="s">
        <v>0</v>
      </c>
      <c r="G20" s="50" t="s">
        <v>25</v>
      </c>
      <c r="H20" s="47" t="s">
        <v>18</v>
      </c>
    </row>
    <row r="21" spans="2:9" x14ac:dyDescent="0.2">
      <c r="B21" s="34" t="s">
        <v>29</v>
      </c>
      <c r="C21" s="53" t="s">
        <v>38</v>
      </c>
      <c r="D21" s="36">
        <v>6000</v>
      </c>
      <c r="E21" s="36"/>
      <c r="F21" s="39" t="s">
        <v>0</v>
      </c>
      <c r="G21" s="50" t="s">
        <v>25</v>
      </c>
      <c r="H21" s="47" t="s">
        <v>18</v>
      </c>
    </row>
    <row r="22" spans="2:9" ht="38.25" customHeight="1" x14ac:dyDescent="0.2">
      <c r="B22" s="34" t="s">
        <v>30</v>
      </c>
      <c r="C22" s="35" t="s">
        <v>39</v>
      </c>
      <c r="D22" s="36">
        <v>5000</v>
      </c>
      <c r="E22" s="48"/>
      <c r="F22" s="39" t="s">
        <v>0</v>
      </c>
      <c r="G22" s="50" t="s">
        <v>25</v>
      </c>
      <c r="H22" s="47" t="s">
        <v>18</v>
      </c>
    </row>
    <row r="23" spans="2:9" ht="28.5" customHeight="1" x14ac:dyDescent="0.2">
      <c r="B23" s="34" t="s">
        <v>45</v>
      </c>
      <c r="C23" s="35" t="s">
        <v>40</v>
      </c>
      <c r="D23" s="36">
        <v>9000</v>
      </c>
      <c r="E23" s="49"/>
      <c r="F23" s="39" t="s">
        <v>0</v>
      </c>
      <c r="G23" s="50" t="s">
        <v>25</v>
      </c>
      <c r="H23" s="47" t="s">
        <v>18</v>
      </c>
    </row>
    <row r="24" spans="2:9" ht="37.5" customHeight="1" x14ac:dyDescent="0.2">
      <c r="B24" s="37" t="s">
        <v>11</v>
      </c>
      <c r="C24" s="35" t="s">
        <v>41</v>
      </c>
      <c r="D24" s="38">
        <v>27000</v>
      </c>
      <c r="E24" s="48"/>
      <c r="F24" s="39" t="s">
        <v>0</v>
      </c>
      <c r="G24" s="50" t="s">
        <v>25</v>
      </c>
      <c r="H24" s="47" t="s">
        <v>18</v>
      </c>
      <c r="I24" s="88">
        <f>SUM(D20:D24)</f>
        <v>157000</v>
      </c>
    </row>
    <row r="25" spans="2:9" ht="33.75" customHeight="1" x14ac:dyDescent="0.2">
      <c r="B25" s="34" t="s">
        <v>2</v>
      </c>
      <c r="C25" s="35" t="s">
        <v>42</v>
      </c>
      <c r="D25" s="36">
        <v>8000</v>
      </c>
      <c r="E25" s="49"/>
      <c r="F25" s="39" t="s">
        <v>0</v>
      </c>
      <c r="G25" s="50" t="s">
        <v>16</v>
      </c>
      <c r="H25" s="47" t="s">
        <v>17</v>
      </c>
    </row>
    <row r="26" spans="2:9" ht="24" customHeight="1" x14ac:dyDescent="0.2">
      <c r="B26" s="34" t="s">
        <v>28</v>
      </c>
      <c r="C26" s="53" t="s">
        <v>43</v>
      </c>
      <c r="D26" s="36">
        <v>7000</v>
      </c>
      <c r="E26" s="36"/>
      <c r="F26" s="39" t="s">
        <v>0</v>
      </c>
      <c r="G26" s="50" t="s">
        <v>6</v>
      </c>
      <c r="H26" s="47" t="s">
        <v>24</v>
      </c>
    </row>
    <row r="27" spans="2:9" ht="46.5" customHeight="1" x14ac:dyDescent="0.2">
      <c r="B27" s="37" t="s">
        <v>34</v>
      </c>
      <c r="C27" s="35" t="s">
        <v>44</v>
      </c>
      <c r="D27" s="38">
        <v>5000</v>
      </c>
      <c r="E27" s="48"/>
      <c r="F27" s="39" t="s">
        <v>0</v>
      </c>
      <c r="G27" s="50" t="s">
        <v>6</v>
      </c>
      <c r="H27" s="47" t="s">
        <v>24</v>
      </c>
      <c r="I27" s="88">
        <f>SUM(D26:D27)</f>
        <v>12000</v>
      </c>
    </row>
    <row r="28" spans="2:9" ht="16.5" customHeight="1" x14ac:dyDescent="0.2">
      <c r="B28" s="57" t="s">
        <v>48</v>
      </c>
      <c r="C28" s="35"/>
      <c r="D28" s="36"/>
      <c r="E28" s="58">
        <f>SUM(D19:D27)</f>
        <v>177000</v>
      </c>
      <c r="F28" s="54"/>
      <c r="G28" s="55"/>
      <c r="H28" s="56"/>
    </row>
    <row r="29" spans="2:9" ht="11.25" customHeight="1" x14ac:dyDescent="0.2">
      <c r="B29" s="14"/>
      <c r="C29" s="9"/>
      <c r="D29" s="10"/>
      <c r="E29" s="13"/>
      <c r="F29" s="21"/>
      <c r="G29" s="3"/>
      <c r="H29" s="29"/>
    </row>
    <row r="30" spans="2:9" x14ac:dyDescent="0.2">
      <c r="B30" s="83" t="s">
        <v>46</v>
      </c>
      <c r="C30" s="59"/>
      <c r="D30" s="60"/>
      <c r="E30" s="61">
        <f xml:space="preserve"> E28 + E12</f>
        <v>250000</v>
      </c>
      <c r="F30" s="62"/>
      <c r="G30" s="63"/>
      <c r="H30" s="64"/>
    </row>
    <row r="31" spans="2:9" ht="12.75" thickBot="1" x14ac:dyDescent="0.25">
      <c r="B31" s="71"/>
      <c r="C31" s="72"/>
      <c r="D31" s="73"/>
      <c r="E31" s="74"/>
      <c r="F31" s="75"/>
      <c r="G31" s="76"/>
      <c r="H31" s="77"/>
    </row>
    <row r="32" spans="2:9" x14ac:dyDescent="0.2">
      <c r="B32" s="84" t="s">
        <v>23</v>
      </c>
      <c r="C32" s="65"/>
      <c r="D32" s="66">
        <f xml:space="preserve"> D6</f>
        <v>5000</v>
      </c>
      <c r="E32" s="67"/>
      <c r="F32" s="68"/>
      <c r="G32" s="70" t="s">
        <v>7</v>
      </c>
      <c r="H32" s="69" t="s">
        <v>22</v>
      </c>
    </row>
    <row r="33" spans="2:9" x14ac:dyDescent="0.2">
      <c r="B33" s="85"/>
      <c r="C33" s="15"/>
      <c r="D33" s="16">
        <f xml:space="preserve"> SUM(D7,D8,D9,D10,D11,D20,D21,D22,D23,D24)</f>
        <v>225000</v>
      </c>
      <c r="E33" s="40"/>
      <c r="F33" s="22"/>
      <c r="G33" s="51" t="s">
        <v>25</v>
      </c>
      <c r="H33" s="31" t="s">
        <v>18</v>
      </c>
    </row>
    <row r="34" spans="2:9" ht="36" x14ac:dyDescent="0.2">
      <c r="B34" s="85"/>
      <c r="C34" s="15"/>
      <c r="D34" s="16">
        <f xml:space="preserve"> D25</f>
        <v>8000</v>
      </c>
      <c r="E34" s="40"/>
      <c r="F34" s="22"/>
      <c r="G34" s="51" t="s">
        <v>16</v>
      </c>
      <c r="H34" s="31" t="s">
        <v>17</v>
      </c>
    </row>
    <row r="35" spans="2:9" ht="24" x14ac:dyDescent="0.2">
      <c r="B35" s="85"/>
      <c r="C35" s="15"/>
      <c r="D35" s="16">
        <f xml:space="preserve"> SUM(D26, D27)</f>
        <v>12000</v>
      </c>
      <c r="E35" s="41"/>
      <c r="F35" s="22"/>
      <c r="G35" s="51" t="s">
        <v>6</v>
      </c>
      <c r="H35" s="31" t="s">
        <v>24</v>
      </c>
    </row>
    <row r="36" spans="2:9" customFormat="1" ht="15.75" thickBot="1" x14ac:dyDescent="0.3">
      <c r="B36" s="86"/>
      <c r="C36" s="42"/>
      <c r="D36" s="43">
        <f>SUM(D32:D35)</f>
        <v>250000</v>
      </c>
      <c r="E36" s="44"/>
      <c r="F36" s="45"/>
      <c r="G36" s="45"/>
      <c r="H36" s="46"/>
      <c r="I36" s="87"/>
    </row>
    <row r="37" spans="2:9" x14ac:dyDescent="0.2">
      <c r="B37" s="4"/>
      <c r="C37" s="17"/>
      <c r="D37" s="17"/>
      <c r="E37" s="17"/>
      <c r="F37" s="23"/>
      <c r="G37" s="4"/>
    </row>
    <row r="38" spans="2:9" ht="12.75" customHeight="1" x14ac:dyDescent="0.2">
      <c r="B38" s="1" t="s">
        <v>20</v>
      </c>
    </row>
    <row r="42" spans="2:9" x14ac:dyDescent="0.2">
      <c r="F42" s="24"/>
    </row>
  </sheetData>
  <mergeCells count="1">
    <mergeCell ref="B32:B36"/>
  </mergeCells>
  <pageMargins left="0.7" right="0.7" top="0.75" bottom="0.75" header="0.3" footer="0.3"/>
  <pageSetup scale="9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COMS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kdonalds</cp:lastModifiedBy>
  <cp:lastPrinted>2022-06-17T20:56:04Z</cp:lastPrinted>
  <dcterms:created xsi:type="dcterms:W3CDTF">2022-02-11T13:56:38Z</dcterms:created>
  <dcterms:modified xsi:type="dcterms:W3CDTF">2023-08-07T03:29:19Z</dcterms:modified>
</cp:coreProperties>
</file>