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donalds\Desktop\CTP 2023-24\"/>
    </mc:Choice>
  </mc:AlternateContent>
  <bookViews>
    <workbookView xWindow="3510" yWindow="1935" windowWidth="24945" windowHeight="14265"/>
  </bookViews>
  <sheets>
    <sheet name="2023-24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30" i="1" l="1"/>
  <c r="D45" i="1"/>
  <c r="D44" i="1"/>
  <c r="E42" i="1"/>
  <c r="D43" i="1"/>
  <c r="D46" i="1" l="1"/>
  <c r="D18" i="1" l="1"/>
  <c r="E25" i="1" l="1"/>
  <c r="E27" i="1" s="1"/>
  <c r="D28" i="1"/>
  <c r="D32" i="1" s="1"/>
  <c r="E51" i="1" l="1"/>
</calcChain>
</file>

<file path=xl/sharedStrings.xml><?xml version="1.0" encoding="utf-8"?>
<sst xmlns="http://schemas.openxmlformats.org/spreadsheetml/2006/main" count="118" uniqueCount="70">
  <si>
    <t>WVU</t>
  </si>
  <si>
    <t>Agency</t>
  </si>
  <si>
    <t xml:space="preserve"> Task A</t>
  </si>
  <si>
    <t>Task B</t>
  </si>
  <si>
    <t>Task C</t>
  </si>
  <si>
    <t>Special Project 1</t>
  </si>
  <si>
    <t>Special Project 2</t>
  </si>
  <si>
    <t>Special Project 3</t>
  </si>
  <si>
    <t>Communicate SFHA Map Changes to Affected Property Owners</t>
  </si>
  <si>
    <t>Subtask Amount</t>
  </si>
  <si>
    <t>Funding</t>
  </si>
  <si>
    <t>Program Management (PM)</t>
  </si>
  <si>
    <t>Subtask</t>
  </si>
  <si>
    <t>Global Outreach for Mapping</t>
  </si>
  <si>
    <t>Mitigation Planning Technical Assistance</t>
  </si>
  <si>
    <t>State Business Plan</t>
  </si>
  <si>
    <t>Scope Activity</t>
  </si>
  <si>
    <t>Activity #</t>
  </si>
  <si>
    <t>NFIP / WVU</t>
  </si>
  <si>
    <t>PM Funding - State NFIP Led</t>
  </si>
  <si>
    <t>PM Funding - WV Flood Tool</t>
  </si>
  <si>
    <t>Total WVEMD PM Funding (12 months)</t>
  </si>
  <si>
    <t>Community Outreach Mitigation Strategies (COMS) - Special WVU Projects</t>
  </si>
  <si>
    <t>State &amp; WVU</t>
  </si>
  <si>
    <t xml:space="preserve">Global Outreach for Mapping </t>
  </si>
  <si>
    <r>
      <rPr>
        <b/>
        <sz val="9"/>
        <rFont val="Calibri"/>
        <family val="2"/>
        <scheme val="minor"/>
      </rPr>
      <t>WV COMS TASKS:</t>
    </r>
    <r>
      <rPr>
        <sz val="9"/>
        <rFont val="Calibri"/>
        <family val="2"/>
        <scheme val="minor"/>
      </rPr>
      <t xml:space="preserve">  Special projects performed by WV GIS Technical Center.</t>
    </r>
  </si>
  <si>
    <t>Contractual Activity</t>
  </si>
  <si>
    <t>State NFIP $70K; WVU $180K</t>
  </si>
  <si>
    <t>TOTAL PM &amp; COMS</t>
  </si>
  <si>
    <t>Total COMS Special Project Funding (12 months)</t>
  </si>
  <si>
    <t>Update the WV Building Level Risk Assessment (BLRA) from New Data Sources (e.g., Flood Studies, Building Characteristics)</t>
  </si>
  <si>
    <t>Fringe Benefits</t>
  </si>
  <si>
    <t>Travel</t>
  </si>
  <si>
    <t>Supplies</t>
  </si>
  <si>
    <t>NFIP Staff</t>
  </si>
  <si>
    <t>Coordinated Needs Management Strategy</t>
  </si>
  <si>
    <t>2.10</t>
  </si>
  <si>
    <t>Communication and Outreach to Communities</t>
  </si>
  <si>
    <t>2.5</t>
  </si>
  <si>
    <t>2.4</t>
  </si>
  <si>
    <t>CATEGORY 1:  Program Management (PM)</t>
  </si>
  <si>
    <t>CATEGORY 2:  Community Outreach Mitigation Strategies (COMS) - Special WVU Projects</t>
  </si>
  <si>
    <t>Scope Activity*</t>
  </si>
  <si>
    <t>* See budget narrative document for staffing information</t>
  </si>
  <si>
    <t>2.3</t>
  </si>
  <si>
    <t xml:space="preserve">Create a climate of understanding and ownership of the WV Flood Tool in support of the Risk MAP flood risk study process among stakeholders.  </t>
  </si>
  <si>
    <t>WVU PM TASKS: Support for WV Flood Tool.  Contracted to WV GIS Technical Center.</t>
  </si>
  <si>
    <t>Task D</t>
  </si>
  <si>
    <t>CTP FY23 Total</t>
  </si>
  <si>
    <t>Special Project 4</t>
  </si>
  <si>
    <t>2.1</t>
  </si>
  <si>
    <t>Breakdown by PM Scoping Activity</t>
  </si>
  <si>
    <t>Breakdown by COMS Scoping Activity</t>
  </si>
  <si>
    <t>2.7</t>
  </si>
  <si>
    <t>Mitigation Support</t>
  </si>
  <si>
    <t>CTP PM FY23 - WV EMD FY23 - Base Funding - 12 months performance</t>
  </si>
  <si>
    <t>WVU $100K - 4 Special Projects</t>
  </si>
  <si>
    <r>
      <t xml:space="preserve">Comprehensive State Business Plan (PM and COMS).  </t>
    </r>
    <r>
      <rPr>
        <i/>
        <sz val="9"/>
        <rFont val="Calibri"/>
        <family val="2"/>
        <scheme val="minor"/>
      </rPr>
      <t>PM tasks below constitute major objectives of annual State Business Plan.</t>
    </r>
  </si>
  <si>
    <t>CTP COMS FY23 - WV EMD FY23 - Special Project Funding - 12 months performance</t>
  </si>
  <si>
    <r>
      <rPr>
        <b/>
        <sz val="9"/>
        <rFont val="Calibri"/>
        <family val="2"/>
        <scheme val="minor"/>
      </rPr>
      <t>WV NFIP PM TASKS</t>
    </r>
    <r>
      <rPr>
        <sz val="9"/>
        <rFont val="Calibri"/>
        <family val="2"/>
        <scheme val="minor"/>
      </rPr>
      <t>: Focused PM activities spearheaded by State NFIP Office.  Support from WVU GIS Technical Center to WV Emergency Management Division.</t>
    </r>
  </si>
  <si>
    <t>Organize and Publish Resource Toolkit of Floodplain Management and Mitigation Documents</t>
  </si>
  <si>
    <t>Provide Global Outreach Services for the WV Flood Tool</t>
  </si>
  <si>
    <t xml:space="preserve">Support Local Hazard Mitigation Plans with Flood/Landslide Risk Assessment Data </t>
  </si>
  <si>
    <t>Develop and Verify Flood Risk Profiles at State, Regional, Community, and Watershed/Stream Levels.</t>
  </si>
  <si>
    <t xml:space="preserve">Deliver Technical Support Services for LiDAR LOMAs </t>
  </si>
  <si>
    <t>Perform Building Cluster Analysis for CNMS Risk MAP Discovery of Potential Approximate A Zones for Upgrade to Zone AE Detailed Mapping</t>
  </si>
  <si>
    <t>Organize and Train Substantial Improvement / Substantial Damage Teams for Flood Disasters</t>
  </si>
  <si>
    <t>Document Mitigation Status of Statewide Flood-Prone Structures</t>
  </si>
  <si>
    <t>Engage the Floodplain Management Community to Submit NFIP Repetitive Loss (RL) AW-501 Worksheets and FMA Grant Applications</t>
  </si>
  <si>
    <t>Perform Detailed Riverine Flood Impact and Mitigation Studies of Vulnerably Disadvantaged Communities using recently published FEMA and First Street Foundation Flood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</si>
</sst>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5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1" fillId="4" borderId="3" xfId="0" applyNumberFormat="1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 wrapText="1"/>
    </xf>
    <xf numFmtId="3" fontId="4" fillId="6" borderId="6" xfId="0" applyNumberFormat="1" applyFont="1" applyFill="1" applyBorder="1" applyAlignment="1">
      <alignment vertical="center"/>
    </xf>
    <xf numFmtId="0" fontId="8" fillId="6" borderId="6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vertical="center" wrapText="1"/>
    </xf>
    <xf numFmtId="3" fontId="4" fillId="6" borderId="15" xfId="0" applyNumberFormat="1" applyFont="1" applyFill="1" applyBorder="1" applyAlignment="1">
      <alignment vertical="center"/>
    </xf>
    <xf numFmtId="0" fontId="8" fillId="6" borderId="1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vertical="center"/>
    </xf>
    <xf numFmtId="3" fontId="4" fillId="7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 wrapText="1"/>
    </xf>
    <xf numFmtId="3" fontId="6" fillId="2" borderId="1" xfId="0" applyNumberFormat="1" applyFont="1" applyFill="1" applyBorder="1" applyAlignment="1">
      <alignment vertical="center"/>
    </xf>
    <xf numFmtId="0" fontId="3" fillId="7" borderId="4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vertical="center" wrapText="1"/>
    </xf>
    <xf numFmtId="3" fontId="6" fillId="7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/>
    </xf>
    <xf numFmtId="49" fontId="2" fillId="5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49" fontId="1" fillId="7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/>
    </xf>
    <xf numFmtId="49" fontId="1" fillId="6" borderId="1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3" borderId="11" xfId="0" applyNumberFormat="1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8" borderId="4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vertical="center"/>
    </xf>
    <xf numFmtId="0" fontId="3" fillId="8" borderId="4" xfId="0" applyFont="1" applyFill="1" applyBorder="1" applyAlignment="1">
      <alignment vertical="center" wrapText="1"/>
    </xf>
    <xf numFmtId="3" fontId="3" fillId="8" borderId="1" xfId="0" applyNumberFormat="1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9" fontId="1" fillId="3" borderId="20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49" fontId="1" fillId="3" borderId="12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 wrapText="1"/>
    </xf>
    <xf numFmtId="49" fontId="3" fillId="8" borderId="1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8"/>
  <sheetViews>
    <sheetView tabSelected="1" zoomScale="115" zoomScaleNormal="115" workbookViewId="0">
      <selection activeCell="G37" sqref="G37"/>
    </sheetView>
  </sheetViews>
  <sheetFormatPr defaultRowHeight="12" x14ac:dyDescent="0.2"/>
  <cols>
    <col min="1" max="1" width="4.5703125" style="8" customWidth="1"/>
    <col min="2" max="2" width="44.140625" style="1" customWidth="1"/>
    <col min="3" max="3" width="6.7109375" style="7" customWidth="1"/>
    <col min="4" max="4" width="8.42578125" style="1" customWidth="1"/>
    <col min="5" max="5" width="7" style="8" customWidth="1"/>
    <col min="6" max="6" width="8.140625" style="28" customWidth="1"/>
    <col min="7" max="7" width="17.42578125" style="1" customWidth="1"/>
    <col min="8" max="8" width="7.85546875" style="62" customWidth="1"/>
    <col min="9" max="16384" width="9.140625" style="8"/>
  </cols>
  <sheetData>
    <row r="2" spans="2:8" x14ac:dyDescent="0.2">
      <c r="B2" s="6">
        <v>45091</v>
      </c>
    </row>
    <row r="3" spans="2:8" ht="12.75" thickBot="1" x14ac:dyDescent="0.25">
      <c r="B3" s="55" t="s">
        <v>11</v>
      </c>
    </row>
    <row r="4" spans="2:8" ht="24" x14ac:dyDescent="0.2">
      <c r="B4" s="9" t="s">
        <v>26</v>
      </c>
      <c r="C4" s="2" t="s">
        <v>12</v>
      </c>
      <c r="D4" s="2" t="s">
        <v>9</v>
      </c>
      <c r="E4" s="2" t="s">
        <v>10</v>
      </c>
      <c r="F4" s="29" t="s">
        <v>1</v>
      </c>
      <c r="G4" s="2" t="s">
        <v>42</v>
      </c>
      <c r="H4" s="63" t="s">
        <v>17</v>
      </c>
    </row>
    <row r="5" spans="2:8" x14ac:dyDescent="0.2">
      <c r="B5" s="102" t="s">
        <v>40</v>
      </c>
      <c r="C5" s="103"/>
      <c r="D5" s="103"/>
      <c r="E5" s="103"/>
      <c r="F5" s="103"/>
      <c r="G5" s="103"/>
      <c r="H5" s="104"/>
    </row>
    <row r="6" spans="2:8" ht="31.5" customHeight="1" x14ac:dyDescent="0.2">
      <c r="B6" s="60" t="s">
        <v>59</v>
      </c>
      <c r="C6" s="10"/>
      <c r="D6" s="12"/>
      <c r="E6" s="13"/>
      <c r="F6" s="30"/>
      <c r="G6" s="3"/>
      <c r="H6" s="64"/>
    </row>
    <row r="7" spans="2:8" ht="36" x14ac:dyDescent="0.2">
      <c r="B7" s="60" t="s">
        <v>57</v>
      </c>
      <c r="C7" s="14">
        <v>1</v>
      </c>
      <c r="D7" s="12">
        <v>5000</v>
      </c>
      <c r="E7" s="12"/>
      <c r="F7" s="71" t="s">
        <v>18</v>
      </c>
      <c r="G7" s="72" t="s">
        <v>15</v>
      </c>
      <c r="H7" s="73">
        <v>2.1</v>
      </c>
    </row>
    <row r="8" spans="2:8" ht="36.75" customHeight="1" x14ac:dyDescent="0.2">
      <c r="B8" s="60" t="s">
        <v>45</v>
      </c>
      <c r="C8" s="14">
        <v>2</v>
      </c>
      <c r="D8" s="12">
        <v>25000</v>
      </c>
      <c r="E8" s="12"/>
      <c r="F8" s="71" t="s">
        <v>18</v>
      </c>
      <c r="G8" s="72" t="s">
        <v>13</v>
      </c>
      <c r="H8" s="73" t="s">
        <v>44</v>
      </c>
    </row>
    <row r="9" spans="2:8" ht="27" customHeight="1" x14ac:dyDescent="0.2">
      <c r="B9" s="60" t="s">
        <v>66</v>
      </c>
      <c r="C9" s="14">
        <v>3</v>
      </c>
      <c r="D9" s="12">
        <v>15000</v>
      </c>
      <c r="E9" s="12"/>
      <c r="F9" s="71" t="s">
        <v>18</v>
      </c>
      <c r="G9" s="72" t="s">
        <v>14</v>
      </c>
      <c r="H9" s="73">
        <v>2.5</v>
      </c>
    </row>
    <row r="10" spans="2:8" ht="36" x14ac:dyDescent="0.2">
      <c r="B10" s="60" t="s">
        <v>68</v>
      </c>
      <c r="C10" s="14">
        <v>4</v>
      </c>
      <c r="D10" s="12">
        <v>10000</v>
      </c>
      <c r="E10" s="12"/>
      <c r="F10" s="71" t="s">
        <v>18</v>
      </c>
      <c r="G10" s="72" t="s">
        <v>14</v>
      </c>
      <c r="H10" s="73">
        <v>2.5</v>
      </c>
    </row>
    <row r="11" spans="2:8" ht="24" customHeight="1" x14ac:dyDescent="0.2">
      <c r="B11" s="60" t="s">
        <v>60</v>
      </c>
      <c r="C11" s="14">
        <v>5</v>
      </c>
      <c r="D11" s="12">
        <v>5000</v>
      </c>
      <c r="E11" s="12"/>
      <c r="F11" s="71" t="s">
        <v>18</v>
      </c>
      <c r="G11" s="72" t="s">
        <v>14</v>
      </c>
      <c r="H11" s="73">
        <v>2.5</v>
      </c>
    </row>
    <row r="12" spans="2:8" ht="36.75" customHeight="1" x14ac:dyDescent="0.2">
      <c r="B12" s="60" t="s">
        <v>67</v>
      </c>
      <c r="C12" s="14">
        <v>6</v>
      </c>
      <c r="D12" s="12">
        <v>10000</v>
      </c>
      <c r="E12" s="12"/>
      <c r="F12" s="71" t="s">
        <v>18</v>
      </c>
      <c r="G12" s="72" t="s">
        <v>14</v>
      </c>
      <c r="H12" s="73">
        <v>2.5</v>
      </c>
    </row>
    <row r="13" spans="2:8" x14ac:dyDescent="0.2">
      <c r="B13" s="25" t="s">
        <v>19</v>
      </c>
      <c r="C13" s="10"/>
      <c r="D13" s="12"/>
      <c r="E13" s="15">
        <v>70000</v>
      </c>
      <c r="F13" s="30"/>
      <c r="G13" s="3"/>
      <c r="H13" s="64"/>
    </row>
    <row r="14" spans="2:8" x14ac:dyDescent="0.2">
      <c r="B14" s="57" t="s">
        <v>34</v>
      </c>
      <c r="C14" s="49"/>
      <c r="D14" s="50">
        <v>55000</v>
      </c>
      <c r="E14" s="51"/>
      <c r="F14" s="52"/>
      <c r="G14" s="58"/>
      <c r="H14" s="65"/>
    </row>
    <row r="15" spans="2:8" x14ac:dyDescent="0.2">
      <c r="B15" s="57" t="s">
        <v>31</v>
      </c>
      <c r="C15" s="49"/>
      <c r="D15" s="50">
        <v>12000</v>
      </c>
      <c r="E15" s="51"/>
      <c r="F15" s="52"/>
      <c r="G15" s="58"/>
      <c r="H15" s="65"/>
    </row>
    <row r="16" spans="2:8" x14ac:dyDescent="0.2">
      <c r="B16" s="57" t="s">
        <v>32</v>
      </c>
      <c r="C16" s="49"/>
      <c r="D16" s="50">
        <v>2000</v>
      </c>
      <c r="E16" s="51"/>
      <c r="F16" s="52"/>
      <c r="G16" s="58"/>
      <c r="H16" s="65"/>
    </row>
    <row r="17" spans="2:8" x14ac:dyDescent="0.2">
      <c r="B17" s="57" t="s">
        <v>33</v>
      </c>
      <c r="C17" s="49"/>
      <c r="D17" s="50">
        <v>1000</v>
      </c>
      <c r="E17" s="51"/>
      <c r="F17" s="52"/>
      <c r="G17" s="58"/>
      <c r="H17" s="65"/>
    </row>
    <row r="18" spans="2:8" x14ac:dyDescent="0.2">
      <c r="B18" s="57"/>
      <c r="C18" s="49"/>
      <c r="D18" s="59">
        <f>SUM(D14:D17)</f>
        <v>70000</v>
      </c>
      <c r="E18" s="51"/>
      <c r="F18" s="52"/>
      <c r="G18" s="58"/>
      <c r="H18" s="65"/>
    </row>
    <row r="19" spans="2:8" x14ac:dyDescent="0.2">
      <c r="B19" s="16"/>
      <c r="C19" s="10"/>
      <c r="D19" s="56"/>
      <c r="E19" s="15"/>
      <c r="F19" s="30"/>
      <c r="G19" s="3"/>
      <c r="H19" s="66"/>
    </row>
    <row r="20" spans="2:8" ht="24" x14ac:dyDescent="0.2">
      <c r="B20" s="61" t="s">
        <v>46</v>
      </c>
      <c r="C20" s="17"/>
      <c r="D20" s="17"/>
      <c r="E20" s="18"/>
      <c r="F20" s="30"/>
      <c r="G20" s="3"/>
      <c r="H20" s="66"/>
    </row>
    <row r="21" spans="2:8" ht="21" customHeight="1" x14ac:dyDescent="0.2">
      <c r="B21" s="11" t="s">
        <v>61</v>
      </c>
      <c r="C21" s="10" t="s">
        <v>2</v>
      </c>
      <c r="D21" s="12">
        <v>155000</v>
      </c>
      <c r="E21" s="74"/>
      <c r="F21" s="71" t="s">
        <v>0</v>
      </c>
      <c r="G21" s="72" t="s">
        <v>13</v>
      </c>
      <c r="H21" s="73">
        <v>2.2999999999999998</v>
      </c>
    </row>
    <row r="22" spans="2:8" ht="24" x14ac:dyDescent="0.2">
      <c r="B22" s="60" t="s">
        <v>64</v>
      </c>
      <c r="C22" s="14" t="s">
        <v>3</v>
      </c>
      <c r="D22" s="12">
        <v>8000</v>
      </c>
      <c r="E22" s="12"/>
      <c r="F22" s="71" t="s">
        <v>0</v>
      </c>
      <c r="G22" s="72" t="s">
        <v>13</v>
      </c>
      <c r="H22" s="73">
        <v>2.2999999999999998</v>
      </c>
    </row>
    <row r="23" spans="2:8" ht="24" customHeight="1" x14ac:dyDescent="0.2">
      <c r="B23" s="60" t="s">
        <v>62</v>
      </c>
      <c r="C23" s="14" t="s">
        <v>4</v>
      </c>
      <c r="D23" s="12">
        <v>7000</v>
      </c>
      <c r="E23" s="12"/>
      <c r="F23" s="71" t="s">
        <v>0</v>
      </c>
      <c r="G23" s="72" t="s">
        <v>14</v>
      </c>
      <c r="H23" s="73" t="s">
        <v>38</v>
      </c>
    </row>
    <row r="24" spans="2:8" ht="38.25" customHeight="1" x14ac:dyDescent="0.2">
      <c r="B24" s="60" t="s">
        <v>65</v>
      </c>
      <c r="C24" s="10" t="s">
        <v>47</v>
      </c>
      <c r="D24" s="12">
        <v>10000</v>
      </c>
      <c r="E24" s="74"/>
      <c r="F24" s="71" t="s">
        <v>0</v>
      </c>
      <c r="G24" s="72" t="s">
        <v>35</v>
      </c>
      <c r="H24" s="73" t="s">
        <v>36</v>
      </c>
    </row>
    <row r="25" spans="2:8" ht="16.5" customHeight="1" x14ac:dyDescent="0.2">
      <c r="B25" s="25" t="s">
        <v>20</v>
      </c>
      <c r="C25" s="10"/>
      <c r="D25" s="12"/>
      <c r="E25" s="15">
        <f>SUM(D21:D24)</f>
        <v>180000</v>
      </c>
      <c r="F25" s="30"/>
      <c r="G25" s="3"/>
      <c r="H25" s="64"/>
    </row>
    <row r="26" spans="2:8" ht="11.25" customHeight="1" x14ac:dyDescent="0.2">
      <c r="B26" s="16"/>
      <c r="C26" s="10"/>
      <c r="D26" s="12"/>
      <c r="E26" s="15"/>
      <c r="F26" s="30"/>
      <c r="G26" s="3"/>
      <c r="H26" s="64"/>
    </row>
    <row r="27" spans="2:8" x14ac:dyDescent="0.2">
      <c r="B27" s="53" t="s">
        <v>21</v>
      </c>
      <c r="C27" s="37"/>
      <c r="D27" s="38"/>
      <c r="E27" s="39">
        <f>SUM(E6:E26)</f>
        <v>250000</v>
      </c>
      <c r="F27" s="40"/>
      <c r="G27" s="41"/>
      <c r="H27" s="67"/>
    </row>
    <row r="28" spans="2:8" ht="17.25" customHeight="1" x14ac:dyDescent="0.2">
      <c r="B28" s="112" t="s">
        <v>51</v>
      </c>
      <c r="C28" s="19"/>
      <c r="D28" s="20">
        <f xml:space="preserve"> D7</f>
        <v>5000</v>
      </c>
      <c r="E28" s="81"/>
      <c r="F28" s="31" t="s">
        <v>18</v>
      </c>
      <c r="G28" s="82" t="s">
        <v>15</v>
      </c>
      <c r="H28" s="113" t="s">
        <v>50</v>
      </c>
    </row>
    <row r="29" spans="2:8" ht="24" x14ac:dyDescent="0.2">
      <c r="B29" s="112"/>
      <c r="C29" s="19"/>
      <c r="D29" s="20">
        <f>SUM(D8,D21,D22)</f>
        <v>188000</v>
      </c>
      <c r="E29" s="81"/>
      <c r="F29" s="31" t="s">
        <v>18</v>
      </c>
      <c r="G29" s="83" t="s">
        <v>24</v>
      </c>
      <c r="H29" s="113" t="s">
        <v>44</v>
      </c>
    </row>
    <row r="30" spans="2:8" ht="26.25" customHeight="1" x14ac:dyDescent="0.2">
      <c r="B30" s="112"/>
      <c r="C30" s="19"/>
      <c r="D30" s="20">
        <f xml:space="preserve"> SUM(D9,D10,D11,D12,D23)</f>
        <v>47000</v>
      </c>
      <c r="E30" s="81"/>
      <c r="F30" s="31" t="s">
        <v>18</v>
      </c>
      <c r="G30" s="83" t="s">
        <v>14</v>
      </c>
      <c r="H30" s="113" t="s">
        <v>38</v>
      </c>
    </row>
    <row r="31" spans="2:8" ht="26.25" customHeight="1" x14ac:dyDescent="0.2">
      <c r="B31" s="112"/>
      <c r="C31" s="19"/>
      <c r="D31" s="20">
        <v>10000</v>
      </c>
      <c r="E31" s="85"/>
      <c r="F31" s="31" t="s">
        <v>18</v>
      </c>
      <c r="G31" s="86" t="s">
        <v>35</v>
      </c>
      <c r="H31" s="113" t="s">
        <v>36</v>
      </c>
    </row>
    <row r="32" spans="2:8" ht="15.75" customHeight="1" x14ac:dyDescent="0.2">
      <c r="B32" s="112"/>
      <c r="C32" s="19"/>
      <c r="D32" s="20">
        <f>SUM(D28:D31)</f>
        <v>250000</v>
      </c>
      <c r="E32" s="81"/>
      <c r="F32" s="4"/>
      <c r="G32" s="4"/>
      <c r="H32" s="113"/>
    </row>
    <row r="33" spans="2:8" customFormat="1" ht="15.75" customHeight="1" x14ac:dyDescent="0.25">
      <c r="H33" s="68"/>
    </row>
    <row r="34" spans="2:8" customFormat="1" ht="15.75" customHeight="1" thickBot="1" x14ac:dyDescent="0.3">
      <c r="B34" s="8" t="s">
        <v>22</v>
      </c>
      <c r="H34" s="68"/>
    </row>
    <row r="35" spans="2:8" customFormat="1" ht="24" customHeight="1" x14ac:dyDescent="0.25">
      <c r="B35" s="9" t="s">
        <v>26</v>
      </c>
      <c r="C35" s="2" t="s">
        <v>12</v>
      </c>
      <c r="D35" s="2" t="s">
        <v>9</v>
      </c>
      <c r="E35" s="2" t="s">
        <v>10</v>
      </c>
      <c r="F35" s="29" t="s">
        <v>1</v>
      </c>
      <c r="G35" s="2" t="s">
        <v>16</v>
      </c>
      <c r="H35" s="63" t="s">
        <v>17</v>
      </c>
    </row>
    <row r="36" spans="2:8" ht="18.75" customHeight="1" x14ac:dyDescent="0.2">
      <c r="B36" s="99" t="s">
        <v>41</v>
      </c>
      <c r="C36" s="100"/>
      <c r="D36" s="100"/>
      <c r="E36" s="100"/>
      <c r="F36" s="100"/>
      <c r="G36" s="100"/>
      <c r="H36" s="101"/>
    </row>
    <row r="37" spans="2:8" ht="24" x14ac:dyDescent="0.2">
      <c r="B37" s="75" t="s">
        <v>25</v>
      </c>
      <c r="C37" s="76"/>
      <c r="D37" s="77"/>
      <c r="E37" s="77"/>
      <c r="F37" s="80"/>
      <c r="G37" s="93"/>
      <c r="H37" s="94"/>
    </row>
    <row r="38" spans="2:8" ht="34.5" customHeight="1" x14ac:dyDescent="0.2">
      <c r="B38" s="75" t="s">
        <v>63</v>
      </c>
      <c r="C38" s="76" t="s">
        <v>5</v>
      </c>
      <c r="D38" s="77">
        <v>9000</v>
      </c>
      <c r="E38" s="96"/>
      <c r="F38" s="80" t="s">
        <v>0</v>
      </c>
      <c r="G38" s="93" t="s">
        <v>54</v>
      </c>
      <c r="H38" s="94" t="s">
        <v>39</v>
      </c>
    </row>
    <row r="39" spans="2:8" ht="36" x14ac:dyDescent="0.2">
      <c r="B39" s="78" t="s">
        <v>30</v>
      </c>
      <c r="C39" s="76" t="s">
        <v>6</v>
      </c>
      <c r="D39" s="79">
        <v>33000</v>
      </c>
      <c r="E39" s="95"/>
      <c r="F39" s="80" t="s">
        <v>0</v>
      </c>
      <c r="G39" s="93" t="s">
        <v>54</v>
      </c>
      <c r="H39" s="94" t="s">
        <v>39</v>
      </c>
    </row>
    <row r="40" spans="2:8" ht="22.5" customHeight="1" x14ac:dyDescent="0.2">
      <c r="B40" s="75" t="s">
        <v>8</v>
      </c>
      <c r="C40" s="76" t="s">
        <v>7</v>
      </c>
      <c r="D40" s="77">
        <v>8000</v>
      </c>
      <c r="E40" s="96"/>
      <c r="F40" s="80" t="s">
        <v>0</v>
      </c>
      <c r="G40" s="93" t="s">
        <v>37</v>
      </c>
      <c r="H40" s="94" t="s">
        <v>38</v>
      </c>
    </row>
    <row r="41" spans="2:8" ht="48" x14ac:dyDescent="0.2">
      <c r="B41" s="78" t="s">
        <v>69</v>
      </c>
      <c r="C41" s="76" t="s">
        <v>49</v>
      </c>
      <c r="D41" s="79">
        <v>50000</v>
      </c>
      <c r="E41" s="95"/>
      <c r="F41" s="80" t="s">
        <v>0</v>
      </c>
      <c r="G41" s="93" t="s">
        <v>14</v>
      </c>
      <c r="H41" s="94" t="s">
        <v>53</v>
      </c>
    </row>
    <row r="42" spans="2:8" ht="12.75" thickBot="1" x14ac:dyDescent="0.25">
      <c r="B42" s="54" t="s">
        <v>29</v>
      </c>
      <c r="C42" s="42"/>
      <c r="D42" s="43"/>
      <c r="E42" s="44">
        <f>SUM(D38:D41)</f>
        <v>100000</v>
      </c>
      <c r="F42" s="45"/>
      <c r="G42" s="43"/>
      <c r="H42" s="70"/>
    </row>
    <row r="43" spans="2:8" x14ac:dyDescent="0.2">
      <c r="B43" s="105" t="s">
        <v>52</v>
      </c>
      <c r="C43" s="19"/>
      <c r="D43" s="20">
        <f>SUM(D38:D39)</f>
        <v>42000</v>
      </c>
      <c r="E43" s="81"/>
      <c r="F43" s="31" t="s">
        <v>0</v>
      </c>
      <c r="G43" s="86" t="s">
        <v>54</v>
      </c>
      <c r="H43" s="69" t="s">
        <v>39</v>
      </c>
    </row>
    <row r="44" spans="2:8" ht="36" x14ac:dyDescent="0.2">
      <c r="B44" s="106"/>
      <c r="C44" s="84"/>
      <c r="D44" s="20">
        <f xml:space="preserve"> D40</f>
        <v>8000</v>
      </c>
      <c r="E44" s="81"/>
      <c r="F44" s="31" t="s">
        <v>0</v>
      </c>
      <c r="G44" s="86" t="s">
        <v>37</v>
      </c>
      <c r="H44" s="87" t="s">
        <v>38</v>
      </c>
    </row>
    <row r="45" spans="2:8" ht="36" x14ac:dyDescent="0.2">
      <c r="B45" s="106"/>
      <c r="C45" s="84"/>
      <c r="D45" s="20">
        <f xml:space="preserve"> D41</f>
        <v>50000</v>
      </c>
      <c r="E45" s="85"/>
      <c r="F45" s="31" t="s">
        <v>0</v>
      </c>
      <c r="G45" s="86" t="s">
        <v>14</v>
      </c>
      <c r="H45" s="87" t="s">
        <v>53</v>
      </c>
    </row>
    <row r="46" spans="2:8" customFormat="1" ht="15.75" thickBot="1" x14ac:dyDescent="0.3">
      <c r="B46" s="107"/>
      <c r="C46" s="88"/>
      <c r="D46" s="89">
        <f>SUM(D43:D45)</f>
        <v>100000</v>
      </c>
      <c r="E46" s="90"/>
      <c r="F46" s="91"/>
      <c r="G46" s="91"/>
      <c r="H46" s="92"/>
    </row>
    <row r="47" spans="2:8" x14ac:dyDescent="0.2">
      <c r="B47" s="5"/>
      <c r="C47" s="21"/>
      <c r="D47" s="21"/>
      <c r="E47" s="21"/>
      <c r="F47" s="32"/>
      <c r="G47" s="5"/>
    </row>
    <row r="48" spans="2:8" ht="12.75" thickBot="1" x14ac:dyDescent="0.25">
      <c r="B48" s="5" t="s">
        <v>28</v>
      </c>
      <c r="C48" s="22"/>
      <c r="D48" s="5"/>
      <c r="E48" s="21"/>
      <c r="F48" s="33"/>
      <c r="G48" s="5"/>
    </row>
    <row r="49" spans="2:8" ht="28.5" customHeight="1" x14ac:dyDescent="0.25">
      <c r="B49" s="26" t="s">
        <v>55</v>
      </c>
      <c r="C49" s="108" t="s">
        <v>27</v>
      </c>
      <c r="D49" s="109"/>
      <c r="E49" s="23">
        <v>250000</v>
      </c>
      <c r="F49" s="34" t="s">
        <v>23</v>
      </c>
      <c r="G49"/>
      <c r="H49" s="68"/>
    </row>
    <row r="50" spans="2:8" ht="29.25" customHeight="1" x14ac:dyDescent="0.25">
      <c r="B50" s="27" t="s">
        <v>58</v>
      </c>
      <c r="C50" s="110" t="s">
        <v>56</v>
      </c>
      <c r="D50" s="111"/>
      <c r="E50" s="24">
        <v>100000</v>
      </c>
      <c r="F50" s="35" t="s">
        <v>0</v>
      </c>
      <c r="G50"/>
      <c r="H50" s="68"/>
    </row>
    <row r="51" spans="2:8" ht="15.75" customHeight="1" thickBot="1" x14ac:dyDescent="0.3">
      <c r="B51" s="46" t="s">
        <v>48</v>
      </c>
      <c r="C51" s="97"/>
      <c r="D51" s="98"/>
      <c r="E51" s="47">
        <f>SUM(E49:E50)</f>
        <v>350000</v>
      </c>
      <c r="F51" s="48"/>
      <c r="G51"/>
      <c r="H51" s="68"/>
    </row>
    <row r="54" spans="2:8" ht="24" x14ac:dyDescent="0.2">
      <c r="B54" s="1" t="s">
        <v>43</v>
      </c>
    </row>
    <row r="58" spans="2:8" x14ac:dyDescent="0.2">
      <c r="F58" s="36"/>
    </row>
  </sheetData>
  <mergeCells count="7">
    <mergeCell ref="C51:D51"/>
    <mergeCell ref="B36:H36"/>
    <mergeCell ref="B5:H5"/>
    <mergeCell ref="B28:B32"/>
    <mergeCell ref="C49:D49"/>
    <mergeCell ref="C50:D50"/>
    <mergeCell ref="B43:B46"/>
  </mergeCells>
  <pageMargins left="0.7" right="0.7" top="0.75" bottom="0.75" header="0.3" footer="0.3"/>
  <pageSetup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cp:lastPrinted>2022-06-17T20:56:04Z</cp:lastPrinted>
  <dcterms:created xsi:type="dcterms:W3CDTF">2022-02-11T13:56:38Z</dcterms:created>
  <dcterms:modified xsi:type="dcterms:W3CDTF">2023-06-14T12:14:28Z</dcterms:modified>
</cp:coreProperties>
</file>