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projects\FEMA_flood_mapping\Flood 2017\AdvisoryA-Analytics\"/>
    </mc:Choice>
  </mc:AlternateContent>
  <bookViews>
    <workbookView xWindow="480" yWindow="270" windowWidth="27795" windowHeight="131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Sheet1!$L$2:$L$58</definedName>
  </definedNames>
  <calcPr calcId="162913"/>
</workbook>
</file>

<file path=xl/calcChain.xml><?xml version="1.0" encoding="utf-8"?>
<calcChain xmlns="http://schemas.openxmlformats.org/spreadsheetml/2006/main">
  <c r="K58" i="1" l="1"/>
  <c r="N12" i="1" l="1"/>
  <c r="N57" i="1" l="1"/>
  <c r="N52" i="1"/>
  <c r="N50" i="1"/>
  <c r="N48" i="1"/>
  <c r="N46" i="1"/>
  <c r="N45" i="1"/>
  <c r="N43" i="1"/>
  <c r="N42" i="1"/>
  <c r="N41" i="1"/>
  <c r="N39" i="1"/>
  <c r="N37" i="1"/>
  <c r="N33" i="1"/>
  <c r="N32" i="1"/>
  <c r="N30" i="1"/>
  <c r="N27" i="1"/>
  <c r="N26" i="1"/>
  <c r="N25" i="1"/>
  <c r="N22" i="1"/>
  <c r="N21" i="1"/>
  <c r="N19" i="1"/>
  <c r="N17" i="1"/>
  <c r="N15" i="1"/>
  <c r="N11" i="1"/>
  <c r="N8" i="1"/>
  <c r="N7" i="1"/>
  <c r="G42" i="1"/>
  <c r="H42" i="1" s="1"/>
  <c r="G22" i="1"/>
  <c r="H22" i="1" s="1"/>
  <c r="G57" i="1"/>
  <c r="H57" i="1" s="1"/>
  <c r="G56" i="1"/>
  <c r="H56" i="1" s="1"/>
  <c r="G55" i="1"/>
  <c r="H55" i="1" s="1"/>
  <c r="G54" i="1"/>
  <c r="H54" i="1" s="1"/>
  <c r="G53" i="1"/>
  <c r="N53" i="1" s="1"/>
  <c r="G52" i="1"/>
  <c r="H52" i="1" s="1"/>
  <c r="G51" i="1"/>
  <c r="N51" i="1" s="1"/>
  <c r="G50" i="1"/>
  <c r="H50" i="1" s="1"/>
  <c r="G49" i="1"/>
  <c r="N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1" i="1"/>
  <c r="H41" i="1" s="1"/>
  <c r="G40" i="1"/>
  <c r="N40" i="1" s="1"/>
  <c r="G39" i="1"/>
  <c r="H39" i="1" s="1"/>
  <c r="G38" i="1"/>
  <c r="H38" i="1" s="1"/>
  <c r="G37" i="1"/>
  <c r="H37" i="1" s="1"/>
  <c r="G36" i="1"/>
  <c r="N36" i="1" s="1"/>
  <c r="G35" i="1"/>
  <c r="N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N28" i="1" s="1"/>
  <c r="G27" i="1"/>
  <c r="H27" i="1" s="1"/>
  <c r="G26" i="1"/>
  <c r="H26" i="1" s="1"/>
  <c r="G25" i="1"/>
  <c r="H25" i="1" s="1"/>
  <c r="G24" i="1"/>
  <c r="H24" i="1" s="1"/>
  <c r="G23" i="1"/>
  <c r="H23" i="1" s="1"/>
  <c r="G21" i="1"/>
  <c r="H21" i="1" s="1"/>
  <c r="G20" i="1"/>
  <c r="H20" i="1" s="1"/>
  <c r="G19" i="1"/>
  <c r="H19" i="1" s="1"/>
  <c r="G18" i="1"/>
  <c r="N18" i="1" s="1"/>
  <c r="G17" i="1"/>
  <c r="H17" i="1" s="1"/>
  <c r="G16" i="1"/>
  <c r="N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N10" i="1" s="1"/>
  <c r="G9" i="1"/>
  <c r="H9" i="1" s="1"/>
  <c r="G8" i="1"/>
  <c r="H8" i="1" s="1"/>
  <c r="G7" i="1"/>
  <c r="H7" i="1" s="1"/>
  <c r="G6" i="1"/>
  <c r="G5" i="1"/>
  <c r="H5" i="1" s="1"/>
  <c r="G4" i="1"/>
  <c r="H4" i="1" s="1"/>
  <c r="G3" i="1"/>
  <c r="N3" i="1" s="1"/>
  <c r="H35" i="1" l="1"/>
  <c r="H28" i="1"/>
  <c r="N29" i="1"/>
  <c r="N44" i="1"/>
  <c r="N20" i="1"/>
  <c r="N54" i="1"/>
  <c r="H51" i="1"/>
  <c r="N4" i="1"/>
  <c r="H10" i="1"/>
  <c r="N55" i="1"/>
  <c r="H3" i="1"/>
  <c r="H36" i="1"/>
  <c r="H18" i="1"/>
  <c r="N13" i="1"/>
  <c r="H53" i="1"/>
  <c r="N5" i="1"/>
  <c r="N38" i="1"/>
  <c r="G58" i="1"/>
  <c r="N9" i="1"/>
  <c r="N47" i="1"/>
  <c r="N24" i="1"/>
  <c r="N23" i="1"/>
  <c r="N56" i="1"/>
  <c r="H49" i="1"/>
  <c r="N14" i="1"/>
  <c r="N31" i="1"/>
  <c r="H40" i="1"/>
  <c r="H16" i="1"/>
  <c r="N34" i="1"/>
  <c r="N6" i="1"/>
  <c r="H6" i="1"/>
  <c r="N58" i="1" l="1"/>
</calcChain>
</file>

<file path=xl/sharedStrings.xml><?xml version="1.0" encoding="utf-8"?>
<sst xmlns="http://schemas.openxmlformats.org/spreadsheetml/2006/main" count="123" uniqueCount="123">
  <si>
    <t>Name</t>
  </si>
  <si>
    <t>A</t>
  </si>
  <si>
    <t>AE</t>
  </si>
  <si>
    <t>AO</t>
  </si>
  <si>
    <t>AH</t>
  </si>
  <si>
    <t>SUM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</si>
  <si>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</si>
  <si>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</si>
  <si>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</si>
  <si>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</si>
  <si>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</si>
  <si>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</si>
  <si>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</si>
  <si>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</si>
  <si>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</si>
  <si>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</si>
  <si>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</si>
  <si>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</si>
  <si>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</si>
  <si>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</si>
  <si>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</si>
  <si>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</si>
  <si>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</si>
  <si>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</si>
  <si>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</si>
  <si>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</si>
  <si>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</si>
  <si>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</si>
  <si>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</si>
  <si>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McDowell</t>
  </si>
  <si>
    <t>Marion</t>
  </si>
  <si>
    <t>Marshall</t>
  </si>
  <si>
    <t>Mason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</si>
  <si>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</si>
  <si>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</si>
  <si>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</si>
  <si>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</si>
  <si>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</si>
  <si>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</si>
  <si>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</si>
  <si>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</si>
  <si>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</si>
  <si>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</si>
  <si>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</si>
  <si>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</si>
  <si>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</si>
  <si>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</si>
  <si>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</si>
  <si>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</si>
  <si>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</si>
  <si>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</si>
  <si>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</si>
  <si>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</si>
  <si>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</si>
  <si>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</si>
  <si>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</si>
  <si>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</si>
  <si>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</si>
  <si>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</si>
  <si>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</si>
  <si>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</si>
  <si>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County</t>
  </si>
  <si>
    <t>Advisory &amp; regulatory</t>
  </si>
  <si>
    <t>SUM regulatory</t>
  </si>
  <si>
    <t>54009C</t>
  </si>
  <si>
    <t>54011C</t>
  </si>
  <si>
    <t>54017C</t>
  </si>
  <si>
    <t>54019C</t>
  </si>
  <si>
    <t>54025C</t>
  </si>
  <si>
    <t>54029C</t>
  </si>
  <si>
    <t>54033C</t>
  </si>
  <si>
    <t>54037C</t>
  </si>
  <si>
    <t>54039C</t>
  </si>
  <si>
    <t>54045C</t>
  </si>
  <si>
    <t>54047C</t>
  </si>
  <si>
    <t>54049C</t>
  </si>
  <si>
    <t>54055C</t>
  </si>
  <si>
    <t>54059C</t>
  </si>
  <si>
    <t>54061C</t>
  </si>
  <si>
    <t>54069C</t>
  </si>
  <si>
    <t>54073C</t>
  </si>
  <si>
    <t>54077C</t>
  </si>
  <si>
    <t>54079C</t>
  </si>
  <si>
    <t>54081C</t>
  </si>
  <si>
    <t>54085C</t>
  </si>
  <si>
    <t>54087C</t>
  </si>
  <si>
    <t>54091C</t>
  </si>
  <si>
    <t>54095C</t>
  </si>
  <si>
    <t>54099C</t>
  </si>
  <si>
    <t>54109C</t>
  </si>
  <si>
    <t>54001C</t>
  </si>
  <si>
    <t>54003C</t>
  </si>
  <si>
    <t>54005C</t>
  </si>
  <si>
    <t>54007C</t>
  </si>
  <si>
    <t>54013C</t>
  </si>
  <si>
    <t>54015C</t>
  </si>
  <si>
    <t>54021C</t>
  </si>
  <si>
    <t>54023C</t>
  </si>
  <si>
    <t>54027C</t>
  </si>
  <si>
    <t>54031C</t>
  </si>
  <si>
    <t>54035C</t>
  </si>
  <si>
    <t>54041C</t>
  </si>
  <si>
    <t>54043C</t>
  </si>
  <si>
    <t>54051C</t>
  </si>
  <si>
    <t>54053C</t>
  </si>
  <si>
    <t>54057C</t>
  </si>
  <si>
    <t>54063C</t>
  </si>
  <si>
    <t>54065C</t>
  </si>
  <si>
    <t>54067C</t>
  </si>
  <si>
    <t>54071C</t>
  </si>
  <si>
    <t>54075C</t>
  </si>
  <si>
    <t>54083C</t>
  </si>
  <si>
    <t>54089C</t>
  </si>
  <si>
    <t>54093C</t>
  </si>
  <si>
    <t>54097C</t>
  </si>
  <si>
    <t>54101C</t>
  </si>
  <si>
    <t>54103C</t>
  </si>
  <si>
    <t>54105C</t>
  </si>
  <si>
    <t>54107C</t>
  </si>
  <si>
    <t>% of detail/total</t>
  </si>
  <si>
    <t>Advisory Only</t>
  </si>
  <si>
    <t>Regulatory Only</t>
  </si>
  <si>
    <t>Red text - Total regulatory building counts don't match with differenct queries; more refinement of the query process/GIS layers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</si>
</sst>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3" fillId="0" borderId="1" xfId="0" applyFont="1" applyBorder="1"/>
    <xf numFmtId="0" fontId="2" fillId="0" borderId="1" xfId="0" applyFont="1" applyBorder="1"/>
    <xf numFmtId="1" fontId="4" fillId="0" borderId="0" xfId="0" applyNumberFormat="1" applyFont="1"/>
    <xf numFmtId="0" fontId="4" fillId="0" borderId="0" xfId="0" applyFont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zoomScaleNormal="100" workbookViewId="0">
      <selection activeCell="C67" sqref="C67"/>
    </sheetView>
  </sheetViews>
  <sheetFormatPr defaultRowHeight="15" x14ac:dyDescent="0.25"/>
  <cols>
    <col min="2" max="2" width="11.42578125" style="2" bestFit="1" customWidth="1"/>
    <col min="3" max="3" width="9.7109375" style="2" customWidth="1"/>
    <col min="4" max="7" width="9.140625" style="2"/>
    <col min="8" max="8" width="15.5703125" style="2" bestFit="1" customWidth="1"/>
    <col min="9" max="10" width="9.140625" style="2"/>
    <col min="11" max="11" width="13.42578125" style="6" bestFit="1" customWidth="1"/>
    <col min="12" max="12" width="15.28515625" style="2" bestFit="1" customWidth="1"/>
    <col min="13" max="13" width="20.5703125" style="2" bestFit="1" customWidth="1"/>
    <col min="14" max="14" width="15" style="2" bestFit="1" customWidth="1"/>
    <col min="15" max="16384" width="9.140625" style="2"/>
  </cols>
  <sheetData>
    <row r="2" spans="1:15" x14ac:dyDescent="0.25">
      <c r="A2" s="1" t="s">
        <v>61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119</v>
      </c>
      <c r="I2" s="3"/>
      <c r="K2" s="5" t="s">
        <v>120</v>
      </c>
      <c r="L2" s="3" t="s">
        <v>121</v>
      </c>
      <c r="M2" s="3" t="s">
        <v>62</v>
      </c>
      <c r="N2" s="3" t="s">
        <v>63</v>
      </c>
      <c r="O2" s="3"/>
    </row>
    <row r="3" spans="1:15" x14ac:dyDescent="0.25">
      <c r="A3" s="4" t="s">
        <v>90</v>
      </c>
      <c r="B3" s="2" t="s">
        <v>6</v>
      </c>
      <c r="C3" s="2">
        <v>405</v>
      </c>
      <c r="D3" s="2">
        <v>384</v>
      </c>
      <c r="G3" s="2">
        <f t="shared" ref="G3:G21" si="0">SUM(C3:F3)</f>
        <v>789</v>
      </c>
      <c r="H3" s="2">
        <f>SUM(D3:F3)/G3</f>
        <v>0.48669201520912547</v>
      </c>
      <c r="N3" s="2">
        <f>G3</f>
        <v>789</v>
      </c>
    </row>
    <row r="4" spans="1:15" x14ac:dyDescent="0.25">
      <c r="A4" s="4" t="s">
        <v>91</v>
      </c>
      <c r="B4" s="2" t="s">
        <v>7</v>
      </c>
      <c r="C4" s="2">
        <v>144</v>
      </c>
      <c r="D4" s="2">
        <v>513</v>
      </c>
      <c r="G4" s="2">
        <f t="shared" si="0"/>
        <v>657</v>
      </c>
      <c r="H4" s="2">
        <f t="shared" ref="H4:H57" si="1">SUM(D4:F4)/G4</f>
        <v>0.78082191780821919</v>
      </c>
      <c r="N4" s="2">
        <f t="shared" ref="N4:N6" si="2">G4</f>
        <v>657</v>
      </c>
    </row>
    <row r="5" spans="1:15" x14ac:dyDescent="0.25">
      <c r="A5" s="4" t="s">
        <v>92</v>
      </c>
      <c r="B5" s="2" t="s">
        <v>8</v>
      </c>
      <c r="C5" s="2">
        <v>742</v>
      </c>
      <c r="D5" s="2">
        <v>2816</v>
      </c>
      <c r="G5" s="2">
        <f t="shared" si="0"/>
        <v>3558</v>
      </c>
      <c r="H5" s="2">
        <f t="shared" si="1"/>
        <v>0.79145587408656548</v>
      </c>
      <c r="N5" s="2">
        <f t="shared" si="2"/>
        <v>3558</v>
      </c>
    </row>
    <row r="6" spans="1:15" x14ac:dyDescent="0.25">
      <c r="A6" s="4" t="s">
        <v>93</v>
      </c>
      <c r="B6" s="2" t="s">
        <v>9</v>
      </c>
      <c r="C6" s="2">
        <v>1064</v>
      </c>
      <c r="D6" s="2">
        <v>359</v>
      </c>
      <c r="G6" s="2">
        <f t="shared" si="0"/>
        <v>1423</v>
      </c>
      <c r="H6" s="2">
        <f t="shared" si="1"/>
        <v>0.25228390723822908</v>
      </c>
      <c r="N6" s="2">
        <f t="shared" si="2"/>
        <v>1423</v>
      </c>
    </row>
    <row r="7" spans="1:15" x14ac:dyDescent="0.25">
      <c r="A7" s="4" t="s">
        <v>64</v>
      </c>
      <c r="B7" s="2" t="s">
        <v>10</v>
      </c>
      <c r="C7" s="2">
        <v>120</v>
      </c>
      <c r="D7" s="2">
        <v>1678</v>
      </c>
      <c r="G7" s="2">
        <f t="shared" si="0"/>
        <v>1798</v>
      </c>
      <c r="H7" s="2">
        <f t="shared" si="1"/>
        <v>0.93325917686318127</v>
      </c>
      <c r="K7" s="6">
        <v>73</v>
      </c>
      <c r="L7" s="2">
        <v>1710</v>
      </c>
      <c r="M7" s="2">
        <v>87</v>
      </c>
      <c r="N7" s="2">
        <f>SUM(L7:M7)</f>
        <v>1797</v>
      </c>
    </row>
    <row r="8" spans="1:15" x14ac:dyDescent="0.25">
      <c r="A8" s="4" t="s">
        <v>65</v>
      </c>
      <c r="B8" s="2" t="s">
        <v>11</v>
      </c>
      <c r="C8" s="2">
        <v>602</v>
      </c>
      <c r="D8" s="2">
        <v>1975</v>
      </c>
      <c r="G8" s="2">
        <f t="shared" si="0"/>
        <v>2577</v>
      </c>
      <c r="H8" s="2">
        <f t="shared" si="1"/>
        <v>0.76639503298409006</v>
      </c>
      <c r="K8" s="6">
        <v>64</v>
      </c>
      <c r="L8" s="2">
        <v>2492</v>
      </c>
      <c r="M8" s="2">
        <v>85</v>
      </c>
      <c r="N8" s="2">
        <f t="shared" ref="N8" si="3">SUM(L8:M8)</f>
        <v>2577</v>
      </c>
    </row>
    <row r="9" spans="1:15" x14ac:dyDescent="0.25">
      <c r="A9" s="4" t="s">
        <v>94</v>
      </c>
      <c r="B9" s="2" t="s">
        <v>12</v>
      </c>
      <c r="C9" s="2">
        <v>137</v>
      </c>
      <c r="D9" s="2">
        <v>235</v>
      </c>
      <c r="G9" s="2">
        <f t="shared" si="0"/>
        <v>372</v>
      </c>
      <c r="H9" s="2">
        <f t="shared" si="1"/>
        <v>0.63172043010752688</v>
      </c>
      <c r="N9" s="2">
        <f>G9</f>
        <v>372</v>
      </c>
    </row>
    <row r="10" spans="1:15" x14ac:dyDescent="0.25">
      <c r="A10" s="4" t="s">
        <v>95</v>
      </c>
      <c r="B10" s="2" t="s">
        <v>13</v>
      </c>
      <c r="C10" s="2">
        <v>751</v>
      </c>
      <c r="D10" s="2">
        <v>971</v>
      </c>
      <c r="G10" s="2">
        <f t="shared" si="0"/>
        <v>1722</v>
      </c>
      <c r="H10" s="2">
        <f t="shared" si="1"/>
        <v>0.56387921022067367</v>
      </c>
      <c r="N10" s="2">
        <f>G10</f>
        <v>1722</v>
      </c>
    </row>
    <row r="11" spans="1:15" x14ac:dyDescent="0.25">
      <c r="A11" s="4" t="s">
        <v>66</v>
      </c>
      <c r="B11" s="2" t="s">
        <v>14</v>
      </c>
      <c r="C11" s="2">
        <v>1047</v>
      </c>
      <c r="D11" s="2">
        <v>319</v>
      </c>
      <c r="G11" s="2">
        <f t="shared" si="0"/>
        <v>1366</v>
      </c>
      <c r="H11" s="2">
        <f t="shared" si="1"/>
        <v>0.23352855051244509</v>
      </c>
      <c r="K11" s="6">
        <v>37</v>
      </c>
      <c r="L11" s="2">
        <v>1046</v>
      </c>
      <c r="M11" s="2">
        <v>320</v>
      </c>
      <c r="N11" s="2">
        <f t="shared" ref="N11:N12" si="4">SUM(L11:M11)</f>
        <v>1366</v>
      </c>
    </row>
    <row r="12" spans="1:15" s="8" customFormat="1" x14ac:dyDescent="0.25">
      <c r="A12" s="7" t="s">
        <v>67</v>
      </c>
      <c r="B12" s="8" t="s">
        <v>15</v>
      </c>
      <c r="C12" s="8">
        <v>952</v>
      </c>
      <c r="D12" s="8">
        <v>387</v>
      </c>
      <c r="G12" s="8">
        <f t="shared" si="0"/>
        <v>1339</v>
      </c>
      <c r="H12" s="8">
        <f t="shared" si="1"/>
        <v>0.28902165795369678</v>
      </c>
      <c r="K12" s="9">
        <v>486</v>
      </c>
      <c r="L12" s="8">
        <v>794</v>
      </c>
      <c r="M12" s="8">
        <v>551</v>
      </c>
      <c r="N12" s="8">
        <f t="shared" si="4"/>
        <v>1345</v>
      </c>
    </row>
    <row r="13" spans="1:15" x14ac:dyDescent="0.25">
      <c r="A13" s="4" t="s">
        <v>96</v>
      </c>
      <c r="B13" s="2" t="s">
        <v>16</v>
      </c>
      <c r="C13" s="2">
        <v>382</v>
      </c>
      <c r="D13" s="2">
        <v>423</v>
      </c>
      <c r="G13" s="2">
        <f t="shared" si="0"/>
        <v>805</v>
      </c>
      <c r="H13" s="2">
        <f t="shared" si="1"/>
        <v>0.52546583850931672</v>
      </c>
      <c r="N13" s="2">
        <f>G13</f>
        <v>805</v>
      </c>
    </row>
    <row r="14" spans="1:15" x14ac:dyDescent="0.25">
      <c r="A14" s="4" t="s">
        <v>97</v>
      </c>
      <c r="B14" s="2" t="s">
        <v>17</v>
      </c>
      <c r="C14" s="2">
        <v>247</v>
      </c>
      <c r="D14" s="2">
        <v>24</v>
      </c>
      <c r="F14" s="2">
        <v>2</v>
      </c>
      <c r="G14" s="2">
        <f t="shared" si="0"/>
        <v>273</v>
      </c>
      <c r="H14" s="2">
        <f t="shared" si="1"/>
        <v>9.5238095238095233E-2</v>
      </c>
      <c r="N14" s="2">
        <f>G14</f>
        <v>273</v>
      </c>
    </row>
    <row r="15" spans="1:15" x14ac:dyDescent="0.25">
      <c r="A15" s="4" t="s">
        <v>68</v>
      </c>
      <c r="B15" s="2" t="s">
        <v>18</v>
      </c>
      <c r="C15" s="2">
        <v>758</v>
      </c>
      <c r="D15" s="2">
        <v>810</v>
      </c>
      <c r="G15" s="2">
        <f t="shared" si="0"/>
        <v>1568</v>
      </c>
      <c r="H15" s="2">
        <f t="shared" si="1"/>
        <v>0.51658163265306123</v>
      </c>
      <c r="L15" s="2">
        <v>1568</v>
      </c>
      <c r="N15" s="2">
        <f t="shared" ref="N15" si="5">SUM(L15:M15)</f>
        <v>1568</v>
      </c>
    </row>
    <row r="16" spans="1:15" x14ac:dyDescent="0.25">
      <c r="A16" s="4" t="s">
        <v>98</v>
      </c>
      <c r="B16" s="2" t="s">
        <v>19</v>
      </c>
      <c r="C16" s="2">
        <v>566</v>
      </c>
      <c r="D16" s="2">
        <v>964</v>
      </c>
      <c r="G16" s="2">
        <f t="shared" si="0"/>
        <v>1530</v>
      </c>
      <c r="H16" s="2">
        <f t="shared" si="1"/>
        <v>0.63006535947712417</v>
      </c>
      <c r="N16" s="2">
        <f>G16</f>
        <v>1530</v>
      </c>
    </row>
    <row r="17" spans="1:14" x14ac:dyDescent="0.25">
      <c r="A17" s="4" t="s">
        <v>69</v>
      </c>
      <c r="B17" s="2" t="s">
        <v>20</v>
      </c>
      <c r="C17" s="2">
        <v>6</v>
      </c>
      <c r="D17" s="2">
        <v>726</v>
      </c>
      <c r="G17" s="2">
        <f t="shared" si="0"/>
        <v>732</v>
      </c>
      <c r="H17" s="2">
        <f t="shared" si="1"/>
        <v>0.99180327868852458</v>
      </c>
      <c r="K17" s="6">
        <v>19</v>
      </c>
      <c r="L17" s="2">
        <v>731</v>
      </c>
      <c r="M17" s="2">
        <v>1</v>
      </c>
      <c r="N17" s="2">
        <f t="shared" ref="N17" si="6">SUM(L17:M17)</f>
        <v>732</v>
      </c>
    </row>
    <row r="18" spans="1:14" x14ac:dyDescent="0.25">
      <c r="A18" s="4" t="s">
        <v>99</v>
      </c>
      <c r="B18" s="2" t="s">
        <v>21</v>
      </c>
      <c r="C18" s="2">
        <v>391</v>
      </c>
      <c r="D18" s="2">
        <v>103</v>
      </c>
      <c r="G18" s="2">
        <f t="shared" si="0"/>
        <v>494</v>
      </c>
      <c r="H18" s="2">
        <f t="shared" si="1"/>
        <v>0.20850202429149797</v>
      </c>
      <c r="N18" s="2">
        <f>G18</f>
        <v>494</v>
      </c>
    </row>
    <row r="19" spans="1:14" x14ac:dyDescent="0.25">
      <c r="A19" s="4" t="s">
        <v>70</v>
      </c>
      <c r="B19" s="2" t="s">
        <v>22</v>
      </c>
      <c r="C19" s="2">
        <v>477</v>
      </c>
      <c r="D19" s="2">
        <v>1257</v>
      </c>
      <c r="G19" s="2">
        <f t="shared" si="0"/>
        <v>1734</v>
      </c>
      <c r="H19" s="2">
        <f t="shared" si="1"/>
        <v>0.72491349480968859</v>
      </c>
      <c r="L19" s="2">
        <v>1734</v>
      </c>
      <c r="N19" s="2">
        <f t="shared" ref="N19" si="7">SUM(L19:M19)</f>
        <v>1734</v>
      </c>
    </row>
    <row r="20" spans="1:14" x14ac:dyDescent="0.25">
      <c r="A20" s="4" t="s">
        <v>100</v>
      </c>
      <c r="B20" s="2" t="s">
        <v>23</v>
      </c>
      <c r="C20" s="2">
        <v>581</v>
      </c>
      <c r="D20" s="2">
        <v>452</v>
      </c>
      <c r="G20" s="2">
        <f t="shared" si="0"/>
        <v>1033</v>
      </c>
      <c r="H20" s="2">
        <f t="shared" si="1"/>
        <v>0.43756050338818975</v>
      </c>
      <c r="N20" s="2">
        <f>G20</f>
        <v>1033</v>
      </c>
    </row>
    <row r="21" spans="1:14" x14ac:dyDescent="0.25">
      <c r="A21" s="4" t="s">
        <v>71</v>
      </c>
      <c r="B21" s="2" t="s">
        <v>24</v>
      </c>
      <c r="C21" s="2">
        <v>322</v>
      </c>
      <c r="D21" s="2">
        <v>228</v>
      </c>
      <c r="E21" s="2">
        <v>123</v>
      </c>
      <c r="G21" s="2">
        <f t="shared" si="0"/>
        <v>673</v>
      </c>
      <c r="H21" s="2">
        <f t="shared" si="1"/>
        <v>0.52154531946508176</v>
      </c>
      <c r="K21" s="6">
        <v>44</v>
      </c>
      <c r="L21" s="2">
        <v>508</v>
      </c>
      <c r="M21" s="2">
        <v>165</v>
      </c>
      <c r="N21" s="2">
        <f t="shared" ref="N21:N22" si="8">SUM(L21:M21)</f>
        <v>673</v>
      </c>
    </row>
    <row r="22" spans="1:14" s="8" customFormat="1" x14ac:dyDescent="0.25">
      <c r="A22" s="7" t="s">
        <v>72</v>
      </c>
      <c r="B22" s="8" t="s">
        <v>25</v>
      </c>
      <c r="C22" s="8">
        <v>1947</v>
      </c>
      <c r="D22" s="8">
        <v>10716</v>
      </c>
      <c r="G22" s="8">
        <f>SUM(C22:D22)</f>
        <v>12663</v>
      </c>
      <c r="H22" s="8">
        <f t="shared" si="1"/>
        <v>0.84624496564795071</v>
      </c>
      <c r="K22" s="9">
        <v>245</v>
      </c>
      <c r="L22" s="8">
        <v>12093</v>
      </c>
      <c r="M22" s="8">
        <v>681</v>
      </c>
      <c r="N22" s="8">
        <f t="shared" si="8"/>
        <v>12774</v>
      </c>
    </row>
    <row r="23" spans="1:14" x14ac:dyDescent="0.25">
      <c r="A23" s="4" t="s">
        <v>101</v>
      </c>
      <c r="B23" s="2" t="s">
        <v>26</v>
      </c>
      <c r="C23" s="2">
        <v>1612</v>
      </c>
      <c r="D23" s="2">
        <v>534</v>
      </c>
      <c r="G23" s="2">
        <f t="shared" ref="G23:G41" si="9">SUM(C23:F23)</f>
        <v>2146</v>
      </c>
      <c r="H23" s="2">
        <f t="shared" si="1"/>
        <v>0.24883504193849021</v>
      </c>
      <c r="N23" s="2">
        <f>G23</f>
        <v>2146</v>
      </c>
    </row>
    <row r="24" spans="1:14" x14ac:dyDescent="0.25">
      <c r="A24" s="4" t="s">
        <v>102</v>
      </c>
      <c r="B24" s="2" t="s">
        <v>27</v>
      </c>
      <c r="C24" s="2">
        <v>1936</v>
      </c>
      <c r="D24" s="2">
        <v>649</v>
      </c>
      <c r="G24" s="2">
        <f t="shared" si="9"/>
        <v>2585</v>
      </c>
      <c r="H24" s="2">
        <f t="shared" si="1"/>
        <v>0.25106382978723402</v>
      </c>
      <c r="N24" s="2">
        <f>G24</f>
        <v>2585</v>
      </c>
    </row>
    <row r="25" spans="1:14" x14ac:dyDescent="0.25">
      <c r="A25" s="4" t="s">
        <v>73</v>
      </c>
      <c r="B25" s="2" t="s">
        <v>28</v>
      </c>
      <c r="C25" s="2">
        <v>1220</v>
      </c>
      <c r="D25" s="2">
        <v>4745</v>
      </c>
      <c r="G25" s="2">
        <f t="shared" si="9"/>
        <v>5965</v>
      </c>
      <c r="H25" s="2">
        <f t="shared" si="1"/>
        <v>0.79547359597652978</v>
      </c>
      <c r="K25" s="6">
        <v>717</v>
      </c>
      <c r="L25" s="2">
        <v>5306</v>
      </c>
      <c r="M25" s="2">
        <v>659</v>
      </c>
      <c r="N25" s="2">
        <f t="shared" ref="N25:N27" si="10">SUM(L25:M25)</f>
        <v>5965</v>
      </c>
    </row>
    <row r="26" spans="1:14" x14ac:dyDescent="0.25">
      <c r="A26" s="4" t="s">
        <v>74</v>
      </c>
      <c r="B26" s="2" t="s">
        <v>29</v>
      </c>
      <c r="C26" s="2">
        <v>1475</v>
      </c>
      <c r="D26" s="2">
        <v>2631</v>
      </c>
      <c r="G26" s="2">
        <f t="shared" si="9"/>
        <v>4106</v>
      </c>
      <c r="H26" s="2">
        <f t="shared" si="1"/>
        <v>0.64076960545543105</v>
      </c>
      <c r="K26" s="6">
        <v>1010</v>
      </c>
      <c r="L26" s="2">
        <v>4106</v>
      </c>
      <c r="M26" s="2">
        <v>0</v>
      </c>
      <c r="N26" s="2">
        <f t="shared" si="10"/>
        <v>4106</v>
      </c>
    </row>
    <row r="27" spans="1:14" x14ac:dyDescent="0.25">
      <c r="A27" s="4" t="s">
        <v>75</v>
      </c>
      <c r="B27" s="2" t="s">
        <v>30</v>
      </c>
      <c r="C27" s="2">
        <v>829</v>
      </c>
      <c r="D27" s="2">
        <v>1112</v>
      </c>
      <c r="E27" s="2">
        <v>0</v>
      </c>
      <c r="G27" s="2">
        <f t="shared" si="9"/>
        <v>1941</v>
      </c>
      <c r="H27" s="2">
        <f t="shared" si="1"/>
        <v>0.57290056671818645</v>
      </c>
      <c r="L27" s="2">
        <v>1941</v>
      </c>
      <c r="N27" s="2">
        <f t="shared" si="10"/>
        <v>1941</v>
      </c>
    </row>
    <row r="28" spans="1:14" x14ac:dyDescent="0.25">
      <c r="A28" s="4" t="s">
        <v>103</v>
      </c>
      <c r="B28" s="2" t="s">
        <v>31</v>
      </c>
      <c r="C28" s="2">
        <v>417</v>
      </c>
      <c r="D28" s="2">
        <v>1024</v>
      </c>
      <c r="G28" s="2">
        <f t="shared" si="9"/>
        <v>1441</v>
      </c>
      <c r="H28" s="2">
        <f t="shared" si="1"/>
        <v>0.71061762664816097</v>
      </c>
      <c r="N28" s="2">
        <f>G28</f>
        <v>1441</v>
      </c>
    </row>
    <row r="29" spans="1:14" x14ac:dyDescent="0.25">
      <c r="A29" s="4" t="s">
        <v>104</v>
      </c>
      <c r="B29" s="2" t="s">
        <v>32</v>
      </c>
      <c r="C29" s="2">
        <v>206</v>
      </c>
      <c r="D29" s="2">
        <v>1510</v>
      </c>
      <c r="G29" s="2">
        <f t="shared" si="9"/>
        <v>1716</v>
      </c>
      <c r="H29" s="2">
        <f t="shared" si="1"/>
        <v>0.87995337995337997</v>
      </c>
      <c r="N29" s="2">
        <f>G29</f>
        <v>1716</v>
      </c>
    </row>
    <row r="30" spans="1:14" x14ac:dyDescent="0.25">
      <c r="A30" s="4" t="s">
        <v>76</v>
      </c>
      <c r="B30" s="2" t="s">
        <v>33</v>
      </c>
      <c r="C30" s="2">
        <v>825</v>
      </c>
      <c r="D30" s="2">
        <v>1498</v>
      </c>
      <c r="G30" s="2">
        <f t="shared" si="9"/>
        <v>2323</v>
      </c>
      <c r="H30" s="2">
        <f t="shared" si="1"/>
        <v>0.6448557899268188</v>
      </c>
      <c r="K30" s="6">
        <v>74</v>
      </c>
      <c r="L30" s="2">
        <v>2204</v>
      </c>
      <c r="M30" s="2">
        <v>119</v>
      </c>
      <c r="N30" s="2">
        <f t="shared" ref="N30" si="11">SUM(L30:M30)</f>
        <v>2323</v>
      </c>
    </row>
    <row r="31" spans="1:14" x14ac:dyDescent="0.25">
      <c r="A31" s="4" t="s">
        <v>105</v>
      </c>
      <c r="B31" s="2" t="s">
        <v>34</v>
      </c>
      <c r="C31" s="2">
        <v>134</v>
      </c>
      <c r="D31" s="2">
        <v>982</v>
      </c>
      <c r="G31" s="2">
        <f t="shared" si="9"/>
        <v>1116</v>
      </c>
      <c r="H31" s="2">
        <f t="shared" si="1"/>
        <v>0.87992831541218641</v>
      </c>
      <c r="N31" s="2">
        <f>G31</f>
        <v>1116</v>
      </c>
    </row>
    <row r="32" spans="1:14" x14ac:dyDescent="0.25">
      <c r="A32" s="4" t="s">
        <v>77</v>
      </c>
      <c r="B32" s="2" t="s">
        <v>35</v>
      </c>
      <c r="C32" s="2">
        <v>920</v>
      </c>
      <c r="D32" s="2">
        <v>2831</v>
      </c>
      <c r="G32" s="2">
        <f t="shared" si="9"/>
        <v>3751</v>
      </c>
      <c r="H32" s="2">
        <f t="shared" si="1"/>
        <v>0.75473207144761401</v>
      </c>
      <c r="L32" s="2">
        <v>3744</v>
      </c>
      <c r="M32" s="2">
        <v>7</v>
      </c>
      <c r="N32" s="2">
        <f t="shared" ref="N32:N33" si="12">SUM(L32:M32)</f>
        <v>3751</v>
      </c>
    </row>
    <row r="33" spans="1:14" x14ac:dyDescent="0.25">
      <c r="A33" s="4" t="s">
        <v>78</v>
      </c>
      <c r="B33" s="2" t="s">
        <v>36</v>
      </c>
      <c r="C33" s="2">
        <v>670</v>
      </c>
      <c r="D33" s="2">
        <v>367</v>
      </c>
      <c r="G33" s="2">
        <f t="shared" si="9"/>
        <v>1037</v>
      </c>
      <c r="H33" s="2">
        <f t="shared" si="1"/>
        <v>0.35390549662487947</v>
      </c>
      <c r="K33" s="6">
        <v>223</v>
      </c>
      <c r="L33" s="2">
        <v>799</v>
      </c>
      <c r="M33" s="2">
        <v>238</v>
      </c>
      <c r="N33" s="2">
        <f t="shared" si="12"/>
        <v>1037</v>
      </c>
    </row>
    <row r="34" spans="1:14" x14ac:dyDescent="0.25">
      <c r="A34" s="4" t="s">
        <v>106</v>
      </c>
      <c r="B34" s="2" t="s">
        <v>37</v>
      </c>
      <c r="C34" s="2">
        <v>317</v>
      </c>
      <c r="D34" s="2">
        <v>233</v>
      </c>
      <c r="G34" s="2">
        <f t="shared" si="9"/>
        <v>550</v>
      </c>
      <c r="H34" s="2">
        <f t="shared" si="1"/>
        <v>0.42363636363636364</v>
      </c>
      <c r="N34" s="2">
        <f>G34</f>
        <v>550</v>
      </c>
    </row>
    <row r="35" spans="1:14" x14ac:dyDescent="0.25">
      <c r="A35" s="4" t="s">
        <v>107</v>
      </c>
      <c r="B35" s="2" t="s">
        <v>38</v>
      </c>
      <c r="C35" s="2">
        <v>233</v>
      </c>
      <c r="D35" s="2">
        <v>680</v>
      </c>
      <c r="G35" s="2">
        <f t="shared" si="9"/>
        <v>913</v>
      </c>
      <c r="H35" s="2">
        <f t="shared" si="1"/>
        <v>0.74479737130339541</v>
      </c>
      <c r="N35" s="2">
        <f t="shared" ref="N35:N36" si="13">G35</f>
        <v>913</v>
      </c>
    </row>
    <row r="36" spans="1:14" x14ac:dyDescent="0.25">
      <c r="A36" s="4" t="s">
        <v>108</v>
      </c>
      <c r="B36" s="2" t="s">
        <v>39</v>
      </c>
      <c r="C36" s="2">
        <v>663</v>
      </c>
      <c r="D36" s="2">
        <v>479</v>
      </c>
      <c r="G36" s="2">
        <f t="shared" si="9"/>
        <v>1142</v>
      </c>
      <c r="H36" s="2">
        <f t="shared" si="1"/>
        <v>0.41943957968476359</v>
      </c>
      <c r="N36" s="2">
        <f t="shared" si="13"/>
        <v>1142</v>
      </c>
    </row>
    <row r="37" spans="1:14" x14ac:dyDescent="0.25">
      <c r="A37" s="4" t="s">
        <v>79</v>
      </c>
      <c r="B37" s="2" t="s">
        <v>40</v>
      </c>
      <c r="C37" s="2">
        <v>369</v>
      </c>
      <c r="D37" s="2">
        <v>2783</v>
      </c>
      <c r="G37" s="2">
        <f t="shared" si="9"/>
        <v>3152</v>
      </c>
      <c r="H37" s="2">
        <f t="shared" si="1"/>
        <v>0.88293147208121825</v>
      </c>
      <c r="K37" s="6">
        <v>31</v>
      </c>
      <c r="L37" s="2">
        <v>3062</v>
      </c>
      <c r="M37" s="2">
        <v>90</v>
      </c>
      <c r="N37" s="2">
        <f t="shared" ref="N37" si="14">SUM(L37:M37)</f>
        <v>3152</v>
      </c>
    </row>
    <row r="38" spans="1:14" x14ac:dyDescent="0.25">
      <c r="A38" s="4" t="s">
        <v>109</v>
      </c>
      <c r="B38" s="2" t="s">
        <v>41</v>
      </c>
      <c r="C38" s="2">
        <v>571</v>
      </c>
      <c r="D38" s="2">
        <v>25</v>
      </c>
      <c r="G38" s="2">
        <f t="shared" si="9"/>
        <v>596</v>
      </c>
      <c r="H38" s="2">
        <f t="shared" si="1"/>
        <v>4.1946308724832217E-2</v>
      </c>
      <c r="N38" s="2">
        <f>G38</f>
        <v>596</v>
      </c>
    </row>
    <row r="39" spans="1:14" x14ac:dyDescent="0.25">
      <c r="A39" s="4" t="s">
        <v>80</v>
      </c>
      <c r="B39" s="2" t="s">
        <v>42</v>
      </c>
      <c r="C39" s="2">
        <v>81</v>
      </c>
      <c r="D39" s="2">
        <v>560</v>
      </c>
      <c r="G39" s="2">
        <f t="shared" si="9"/>
        <v>641</v>
      </c>
      <c r="H39" s="2">
        <f t="shared" si="1"/>
        <v>0.87363494539781594</v>
      </c>
      <c r="K39" s="6">
        <v>65</v>
      </c>
      <c r="L39" s="2">
        <v>622</v>
      </c>
      <c r="M39" s="2">
        <v>19</v>
      </c>
      <c r="N39" s="2">
        <f t="shared" ref="N39" si="15">SUM(L39:M39)</f>
        <v>641</v>
      </c>
    </row>
    <row r="40" spans="1:14" x14ac:dyDescent="0.25">
      <c r="A40" s="4" t="s">
        <v>110</v>
      </c>
      <c r="B40" s="2" t="s">
        <v>43</v>
      </c>
      <c r="C40" s="2">
        <v>261</v>
      </c>
      <c r="D40" s="2">
        <v>540</v>
      </c>
      <c r="G40" s="2">
        <f t="shared" si="9"/>
        <v>801</v>
      </c>
      <c r="H40" s="2">
        <f t="shared" si="1"/>
        <v>0.6741573033707865</v>
      </c>
      <c r="N40" s="2">
        <f>G40</f>
        <v>801</v>
      </c>
    </row>
    <row r="41" spans="1:14" x14ac:dyDescent="0.25">
      <c r="A41" s="4" t="s">
        <v>81</v>
      </c>
      <c r="B41" s="2" t="s">
        <v>44</v>
      </c>
      <c r="C41" s="2">
        <v>159</v>
      </c>
      <c r="D41" s="2">
        <v>507</v>
      </c>
      <c r="G41" s="2">
        <f t="shared" si="9"/>
        <v>666</v>
      </c>
      <c r="H41" s="2">
        <f t="shared" si="1"/>
        <v>0.76126126126126126</v>
      </c>
      <c r="K41" s="6">
        <v>70</v>
      </c>
      <c r="L41" s="2">
        <v>511</v>
      </c>
      <c r="M41" s="2">
        <v>155</v>
      </c>
      <c r="N41" s="2">
        <f t="shared" ref="N41:N43" si="16">SUM(L41:M41)</f>
        <v>666</v>
      </c>
    </row>
    <row r="42" spans="1:14" s="8" customFormat="1" x14ac:dyDescent="0.25">
      <c r="A42" s="7" t="s">
        <v>82</v>
      </c>
      <c r="B42" s="8" t="s">
        <v>45</v>
      </c>
      <c r="C42" s="8">
        <v>504</v>
      </c>
      <c r="D42" s="8">
        <v>1979</v>
      </c>
      <c r="G42" s="8">
        <f>SUM(C42:D42)</f>
        <v>2483</v>
      </c>
      <c r="H42" s="8">
        <f t="shared" si="1"/>
        <v>0.79701973419250904</v>
      </c>
      <c r="K42" s="9">
        <v>81</v>
      </c>
      <c r="L42" s="8">
        <v>2255</v>
      </c>
      <c r="M42" s="8">
        <v>111</v>
      </c>
      <c r="N42" s="8">
        <f t="shared" si="16"/>
        <v>2366</v>
      </c>
    </row>
    <row r="43" spans="1:14" x14ac:dyDescent="0.25">
      <c r="A43" s="4" t="s">
        <v>83</v>
      </c>
      <c r="B43" s="2" t="s">
        <v>46</v>
      </c>
      <c r="C43" s="2">
        <v>1415</v>
      </c>
      <c r="D43" s="2">
        <v>919</v>
      </c>
      <c r="G43" s="2">
        <f t="shared" ref="G43:G57" si="17">SUM(C43:F43)</f>
        <v>2334</v>
      </c>
      <c r="H43" s="2">
        <f t="shared" si="1"/>
        <v>0.39374464438731793</v>
      </c>
      <c r="K43" s="6">
        <v>321</v>
      </c>
      <c r="L43" s="2">
        <v>1483</v>
      </c>
      <c r="M43" s="2">
        <v>851</v>
      </c>
      <c r="N43" s="2">
        <f t="shared" si="16"/>
        <v>2334</v>
      </c>
    </row>
    <row r="44" spans="1:14" x14ac:dyDescent="0.25">
      <c r="A44" s="4" t="s">
        <v>111</v>
      </c>
      <c r="B44" s="2" t="s">
        <v>47</v>
      </c>
      <c r="C44" s="2">
        <v>1401</v>
      </c>
      <c r="D44" s="2">
        <v>293</v>
      </c>
      <c r="G44" s="2">
        <f t="shared" si="17"/>
        <v>1694</v>
      </c>
      <c r="H44" s="2">
        <f t="shared" si="1"/>
        <v>0.1729634002361275</v>
      </c>
      <c r="N44" s="2">
        <f>G44</f>
        <v>1694</v>
      </c>
    </row>
    <row r="45" spans="1:14" x14ac:dyDescent="0.25">
      <c r="A45" s="4" t="s">
        <v>84</v>
      </c>
      <c r="B45" s="2" t="s">
        <v>48</v>
      </c>
      <c r="C45" s="2">
        <v>658</v>
      </c>
      <c r="D45" s="2">
        <v>25</v>
      </c>
      <c r="G45" s="2">
        <f t="shared" si="17"/>
        <v>683</v>
      </c>
      <c r="H45" s="2">
        <f t="shared" si="1"/>
        <v>3.6603221083455345E-2</v>
      </c>
      <c r="K45" s="6">
        <v>301</v>
      </c>
      <c r="L45" s="2">
        <v>341</v>
      </c>
      <c r="M45" s="2">
        <v>342</v>
      </c>
      <c r="N45" s="2">
        <f t="shared" ref="N45:N46" si="18">SUM(L45:M45)</f>
        <v>683</v>
      </c>
    </row>
    <row r="46" spans="1:14" x14ac:dyDescent="0.25">
      <c r="A46" s="4" t="s">
        <v>85</v>
      </c>
      <c r="B46" s="2" t="s">
        <v>49</v>
      </c>
      <c r="C46" s="2">
        <v>1261</v>
      </c>
      <c r="D46" s="2">
        <v>298</v>
      </c>
      <c r="G46" s="2">
        <f t="shared" si="17"/>
        <v>1559</v>
      </c>
      <c r="H46" s="2">
        <f t="shared" si="1"/>
        <v>0.19114817190506736</v>
      </c>
      <c r="K46" s="6">
        <v>445</v>
      </c>
      <c r="L46" s="2">
        <v>1039</v>
      </c>
      <c r="M46" s="2">
        <v>520</v>
      </c>
      <c r="N46" s="2">
        <f t="shared" si="18"/>
        <v>1559</v>
      </c>
    </row>
    <row r="47" spans="1:14" x14ac:dyDescent="0.25">
      <c r="A47" s="4" t="s">
        <v>112</v>
      </c>
      <c r="B47" s="2" t="s">
        <v>50</v>
      </c>
      <c r="C47" s="2">
        <v>92</v>
      </c>
      <c r="D47" s="2">
        <v>1363</v>
      </c>
      <c r="G47" s="2">
        <f t="shared" si="17"/>
        <v>1455</v>
      </c>
      <c r="H47" s="2">
        <f t="shared" si="1"/>
        <v>0.93676975945017182</v>
      </c>
      <c r="N47" s="2">
        <f>G47</f>
        <v>1455</v>
      </c>
    </row>
    <row r="48" spans="1:14" x14ac:dyDescent="0.25">
      <c r="A48" s="4" t="s">
        <v>86</v>
      </c>
      <c r="B48" s="2" t="s">
        <v>51</v>
      </c>
      <c r="C48" s="2">
        <v>168</v>
      </c>
      <c r="D48" s="2">
        <v>33</v>
      </c>
      <c r="G48" s="2">
        <f t="shared" si="17"/>
        <v>201</v>
      </c>
      <c r="H48" s="2">
        <f t="shared" si="1"/>
        <v>0.16417910447761194</v>
      </c>
      <c r="K48" s="6">
        <v>139</v>
      </c>
      <c r="L48" s="2">
        <v>114</v>
      </c>
      <c r="M48" s="2">
        <v>87</v>
      </c>
      <c r="N48" s="2">
        <f t="shared" ref="N48" si="19">SUM(L48:M48)</f>
        <v>201</v>
      </c>
    </row>
    <row r="49" spans="1:14" x14ac:dyDescent="0.25">
      <c r="A49" s="4" t="s">
        <v>113</v>
      </c>
      <c r="B49" s="2" t="s">
        <v>52</v>
      </c>
      <c r="C49" s="2">
        <v>155</v>
      </c>
      <c r="D49" s="2">
        <v>694</v>
      </c>
      <c r="G49" s="2">
        <f t="shared" si="17"/>
        <v>849</v>
      </c>
      <c r="H49" s="2">
        <f t="shared" si="1"/>
        <v>0.81743227326266199</v>
      </c>
      <c r="N49" s="2">
        <f>G49</f>
        <v>849</v>
      </c>
    </row>
    <row r="50" spans="1:14" x14ac:dyDescent="0.25">
      <c r="A50" s="4" t="s">
        <v>87</v>
      </c>
      <c r="B50" s="2" t="s">
        <v>53</v>
      </c>
      <c r="C50" s="2">
        <v>517</v>
      </c>
      <c r="D50" s="2">
        <v>294</v>
      </c>
      <c r="G50" s="2">
        <f t="shared" si="17"/>
        <v>811</v>
      </c>
      <c r="H50" s="2">
        <f t="shared" si="1"/>
        <v>0.36251541307028362</v>
      </c>
      <c r="K50" s="6">
        <v>66</v>
      </c>
      <c r="L50" s="2">
        <v>630</v>
      </c>
      <c r="M50" s="2">
        <v>181</v>
      </c>
      <c r="N50" s="2">
        <f t="shared" ref="N50" si="20">SUM(L50:M50)</f>
        <v>811</v>
      </c>
    </row>
    <row r="51" spans="1:14" x14ac:dyDescent="0.25">
      <c r="A51" s="4" t="s">
        <v>114</v>
      </c>
      <c r="B51" s="2" t="s">
        <v>54</v>
      </c>
      <c r="C51" s="2">
        <v>596</v>
      </c>
      <c r="D51" s="2">
        <v>667</v>
      </c>
      <c r="G51" s="2">
        <f t="shared" si="17"/>
        <v>1263</v>
      </c>
      <c r="H51" s="2">
        <f t="shared" si="1"/>
        <v>0.52810768012668252</v>
      </c>
      <c r="N51" s="2">
        <f>G51</f>
        <v>1263</v>
      </c>
    </row>
    <row r="52" spans="1:14" x14ac:dyDescent="0.25">
      <c r="A52" s="4" t="s">
        <v>88</v>
      </c>
      <c r="B52" s="2" t="s">
        <v>55</v>
      </c>
      <c r="C52" s="2">
        <v>1089</v>
      </c>
      <c r="D52" s="2">
        <v>2331</v>
      </c>
      <c r="G52" s="2">
        <f t="shared" si="17"/>
        <v>3420</v>
      </c>
      <c r="H52" s="2">
        <f t="shared" si="1"/>
        <v>0.68157894736842106</v>
      </c>
      <c r="L52" s="2">
        <v>3420</v>
      </c>
      <c r="N52" s="2">
        <f t="shared" ref="N52" si="21">SUM(L52:M52)</f>
        <v>3420</v>
      </c>
    </row>
    <row r="53" spans="1:14" x14ac:dyDescent="0.25">
      <c r="A53" s="4" t="s">
        <v>115</v>
      </c>
      <c r="B53" s="2" t="s">
        <v>56</v>
      </c>
      <c r="C53" s="2">
        <v>222</v>
      </c>
      <c r="D53" s="2">
        <v>597</v>
      </c>
      <c r="G53" s="2">
        <f t="shared" si="17"/>
        <v>819</v>
      </c>
      <c r="H53" s="2">
        <f t="shared" si="1"/>
        <v>0.7289377289377289</v>
      </c>
      <c r="N53" s="2">
        <f>G53</f>
        <v>819</v>
      </c>
    </row>
    <row r="54" spans="1:14" x14ac:dyDescent="0.25">
      <c r="A54" s="4" t="s">
        <v>116</v>
      </c>
      <c r="B54" s="2" t="s">
        <v>57</v>
      </c>
      <c r="C54" s="2">
        <v>982</v>
      </c>
      <c r="D54" s="2">
        <v>970</v>
      </c>
      <c r="G54" s="2">
        <f t="shared" si="17"/>
        <v>1952</v>
      </c>
      <c r="H54" s="2">
        <f t="shared" si="1"/>
        <v>0.4969262295081967</v>
      </c>
      <c r="N54" s="2">
        <f>G54</f>
        <v>1952</v>
      </c>
    </row>
    <row r="55" spans="1:14" x14ac:dyDescent="0.25">
      <c r="A55" s="4" t="s">
        <v>117</v>
      </c>
      <c r="B55" s="2" t="s">
        <v>58</v>
      </c>
      <c r="C55" s="2">
        <v>770</v>
      </c>
      <c r="D55" s="2">
        <v>110</v>
      </c>
      <c r="G55" s="2">
        <f t="shared" si="17"/>
        <v>880</v>
      </c>
      <c r="H55" s="2">
        <f t="shared" si="1"/>
        <v>0.125</v>
      </c>
      <c r="N55" s="2">
        <f>G55</f>
        <v>880</v>
      </c>
    </row>
    <row r="56" spans="1:14" x14ac:dyDescent="0.25">
      <c r="A56" s="4" t="s">
        <v>118</v>
      </c>
      <c r="B56" s="2" t="s">
        <v>59</v>
      </c>
      <c r="C56" s="2">
        <v>715</v>
      </c>
      <c r="D56" s="2">
        <v>1627</v>
      </c>
      <c r="G56" s="2">
        <f t="shared" si="17"/>
        <v>2342</v>
      </c>
      <c r="H56" s="2">
        <f t="shared" si="1"/>
        <v>0.69470538001707938</v>
      </c>
      <c r="N56" s="2">
        <f>G56</f>
        <v>2342</v>
      </c>
    </row>
    <row r="57" spans="1:14" x14ac:dyDescent="0.25">
      <c r="A57" s="4" t="s">
        <v>89</v>
      </c>
      <c r="B57" s="2" t="s">
        <v>60</v>
      </c>
      <c r="C57" s="2">
        <v>906</v>
      </c>
      <c r="D57" s="2">
        <v>2011</v>
      </c>
      <c r="G57" s="2">
        <f t="shared" si="17"/>
        <v>2917</v>
      </c>
      <c r="H57" s="2">
        <f t="shared" si="1"/>
        <v>0.68940692492286593</v>
      </c>
      <c r="K57" s="6">
        <v>1105</v>
      </c>
      <c r="L57" s="2">
        <v>1299</v>
      </c>
      <c r="M57" s="2">
        <v>1618</v>
      </c>
      <c r="N57" s="2">
        <f t="shared" ref="N57" si="22">SUM(L57:M57)</f>
        <v>2917</v>
      </c>
    </row>
    <row r="58" spans="1:14" x14ac:dyDescent="0.25">
      <c r="G58" s="2">
        <f>SUM(G3:G57)</f>
        <v>99356</v>
      </c>
      <c r="K58" s="6">
        <f>COUNT(K5:K57)</f>
        <v>21</v>
      </c>
      <c r="L58" s="6"/>
      <c r="N58" s="2">
        <f>SUM(N3:N57)</f>
        <v>99355</v>
      </c>
    </row>
    <row r="60" spans="1:14" x14ac:dyDescent="0.25">
      <c r="A60" s="7" t="s">
        <v>122</v>
      </c>
      <c r="B60" s="8"/>
      <c r="C60" s="8"/>
      <c r="D60" s="8"/>
      <c r="E60" s="8"/>
      <c r="F60" s="8"/>
      <c r="G60" s="8"/>
      <c r="H60" s="8"/>
      <c r="I60" s="8"/>
      <c r="J60" s="8"/>
      <c r="K60" s="9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 Fang</dc:creator>
  <cp:lastModifiedBy>Kurt Donaldson</cp:lastModifiedBy>
  <dcterms:created xsi:type="dcterms:W3CDTF">2017-08-10T17:48:27Z</dcterms:created>
  <dcterms:modified xsi:type="dcterms:W3CDTF">2017-11-17T22:26:25Z</dcterms:modified>
</cp:coreProperties>
</file>