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mbakerintl-my.sharepoint.com/personal/madeline_harrell_mbakerintl_com/Documents/Documents/ARC/FMPU/October 2022/"/>
    </mc:Choice>
  </mc:AlternateContent>
  <xr:revisionPtr revIDLastSave="142" documentId="8_{BEE1E74A-84C2-4AFA-A9DC-0451837EF90D}" xr6:coauthVersionLast="47" xr6:coauthVersionMax="47" xr10:uidLastSave="{7D08D2CA-83D7-400B-B0C0-BD464AE204B7}"/>
  <bookViews>
    <workbookView xWindow="-108" yWindow="-108" windowWidth="23256" windowHeight="12576" activeTab="1" xr2:uid="{00000000-000D-0000-FFFF-FFFF00000000}"/>
  </bookViews>
  <sheets>
    <sheet name="Legend" sheetId="3" r:id="rId1"/>
    <sheet name="Active" sheetId="10" r:id="rId2"/>
    <sheet name="FMPU Archive" sheetId="8" r:id="rId3"/>
    <sheet name="SID Letters" sheetId="6" r:id="rId4"/>
    <sheet name="MIP Hydraulic Locations" sheetId="14" r:id="rId5"/>
    <sheet name="FBS Tracker" sheetId="7" state="hidden" r:id="rId6"/>
    <sheet name="Appeals" sheetId="13" state="hidden" r:id="rId7"/>
    <sheet name="NFIP_Workbook_Reviews" sheetId="12" state="hidden" r:id="rId8"/>
    <sheet name="LFD Dates" sheetId="11" state="hidden" r:id="rId9"/>
  </sheets>
  <definedNames>
    <definedName name="_xlnm._FilterDatabase" localSheetId="1" hidden="1">Active!$A$1:$Z$142</definedName>
    <definedName name="_xlnm._FilterDatabase" localSheetId="6" hidden="1">Appeals!$A$1:$M$154</definedName>
    <definedName name="_xlnm._FilterDatabase" localSheetId="5" hidden="1">'FBS Tracker'!$A$11:$I$152</definedName>
    <definedName name="_xlnm._FilterDatabase" localSheetId="2" hidden="1">'FMPU Archive'!$A$1:$AB$571</definedName>
    <definedName name="_xlnm._FilterDatabase" localSheetId="4" hidden="1">'MIP Hydraulic Locations'!$A$1:$F$111</definedName>
    <definedName name="_xlnm._FilterDatabase" localSheetId="7" hidden="1">NFIP_Workbook_Reviews!$A$1:$N$139</definedName>
    <definedName name="_xlnm._FilterDatabase" localSheetId="3" hidden="1">'SID Letters'!$A$1:$L$129</definedName>
    <definedName name="FBS_Tracker">#REF!</definedName>
    <definedName name="_xlnm.Print_Area" localSheetId="1">Active!$A$1:$Z$1</definedName>
    <definedName name="_xlnm.Print_Area" localSheetId="2">'FMPU Archive'!$A$1:$Z$560</definedName>
    <definedName name="_xlnm.Print_Titles" localSheetId="1">Active!$A$1:$IU$1</definedName>
    <definedName name="_xlnm.Print_Titles" localSheetId="2">'FMPU Archive'!$A$1:$IW$1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 i="13" l="1"/>
  <c r="P2" i="13"/>
  <c r="B132" i="13"/>
  <c r="C132" i="13"/>
  <c r="D132" i="13"/>
  <c r="E132" i="13"/>
  <c r="F132" i="13"/>
  <c r="G132" i="13"/>
  <c r="H132" i="13"/>
  <c r="I132" i="13" s="1"/>
  <c r="J132" i="13"/>
  <c r="K132" i="13"/>
  <c r="B133" i="13"/>
  <c r="C133" i="13"/>
  <c r="D133" i="13"/>
  <c r="E133" i="13"/>
  <c r="F133" i="13"/>
  <c r="G133" i="13"/>
  <c r="H133" i="13"/>
  <c r="I133" i="13" s="1"/>
  <c r="J133" i="13"/>
  <c r="K133" i="13"/>
  <c r="B134" i="13"/>
  <c r="C134" i="13"/>
  <c r="D134" i="13"/>
  <c r="E134" i="13"/>
  <c r="F134" i="13"/>
  <c r="G134" i="13"/>
  <c r="H134" i="13"/>
  <c r="I134" i="13" s="1"/>
  <c r="J134" i="13"/>
  <c r="K134" i="13"/>
  <c r="B135" i="13"/>
  <c r="C135" i="13"/>
  <c r="D135" i="13"/>
  <c r="E135" i="13"/>
  <c r="F135" i="13"/>
  <c r="G135" i="13"/>
  <c r="H135" i="13"/>
  <c r="I135" i="13" s="1"/>
  <c r="J135" i="13"/>
  <c r="K135" i="13"/>
  <c r="B136" i="13"/>
  <c r="C136" i="13"/>
  <c r="D136" i="13"/>
  <c r="E136" i="13"/>
  <c r="F136" i="13"/>
  <c r="G136" i="13"/>
  <c r="H136" i="13"/>
  <c r="I136" i="13" s="1"/>
  <c r="J136" i="13"/>
  <c r="K136" i="13"/>
  <c r="B137" i="13"/>
  <c r="C137" i="13"/>
  <c r="D137" i="13"/>
  <c r="E137" i="13"/>
  <c r="F137" i="13"/>
  <c r="G137" i="13"/>
  <c r="H137" i="13"/>
  <c r="I137" i="13" s="1"/>
  <c r="J137" i="13"/>
  <c r="K137" i="13"/>
  <c r="B138" i="13"/>
  <c r="C138" i="13"/>
  <c r="D138" i="13"/>
  <c r="E138" i="13"/>
  <c r="F138" i="13"/>
  <c r="G138" i="13"/>
  <c r="H138" i="13"/>
  <c r="I138" i="13" s="1"/>
  <c r="J138" i="13"/>
  <c r="K138" i="13"/>
  <c r="B139" i="13"/>
  <c r="C139" i="13"/>
  <c r="D139" i="13"/>
  <c r="E139" i="13"/>
  <c r="F139" i="13"/>
  <c r="G139" i="13"/>
  <c r="H139" i="13"/>
  <c r="I139" i="13" s="1"/>
  <c r="J139" i="13"/>
  <c r="K139" i="13"/>
  <c r="B140" i="13"/>
  <c r="C140" i="13"/>
  <c r="D140" i="13"/>
  <c r="E140" i="13"/>
  <c r="F140" i="13"/>
  <c r="G140" i="13"/>
  <c r="H140" i="13"/>
  <c r="I140" i="13" s="1"/>
  <c r="J140" i="13"/>
  <c r="K140" i="13"/>
  <c r="B141" i="13"/>
  <c r="C141" i="13"/>
  <c r="D141" i="13"/>
  <c r="E141" i="13"/>
  <c r="F141" i="13"/>
  <c r="G141" i="13"/>
  <c r="H141" i="13"/>
  <c r="I141" i="13" s="1"/>
  <c r="J141" i="13"/>
  <c r="K141" i="13"/>
  <c r="B142" i="13"/>
  <c r="C142" i="13"/>
  <c r="D142" i="13"/>
  <c r="E142" i="13"/>
  <c r="F142" i="13"/>
  <c r="G142" i="13"/>
  <c r="H142" i="13"/>
  <c r="I142" i="13" s="1"/>
  <c r="J142" i="13"/>
  <c r="K142" i="13"/>
  <c r="B143" i="13"/>
  <c r="C143" i="13"/>
  <c r="D143" i="13"/>
  <c r="E143" i="13"/>
  <c r="F143" i="13"/>
  <c r="G143" i="13"/>
  <c r="H143" i="13"/>
  <c r="I143" i="13" s="1"/>
  <c r="J143" i="13"/>
  <c r="K143" i="13"/>
  <c r="B144" i="13"/>
  <c r="C144" i="13"/>
  <c r="D144" i="13"/>
  <c r="E144" i="13"/>
  <c r="F144" i="13"/>
  <c r="G144" i="13"/>
  <c r="H144" i="13"/>
  <c r="I144" i="13" s="1"/>
  <c r="J144" i="13"/>
  <c r="K144" i="13"/>
  <c r="B145" i="13"/>
  <c r="C145" i="13"/>
  <c r="D145" i="13"/>
  <c r="E145" i="13"/>
  <c r="F145" i="13"/>
  <c r="G145" i="13"/>
  <c r="H145" i="13"/>
  <c r="I145" i="13" s="1"/>
  <c r="J145" i="13"/>
  <c r="K145" i="13"/>
  <c r="B146" i="13"/>
  <c r="C146" i="13"/>
  <c r="D146" i="13"/>
  <c r="E146" i="13"/>
  <c r="F146" i="13"/>
  <c r="G146" i="13"/>
  <c r="H146" i="13"/>
  <c r="I146" i="13" s="1"/>
  <c r="J146" i="13"/>
  <c r="K146" i="13"/>
  <c r="B147" i="13"/>
  <c r="C147" i="13"/>
  <c r="D147" i="13"/>
  <c r="E147" i="13"/>
  <c r="F147" i="13"/>
  <c r="G147" i="13"/>
  <c r="H147" i="13"/>
  <c r="I147" i="13" s="1"/>
  <c r="J147" i="13"/>
  <c r="K147" i="13"/>
  <c r="B148" i="13"/>
  <c r="C148" i="13"/>
  <c r="D148" i="13"/>
  <c r="E148" i="13"/>
  <c r="F148" i="13"/>
  <c r="G148" i="13"/>
  <c r="H148" i="13"/>
  <c r="I148" i="13" s="1"/>
  <c r="J148" i="13"/>
  <c r="K148" i="13"/>
  <c r="B149" i="13"/>
  <c r="C149" i="13"/>
  <c r="D149" i="13"/>
  <c r="E149" i="13"/>
  <c r="F149" i="13"/>
  <c r="G149" i="13"/>
  <c r="H149" i="13"/>
  <c r="I149" i="13" s="1"/>
  <c r="J149" i="13"/>
  <c r="K149" i="13"/>
  <c r="B150" i="13"/>
  <c r="C150" i="13"/>
  <c r="D150" i="13"/>
  <c r="E150" i="13"/>
  <c r="F150" i="13"/>
  <c r="G150" i="13"/>
  <c r="H150" i="13"/>
  <c r="I150" i="13" s="1"/>
  <c r="J150" i="13"/>
  <c r="K150" i="13"/>
  <c r="B151" i="13"/>
  <c r="C151" i="13"/>
  <c r="D151" i="13"/>
  <c r="E151" i="13"/>
  <c r="F151" i="13"/>
  <c r="G151" i="13"/>
  <c r="H151" i="13"/>
  <c r="I151" i="13" s="1"/>
  <c r="J151" i="13"/>
  <c r="K151" i="13"/>
  <c r="B152" i="13"/>
  <c r="C152" i="13"/>
  <c r="D152" i="13"/>
  <c r="E152" i="13"/>
  <c r="F152" i="13"/>
  <c r="G152" i="13"/>
  <c r="H152" i="13"/>
  <c r="I152" i="13" s="1"/>
  <c r="J152" i="13"/>
  <c r="K152" i="13"/>
  <c r="B153" i="13"/>
  <c r="C153" i="13"/>
  <c r="D153" i="13"/>
  <c r="E153" i="13"/>
  <c r="F153" i="13"/>
  <c r="G153" i="13"/>
  <c r="H153" i="13"/>
  <c r="I153" i="13" s="1"/>
  <c r="J153" i="13"/>
  <c r="K153" i="13"/>
  <c r="B154" i="13"/>
  <c r="C154" i="13"/>
  <c r="D154" i="13"/>
  <c r="E154" i="13"/>
  <c r="F154" i="13"/>
  <c r="G154" i="13"/>
  <c r="H154" i="13"/>
  <c r="I154" i="13" s="1"/>
  <c r="J154" i="13"/>
  <c r="K154" i="13"/>
  <c r="B46" i="7" l="1"/>
  <c r="C46" i="7"/>
  <c r="D46" i="7"/>
  <c r="E46" i="7"/>
  <c r="F46" i="7"/>
  <c r="B131" i="13" l="1"/>
  <c r="C131" i="13"/>
  <c r="D131" i="13"/>
  <c r="E131" i="13"/>
  <c r="F131" i="13"/>
  <c r="G131" i="13"/>
  <c r="H131" i="13"/>
  <c r="I131" i="13" s="1"/>
  <c r="J131" i="13"/>
  <c r="K131" i="13"/>
  <c r="B60" i="7" l="1"/>
  <c r="C60" i="7"/>
  <c r="D60" i="7"/>
  <c r="E60" i="7"/>
  <c r="F60" i="7"/>
  <c r="B101" i="7"/>
  <c r="C101" i="7"/>
  <c r="D101" i="7"/>
  <c r="E101" i="7"/>
  <c r="F101" i="7"/>
  <c r="B128" i="7"/>
  <c r="C128" i="7"/>
  <c r="D128" i="7"/>
  <c r="E128" i="7"/>
  <c r="F128" i="7"/>
  <c r="B122" i="7"/>
  <c r="C122" i="7"/>
  <c r="D122" i="7"/>
  <c r="E122" i="7"/>
  <c r="F122" i="7"/>
  <c r="B17" i="7"/>
  <c r="C17" i="7"/>
  <c r="D17" i="7"/>
  <c r="E17" i="7"/>
  <c r="F17" i="7"/>
  <c r="B19" i="7"/>
  <c r="C19" i="7"/>
  <c r="D19" i="7"/>
  <c r="E19" i="7"/>
  <c r="F19" i="7"/>
  <c r="B15" i="7"/>
  <c r="C15" i="7"/>
  <c r="D15" i="7"/>
  <c r="E15" i="7"/>
  <c r="F15" i="7"/>
  <c r="B138" i="7"/>
  <c r="C138" i="7"/>
  <c r="D138" i="7"/>
  <c r="E138" i="7"/>
  <c r="F138" i="7"/>
  <c r="B137" i="7"/>
  <c r="C137" i="7"/>
  <c r="D137" i="7"/>
  <c r="E137" i="7"/>
  <c r="F137" i="7"/>
  <c r="B119" i="7"/>
  <c r="C119" i="7"/>
  <c r="D119" i="7"/>
  <c r="E119" i="7"/>
  <c r="F119" i="7"/>
  <c r="B103" i="7"/>
  <c r="C103" i="7"/>
  <c r="D103" i="7"/>
  <c r="E103" i="7"/>
  <c r="F103" i="7"/>
  <c r="B104" i="7"/>
  <c r="C104" i="7"/>
  <c r="D104" i="7"/>
  <c r="E104" i="7"/>
  <c r="F104" i="7"/>
  <c r="B121" i="7"/>
  <c r="C121" i="7"/>
  <c r="D121" i="7"/>
  <c r="E121" i="7"/>
  <c r="F121" i="7"/>
  <c r="B82" i="7"/>
  <c r="C82" i="7"/>
  <c r="D82" i="7"/>
  <c r="E82" i="7"/>
  <c r="F82" i="7"/>
  <c r="B126" i="7"/>
  <c r="C126" i="7"/>
  <c r="D126" i="7"/>
  <c r="E126" i="7"/>
  <c r="F126" i="7"/>
  <c r="B140" i="7"/>
  <c r="C140" i="7"/>
  <c r="D140" i="7"/>
  <c r="E140" i="7"/>
  <c r="F140" i="7"/>
  <c r="B141" i="7"/>
  <c r="C141" i="7"/>
  <c r="D141" i="7"/>
  <c r="E141" i="7"/>
  <c r="F141" i="7"/>
  <c r="B102" i="7"/>
  <c r="C102" i="7"/>
  <c r="D102" i="7"/>
  <c r="E102" i="7"/>
  <c r="F102" i="7"/>
  <c r="B48" i="7"/>
  <c r="C48" i="7"/>
  <c r="D48" i="7"/>
  <c r="E48" i="7"/>
  <c r="F48" i="7"/>
  <c r="B132" i="7"/>
  <c r="C132" i="7"/>
  <c r="D132" i="7"/>
  <c r="E132" i="7"/>
  <c r="F132" i="7"/>
  <c r="B129" i="7"/>
  <c r="C129" i="7"/>
  <c r="D129" i="7"/>
  <c r="E129" i="7"/>
  <c r="F129" i="7"/>
  <c r="B66" i="7"/>
  <c r="C66" i="7"/>
  <c r="D66" i="7"/>
  <c r="E66" i="7"/>
  <c r="F66" i="7"/>
  <c r="B78" i="7"/>
  <c r="C78" i="7"/>
  <c r="D78" i="7"/>
  <c r="E78" i="7"/>
  <c r="F78" i="7"/>
  <c r="B114" i="7"/>
  <c r="C114" i="7"/>
  <c r="D114" i="7"/>
  <c r="E114" i="7"/>
  <c r="F114" i="7"/>
  <c r="B54" i="7"/>
  <c r="C54" i="7"/>
  <c r="D54" i="7"/>
  <c r="E54" i="7"/>
  <c r="F54" i="7"/>
  <c r="B73" i="7"/>
  <c r="C73" i="7"/>
  <c r="D73" i="7"/>
  <c r="E73" i="7"/>
  <c r="F73" i="7"/>
  <c r="B57" i="7"/>
  <c r="C57" i="7"/>
  <c r="D57" i="7"/>
  <c r="E57" i="7"/>
  <c r="F57" i="7"/>
  <c r="B62" i="7"/>
  <c r="C62" i="7"/>
  <c r="D62" i="7"/>
  <c r="E62" i="7"/>
  <c r="F62" i="7"/>
  <c r="B98" i="7"/>
  <c r="C98" i="7"/>
  <c r="D98" i="7"/>
  <c r="E98" i="7"/>
  <c r="F98" i="7"/>
  <c r="B108" i="7"/>
  <c r="C108" i="7"/>
  <c r="D108" i="7"/>
  <c r="E108" i="7"/>
  <c r="F108" i="7"/>
  <c r="B58" i="7"/>
  <c r="C58" i="7"/>
  <c r="D58" i="7"/>
  <c r="E58" i="7"/>
  <c r="F58" i="7"/>
  <c r="B64" i="7"/>
  <c r="C64" i="7"/>
  <c r="D64" i="7"/>
  <c r="E64" i="7"/>
  <c r="F64" i="7"/>
  <c r="B74" i="7"/>
  <c r="C74" i="7"/>
  <c r="D74" i="7"/>
  <c r="E74" i="7"/>
  <c r="F74" i="7"/>
  <c r="B123" i="7"/>
  <c r="C123" i="7"/>
  <c r="D123" i="7"/>
  <c r="E123" i="7"/>
  <c r="F123" i="7"/>
  <c r="B61" i="7"/>
  <c r="C61" i="7"/>
  <c r="D61" i="7"/>
  <c r="E61" i="7"/>
  <c r="F61" i="7"/>
  <c r="B80" i="7"/>
  <c r="C80" i="7"/>
  <c r="D80" i="7"/>
  <c r="E80" i="7"/>
  <c r="F80" i="7"/>
  <c r="B97" i="7"/>
  <c r="C97" i="7"/>
  <c r="D97" i="7"/>
  <c r="E97" i="7"/>
  <c r="F97" i="7"/>
  <c r="B133" i="7"/>
  <c r="C133" i="7"/>
  <c r="D133" i="7"/>
  <c r="E133" i="7"/>
  <c r="F133" i="7"/>
  <c r="B130" i="7"/>
  <c r="C130" i="7"/>
  <c r="D130" i="7"/>
  <c r="E130" i="7"/>
  <c r="F130" i="7"/>
  <c r="B87" i="7"/>
  <c r="C87" i="7"/>
  <c r="D87" i="7"/>
  <c r="E87" i="7"/>
  <c r="F87" i="7"/>
  <c r="B131" i="7"/>
  <c r="C131" i="7"/>
  <c r="D131" i="7"/>
  <c r="E131" i="7"/>
  <c r="F131" i="7"/>
  <c r="B105" i="7"/>
  <c r="C105" i="7"/>
  <c r="D105" i="7"/>
  <c r="E105" i="7"/>
  <c r="F105" i="7"/>
  <c r="B127" i="7"/>
  <c r="C127" i="7"/>
  <c r="D127" i="7"/>
  <c r="E127" i="7"/>
  <c r="F127" i="7"/>
  <c r="B146" i="7"/>
  <c r="C146" i="7"/>
  <c r="D146" i="7"/>
  <c r="E146" i="7"/>
  <c r="F146" i="7"/>
  <c r="B151" i="7"/>
  <c r="C151" i="7"/>
  <c r="D151" i="7"/>
  <c r="E151" i="7"/>
  <c r="F151" i="7"/>
  <c r="B142" i="7"/>
  <c r="C142" i="7"/>
  <c r="D142" i="7"/>
  <c r="E142" i="7"/>
  <c r="F142" i="7"/>
  <c r="B149" i="7"/>
  <c r="C149" i="7"/>
  <c r="D149" i="7"/>
  <c r="E149" i="7"/>
  <c r="F149" i="7"/>
  <c r="B148" i="7"/>
  <c r="C148" i="7"/>
  <c r="D148" i="7"/>
  <c r="E148" i="7"/>
  <c r="F148" i="7"/>
  <c r="E12" i="7"/>
  <c r="E13" i="7"/>
  <c r="E14" i="7"/>
  <c r="E16" i="7"/>
  <c r="E18" i="7"/>
  <c r="E20" i="7"/>
  <c r="E21" i="7"/>
  <c r="E22" i="7"/>
  <c r="E23" i="7"/>
  <c r="E24" i="7"/>
  <c r="E25" i="7"/>
  <c r="E26" i="7"/>
  <c r="E27" i="7"/>
  <c r="E28" i="7"/>
  <c r="E29" i="7"/>
  <c r="E30" i="7"/>
  <c r="E31" i="7"/>
  <c r="E32" i="7"/>
  <c r="E33" i="7"/>
  <c r="E34" i="7"/>
  <c r="E35" i="7"/>
  <c r="E36" i="7"/>
  <c r="E37" i="7"/>
  <c r="E38" i="7"/>
  <c r="E39" i="7"/>
  <c r="E40" i="7"/>
  <c r="E41" i="7"/>
  <c r="E42" i="7"/>
  <c r="E43" i="7"/>
  <c r="E44" i="7"/>
  <c r="E45" i="7"/>
  <c r="E47" i="7"/>
  <c r="E49" i="7"/>
  <c r="E50" i="7"/>
  <c r="E51" i="7"/>
  <c r="E52" i="7"/>
  <c r="E53" i="7"/>
  <c r="E55" i="7"/>
  <c r="E56" i="7"/>
  <c r="E59" i="7"/>
  <c r="E63" i="7"/>
  <c r="E65" i="7"/>
  <c r="E67" i="7"/>
  <c r="E68" i="7"/>
  <c r="E69" i="7"/>
  <c r="E70" i="7"/>
  <c r="E71" i="7"/>
  <c r="E72" i="7"/>
  <c r="E75" i="7"/>
  <c r="E76" i="7"/>
  <c r="E77" i="7"/>
  <c r="E79" i="7"/>
  <c r="E81" i="7"/>
  <c r="E83" i="7"/>
  <c r="E84" i="7"/>
  <c r="E85" i="7"/>
  <c r="E86" i="7"/>
  <c r="E88" i="7"/>
  <c r="E89" i="7"/>
  <c r="E90" i="7"/>
  <c r="E91" i="7"/>
  <c r="E92" i="7"/>
  <c r="E93" i="7"/>
  <c r="E94" i="7"/>
  <c r="E95" i="7"/>
  <c r="E96" i="7"/>
  <c r="E99" i="7"/>
  <c r="E100" i="7"/>
  <c r="E106" i="7"/>
  <c r="E107" i="7"/>
  <c r="E109" i="7"/>
  <c r="E110" i="7"/>
  <c r="E111" i="7"/>
  <c r="E112" i="7"/>
  <c r="E113" i="7"/>
  <c r="E115" i="7"/>
  <c r="E116" i="7"/>
  <c r="E117" i="7"/>
  <c r="E118" i="7"/>
  <c r="E120" i="7"/>
  <c r="E124" i="7"/>
  <c r="E125" i="7"/>
  <c r="E134" i="7"/>
  <c r="E135" i="7"/>
  <c r="E139" i="7"/>
  <c r="E143" i="7"/>
  <c r="E144" i="7"/>
  <c r="E145" i="7"/>
  <c r="E147" i="7"/>
  <c r="E150" i="7"/>
  <c r="E152" i="7"/>
  <c r="E136" i="7"/>
  <c r="B12" i="7"/>
  <c r="B13" i="7"/>
  <c r="B14" i="7"/>
  <c r="B16" i="7"/>
  <c r="B18" i="7"/>
  <c r="B20" i="7"/>
  <c r="B21" i="7"/>
  <c r="B22" i="7"/>
  <c r="B23" i="7"/>
  <c r="B24" i="7"/>
  <c r="B25" i="7"/>
  <c r="B26" i="7"/>
  <c r="B27" i="7"/>
  <c r="B28" i="7"/>
  <c r="B29" i="7"/>
  <c r="B30" i="7"/>
  <c r="B31" i="7"/>
  <c r="B32" i="7"/>
  <c r="B33" i="7"/>
  <c r="B34" i="7"/>
  <c r="B35" i="7"/>
  <c r="B36" i="7"/>
  <c r="B37" i="7"/>
  <c r="B38" i="7"/>
  <c r="B39" i="7"/>
  <c r="B40" i="7"/>
  <c r="B41" i="7"/>
  <c r="B42" i="7"/>
  <c r="B43" i="7"/>
  <c r="B44" i="7"/>
  <c r="B45" i="7"/>
  <c r="B47" i="7"/>
  <c r="B49" i="7"/>
  <c r="B50" i="7"/>
  <c r="B51" i="7"/>
  <c r="B52" i="7"/>
  <c r="B53" i="7"/>
  <c r="B55" i="7"/>
  <c r="B56" i="7"/>
  <c r="B59" i="7"/>
  <c r="B63" i="7"/>
  <c r="B65" i="7"/>
  <c r="B67" i="7"/>
  <c r="B68" i="7"/>
  <c r="B69" i="7"/>
  <c r="B70" i="7"/>
  <c r="B71" i="7"/>
  <c r="B72" i="7"/>
  <c r="B75" i="7"/>
  <c r="B76" i="7"/>
  <c r="B77" i="7"/>
  <c r="B79" i="7"/>
  <c r="B81" i="7"/>
  <c r="B83" i="7"/>
  <c r="B84" i="7"/>
  <c r="B85" i="7"/>
  <c r="B86" i="7"/>
  <c r="B88" i="7"/>
  <c r="B89" i="7"/>
  <c r="B90" i="7"/>
  <c r="B91" i="7"/>
  <c r="B92" i="7"/>
  <c r="B93" i="7"/>
  <c r="B94" i="7"/>
  <c r="B95" i="7"/>
  <c r="B96" i="7"/>
  <c r="B99" i="7"/>
  <c r="B100" i="7"/>
  <c r="B106" i="7"/>
  <c r="B107" i="7"/>
  <c r="B109" i="7"/>
  <c r="B110" i="7"/>
  <c r="B111" i="7"/>
  <c r="B112" i="7"/>
  <c r="B113" i="7"/>
  <c r="B115" i="7"/>
  <c r="B116" i="7"/>
  <c r="B117" i="7"/>
  <c r="B118" i="7"/>
  <c r="B120" i="7"/>
  <c r="B124" i="7"/>
  <c r="B125" i="7"/>
  <c r="B134" i="7"/>
  <c r="B135" i="7"/>
  <c r="B139" i="7"/>
  <c r="B143" i="7"/>
  <c r="B144" i="7"/>
  <c r="B145" i="7"/>
  <c r="B147" i="7"/>
  <c r="B150" i="7"/>
  <c r="B152" i="7"/>
  <c r="B136" i="7"/>
  <c r="C12" i="7"/>
  <c r="C13" i="7"/>
  <c r="C14" i="7"/>
  <c r="C16" i="7"/>
  <c r="C18" i="7"/>
  <c r="C20" i="7"/>
  <c r="C21" i="7"/>
  <c r="C22" i="7"/>
  <c r="C23" i="7"/>
  <c r="C24" i="7"/>
  <c r="C25" i="7"/>
  <c r="C26" i="7"/>
  <c r="C27" i="7"/>
  <c r="C28" i="7"/>
  <c r="C29" i="7"/>
  <c r="C30" i="7"/>
  <c r="C31" i="7"/>
  <c r="C32" i="7"/>
  <c r="C33" i="7"/>
  <c r="C34" i="7"/>
  <c r="C35" i="7"/>
  <c r="C36" i="7"/>
  <c r="C37" i="7"/>
  <c r="C38" i="7"/>
  <c r="C39" i="7"/>
  <c r="C40" i="7"/>
  <c r="C41" i="7"/>
  <c r="C42" i="7"/>
  <c r="C43" i="7"/>
  <c r="C44" i="7"/>
  <c r="C45" i="7"/>
  <c r="C47" i="7"/>
  <c r="C49" i="7"/>
  <c r="C50" i="7"/>
  <c r="C51" i="7"/>
  <c r="C52" i="7"/>
  <c r="C53" i="7"/>
  <c r="C55" i="7"/>
  <c r="C56" i="7"/>
  <c r="C59" i="7"/>
  <c r="C63" i="7"/>
  <c r="C65" i="7"/>
  <c r="C67" i="7"/>
  <c r="C68" i="7"/>
  <c r="C69" i="7"/>
  <c r="C70" i="7"/>
  <c r="C71" i="7"/>
  <c r="C72" i="7"/>
  <c r="C75" i="7"/>
  <c r="C76" i="7"/>
  <c r="C77" i="7"/>
  <c r="C79" i="7"/>
  <c r="C81" i="7"/>
  <c r="C83" i="7"/>
  <c r="C84" i="7"/>
  <c r="C85" i="7"/>
  <c r="C86" i="7"/>
  <c r="C88" i="7"/>
  <c r="C89" i="7"/>
  <c r="C90" i="7"/>
  <c r="C91" i="7"/>
  <c r="C92" i="7"/>
  <c r="C93" i="7"/>
  <c r="C94" i="7"/>
  <c r="C95" i="7"/>
  <c r="C96" i="7"/>
  <c r="C99" i="7"/>
  <c r="C100" i="7"/>
  <c r="C106" i="7"/>
  <c r="C107" i="7"/>
  <c r="C109" i="7"/>
  <c r="C110" i="7"/>
  <c r="C111" i="7"/>
  <c r="C112" i="7"/>
  <c r="C113" i="7"/>
  <c r="C115" i="7"/>
  <c r="C116" i="7"/>
  <c r="C117" i="7"/>
  <c r="C118" i="7"/>
  <c r="C120" i="7"/>
  <c r="C124" i="7"/>
  <c r="C125" i="7"/>
  <c r="C134" i="7"/>
  <c r="C135" i="7"/>
  <c r="C139" i="7"/>
  <c r="C143" i="7"/>
  <c r="C144" i="7"/>
  <c r="C145" i="7"/>
  <c r="C147" i="7"/>
  <c r="C150" i="7"/>
  <c r="C152" i="7"/>
  <c r="C136" i="7"/>
  <c r="D12" i="7"/>
  <c r="D13" i="7"/>
  <c r="D14" i="7"/>
  <c r="D16" i="7"/>
  <c r="D18" i="7"/>
  <c r="D20" i="7"/>
  <c r="D21" i="7"/>
  <c r="D22" i="7"/>
  <c r="D23" i="7"/>
  <c r="D24" i="7"/>
  <c r="D25" i="7"/>
  <c r="D26" i="7"/>
  <c r="D27" i="7"/>
  <c r="D28" i="7"/>
  <c r="D29" i="7"/>
  <c r="D30" i="7"/>
  <c r="D31" i="7"/>
  <c r="D32" i="7"/>
  <c r="D33" i="7"/>
  <c r="D34" i="7"/>
  <c r="D35" i="7"/>
  <c r="D36" i="7"/>
  <c r="D37" i="7"/>
  <c r="D38" i="7"/>
  <c r="D39" i="7"/>
  <c r="D40" i="7"/>
  <c r="D41" i="7"/>
  <c r="D42" i="7"/>
  <c r="D43" i="7"/>
  <c r="D44" i="7"/>
  <c r="D45" i="7"/>
  <c r="D47" i="7"/>
  <c r="D49" i="7"/>
  <c r="D50" i="7"/>
  <c r="D51" i="7"/>
  <c r="D52" i="7"/>
  <c r="D53" i="7"/>
  <c r="D55" i="7"/>
  <c r="D56" i="7"/>
  <c r="D59" i="7"/>
  <c r="D63" i="7"/>
  <c r="D65" i="7"/>
  <c r="D67" i="7"/>
  <c r="D68" i="7"/>
  <c r="D69" i="7"/>
  <c r="D70" i="7"/>
  <c r="D71" i="7"/>
  <c r="D72" i="7"/>
  <c r="D75" i="7"/>
  <c r="D76" i="7"/>
  <c r="D77" i="7"/>
  <c r="D79" i="7"/>
  <c r="D81" i="7"/>
  <c r="D83" i="7"/>
  <c r="D84" i="7"/>
  <c r="D85" i="7"/>
  <c r="D86" i="7"/>
  <c r="D88" i="7"/>
  <c r="D89" i="7"/>
  <c r="D90" i="7"/>
  <c r="D91" i="7"/>
  <c r="D92" i="7"/>
  <c r="D93" i="7"/>
  <c r="D94" i="7"/>
  <c r="D95" i="7"/>
  <c r="D96" i="7"/>
  <c r="D99" i="7"/>
  <c r="D100" i="7"/>
  <c r="D106" i="7"/>
  <c r="D107" i="7"/>
  <c r="D109" i="7"/>
  <c r="D110" i="7"/>
  <c r="D111" i="7"/>
  <c r="D112" i="7"/>
  <c r="D113" i="7"/>
  <c r="D115" i="7"/>
  <c r="D116" i="7"/>
  <c r="D117" i="7"/>
  <c r="D118" i="7"/>
  <c r="D120" i="7"/>
  <c r="D124" i="7"/>
  <c r="D125" i="7"/>
  <c r="D134" i="7"/>
  <c r="D135" i="7"/>
  <c r="D139" i="7"/>
  <c r="D143" i="7"/>
  <c r="D144" i="7"/>
  <c r="D145" i="7"/>
  <c r="D147" i="7"/>
  <c r="D150" i="7"/>
  <c r="D152" i="7"/>
  <c r="D136" i="7"/>
  <c r="K2" i="13" l="1"/>
  <c r="K3" i="13"/>
  <c r="K89" i="13"/>
  <c r="K4" i="13"/>
  <c r="K5" i="13"/>
  <c r="K88" i="13"/>
  <c r="K6" i="13"/>
  <c r="K7" i="13"/>
  <c r="K8" i="13"/>
  <c r="K9" i="13"/>
  <c r="K10" i="13"/>
  <c r="K11" i="13"/>
  <c r="K12" i="13"/>
  <c r="K13" i="13"/>
  <c r="K14" i="13"/>
  <c r="K15" i="13"/>
  <c r="K16" i="13"/>
  <c r="K17" i="13"/>
  <c r="K18" i="13"/>
  <c r="K19" i="13"/>
  <c r="K20" i="13"/>
  <c r="K21" i="13"/>
  <c r="K22" i="13"/>
  <c r="K23" i="13"/>
  <c r="K24" i="13"/>
  <c r="K25" i="13"/>
  <c r="K26" i="13"/>
  <c r="K27" i="13"/>
  <c r="K28" i="13"/>
  <c r="K29" i="13"/>
  <c r="K30" i="13"/>
  <c r="K31" i="13"/>
  <c r="K101" i="13"/>
  <c r="K32" i="13"/>
  <c r="K33" i="13"/>
  <c r="K34" i="13"/>
  <c r="K36" i="13"/>
  <c r="K35" i="13"/>
  <c r="K37" i="13"/>
  <c r="K38" i="13"/>
  <c r="K40" i="13"/>
  <c r="K84" i="13"/>
  <c r="K41" i="13"/>
  <c r="K42" i="13"/>
  <c r="K43" i="13"/>
  <c r="K44" i="13"/>
  <c r="K46" i="13"/>
  <c r="K49" i="13"/>
  <c r="K39" i="13"/>
  <c r="K50" i="13"/>
  <c r="K52" i="13"/>
  <c r="K53" i="13"/>
  <c r="K54" i="13"/>
  <c r="K55" i="13"/>
  <c r="K56" i="13"/>
  <c r="K57" i="13"/>
  <c r="K45" i="13"/>
  <c r="K58" i="13"/>
  <c r="K60" i="13"/>
  <c r="K61" i="13"/>
  <c r="K62" i="13"/>
  <c r="K47" i="13"/>
  <c r="K48" i="13"/>
  <c r="K68" i="13"/>
  <c r="K69" i="13"/>
  <c r="K122" i="13"/>
  <c r="K51" i="13"/>
  <c r="K70" i="13"/>
  <c r="K71" i="13"/>
  <c r="K72" i="13"/>
  <c r="K73" i="13"/>
  <c r="K74" i="13"/>
  <c r="K75" i="13"/>
  <c r="K77" i="13"/>
  <c r="K59" i="13"/>
  <c r="K79" i="13"/>
  <c r="K83" i="13"/>
  <c r="K91" i="13"/>
  <c r="K96" i="13"/>
  <c r="K85" i="13"/>
  <c r="K100" i="13"/>
  <c r="K93" i="13"/>
  <c r="K94" i="13"/>
  <c r="K124" i="13"/>
  <c r="K97" i="13"/>
  <c r="K63" i="13"/>
  <c r="K104" i="13"/>
  <c r="K64" i="13"/>
  <c r="K65" i="13"/>
  <c r="K66" i="13"/>
  <c r="K67" i="13"/>
  <c r="K105" i="13"/>
  <c r="K106" i="13"/>
  <c r="K107" i="13"/>
  <c r="K108" i="13"/>
  <c r="K109" i="13"/>
  <c r="K92" i="13"/>
  <c r="K110" i="13"/>
  <c r="K95" i="13"/>
  <c r="K87" i="13"/>
  <c r="K111" i="13"/>
  <c r="K112" i="13"/>
  <c r="K113" i="13"/>
  <c r="K114" i="13"/>
  <c r="K125" i="13"/>
  <c r="K86" i="13"/>
  <c r="K103" i="13"/>
  <c r="K121" i="13"/>
  <c r="K123" i="13"/>
  <c r="K102" i="13"/>
  <c r="K120" i="13"/>
  <c r="K115" i="13"/>
  <c r="K116" i="13"/>
  <c r="K117" i="13"/>
  <c r="K90" i="13"/>
  <c r="K76" i="13"/>
  <c r="K98" i="13"/>
  <c r="K99" i="13"/>
  <c r="K118" i="13"/>
  <c r="K119" i="13"/>
  <c r="K78" i="13"/>
  <c r="K127" i="13"/>
  <c r="K126" i="13"/>
  <c r="K80" i="13"/>
  <c r="K128" i="13"/>
  <c r="K129" i="13"/>
  <c r="K81" i="13"/>
  <c r="K130" i="13"/>
  <c r="K82" i="13"/>
  <c r="J2" i="13"/>
  <c r="J3" i="13"/>
  <c r="J89" i="13"/>
  <c r="J4" i="13"/>
  <c r="J5" i="13"/>
  <c r="J88" i="13"/>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101" i="13"/>
  <c r="J32" i="13"/>
  <c r="J33" i="13"/>
  <c r="J34" i="13"/>
  <c r="J36" i="13"/>
  <c r="J35" i="13"/>
  <c r="J37" i="13"/>
  <c r="J38" i="13"/>
  <c r="J40" i="13"/>
  <c r="J84" i="13"/>
  <c r="J41" i="13"/>
  <c r="J42" i="13"/>
  <c r="J43" i="13"/>
  <c r="J44" i="13"/>
  <c r="J46" i="13"/>
  <c r="J49" i="13"/>
  <c r="J39" i="13"/>
  <c r="J50" i="13"/>
  <c r="J52" i="13"/>
  <c r="J53" i="13"/>
  <c r="J54" i="13"/>
  <c r="J55" i="13"/>
  <c r="J56" i="13"/>
  <c r="J57" i="13"/>
  <c r="J45" i="13"/>
  <c r="J58" i="13"/>
  <c r="J60" i="13"/>
  <c r="J61" i="13"/>
  <c r="J62" i="13"/>
  <c r="J47" i="13"/>
  <c r="J48" i="13"/>
  <c r="J68" i="13"/>
  <c r="J69" i="13"/>
  <c r="J122" i="13"/>
  <c r="J51" i="13"/>
  <c r="J70" i="13"/>
  <c r="J71" i="13"/>
  <c r="J72" i="13"/>
  <c r="J73" i="13"/>
  <c r="J74" i="13"/>
  <c r="J75" i="13"/>
  <c r="J77" i="13"/>
  <c r="J59" i="13"/>
  <c r="J79" i="13"/>
  <c r="J83" i="13"/>
  <c r="J91" i="13"/>
  <c r="J96" i="13"/>
  <c r="J85" i="13"/>
  <c r="J100" i="13"/>
  <c r="J93" i="13"/>
  <c r="J94" i="13"/>
  <c r="J124" i="13"/>
  <c r="J97" i="13"/>
  <c r="J63" i="13"/>
  <c r="J104" i="13"/>
  <c r="J64" i="13"/>
  <c r="J65" i="13"/>
  <c r="J66" i="13"/>
  <c r="J67" i="13"/>
  <c r="J105" i="13"/>
  <c r="J106" i="13"/>
  <c r="J107" i="13"/>
  <c r="J108" i="13"/>
  <c r="J109" i="13"/>
  <c r="J92" i="13"/>
  <c r="J110" i="13"/>
  <c r="J95" i="13"/>
  <c r="J87" i="13"/>
  <c r="J111" i="13"/>
  <c r="J112" i="13"/>
  <c r="J113" i="13"/>
  <c r="J114" i="13"/>
  <c r="J125" i="13"/>
  <c r="J86" i="13"/>
  <c r="J103" i="13"/>
  <c r="J121" i="13"/>
  <c r="J123" i="13"/>
  <c r="J102" i="13"/>
  <c r="J120" i="13"/>
  <c r="J115" i="13"/>
  <c r="J116" i="13"/>
  <c r="J117" i="13"/>
  <c r="J90" i="13"/>
  <c r="J76" i="13"/>
  <c r="J98" i="13"/>
  <c r="J99" i="13"/>
  <c r="J118" i="13"/>
  <c r="J119" i="13"/>
  <c r="J78" i="13"/>
  <c r="J127" i="13"/>
  <c r="J126" i="13"/>
  <c r="J80" i="13"/>
  <c r="J128" i="13"/>
  <c r="J129" i="13"/>
  <c r="J81" i="13"/>
  <c r="J130" i="13"/>
  <c r="J82" i="13"/>
  <c r="H2" i="13"/>
  <c r="I2" i="13" s="1"/>
  <c r="H3" i="13"/>
  <c r="I3" i="13" s="1"/>
  <c r="H89" i="13"/>
  <c r="I89" i="13" s="1"/>
  <c r="H4" i="13"/>
  <c r="I4" i="13" s="1"/>
  <c r="H5" i="13"/>
  <c r="I5" i="13" s="1"/>
  <c r="H88" i="13"/>
  <c r="I88" i="13" s="1"/>
  <c r="H6" i="13"/>
  <c r="I6" i="13" s="1"/>
  <c r="H7" i="13"/>
  <c r="I7" i="13" s="1"/>
  <c r="H8" i="13"/>
  <c r="I8" i="13" s="1"/>
  <c r="H9" i="13"/>
  <c r="I9" i="13" s="1"/>
  <c r="H10" i="13"/>
  <c r="I10" i="13" s="1"/>
  <c r="H11" i="13"/>
  <c r="I11" i="13" s="1"/>
  <c r="H12" i="13"/>
  <c r="I12" i="13" s="1"/>
  <c r="H13" i="13"/>
  <c r="I13" i="13" s="1"/>
  <c r="H14" i="13"/>
  <c r="I14" i="13" s="1"/>
  <c r="H15" i="13"/>
  <c r="I15" i="13" s="1"/>
  <c r="H16" i="13"/>
  <c r="I16" i="13" s="1"/>
  <c r="H17" i="13"/>
  <c r="I17" i="13" s="1"/>
  <c r="H18" i="13"/>
  <c r="I18" i="13" s="1"/>
  <c r="H19" i="13"/>
  <c r="I19" i="13" s="1"/>
  <c r="H20" i="13"/>
  <c r="I20" i="13" s="1"/>
  <c r="H21" i="13"/>
  <c r="I21" i="13" s="1"/>
  <c r="H22" i="13"/>
  <c r="I22" i="13" s="1"/>
  <c r="H23" i="13"/>
  <c r="I23" i="13" s="1"/>
  <c r="H24" i="13"/>
  <c r="I24" i="13" s="1"/>
  <c r="H25" i="13"/>
  <c r="I25" i="13" s="1"/>
  <c r="H26" i="13"/>
  <c r="I26" i="13" s="1"/>
  <c r="H27" i="13"/>
  <c r="I27" i="13" s="1"/>
  <c r="H28" i="13"/>
  <c r="I28" i="13" s="1"/>
  <c r="H29" i="13"/>
  <c r="I29" i="13" s="1"/>
  <c r="H30" i="13"/>
  <c r="I30" i="13" s="1"/>
  <c r="H31" i="13"/>
  <c r="I31" i="13" s="1"/>
  <c r="H101" i="13"/>
  <c r="I101" i="13" s="1"/>
  <c r="H32" i="13"/>
  <c r="I32" i="13" s="1"/>
  <c r="H33" i="13"/>
  <c r="I33" i="13" s="1"/>
  <c r="H34" i="13"/>
  <c r="I34" i="13" s="1"/>
  <c r="H36" i="13"/>
  <c r="I36" i="13" s="1"/>
  <c r="H35" i="13"/>
  <c r="I35" i="13" s="1"/>
  <c r="H37" i="13"/>
  <c r="I37" i="13" s="1"/>
  <c r="H38" i="13"/>
  <c r="I38" i="13" s="1"/>
  <c r="H40" i="13"/>
  <c r="I40" i="13" s="1"/>
  <c r="H84" i="13"/>
  <c r="I84" i="13" s="1"/>
  <c r="H41" i="13"/>
  <c r="I41" i="13" s="1"/>
  <c r="H42" i="13"/>
  <c r="I42" i="13" s="1"/>
  <c r="H43" i="13"/>
  <c r="I43" i="13" s="1"/>
  <c r="H44" i="13"/>
  <c r="I44" i="13" s="1"/>
  <c r="H46" i="13"/>
  <c r="I46" i="13" s="1"/>
  <c r="H49" i="13"/>
  <c r="I49" i="13" s="1"/>
  <c r="H39" i="13"/>
  <c r="I39" i="13" s="1"/>
  <c r="H50" i="13"/>
  <c r="I50" i="13" s="1"/>
  <c r="H52" i="13"/>
  <c r="I52" i="13" s="1"/>
  <c r="H53" i="13"/>
  <c r="I53" i="13" s="1"/>
  <c r="H54" i="13"/>
  <c r="I54" i="13" s="1"/>
  <c r="H55" i="13"/>
  <c r="I55" i="13" s="1"/>
  <c r="H56" i="13"/>
  <c r="I56" i="13" s="1"/>
  <c r="H57" i="13"/>
  <c r="I57" i="13" s="1"/>
  <c r="H45" i="13"/>
  <c r="I45" i="13" s="1"/>
  <c r="H58" i="13"/>
  <c r="I58" i="13" s="1"/>
  <c r="H60" i="13"/>
  <c r="I60" i="13" s="1"/>
  <c r="H61" i="13"/>
  <c r="I61" i="13" s="1"/>
  <c r="H62" i="13"/>
  <c r="I62" i="13" s="1"/>
  <c r="H47" i="13"/>
  <c r="I47" i="13" s="1"/>
  <c r="H48" i="13"/>
  <c r="I48" i="13" s="1"/>
  <c r="H68" i="13"/>
  <c r="I68" i="13" s="1"/>
  <c r="H69" i="13"/>
  <c r="I69" i="13" s="1"/>
  <c r="H122" i="13"/>
  <c r="I122" i="13" s="1"/>
  <c r="H51" i="13"/>
  <c r="I51" i="13" s="1"/>
  <c r="H70" i="13"/>
  <c r="I70" i="13" s="1"/>
  <c r="H71" i="13"/>
  <c r="I71" i="13" s="1"/>
  <c r="H72" i="13"/>
  <c r="I72" i="13" s="1"/>
  <c r="H73" i="13"/>
  <c r="I73" i="13" s="1"/>
  <c r="H74" i="13"/>
  <c r="I74" i="13" s="1"/>
  <c r="H75" i="13"/>
  <c r="I75" i="13" s="1"/>
  <c r="H77" i="13"/>
  <c r="I77" i="13" s="1"/>
  <c r="H59" i="13"/>
  <c r="I59" i="13" s="1"/>
  <c r="H79" i="13"/>
  <c r="I79" i="13" s="1"/>
  <c r="H83" i="13"/>
  <c r="I83" i="13" s="1"/>
  <c r="H91" i="13"/>
  <c r="I91" i="13" s="1"/>
  <c r="H96" i="13"/>
  <c r="I96" i="13" s="1"/>
  <c r="H85" i="13"/>
  <c r="I85" i="13" s="1"/>
  <c r="H100" i="13"/>
  <c r="I100" i="13" s="1"/>
  <c r="H93" i="13"/>
  <c r="I93" i="13" s="1"/>
  <c r="H94" i="13"/>
  <c r="I94" i="13" s="1"/>
  <c r="H124" i="13"/>
  <c r="I124" i="13" s="1"/>
  <c r="H97" i="13"/>
  <c r="I97" i="13" s="1"/>
  <c r="H63" i="13"/>
  <c r="I63" i="13" s="1"/>
  <c r="H104" i="13"/>
  <c r="I104" i="13" s="1"/>
  <c r="H64" i="13"/>
  <c r="I64" i="13" s="1"/>
  <c r="H65" i="13"/>
  <c r="I65" i="13" s="1"/>
  <c r="H66" i="13"/>
  <c r="I66" i="13" s="1"/>
  <c r="H67" i="13"/>
  <c r="I67" i="13" s="1"/>
  <c r="H105" i="13"/>
  <c r="I105" i="13" s="1"/>
  <c r="H106" i="13"/>
  <c r="I106" i="13" s="1"/>
  <c r="H107" i="13"/>
  <c r="I107" i="13" s="1"/>
  <c r="H108" i="13"/>
  <c r="I108" i="13" s="1"/>
  <c r="H109" i="13"/>
  <c r="I109" i="13" s="1"/>
  <c r="H92" i="13"/>
  <c r="I92" i="13" s="1"/>
  <c r="H110" i="13"/>
  <c r="I110" i="13" s="1"/>
  <c r="H95" i="13"/>
  <c r="I95" i="13" s="1"/>
  <c r="H87" i="13"/>
  <c r="I87" i="13" s="1"/>
  <c r="H111" i="13"/>
  <c r="I111" i="13" s="1"/>
  <c r="H112" i="13"/>
  <c r="I112" i="13" s="1"/>
  <c r="H113" i="13"/>
  <c r="I113" i="13" s="1"/>
  <c r="H114" i="13"/>
  <c r="I114" i="13" s="1"/>
  <c r="H125" i="13"/>
  <c r="I125" i="13" s="1"/>
  <c r="H86" i="13"/>
  <c r="I86" i="13" s="1"/>
  <c r="H103" i="13"/>
  <c r="I103" i="13" s="1"/>
  <c r="H121" i="13"/>
  <c r="I121" i="13" s="1"/>
  <c r="H123" i="13"/>
  <c r="I123" i="13" s="1"/>
  <c r="H102" i="13"/>
  <c r="I102" i="13" s="1"/>
  <c r="H120" i="13"/>
  <c r="I120" i="13" s="1"/>
  <c r="H115" i="13"/>
  <c r="I115" i="13" s="1"/>
  <c r="H116" i="13"/>
  <c r="I116" i="13" s="1"/>
  <c r="H117" i="13"/>
  <c r="I117" i="13" s="1"/>
  <c r="H90" i="13"/>
  <c r="I90" i="13" s="1"/>
  <c r="H76" i="13"/>
  <c r="I76" i="13" s="1"/>
  <c r="H98" i="13"/>
  <c r="I98" i="13" s="1"/>
  <c r="H99" i="13"/>
  <c r="I99" i="13" s="1"/>
  <c r="H118" i="13"/>
  <c r="I118" i="13" s="1"/>
  <c r="H119" i="13"/>
  <c r="I119" i="13" s="1"/>
  <c r="H78" i="13"/>
  <c r="I78" i="13" s="1"/>
  <c r="H127" i="13"/>
  <c r="I127" i="13" s="1"/>
  <c r="H126" i="13"/>
  <c r="I126" i="13" s="1"/>
  <c r="H80" i="13"/>
  <c r="I80" i="13" s="1"/>
  <c r="H128" i="13"/>
  <c r="I128" i="13" s="1"/>
  <c r="H129" i="13"/>
  <c r="I129" i="13" s="1"/>
  <c r="H81" i="13"/>
  <c r="I81" i="13" s="1"/>
  <c r="H130" i="13"/>
  <c r="I130" i="13" s="1"/>
  <c r="H82" i="13"/>
  <c r="I82" i="13" s="1"/>
  <c r="G2" i="13"/>
  <c r="G3" i="13"/>
  <c r="G89" i="13"/>
  <c r="G4" i="13"/>
  <c r="G5" i="13"/>
  <c r="G88"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101" i="13"/>
  <c r="G32" i="13"/>
  <c r="G33" i="13"/>
  <c r="G34" i="13"/>
  <c r="G36" i="13"/>
  <c r="G35" i="13"/>
  <c r="G37" i="13"/>
  <c r="G38" i="13"/>
  <c r="G40" i="13"/>
  <c r="G84" i="13"/>
  <c r="G41" i="13"/>
  <c r="G42" i="13"/>
  <c r="G43" i="13"/>
  <c r="G44" i="13"/>
  <c r="G46" i="13"/>
  <c r="G49" i="13"/>
  <c r="G39" i="13"/>
  <c r="G50" i="13"/>
  <c r="G52" i="13"/>
  <c r="G53" i="13"/>
  <c r="G54" i="13"/>
  <c r="G55" i="13"/>
  <c r="G56" i="13"/>
  <c r="G57" i="13"/>
  <c r="G45" i="13"/>
  <c r="G58" i="13"/>
  <c r="G60" i="13"/>
  <c r="G61" i="13"/>
  <c r="G62" i="13"/>
  <c r="G47" i="13"/>
  <c r="G48" i="13"/>
  <c r="G68" i="13"/>
  <c r="G69" i="13"/>
  <c r="G122" i="13"/>
  <c r="G51" i="13"/>
  <c r="G70" i="13"/>
  <c r="G71" i="13"/>
  <c r="G72" i="13"/>
  <c r="G73" i="13"/>
  <c r="G74" i="13"/>
  <c r="G75" i="13"/>
  <c r="G77" i="13"/>
  <c r="G59" i="13"/>
  <c r="G79" i="13"/>
  <c r="G83" i="13"/>
  <c r="G91" i="13"/>
  <c r="G96" i="13"/>
  <c r="G85" i="13"/>
  <c r="G100" i="13"/>
  <c r="G93" i="13"/>
  <c r="G94" i="13"/>
  <c r="G124" i="13"/>
  <c r="G97" i="13"/>
  <c r="G63" i="13"/>
  <c r="G104" i="13"/>
  <c r="G64" i="13"/>
  <c r="G65" i="13"/>
  <c r="G66" i="13"/>
  <c r="G67" i="13"/>
  <c r="G105" i="13"/>
  <c r="G106" i="13"/>
  <c r="G107" i="13"/>
  <c r="G108" i="13"/>
  <c r="G109" i="13"/>
  <c r="G92" i="13"/>
  <c r="G110" i="13"/>
  <c r="G95" i="13"/>
  <c r="G87" i="13"/>
  <c r="G111" i="13"/>
  <c r="G112" i="13"/>
  <c r="G113" i="13"/>
  <c r="G114" i="13"/>
  <c r="G125" i="13"/>
  <c r="G86" i="13"/>
  <c r="G103" i="13"/>
  <c r="G121" i="13"/>
  <c r="G123" i="13"/>
  <c r="G102" i="13"/>
  <c r="G120" i="13"/>
  <c r="G115" i="13"/>
  <c r="G116" i="13"/>
  <c r="G117" i="13"/>
  <c r="G90" i="13"/>
  <c r="G76" i="13"/>
  <c r="G98" i="13"/>
  <c r="G99" i="13"/>
  <c r="G118" i="13"/>
  <c r="G119" i="13"/>
  <c r="G78" i="13"/>
  <c r="G127" i="13"/>
  <c r="G126" i="13"/>
  <c r="G80" i="13"/>
  <c r="G128" i="13"/>
  <c r="G129" i="13"/>
  <c r="G81" i="13"/>
  <c r="G130" i="13"/>
  <c r="G82" i="13"/>
  <c r="E2" i="13"/>
  <c r="E3" i="13"/>
  <c r="E89" i="13"/>
  <c r="E4" i="13"/>
  <c r="E5" i="13"/>
  <c r="E88"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101" i="13"/>
  <c r="E32" i="13"/>
  <c r="E33" i="13"/>
  <c r="E34" i="13"/>
  <c r="E36" i="13"/>
  <c r="E35" i="13"/>
  <c r="E37" i="13"/>
  <c r="E38" i="13"/>
  <c r="E40" i="13"/>
  <c r="E84" i="13"/>
  <c r="E41" i="13"/>
  <c r="E42" i="13"/>
  <c r="E43" i="13"/>
  <c r="E44" i="13"/>
  <c r="E46" i="13"/>
  <c r="E49" i="13"/>
  <c r="E39" i="13"/>
  <c r="E50" i="13"/>
  <c r="E52" i="13"/>
  <c r="E53" i="13"/>
  <c r="E54" i="13"/>
  <c r="E55" i="13"/>
  <c r="E56" i="13"/>
  <c r="E57" i="13"/>
  <c r="E45" i="13"/>
  <c r="E58" i="13"/>
  <c r="E60" i="13"/>
  <c r="E61" i="13"/>
  <c r="E62" i="13"/>
  <c r="E47" i="13"/>
  <c r="E48" i="13"/>
  <c r="E68" i="13"/>
  <c r="E69" i="13"/>
  <c r="E122" i="13"/>
  <c r="E51" i="13"/>
  <c r="E70" i="13"/>
  <c r="E71" i="13"/>
  <c r="E72" i="13"/>
  <c r="E73" i="13"/>
  <c r="E74" i="13"/>
  <c r="E75" i="13"/>
  <c r="E77" i="13"/>
  <c r="E59" i="13"/>
  <c r="E79" i="13"/>
  <c r="E83" i="13"/>
  <c r="E91" i="13"/>
  <c r="E96" i="13"/>
  <c r="E85" i="13"/>
  <c r="E100" i="13"/>
  <c r="E93" i="13"/>
  <c r="E94" i="13"/>
  <c r="E124" i="13"/>
  <c r="E97" i="13"/>
  <c r="E63" i="13"/>
  <c r="E104" i="13"/>
  <c r="E64" i="13"/>
  <c r="E65" i="13"/>
  <c r="E66" i="13"/>
  <c r="E67" i="13"/>
  <c r="E105" i="13"/>
  <c r="E106" i="13"/>
  <c r="E107" i="13"/>
  <c r="E108" i="13"/>
  <c r="E109" i="13"/>
  <c r="E92" i="13"/>
  <c r="E110" i="13"/>
  <c r="E95" i="13"/>
  <c r="E87" i="13"/>
  <c r="E111" i="13"/>
  <c r="E112" i="13"/>
  <c r="E113" i="13"/>
  <c r="E114" i="13"/>
  <c r="E125" i="13"/>
  <c r="E86" i="13"/>
  <c r="E103" i="13"/>
  <c r="E121" i="13"/>
  <c r="E123" i="13"/>
  <c r="E102" i="13"/>
  <c r="E120" i="13"/>
  <c r="E115" i="13"/>
  <c r="E116" i="13"/>
  <c r="E117" i="13"/>
  <c r="E90" i="13"/>
  <c r="E76" i="13"/>
  <c r="E98" i="13"/>
  <c r="E99" i="13"/>
  <c r="E118" i="13"/>
  <c r="E119" i="13"/>
  <c r="E78" i="13"/>
  <c r="E127" i="13"/>
  <c r="E126" i="13"/>
  <c r="E80" i="13"/>
  <c r="E128" i="13"/>
  <c r="E129" i="13"/>
  <c r="E81" i="13"/>
  <c r="E130" i="13"/>
  <c r="E82" i="13"/>
  <c r="F2" i="13"/>
  <c r="F3" i="13"/>
  <c r="F89" i="13"/>
  <c r="F4" i="13"/>
  <c r="F5" i="13"/>
  <c r="F88"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101" i="13"/>
  <c r="F32" i="13"/>
  <c r="F33" i="13"/>
  <c r="F34" i="13"/>
  <c r="F36" i="13"/>
  <c r="F35" i="13"/>
  <c r="F37" i="13"/>
  <c r="F38" i="13"/>
  <c r="F40" i="13"/>
  <c r="F84" i="13"/>
  <c r="F41" i="13"/>
  <c r="F42" i="13"/>
  <c r="F43" i="13"/>
  <c r="F44" i="13"/>
  <c r="F46" i="13"/>
  <c r="F49" i="13"/>
  <c r="F39" i="13"/>
  <c r="F50" i="13"/>
  <c r="F52" i="13"/>
  <c r="F53" i="13"/>
  <c r="F54" i="13"/>
  <c r="F55" i="13"/>
  <c r="F56" i="13"/>
  <c r="F57" i="13"/>
  <c r="F45" i="13"/>
  <c r="F58" i="13"/>
  <c r="F60" i="13"/>
  <c r="F61" i="13"/>
  <c r="F62" i="13"/>
  <c r="F47" i="13"/>
  <c r="F48" i="13"/>
  <c r="F68" i="13"/>
  <c r="F69" i="13"/>
  <c r="F122" i="13"/>
  <c r="F51" i="13"/>
  <c r="F70" i="13"/>
  <c r="F71" i="13"/>
  <c r="F72" i="13"/>
  <c r="F73" i="13"/>
  <c r="F74" i="13"/>
  <c r="F75" i="13"/>
  <c r="F77" i="13"/>
  <c r="F59" i="13"/>
  <c r="F79" i="13"/>
  <c r="F83" i="13"/>
  <c r="F91" i="13"/>
  <c r="F96" i="13"/>
  <c r="F85" i="13"/>
  <c r="F100" i="13"/>
  <c r="F93" i="13"/>
  <c r="F94" i="13"/>
  <c r="F124" i="13"/>
  <c r="F97" i="13"/>
  <c r="F63" i="13"/>
  <c r="F104" i="13"/>
  <c r="F64" i="13"/>
  <c r="F65" i="13"/>
  <c r="F66" i="13"/>
  <c r="F67" i="13"/>
  <c r="F105" i="13"/>
  <c r="F106" i="13"/>
  <c r="F107" i="13"/>
  <c r="F108" i="13"/>
  <c r="F109" i="13"/>
  <c r="F92" i="13"/>
  <c r="F110" i="13"/>
  <c r="F95" i="13"/>
  <c r="F87" i="13"/>
  <c r="F111" i="13"/>
  <c r="F112" i="13"/>
  <c r="F113" i="13"/>
  <c r="F114" i="13"/>
  <c r="F125" i="13"/>
  <c r="F86" i="13"/>
  <c r="F103" i="13"/>
  <c r="F121" i="13"/>
  <c r="F123" i="13"/>
  <c r="F102" i="13"/>
  <c r="F120" i="13"/>
  <c r="F115" i="13"/>
  <c r="F116" i="13"/>
  <c r="F117" i="13"/>
  <c r="F90" i="13"/>
  <c r="F76" i="13"/>
  <c r="F98" i="13"/>
  <c r="F99" i="13"/>
  <c r="F118" i="13"/>
  <c r="F119" i="13"/>
  <c r="F78" i="13"/>
  <c r="F127" i="13"/>
  <c r="F126" i="13"/>
  <c r="F80" i="13"/>
  <c r="F128" i="13"/>
  <c r="F129" i="13"/>
  <c r="F81" i="13"/>
  <c r="F130" i="13"/>
  <c r="F82" i="13"/>
  <c r="D2" i="13"/>
  <c r="D3" i="13"/>
  <c r="D89" i="13"/>
  <c r="D4" i="13"/>
  <c r="D5" i="13"/>
  <c r="D88"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101" i="13"/>
  <c r="D32" i="13"/>
  <c r="D33" i="13"/>
  <c r="D34" i="13"/>
  <c r="D36" i="13"/>
  <c r="D35" i="13"/>
  <c r="D37" i="13"/>
  <c r="D38" i="13"/>
  <c r="D40" i="13"/>
  <c r="D84" i="13"/>
  <c r="D41" i="13"/>
  <c r="D42" i="13"/>
  <c r="D43" i="13"/>
  <c r="D44" i="13"/>
  <c r="D46" i="13"/>
  <c r="D49" i="13"/>
  <c r="D39" i="13"/>
  <c r="D50" i="13"/>
  <c r="D52" i="13"/>
  <c r="D53" i="13"/>
  <c r="D54" i="13"/>
  <c r="D55" i="13"/>
  <c r="D56" i="13"/>
  <c r="D57" i="13"/>
  <c r="D45" i="13"/>
  <c r="D58" i="13"/>
  <c r="D60" i="13"/>
  <c r="D61" i="13"/>
  <c r="D62" i="13"/>
  <c r="D47" i="13"/>
  <c r="D48" i="13"/>
  <c r="D68" i="13"/>
  <c r="D69" i="13"/>
  <c r="D122" i="13"/>
  <c r="D51" i="13"/>
  <c r="D70" i="13"/>
  <c r="D71" i="13"/>
  <c r="D72" i="13"/>
  <c r="D73" i="13"/>
  <c r="D74" i="13"/>
  <c r="D75" i="13"/>
  <c r="D77" i="13"/>
  <c r="D59" i="13"/>
  <c r="D79" i="13"/>
  <c r="D83" i="13"/>
  <c r="D91" i="13"/>
  <c r="D96" i="13"/>
  <c r="D85" i="13"/>
  <c r="D100" i="13"/>
  <c r="D93" i="13"/>
  <c r="D94" i="13"/>
  <c r="D124" i="13"/>
  <c r="D97" i="13"/>
  <c r="D63" i="13"/>
  <c r="D104" i="13"/>
  <c r="D64" i="13"/>
  <c r="D65" i="13"/>
  <c r="D66" i="13"/>
  <c r="D67" i="13"/>
  <c r="D105" i="13"/>
  <c r="D106" i="13"/>
  <c r="D107" i="13"/>
  <c r="D108" i="13"/>
  <c r="D109" i="13"/>
  <c r="D92" i="13"/>
  <c r="D110" i="13"/>
  <c r="D95" i="13"/>
  <c r="D87" i="13"/>
  <c r="D111" i="13"/>
  <c r="D112" i="13"/>
  <c r="D113" i="13"/>
  <c r="D114" i="13"/>
  <c r="D125" i="13"/>
  <c r="D86" i="13"/>
  <c r="D103" i="13"/>
  <c r="D121" i="13"/>
  <c r="D123" i="13"/>
  <c r="D102" i="13"/>
  <c r="D120" i="13"/>
  <c r="D115" i="13"/>
  <c r="D116" i="13"/>
  <c r="D117" i="13"/>
  <c r="D90" i="13"/>
  <c r="D76" i="13"/>
  <c r="D98" i="13"/>
  <c r="D99" i="13"/>
  <c r="D118" i="13"/>
  <c r="D119" i="13"/>
  <c r="D78" i="13"/>
  <c r="D127" i="13"/>
  <c r="D126" i="13"/>
  <c r="D80" i="13"/>
  <c r="D128" i="13"/>
  <c r="D129" i="13"/>
  <c r="D81" i="13"/>
  <c r="D130" i="13"/>
  <c r="D82" i="13"/>
  <c r="B2" i="13"/>
  <c r="B3" i="13"/>
  <c r="B89" i="13"/>
  <c r="B4" i="13"/>
  <c r="B5" i="13"/>
  <c r="B88" i="13"/>
  <c r="B6"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101" i="13"/>
  <c r="B32" i="13"/>
  <c r="B33" i="13"/>
  <c r="B34" i="13"/>
  <c r="B36" i="13"/>
  <c r="B35" i="13"/>
  <c r="B37" i="13"/>
  <c r="B38" i="13"/>
  <c r="B40" i="13"/>
  <c r="B84" i="13"/>
  <c r="B41" i="13"/>
  <c r="B42" i="13"/>
  <c r="B43" i="13"/>
  <c r="B44" i="13"/>
  <c r="B46" i="13"/>
  <c r="B49" i="13"/>
  <c r="B39" i="13"/>
  <c r="B50" i="13"/>
  <c r="B52" i="13"/>
  <c r="B53" i="13"/>
  <c r="B54" i="13"/>
  <c r="B55" i="13"/>
  <c r="B56" i="13"/>
  <c r="B57" i="13"/>
  <c r="B45" i="13"/>
  <c r="B58" i="13"/>
  <c r="B60" i="13"/>
  <c r="B61" i="13"/>
  <c r="B62" i="13"/>
  <c r="B47" i="13"/>
  <c r="B48" i="13"/>
  <c r="B68" i="13"/>
  <c r="B69" i="13"/>
  <c r="B122" i="13"/>
  <c r="B51" i="13"/>
  <c r="B70" i="13"/>
  <c r="B71" i="13"/>
  <c r="B72" i="13"/>
  <c r="B73" i="13"/>
  <c r="B74" i="13"/>
  <c r="B75" i="13"/>
  <c r="B77" i="13"/>
  <c r="B59" i="13"/>
  <c r="B79" i="13"/>
  <c r="B83" i="13"/>
  <c r="B91" i="13"/>
  <c r="B96" i="13"/>
  <c r="B85" i="13"/>
  <c r="B100" i="13"/>
  <c r="B93" i="13"/>
  <c r="B94" i="13"/>
  <c r="B124" i="13"/>
  <c r="B97" i="13"/>
  <c r="B63" i="13"/>
  <c r="B104" i="13"/>
  <c r="B64" i="13"/>
  <c r="B65" i="13"/>
  <c r="B66" i="13"/>
  <c r="B67" i="13"/>
  <c r="B105" i="13"/>
  <c r="B106" i="13"/>
  <c r="B107" i="13"/>
  <c r="B108" i="13"/>
  <c r="B109" i="13"/>
  <c r="B92" i="13"/>
  <c r="B110" i="13"/>
  <c r="B95" i="13"/>
  <c r="B87" i="13"/>
  <c r="B111" i="13"/>
  <c r="B112" i="13"/>
  <c r="B113" i="13"/>
  <c r="B114" i="13"/>
  <c r="B125" i="13"/>
  <c r="B86" i="13"/>
  <c r="B103" i="13"/>
  <c r="B121" i="13"/>
  <c r="B123" i="13"/>
  <c r="B102" i="13"/>
  <c r="B120" i="13"/>
  <c r="B115" i="13"/>
  <c r="B116" i="13"/>
  <c r="B117" i="13"/>
  <c r="B90" i="13"/>
  <c r="B76" i="13"/>
  <c r="B98" i="13"/>
  <c r="B99" i="13"/>
  <c r="B118" i="13"/>
  <c r="B119" i="13"/>
  <c r="B78" i="13"/>
  <c r="B127" i="13"/>
  <c r="B126" i="13"/>
  <c r="B80" i="13"/>
  <c r="B128" i="13"/>
  <c r="B129" i="13"/>
  <c r="B81" i="13"/>
  <c r="B130" i="13"/>
  <c r="B82" i="13"/>
  <c r="C2" i="13"/>
  <c r="C3" i="13"/>
  <c r="C89" i="13"/>
  <c r="C4" i="13"/>
  <c r="C5" i="13"/>
  <c r="C88" i="13"/>
  <c r="C6" i="13"/>
  <c r="C7" i="13"/>
  <c r="C8" i="13"/>
  <c r="C9" i="13"/>
  <c r="C10" i="13"/>
  <c r="C11" i="13"/>
  <c r="C12" i="13"/>
  <c r="C13" i="13"/>
  <c r="C14" i="13"/>
  <c r="C15" i="13"/>
  <c r="C16" i="13"/>
  <c r="C17" i="13"/>
  <c r="C18" i="13"/>
  <c r="C19" i="13"/>
  <c r="C20" i="13"/>
  <c r="C21" i="13"/>
  <c r="C22" i="13"/>
  <c r="C23" i="13"/>
  <c r="C24" i="13"/>
  <c r="C25" i="13"/>
  <c r="C26" i="13"/>
  <c r="C27" i="13"/>
  <c r="C28" i="13"/>
  <c r="C29" i="13"/>
  <c r="C30" i="13"/>
  <c r="C31" i="13"/>
  <c r="C101" i="13"/>
  <c r="C32" i="13"/>
  <c r="C33" i="13"/>
  <c r="C34" i="13"/>
  <c r="C36" i="13"/>
  <c r="C35" i="13"/>
  <c r="C37" i="13"/>
  <c r="C38" i="13"/>
  <c r="C40" i="13"/>
  <c r="C84" i="13"/>
  <c r="C41" i="13"/>
  <c r="C42" i="13"/>
  <c r="C43" i="13"/>
  <c r="C44" i="13"/>
  <c r="C46" i="13"/>
  <c r="C49" i="13"/>
  <c r="C39" i="13"/>
  <c r="C50" i="13"/>
  <c r="C52" i="13"/>
  <c r="C53" i="13"/>
  <c r="C54" i="13"/>
  <c r="C55" i="13"/>
  <c r="C56" i="13"/>
  <c r="C57" i="13"/>
  <c r="C45" i="13"/>
  <c r="C58" i="13"/>
  <c r="C60" i="13"/>
  <c r="C61" i="13"/>
  <c r="C62" i="13"/>
  <c r="C47" i="13"/>
  <c r="C48" i="13"/>
  <c r="C68" i="13"/>
  <c r="C69" i="13"/>
  <c r="C122" i="13"/>
  <c r="C51" i="13"/>
  <c r="C70" i="13"/>
  <c r="C71" i="13"/>
  <c r="C72" i="13"/>
  <c r="C73" i="13"/>
  <c r="C74" i="13"/>
  <c r="C75" i="13"/>
  <c r="C77" i="13"/>
  <c r="C59" i="13"/>
  <c r="C79" i="13"/>
  <c r="C83" i="13"/>
  <c r="C91" i="13"/>
  <c r="C96" i="13"/>
  <c r="C85" i="13"/>
  <c r="C100" i="13"/>
  <c r="C93" i="13"/>
  <c r="C94" i="13"/>
  <c r="C124" i="13"/>
  <c r="C97" i="13"/>
  <c r="C63" i="13"/>
  <c r="C104" i="13"/>
  <c r="C64" i="13"/>
  <c r="C65" i="13"/>
  <c r="C66" i="13"/>
  <c r="C67" i="13"/>
  <c r="C105" i="13"/>
  <c r="C106" i="13"/>
  <c r="C107" i="13"/>
  <c r="C108" i="13"/>
  <c r="C109" i="13"/>
  <c r="C92" i="13"/>
  <c r="C110" i="13"/>
  <c r="C95" i="13"/>
  <c r="C87" i="13"/>
  <c r="C111" i="13"/>
  <c r="C112" i="13"/>
  <c r="C113" i="13"/>
  <c r="C114" i="13"/>
  <c r="C125" i="13"/>
  <c r="C86" i="13"/>
  <c r="C103" i="13"/>
  <c r="C121" i="13"/>
  <c r="C123" i="13"/>
  <c r="C102" i="13"/>
  <c r="C120" i="13"/>
  <c r="C115" i="13"/>
  <c r="C116" i="13"/>
  <c r="C117" i="13"/>
  <c r="C90" i="13"/>
  <c r="C76" i="13"/>
  <c r="C98" i="13"/>
  <c r="C99" i="13"/>
  <c r="C118" i="13"/>
  <c r="C119" i="13"/>
  <c r="C78" i="13"/>
  <c r="C127" i="13"/>
  <c r="C126" i="13"/>
  <c r="C80" i="13"/>
  <c r="C128" i="13"/>
  <c r="C129" i="13"/>
  <c r="C81" i="13"/>
  <c r="C130" i="13"/>
  <c r="C82" i="13"/>
  <c r="F12" i="7" l="1"/>
  <c r="F13" i="7"/>
  <c r="F14" i="7"/>
  <c r="F16" i="7"/>
  <c r="F18" i="7"/>
  <c r="F20" i="7"/>
  <c r="F21" i="7"/>
  <c r="F22" i="7"/>
  <c r="F23" i="7"/>
  <c r="F24" i="7"/>
  <c r="F25" i="7"/>
  <c r="F26" i="7"/>
  <c r="F27" i="7"/>
  <c r="F28" i="7"/>
  <c r="F29" i="7"/>
  <c r="F30" i="7"/>
  <c r="F31" i="7"/>
  <c r="F32" i="7"/>
  <c r="F33" i="7"/>
  <c r="F34" i="7"/>
  <c r="F35" i="7"/>
  <c r="F36" i="7"/>
  <c r="F37" i="7"/>
  <c r="F38" i="7"/>
  <c r="F39" i="7"/>
  <c r="F40" i="7"/>
  <c r="F41" i="7"/>
  <c r="F42" i="7"/>
  <c r="F43" i="7"/>
  <c r="F44" i="7"/>
  <c r="F45" i="7"/>
  <c r="F47" i="7"/>
  <c r="F49" i="7"/>
  <c r="F50" i="7"/>
  <c r="F51" i="7"/>
  <c r="F52" i="7"/>
  <c r="F53" i="7"/>
  <c r="F55" i="7"/>
  <c r="F56" i="7"/>
  <c r="F59" i="7"/>
  <c r="F63" i="7"/>
  <c r="F65" i="7"/>
  <c r="F67" i="7"/>
  <c r="F68" i="7"/>
  <c r="F69" i="7"/>
  <c r="F70" i="7"/>
  <c r="F71" i="7"/>
  <c r="F72" i="7"/>
  <c r="F75" i="7"/>
  <c r="F76" i="7"/>
  <c r="F77" i="7"/>
  <c r="F79" i="7"/>
  <c r="F81" i="7"/>
  <c r="F83" i="7"/>
  <c r="F84" i="7"/>
  <c r="F85" i="7"/>
  <c r="F86" i="7"/>
  <c r="F88" i="7"/>
  <c r="F89" i="7"/>
  <c r="F90" i="7"/>
  <c r="F91" i="7"/>
  <c r="F92" i="7"/>
  <c r="F93" i="7"/>
  <c r="F94" i="7"/>
  <c r="F95" i="7"/>
  <c r="F96" i="7"/>
  <c r="F99" i="7"/>
  <c r="F100" i="7"/>
  <c r="F106" i="7"/>
  <c r="F107" i="7"/>
  <c r="F109" i="7"/>
  <c r="F110" i="7"/>
  <c r="F111" i="7"/>
  <c r="F112" i="7"/>
  <c r="F113" i="7"/>
  <c r="F115" i="7"/>
  <c r="F116" i="7"/>
  <c r="F117" i="7"/>
  <c r="F118" i="7"/>
  <c r="F120" i="7"/>
  <c r="F124" i="7"/>
  <c r="F125" i="7"/>
  <c r="F134" i="7"/>
  <c r="F135" i="7"/>
  <c r="F139" i="7"/>
  <c r="F143" i="7"/>
  <c r="F144" i="7"/>
  <c r="F145" i="7"/>
  <c r="F147" i="7"/>
  <c r="F150" i="7"/>
  <c r="F152" i="7"/>
  <c r="F136" i="7"/>
  <c r="J43" i="12" l="1"/>
  <c r="J10" i="12"/>
  <c r="J118" i="12"/>
  <c r="J70" i="12"/>
  <c r="J95" i="12"/>
  <c r="J60" i="12"/>
  <c r="J96" i="12"/>
  <c r="J119" i="12"/>
  <c r="J120" i="12"/>
  <c r="J7" i="12"/>
  <c r="J97" i="12"/>
  <c r="J19" i="12"/>
  <c r="J17" i="12"/>
  <c r="J121" i="12"/>
  <c r="J122" i="12"/>
  <c r="J11" i="12"/>
  <c r="J123" i="12"/>
  <c r="J124" i="12"/>
  <c r="J125" i="12"/>
  <c r="J126" i="12"/>
  <c r="J73" i="12"/>
  <c r="J127" i="12"/>
  <c r="J128" i="12"/>
  <c r="J129" i="12"/>
  <c r="J44" i="12"/>
  <c r="J62" i="12"/>
  <c r="J65" i="12"/>
  <c r="J98" i="12"/>
  <c r="J66" i="12"/>
  <c r="J71" i="12"/>
  <c r="J74" i="12"/>
  <c r="J72" i="12"/>
  <c r="J14" i="12"/>
  <c r="J16" i="12"/>
  <c r="J99" i="12"/>
  <c r="J6" i="12"/>
  <c r="J15" i="12"/>
  <c r="J130" i="12"/>
  <c r="J12" i="12"/>
  <c r="J8" i="12"/>
  <c r="J80" i="12"/>
  <c r="J45" i="12"/>
  <c r="J23" i="12"/>
  <c r="J82" i="12"/>
  <c r="J86" i="12"/>
  <c r="J46" i="12"/>
  <c r="J100" i="12"/>
  <c r="J92" i="12"/>
  <c r="J83" i="12"/>
  <c r="J67" i="12"/>
  <c r="J87" i="12"/>
  <c r="J4" i="12"/>
  <c r="J77" i="12"/>
  <c r="J47" i="12"/>
  <c r="J24" i="12"/>
  <c r="J48" i="12"/>
  <c r="J61" i="12"/>
  <c r="J49" i="12"/>
  <c r="J50" i="12"/>
  <c r="J81" i="12"/>
  <c r="J88" i="12"/>
  <c r="J2" i="12"/>
  <c r="J37" i="12"/>
  <c r="J26" i="12"/>
  <c r="J78" i="12"/>
  <c r="J9" i="12"/>
  <c r="J93" i="12"/>
  <c r="J68" i="12"/>
  <c r="J89" i="12"/>
  <c r="J27" i="12"/>
  <c r="J34" i="12"/>
  <c r="J69" i="12"/>
  <c r="J20" i="12"/>
  <c r="J101" i="12"/>
  <c r="J41" i="12"/>
  <c r="J63" i="12"/>
  <c r="J51" i="12"/>
  <c r="J52" i="12"/>
  <c r="J53" i="12"/>
  <c r="J76" i="12"/>
  <c r="J75" i="12"/>
  <c r="J59" i="12"/>
  <c r="J42" i="12"/>
  <c r="J94" i="12"/>
  <c r="J84" i="12"/>
  <c r="J55" i="12"/>
  <c r="J56" i="12"/>
  <c r="J102" i="12"/>
  <c r="J103" i="12"/>
  <c r="J104" i="12"/>
  <c r="J105" i="12"/>
  <c r="J106" i="12"/>
  <c r="J25" i="12"/>
  <c r="J131" i="12"/>
  <c r="J85" i="12"/>
  <c r="J32" i="12"/>
  <c r="J107" i="12"/>
  <c r="J35" i="12"/>
  <c r="J54" i="12"/>
  <c r="J18" i="12"/>
  <c r="J79" i="12"/>
  <c r="J57" i="12"/>
  <c r="J58" i="12"/>
  <c r="J38" i="12"/>
  <c r="J5" i="12"/>
  <c r="J108" i="12"/>
  <c r="J22" i="12"/>
  <c r="J109" i="12"/>
  <c r="J110" i="12"/>
  <c r="J90" i="12"/>
  <c r="J39" i="12"/>
  <c r="J36" i="12"/>
  <c r="J91" i="12"/>
  <c r="J111" i="12"/>
  <c r="J112" i="12"/>
  <c r="J113" i="12"/>
  <c r="J114" i="12"/>
  <c r="J115" i="12"/>
  <c r="J116" i="12"/>
  <c r="J117" i="12"/>
  <c r="J21" i="12"/>
  <c r="J3" i="12"/>
  <c r="J132" i="12"/>
  <c r="J40" i="12"/>
  <c r="J64" i="12"/>
  <c r="J133" i="12"/>
  <c r="J134" i="12"/>
  <c r="J135" i="12"/>
  <c r="J136" i="12"/>
  <c r="J137" i="12"/>
  <c r="J33" i="12"/>
  <c r="J138" i="12"/>
  <c r="J28" i="12"/>
  <c r="J139" i="12"/>
  <c r="J29" i="12"/>
  <c r="J30" i="12"/>
  <c r="J31" i="12"/>
  <c r="J13" i="12"/>
  <c r="I43" i="12"/>
  <c r="I10" i="12"/>
  <c r="I118" i="12"/>
  <c r="I70" i="12"/>
  <c r="I95" i="12"/>
  <c r="I60" i="12"/>
  <c r="I96" i="12"/>
  <c r="I119" i="12"/>
  <c r="I120" i="12"/>
  <c r="I7" i="12"/>
  <c r="I97" i="12"/>
  <c r="I19" i="12"/>
  <c r="I17" i="12"/>
  <c r="I121" i="12"/>
  <c r="I122" i="12"/>
  <c r="I11" i="12"/>
  <c r="I123" i="12"/>
  <c r="I124" i="12"/>
  <c r="I125" i="12"/>
  <c r="I126" i="12"/>
  <c r="I73" i="12"/>
  <c r="I127" i="12"/>
  <c r="I128" i="12"/>
  <c r="I129" i="12"/>
  <c r="I44" i="12"/>
  <c r="I62" i="12"/>
  <c r="I65" i="12"/>
  <c r="I98" i="12"/>
  <c r="I66" i="12"/>
  <c r="I71" i="12"/>
  <c r="I74" i="12"/>
  <c r="I72" i="12"/>
  <c r="I14" i="12"/>
  <c r="I16" i="12"/>
  <c r="I99" i="12"/>
  <c r="I6" i="12"/>
  <c r="I15" i="12"/>
  <c r="I130" i="12"/>
  <c r="I12" i="12"/>
  <c r="I8" i="12"/>
  <c r="I80" i="12"/>
  <c r="I45" i="12"/>
  <c r="I23" i="12"/>
  <c r="I82" i="12"/>
  <c r="I86" i="12"/>
  <c r="I46" i="12"/>
  <c r="I100" i="12"/>
  <c r="I92" i="12"/>
  <c r="I83" i="12"/>
  <c r="I67" i="12"/>
  <c r="I87" i="12"/>
  <c r="I4" i="12"/>
  <c r="I77" i="12"/>
  <c r="I47" i="12"/>
  <c r="I24" i="12"/>
  <c r="I48" i="12"/>
  <c r="I61" i="12"/>
  <c r="I49" i="12"/>
  <c r="I50" i="12"/>
  <c r="I81" i="12"/>
  <c r="I88" i="12"/>
  <c r="I2" i="12"/>
  <c r="I37" i="12"/>
  <c r="I26" i="12"/>
  <c r="I78" i="12"/>
  <c r="I9" i="12"/>
  <c r="I93" i="12"/>
  <c r="I68" i="12"/>
  <c r="I89" i="12"/>
  <c r="I27" i="12"/>
  <c r="I34" i="12"/>
  <c r="I69" i="12"/>
  <c r="I20" i="12"/>
  <c r="I101" i="12"/>
  <c r="I41" i="12"/>
  <c r="I63" i="12"/>
  <c r="I51" i="12"/>
  <c r="I52" i="12"/>
  <c r="I53" i="12"/>
  <c r="I76" i="12"/>
  <c r="I75" i="12"/>
  <c r="I59" i="12"/>
  <c r="I42" i="12"/>
  <c r="I94" i="12"/>
  <c r="I84" i="12"/>
  <c r="I55" i="12"/>
  <c r="I56" i="12"/>
  <c r="I102" i="12"/>
  <c r="I103" i="12"/>
  <c r="I104" i="12"/>
  <c r="I105" i="12"/>
  <c r="I106" i="12"/>
  <c r="I25" i="12"/>
  <c r="I131" i="12"/>
  <c r="I85" i="12"/>
  <c r="I32" i="12"/>
  <c r="I107" i="12"/>
  <c r="I35" i="12"/>
  <c r="I54" i="12"/>
  <c r="I18" i="12"/>
  <c r="I79" i="12"/>
  <c r="I57" i="12"/>
  <c r="I58" i="12"/>
  <c r="I38" i="12"/>
  <c r="I5" i="12"/>
  <c r="I108" i="12"/>
  <c r="I22" i="12"/>
  <c r="I109" i="12"/>
  <c r="I110" i="12"/>
  <c r="I90" i="12"/>
  <c r="I39" i="12"/>
  <c r="I36" i="12"/>
  <c r="I91" i="12"/>
  <c r="I111" i="12"/>
  <c r="I112" i="12"/>
  <c r="I113" i="12"/>
  <c r="I114" i="12"/>
  <c r="I115" i="12"/>
  <c r="I116" i="12"/>
  <c r="I117" i="12"/>
  <c r="I21" i="12"/>
  <c r="I3" i="12"/>
  <c r="I132" i="12"/>
  <c r="I40" i="12"/>
  <c r="I64" i="12"/>
  <c r="I133" i="12"/>
  <c r="I134" i="12"/>
  <c r="I135" i="12"/>
  <c r="I136" i="12"/>
  <c r="I137" i="12"/>
  <c r="I33" i="12"/>
  <c r="I138" i="12"/>
  <c r="I28" i="12"/>
  <c r="I139" i="12"/>
  <c r="I29" i="12"/>
  <c r="I30" i="12"/>
  <c r="I31" i="12"/>
  <c r="I13" i="12"/>
  <c r="H43" i="12"/>
  <c r="H10" i="12"/>
  <c r="H118" i="12"/>
  <c r="H70" i="12"/>
  <c r="H95" i="12"/>
  <c r="H60" i="12"/>
  <c r="H96" i="12"/>
  <c r="H119" i="12"/>
  <c r="H120" i="12"/>
  <c r="H7" i="12"/>
  <c r="H97" i="12"/>
  <c r="H19" i="12"/>
  <c r="H17" i="12"/>
  <c r="H121" i="12"/>
  <c r="H122" i="12"/>
  <c r="H11" i="12"/>
  <c r="H123" i="12"/>
  <c r="H124" i="12"/>
  <c r="H125" i="12"/>
  <c r="H126" i="12"/>
  <c r="H73" i="12"/>
  <c r="H127" i="12"/>
  <c r="H128" i="12"/>
  <c r="H129" i="12"/>
  <c r="H44" i="12"/>
  <c r="H62" i="12"/>
  <c r="H65" i="12"/>
  <c r="H98" i="12"/>
  <c r="H66" i="12"/>
  <c r="H71" i="12"/>
  <c r="H74" i="12"/>
  <c r="H72" i="12"/>
  <c r="H14" i="12"/>
  <c r="H16" i="12"/>
  <c r="H99" i="12"/>
  <c r="H6" i="12"/>
  <c r="H15" i="12"/>
  <c r="H130" i="12"/>
  <c r="H12" i="12"/>
  <c r="H8" i="12"/>
  <c r="H80" i="12"/>
  <c r="H45" i="12"/>
  <c r="H23" i="12"/>
  <c r="H82" i="12"/>
  <c r="H86" i="12"/>
  <c r="H46" i="12"/>
  <c r="H100" i="12"/>
  <c r="H92" i="12"/>
  <c r="H83" i="12"/>
  <c r="H67" i="12"/>
  <c r="H87" i="12"/>
  <c r="H4" i="12"/>
  <c r="H77" i="12"/>
  <c r="H47" i="12"/>
  <c r="H24" i="12"/>
  <c r="H48" i="12"/>
  <c r="H61" i="12"/>
  <c r="H49" i="12"/>
  <c r="H50" i="12"/>
  <c r="H81" i="12"/>
  <c r="H88" i="12"/>
  <c r="H2" i="12"/>
  <c r="H37" i="12"/>
  <c r="H26" i="12"/>
  <c r="H78" i="12"/>
  <c r="H9" i="12"/>
  <c r="H93" i="12"/>
  <c r="H68" i="12"/>
  <c r="H89" i="12"/>
  <c r="H27" i="12"/>
  <c r="H34" i="12"/>
  <c r="H69" i="12"/>
  <c r="H20" i="12"/>
  <c r="H101" i="12"/>
  <c r="H41" i="12"/>
  <c r="H63" i="12"/>
  <c r="H51" i="12"/>
  <c r="H52" i="12"/>
  <c r="H53" i="12"/>
  <c r="H76" i="12"/>
  <c r="H75" i="12"/>
  <c r="H59" i="12"/>
  <c r="H42" i="12"/>
  <c r="H94" i="12"/>
  <c r="H84" i="12"/>
  <c r="H55" i="12"/>
  <c r="H56" i="12"/>
  <c r="H102" i="12"/>
  <c r="H103" i="12"/>
  <c r="H104" i="12"/>
  <c r="H105" i="12"/>
  <c r="H106" i="12"/>
  <c r="H25" i="12"/>
  <c r="H131" i="12"/>
  <c r="H85" i="12"/>
  <c r="H32" i="12"/>
  <c r="H107" i="12"/>
  <c r="H35" i="12"/>
  <c r="H54" i="12"/>
  <c r="H18" i="12"/>
  <c r="H79" i="12"/>
  <c r="H57" i="12"/>
  <c r="H58" i="12"/>
  <c r="H38" i="12"/>
  <c r="H5" i="12"/>
  <c r="H108" i="12"/>
  <c r="H22" i="12"/>
  <c r="H109" i="12"/>
  <c r="H110" i="12"/>
  <c r="H90" i="12"/>
  <c r="H39" i="12"/>
  <c r="H36" i="12"/>
  <c r="H91" i="12"/>
  <c r="H111" i="12"/>
  <c r="H112" i="12"/>
  <c r="H113" i="12"/>
  <c r="H114" i="12"/>
  <c r="H115" i="12"/>
  <c r="H116" i="12"/>
  <c r="H117" i="12"/>
  <c r="H21" i="12"/>
  <c r="H3" i="12"/>
  <c r="H132" i="12"/>
  <c r="H40" i="12"/>
  <c r="H64" i="12"/>
  <c r="H133" i="12"/>
  <c r="H134" i="12"/>
  <c r="H135" i="12"/>
  <c r="H136" i="12"/>
  <c r="H137" i="12"/>
  <c r="H33" i="12"/>
  <c r="H138" i="12"/>
  <c r="H28" i="12"/>
  <c r="H139" i="12"/>
  <c r="H29" i="12"/>
  <c r="H30" i="12"/>
  <c r="H31" i="12"/>
  <c r="H13" i="12"/>
  <c r="G43" i="12"/>
  <c r="G10" i="12"/>
  <c r="G118" i="12"/>
  <c r="G70" i="12"/>
  <c r="G95" i="12"/>
  <c r="G60" i="12"/>
  <c r="G96" i="12"/>
  <c r="G119" i="12"/>
  <c r="G120" i="12"/>
  <c r="G7" i="12"/>
  <c r="G97" i="12"/>
  <c r="G19" i="12"/>
  <c r="G17" i="12"/>
  <c r="G121" i="12"/>
  <c r="G122" i="12"/>
  <c r="G11" i="12"/>
  <c r="G123" i="12"/>
  <c r="G124" i="12"/>
  <c r="G125" i="12"/>
  <c r="G126" i="12"/>
  <c r="G73" i="12"/>
  <c r="G127" i="12"/>
  <c r="G128" i="12"/>
  <c r="G129" i="12"/>
  <c r="G44" i="12"/>
  <c r="G62" i="12"/>
  <c r="G65" i="12"/>
  <c r="G98" i="12"/>
  <c r="G66" i="12"/>
  <c r="G71" i="12"/>
  <c r="G74" i="12"/>
  <c r="G72" i="12"/>
  <c r="G14" i="12"/>
  <c r="G16" i="12"/>
  <c r="G99" i="12"/>
  <c r="G6" i="12"/>
  <c r="G15" i="12"/>
  <c r="G130" i="12"/>
  <c r="G12" i="12"/>
  <c r="G8" i="12"/>
  <c r="G80" i="12"/>
  <c r="G45" i="12"/>
  <c r="G23" i="12"/>
  <c r="G82" i="12"/>
  <c r="G86" i="12"/>
  <c r="G46" i="12"/>
  <c r="G100" i="12"/>
  <c r="G92" i="12"/>
  <c r="G83" i="12"/>
  <c r="G67" i="12"/>
  <c r="G87" i="12"/>
  <c r="G4" i="12"/>
  <c r="G77" i="12"/>
  <c r="G47" i="12"/>
  <c r="G24" i="12"/>
  <c r="G48" i="12"/>
  <c r="G61" i="12"/>
  <c r="G49" i="12"/>
  <c r="G50" i="12"/>
  <c r="G81" i="12"/>
  <c r="G88" i="12"/>
  <c r="G2" i="12"/>
  <c r="G37" i="12"/>
  <c r="G26" i="12"/>
  <c r="G78" i="12"/>
  <c r="G9" i="12"/>
  <c r="G93" i="12"/>
  <c r="G68" i="12"/>
  <c r="G89" i="12"/>
  <c r="G27" i="12"/>
  <c r="G34" i="12"/>
  <c r="G69" i="12"/>
  <c r="G20" i="12"/>
  <c r="G101" i="12"/>
  <c r="G41" i="12"/>
  <c r="G63" i="12"/>
  <c r="G51" i="12"/>
  <c r="G52" i="12"/>
  <c r="G53" i="12"/>
  <c r="G76" i="12"/>
  <c r="G75" i="12"/>
  <c r="G59" i="12"/>
  <c r="G42" i="12"/>
  <c r="G94" i="12"/>
  <c r="G84" i="12"/>
  <c r="G55" i="12"/>
  <c r="G56" i="12"/>
  <c r="G102" i="12"/>
  <c r="G103" i="12"/>
  <c r="G104" i="12"/>
  <c r="G105" i="12"/>
  <c r="G106" i="12"/>
  <c r="G25" i="12"/>
  <c r="G131" i="12"/>
  <c r="G85" i="12"/>
  <c r="G32" i="12"/>
  <c r="G107" i="12"/>
  <c r="G35" i="12"/>
  <c r="G54" i="12"/>
  <c r="G18" i="12"/>
  <c r="G79" i="12"/>
  <c r="G57" i="12"/>
  <c r="G58" i="12"/>
  <c r="G38" i="12"/>
  <c r="G5" i="12"/>
  <c r="G108" i="12"/>
  <c r="G22" i="12"/>
  <c r="G109" i="12"/>
  <c r="G110" i="12"/>
  <c r="G90" i="12"/>
  <c r="G39" i="12"/>
  <c r="G36" i="12"/>
  <c r="G91" i="12"/>
  <c r="G111" i="12"/>
  <c r="G112" i="12"/>
  <c r="G113" i="12"/>
  <c r="G114" i="12"/>
  <c r="G115" i="12"/>
  <c r="G116" i="12"/>
  <c r="G117" i="12"/>
  <c r="G21" i="12"/>
  <c r="G3" i="12"/>
  <c r="G132" i="12"/>
  <c r="G40" i="12"/>
  <c r="G64" i="12"/>
  <c r="G133" i="12"/>
  <c r="G134" i="12"/>
  <c r="G135" i="12"/>
  <c r="G136" i="12"/>
  <c r="G137" i="12"/>
  <c r="G33" i="12"/>
  <c r="G138" i="12"/>
  <c r="G28" i="12"/>
  <c r="G139" i="12"/>
  <c r="G29" i="12"/>
  <c r="G30" i="12"/>
  <c r="G31" i="12"/>
  <c r="G13" i="12"/>
  <c r="F43" i="12"/>
  <c r="F10" i="12"/>
  <c r="F118" i="12"/>
  <c r="F70" i="12"/>
  <c r="F95" i="12"/>
  <c r="F60" i="12"/>
  <c r="F96" i="12"/>
  <c r="F119" i="12"/>
  <c r="F120" i="12"/>
  <c r="F7" i="12"/>
  <c r="F97" i="12"/>
  <c r="F19" i="12"/>
  <c r="F17" i="12"/>
  <c r="F121" i="12"/>
  <c r="F122" i="12"/>
  <c r="F11" i="12"/>
  <c r="F123" i="12"/>
  <c r="F124" i="12"/>
  <c r="F125" i="12"/>
  <c r="F126" i="12"/>
  <c r="F73" i="12"/>
  <c r="F127" i="12"/>
  <c r="F128" i="12"/>
  <c r="F129" i="12"/>
  <c r="F44" i="12"/>
  <c r="F62" i="12"/>
  <c r="F65" i="12"/>
  <c r="F98" i="12"/>
  <c r="F66" i="12"/>
  <c r="F71" i="12"/>
  <c r="F74" i="12"/>
  <c r="F72" i="12"/>
  <c r="F14" i="12"/>
  <c r="F16" i="12"/>
  <c r="F99" i="12"/>
  <c r="F6" i="12"/>
  <c r="F15" i="12"/>
  <c r="F130" i="12"/>
  <c r="F12" i="12"/>
  <c r="F8" i="12"/>
  <c r="F80" i="12"/>
  <c r="F45" i="12"/>
  <c r="F23" i="12"/>
  <c r="F82" i="12"/>
  <c r="F86" i="12"/>
  <c r="F46" i="12"/>
  <c r="F100" i="12"/>
  <c r="F92" i="12"/>
  <c r="F83" i="12"/>
  <c r="F67" i="12"/>
  <c r="F87" i="12"/>
  <c r="F4" i="12"/>
  <c r="F77" i="12"/>
  <c r="F47" i="12"/>
  <c r="F24" i="12"/>
  <c r="F48" i="12"/>
  <c r="F61" i="12"/>
  <c r="F49" i="12"/>
  <c r="F50" i="12"/>
  <c r="F81" i="12"/>
  <c r="F88" i="12"/>
  <c r="F2" i="12"/>
  <c r="F37" i="12"/>
  <c r="F26" i="12"/>
  <c r="F78" i="12"/>
  <c r="F9" i="12"/>
  <c r="F93" i="12"/>
  <c r="F68" i="12"/>
  <c r="F89" i="12"/>
  <c r="F27" i="12"/>
  <c r="F34" i="12"/>
  <c r="F69" i="12"/>
  <c r="F20" i="12"/>
  <c r="F101" i="12"/>
  <c r="F41" i="12"/>
  <c r="F63" i="12"/>
  <c r="F51" i="12"/>
  <c r="F52" i="12"/>
  <c r="F53" i="12"/>
  <c r="F76" i="12"/>
  <c r="F75" i="12"/>
  <c r="F59" i="12"/>
  <c r="F42" i="12"/>
  <c r="F94" i="12"/>
  <c r="F84" i="12"/>
  <c r="F55" i="12"/>
  <c r="F56" i="12"/>
  <c r="F102" i="12"/>
  <c r="F103" i="12"/>
  <c r="F104" i="12"/>
  <c r="F105" i="12"/>
  <c r="F106" i="12"/>
  <c r="F25" i="12"/>
  <c r="F131" i="12"/>
  <c r="F85" i="12"/>
  <c r="F32" i="12"/>
  <c r="F107" i="12"/>
  <c r="F35" i="12"/>
  <c r="F54" i="12"/>
  <c r="F18" i="12"/>
  <c r="F79" i="12"/>
  <c r="F57" i="12"/>
  <c r="F58" i="12"/>
  <c r="F38" i="12"/>
  <c r="F5" i="12"/>
  <c r="F108" i="12"/>
  <c r="F22" i="12"/>
  <c r="F109" i="12"/>
  <c r="F110" i="12"/>
  <c r="F90" i="12"/>
  <c r="F39" i="12"/>
  <c r="F36" i="12"/>
  <c r="F91" i="12"/>
  <c r="F111" i="12"/>
  <c r="F112" i="12"/>
  <c r="F113" i="12"/>
  <c r="F114" i="12"/>
  <c r="F115" i="12"/>
  <c r="F116" i="12"/>
  <c r="F117" i="12"/>
  <c r="F21" i="12"/>
  <c r="F3" i="12"/>
  <c r="F132" i="12"/>
  <c r="F40" i="12"/>
  <c r="F64" i="12"/>
  <c r="F133" i="12"/>
  <c r="F134" i="12"/>
  <c r="F135" i="12"/>
  <c r="F136" i="12"/>
  <c r="F137" i="12"/>
  <c r="F33" i="12"/>
  <c r="F138" i="12"/>
  <c r="F28" i="12"/>
  <c r="F139" i="12"/>
  <c r="F29" i="12"/>
  <c r="F30" i="12"/>
  <c r="F31" i="12"/>
  <c r="F13" i="12"/>
  <c r="E43" i="12"/>
  <c r="E10" i="12"/>
  <c r="E118" i="12"/>
  <c r="E70" i="12"/>
  <c r="E95" i="12"/>
  <c r="E60" i="12"/>
  <c r="E96" i="12"/>
  <c r="E119" i="12"/>
  <c r="E120" i="12"/>
  <c r="E7" i="12"/>
  <c r="E97" i="12"/>
  <c r="E19" i="12"/>
  <c r="E17" i="12"/>
  <c r="E121" i="12"/>
  <c r="E122" i="12"/>
  <c r="E11" i="12"/>
  <c r="E123" i="12"/>
  <c r="E124" i="12"/>
  <c r="E125" i="12"/>
  <c r="E126" i="12"/>
  <c r="E73" i="12"/>
  <c r="E127" i="12"/>
  <c r="E128" i="12"/>
  <c r="E129" i="12"/>
  <c r="E44" i="12"/>
  <c r="E62" i="12"/>
  <c r="E65" i="12"/>
  <c r="E98" i="12"/>
  <c r="E66" i="12"/>
  <c r="E71" i="12"/>
  <c r="E74" i="12"/>
  <c r="E72" i="12"/>
  <c r="E14" i="12"/>
  <c r="E16" i="12"/>
  <c r="E99" i="12"/>
  <c r="E6" i="12"/>
  <c r="E15" i="12"/>
  <c r="E130" i="12"/>
  <c r="E12" i="12"/>
  <c r="E8" i="12"/>
  <c r="E80" i="12"/>
  <c r="E45" i="12"/>
  <c r="E23" i="12"/>
  <c r="E82" i="12"/>
  <c r="E86" i="12"/>
  <c r="E46" i="12"/>
  <c r="E100" i="12"/>
  <c r="E92" i="12"/>
  <c r="E83" i="12"/>
  <c r="E67" i="12"/>
  <c r="E87" i="12"/>
  <c r="E4" i="12"/>
  <c r="E77" i="12"/>
  <c r="E47" i="12"/>
  <c r="E24" i="12"/>
  <c r="E48" i="12"/>
  <c r="E61" i="12"/>
  <c r="E49" i="12"/>
  <c r="E50" i="12"/>
  <c r="E81" i="12"/>
  <c r="E88" i="12"/>
  <c r="E2" i="12"/>
  <c r="E37" i="12"/>
  <c r="E26" i="12"/>
  <c r="E78" i="12"/>
  <c r="E9" i="12"/>
  <c r="E93" i="12"/>
  <c r="E68" i="12"/>
  <c r="E89" i="12"/>
  <c r="E27" i="12"/>
  <c r="E34" i="12"/>
  <c r="E69" i="12"/>
  <c r="E20" i="12"/>
  <c r="E101" i="12"/>
  <c r="E41" i="12"/>
  <c r="E63" i="12"/>
  <c r="E51" i="12"/>
  <c r="E52" i="12"/>
  <c r="E53" i="12"/>
  <c r="E76" i="12"/>
  <c r="E75" i="12"/>
  <c r="E59" i="12"/>
  <c r="E42" i="12"/>
  <c r="E94" i="12"/>
  <c r="E84" i="12"/>
  <c r="E55" i="12"/>
  <c r="E56" i="12"/>
  <c r="E102" i="12"/>
  <c r="E103" i="12"/>
  <c r="E104" i="12"/>
  <c r="E105" i="12"/>
  <c r="E106" i="12"/>
  <c r="E25" i="12"/>
  <c r="E131" i="12"/>
  <c r="E85" i="12"/>
  <c r="E32" i="12"/>
  <c r="E107" i="12"/>
  <c r="E35" i="12"/>
  <c r="E54" i="12"/>
  <c r="E18" i="12"/>
  <c r="E79" i="12"/>
  <c r="E57" i="12"/>
  <c r="E58" i="12"/>
  <c r="E38" i="12"/>
  <c r="E5" i="12"/>
  <c r="E108" i="12"/>
  <c r="E22" i="12"/>
  <c r="E109" i="12"/>
  <c r="E110" i="12"/>
  <c r="E90" i="12"/>
  <c r="E39" i="12"/>
  <c r="E36" i="12"/>
  <c r="E91" i="12"/>
  <c r="E111" i="12"/>
  <c r="E112" i="12"/>
  <c r="E113" i="12"/>
  <c r="E114" i="12"/>
  <c r="E115" i="12"/>
  <c r="E116" i="12"/>
  <c r="E117" i="12"/>
  <c r="E21" i="12"/>
  <c r="E3" i="12"/>
  <c r="E132" i="12"/>
  <c r="E40" i="12"/>
  <c r="E64" i="12"/>
  <c r="E133" i="12"/>
  <c r="E134" i="12"/>
  <c r="E135" i="12"/>
  <c r="E136" i="12"/>
  <c r="E137" i="12"/>
  <c r="E33" i="12"/>
  <c r="E138" i="12"/>
  <c r="E28" i="12"/>
  <c r="E139" i="12"/>
  <c r="E29" i="12"/>
  <c r="E30" i="12"/>
  <c r="E31" i="12"/>
  <c r="E13" i="12"/>
  <c r="D43" i="12"/>
  <c r="D10" i="12"/>
  <c r="D118" i="12"/>
  <c r="D70" i="12"/>
  <c r="D95" i="12"/>
  <c r="D60" i="12"/>
  <c r="D96" i="12"/>
  <c r="D119" i="12"/>
  <c r="D120" i="12"/>
  <c r="D7" i="12"/>
  <c r="D97" i="12"/>
  <c r="D19" i="12"/>
  <c r="D17" i="12"/>
  <c r="D121" i="12"/>
  <c r="D122" i="12"/>
  <c r="D11" i="12"/>
  <c r="D123" i="12"/>
  <c r="D124" i="12"/>
  <c r="D125" i="12"/>
  <c r="D126" i="12"/>
  <c r="D73" i="12"/>
  <c r="D127" i="12"/>
  <c r="D128" i="12"/>
  <c r="D129" i="12"/>
  <c r="D44" i="12"/>
  <c r="D62" i="12"/>
  <c r="D65" i="12"/>
  <c r="D98" i="12"/>
  <c r="D66" i="12"/>
  <c r="D71" i="12"/>
  <c r="D74" i="12"/>
  <c r="D72" i="12"/>
  <c r="D14" i="12"/>
  <c r="D16" i="12"/>
  <c r="D99" i="12"/>
  <c r="D6" i="12"/>
  <c r="D15" i="12"/>
  <c r="D130" i="12"/>
  <c r="D12" i="12"/>
  <c r="D8" i="12"/>
  <c r="D80" i="12"/>
  <c r="D45" i="12"/>
  <c r="D23" i="12"/>
  <c r="D82" i="12"/>
  <c r="D86" i="12"/>
  <c r="D46" i="12"/>
  <c r="D100" i="12"/>
  <c r="D92" i="12"/>
  <c r="D83" i="12"/>
  <c r="D67" i="12"/>
  <c r="D87" i="12"/>
  <c r="D4" i="12"/>
  <c r="D77" i="12"/>
  <c r="D47" i="12"/>
  <c r="D24" i="12"/>
  <c r="D48" i="12"/>
  <c r="D61" i="12"/>
  <c r="D49" i="12"/>
  <c r="D50" i="12"/>
  <c r="D81" i="12"/>
  <c r="D88" i="12"/>
  <c r="D2" i="12"/>
  <c r="D37" i="12"/>
  <c r="D26" i="12"/>
  <c r="D78" i="12"/>
  <c r="D9" i="12"/>
  <c r="D93" i="12"/>
  <c r="D68" i="12"/>
  <c r="D89" i="12"/>
  <c r="D27" i="12"/>
  <c r="D34" i="12"/>
  <c r="D69" i="12"/>
  <c r="D20" i="12"/>
  <c r="D101" i="12"/>
  <c r="D41" i="12"/>
  <c r="D63" i="12"/>
  <c r="D51" i="12"/>
  <c r="D52" i="12"/>
  <c r="D53" i="12"/>
  <c r="D76" i="12"/>
  <c r="D75" i="12"/>
  <c r="D59" i="12"/>
  <c r="D42" i="12"/>
  <c r="D94" i="12"/>
  <c r="D84" i="12"/>
  <c r="D55" i="12"/>
  <c r="D56" i="12"/>
  <c r="D102" i="12"/>
  <c r="D103" i="12"/>
  <c r="D104" i="12"/>
  <c r="D105" i="12"/>
  <c r="D106" i="12"/>
  <c r="D25" i="12"/>
  <c r="D131" i="12"/>
  <c r="D85" i="12"/>
  <c r="D32" i="12"/>
  <c r="D107" i="12"/>
  <c r="D35" i="12"/>
  <c r="D54" i="12"/>
  <c r="D18" i="12"/>
  <c r="D79" i="12"/>
  <c r="D57" i="12"/>
  <c r="D58" i="12"/>
  <c r="D38" i="12"/>
  <c r="D5" i="12"/>
  <c r="D108" i="12"/>
  <c r="D22" i="12"/>
  <c r="D109" i="12"/>
  <c r="D110" i="12"/>
  <c r="D90" i="12"/>
  <c r="D39" i="12"/>
  <c r="D36" i="12"/>
  <c r="D91" i="12"/>
  <c r="D111" i="12"/>
  <c r="D112" i="12"/>
  <c r="D113" i="12"/>
  <c r="D114" i="12"/>
  <c r="D115" i="12"/>
  <c r="D116" i="12"/>
  <c r="D117" i="12"/>
  <c r="D21" i="12"/>
  <c r="D3" i="12"/>
  <c r="D132" i="12"/>
  <c r="D40" i="12"/>
  <c r="D64" i="12"/>
  <c r="D133" i="12"/>
  <c r="D134" i="12"/>
  <c r="D135" i="12"/>
  <c r="D136" i="12"/>
  <c r="D137" i="12"/>
  <c r="D33" i="12"/>
  <c r="D138" i="12"/>
  <c r="D28" i="12"/>
  <c r="D139" i="12"/>
  <c r="D29" i="12"/>
  <c r="D30" i="12"/>
  <c r="D31" i="12"/>
  <c r="D13" i="12"/>
  <c r="B43" i="12"/>
  <c r="B10" i="12"/>
  <c r="B118" i="12"/>
  <c r="B70" i="12"/>
  <c r="B95" i="12"/>
  <c r="B60" i="12"/>
  <c r="B96" i="12"/>
  <c r="B119" i="12"/>
  <c r="B120" i="12"/>
  <c r="B7" i="12"/>
  <c r="B97" i="12"/>
  <c r="B19" i="12"/>
  <c r="B17" i="12"/>
  <c r="B121" i="12"/>
  <c r="B122" i="12"/>
  <c r="B11" i="12"/>
  <c r="B123" i="12"/>
  <c r="B124" i="12"/>
  <c r="B125" i="12"/>
  <c r="B126" i="12"/>
  <c r="B73" i="12"/>
  <c r="B127" i="12"/>
  <c r="B128" i="12"/>
  <c r="B129" i="12"/>
  <c r="B44" i="12"/>
  <c r="B62" i="12"/>
  <c r="B65" i="12"/>
  <c r="B98" i="12"/>
  <c r="B66" i="12"/>
  <c r="B71" i="12"/>
  <c r="B74" i="12"/>
  <c r="B72" i="12"/>
  <c r="B14" i="12"/>
  <c r="B16" i="12"/>
  <c r="B99" i="12"/>
  <c r="B6" i="12"/>
  <c r="B15" i="12"/>
  <c r="B130" i="12"/>
  <c r="B12" i="12"/>
  <c r="B8" i="12"/>
  <c r="B80" i="12"/>
  <c r="B45" i="12"/>
  <c r="B23" i="12"/>
  <c r="B82" i="12"/>
  <c r="B86" i="12"/>
  <c r="B46" i="12"/>
  <c r="B100" i="12"/>
  <c r="B92" i="12"/>
  <c r="B83" i="12"/>
  <c r="B67" i="12"/>
  <c r="B87" i="12"/>
  <c r="B4" i="12"/>
  <c r="B77" i="12"/>
  <c r="B47" i="12"/>
  <c r="B24" i="12"/>
  <c r="B48" i="12"/>
  <c r="B61" i="12"/>
  <c r="B49" i="12"/>
  <c r="B50" i="12"/>
  <c r="B81" i="12"/>
  <c r="B88" i="12"/>
  <c r="B2" i="12"/>
  <c r="B37" i="12"/>
  <c r="B26" i="12"/>
  <c r="B78" i="12"/>
  <c r="B9" i="12"/>
  <c r="B93" i="12"/>
  <c r="B68" i="12"/>
  <c r="B89" i="12"/>
  <c r="B27" i="12"/>
  <c r="B34" i="12"/>
  <c r="B69" i="12"/>
  <c r="B20" i="12"/>
  <c r="B101" i="12"/>
  <c r="B41" i="12"/>
  <c r="B63" i="12"/>
  <c r="B51" i="12"/>
  <c r="B52" i="12"/>
  <c r="B53" i="12"/>
  <c r="B76" i="12"/>
  <c r="B75" i="12"/>
  <c r="B59" i="12"/>
  <c r="B42" i="12"/>
  <c r="B94" i="12"/>
  <c r="B84" i="12"/>
  <c r="B55" i="12"/>
  <c r="B56" i="12"/>
  <c r="B102" i="12"/>
  <c r="B103" i="12"/>
  <c r="B104" i="12"/>
  <c r="B105" i="12"/>
  <c r="B106" i="12"/>
  <c r="B25" i="12"/>
  <c r="B131" i="12"/>
  <c r="B85" i="12"/>
  <c r="B32" i="12"/>
  <c r="B107" i="12"/>
  <c r="B35" i="12"/>
  <c r="B54" i="12"/>
  <c r="B18" i="12"/>
  <c r="B79" i="12"/>
  <c r="B57" i="12"/>
  <c r="B58" i="12"/>
  <c r="B38" i="12"/>
  <c r="B5" i="12"/>
  <c r="B108" i="12"/>
  <c r="B22" i="12"/>
  <c r="B109" i="12"/>
  <c r="B110" i="12"/>
  <c r="B90" i="12"/>
  <c r="B39" i="12"/>
  <c r="B36" i="12"/>
  <c r="B91" i="12"/>
  <c r="B111" i="12"/>
  <c r="B112" i="12"/>
  <c r="B113" i="12"/>
  <c r="B114" i="12"/>
  <c r="B115" i="12"/>
  <c r="B116" i="12"/>
  <c r="B117" i="12"/>
  <c r="B21" i="12"/>
  <c r="B3" i="12"/>
  <c r="B132" i="12"/>
  <c r="B40" i="12"/>
  <c r="B64" i="12"/>
  <c r="B133" i="12"/>
  <c r="B134" i="12"/>
  <c r="B135" i="12"/>
  <c r="B136" i="12"/>
  <c r="B137" i="12"/>
  <c r="B33" i="12"/>
  <c r="B138" i="12"/>
  <c r="B28" i="12"/>
  <c r="B139" i="12"/>
  <c r="B29" i="12"/>
  <c r="B30" i="12"/>
  <c r="B31" i="12"/>
  <c r="B13" i="12"/>
  <c r="C43" i="12"/>
  <c r="C10" i="12"/>
  <c r="C118" i="12"/>
  <c r="C70" i="12"/>
  <c r="C95" i="12"/>
  <c r="C60" i="12"/>
  <c r="C96" i="12"/>
  <c r="C119" i="12"/>
  <c r="C120" i="12"/>
  <c r="C7" i="12"/>
  <c r="C97" i="12"/>
  <c r="C19" i="12"/>
  <c r="C17" i="12"/>
  <c r="C121" i="12"/>
  <c r="C122" i="12"/>
  <c r="C11" i="12"/>
  <c r="C123" i="12"/>
  <c r="C124" i="12"/>
  <c r="C125" i="12"/>
  <c r="C126" i="12"/>
  <c r="C73" i="12"/>
  <c r="C127" i="12"/>
  <c r="C128" i="12"/>
  <c r="C129" i="12"/>
  <c r="C44" i="12"/>
  <c r="C62" i="12"/>
  <c r="C65" i="12"/>
  <c r="C98" i="12"/>
  <c r="C66" i="12"/>
  <c r="C71" i="12"/>
  <c r="C74" i="12"/>
  <c r="C72" i="12"/>
  <c r="C14" i="12"/>
  <c r="C16" i="12"/>
  <c r="C99" i="12"/>
  <c r="C6" i="12"/>
  <c r="C15" i="12"/>
  <c r="C130" i="12"/>
  <c r="C12" i="12"/>
  <c r="C8" i="12"/>
  <c r="C80" i="12"/>
  <c r="C45" i="12"/>
  <c r="C23" i="12"/>
  <c r="C82" i="12"/>
  <c r="C86" i="12"/>
  <c r="C46" i="12"/>
  <c r="C100" i="12"/>
  <c r="C92" i="12"/>
  <c r="C83" i="12"/>
  <c r="C67" i="12"/>
  <c r="C87" i="12"/>
  <c r="C4" i="12"/>
  <c r="C77" i="12"/>
  <c r="C47" i="12"/>
  <c r="C24" i="12"/>
  <c r="C48" i="12"/>
  <c r="C61" i="12"/>
  <c r="C49" i="12"/>
  <c r="C50" i="12"/>
  <c r="C81" i="12"/>
  <c r="C88" i="12"/>
  <c r="C2" i="12"/>
  <c r="C37" i="12"/>
  <c r="C26" i="12"/>
  <c r="C78" i="12"/>
  <c r="C9" i="12"/>
  <c r="C93" i="12"/>
  <c r="C68" i="12"/>
  <c r="C89" i="12"/>
  <c r="C27" i="12"/>
  <c r="C34" i="12"/>
  <c r="C69" i="12"/>
  <c r="C20" i="12"/>
  <c r="C101" i="12"/>
  <c r="C41" i="12"/>
  <c r="C63" i="12"/>
  <c r="C51" i="12"/>
  <c r="C52" i="12"/>
  <c r="C53" i="12"/>
  <c r="C76" i="12"/>
  <c r="C75" i="12"/>
  <c r="C59" i="12"/>
  <c r="C42" i="12"/>
  <c r="C94" i="12"/>
  <c r="C84" i="12"/>
  <c r="C55" i="12"/>
  <c r="C56" i="12"/>
  <c r="C102" i="12"/>
  <c r="C103" i="12"/>
  <c r="C104" i="12"/>
  <c r="C105" i="12"/>
  <c r="C106" i="12"/>
  <c r="C25" i="12"/>
  <c r="C131" i="12"/>
  <c r="C85" i="12"/>
  <c r="C32" i="12"/>
  <c r="C107" i="12"/>
  <c r="C35" i="12"/>
  <c r="C54" i="12"/>
  <c r="C18" i="12"/>
  <c r="C79" i="12"/>
  <c r="C57" i="12"/>
  <c r="C58" i="12"/>
  <c r="C38" i="12"/>
  <c r="C5" i="12"/>
  <c r="C108" i="12"/>
  <c r="C22" i="12"/>
  <c r="C109" i="12"/>
  <c r="C110" i="12"/>
  <c r="C90" i="12"/>
  <c r="C39" i="12"/>
  <c r="C36" i="12"/>
  <c r="C91" i="12"/>
  <c r="C111" i="12"/>
  <c r="C112" i="12"/>
  <c r="C113" i="12"/>
  <c r="C114" i="12"/>
  <c r="C115" i="12"/>
  <c r="C116" i="12"/>
  <c r="C117" i="12"/>
  <c r="C21" i="12"/>
  <c r="C3" i="12"/>
  <c r="C132" i="12"/>
  <c r="C40" i="12"/>
  <c r="C64" i="12"/>
  <c r="C133" i="12"/>
  <c r="C134" i="12"/>
  <c r="C135" i="12"/>
  <c r="C136" i="12"/>
  <c r="C137" i="12"/>
  <c r="C33" i="12"/>
  <c r="C138" i="12"/>
  <c r="C28" i="12"/>
  <c r="C139" i="12"/>
  <c r="C29" i="12"/>
  <c r="C30" i="12"/>
  <c r="C31" i="12"/>
  <c r="C13" i="12"/>
</calcChain>
</file>

<file path=xl/sharedStrings.xml><?xml version="1.0" encoding="utf-8"?>
<sst xmlns="http://schemas.openxmlformats.org/spreadsheetml/2006/main" count="14591" uniqueCount="2007">
  <si>
    <t>STATE</t>
  </si>
  <si>
    <t>PROJECT</t>
  </si>
  <si>
    <t>FIPS</t>
  </si>
  <si>
    <t>HUC8</t>
  </si>
  <si>
    <t>MIP CASE NO</t>
  </si>
  <si>
    <t>INSURANCE INTEREST</t>
  </si>
  <si>
    <t># REV PREL</t>
  </si>
  <si>
    <t># ORDINANCE UPDATES</t>
  </si>
  <si>
    <t>FEMA ENG</t>
  </si>
  <si>
    <t>FEMA PLAN</t>
  </si>
  <si>
    <t>STUDY MANAGER</t>
  </si>
  <si>
    <t>DATA DEVT PART</t>
  </si>
  <si>
    <t>ENG RVW PART</t>
  </si>
  <si>
    <t>POST PROCESS PART</t>
  </si>
  <si>
    <t>DISCOVERY MEETING</t>
  </si>
  <si>
    <t>FLD RSK RVW MTG</t>
  </si>
  <si>
    <t>PRELIMINARY</t>
  </si>
  <si>
    <t>CCO MEETING</t>
  </si>
  <si>
    <t>APPEAL PERIOD STARTS</t>
  </si>
  <si>
    <t>APPEAL PERIOD ENDS</t>
  </si>
  <si>
    <t>LFD ISSUANCE</t>
  </si>
  <si>
    <t>EFFECTIVE DATES</t>
  </si>
  <si>
    <t>CURRENT NOTE</t>
  </si>
  <si>
    <t>ARCHIVED NOTES</t>
  </si>
  <si>
    <t>PA</t>
  </si>
  <si>
    <t>Restudy</t>
  </si>
  <si>
    <t>Nikki Roberts</t>
  </si>
  <si>
    <t>Darlene Messina</t>
  </si>
  <si>
    <t>christine.estes@aecom.com</t>
  </si>
  <si>
    <t>GG3</t>
  </si>
  <si>
    <t>N/A</t>
  </si>
  <si>
    <t>Lackawanna County, PA</t>
  </si>
  <si>
    <t>07-03-0433S</t>
  </si>
  <si>
    <t>Restudy, Levee</t>
  </si>
  <si>
    <t>Compass</t>
  </si>
  <si>
    <t>TBD</t>
  </si>
  <si>
    <t>MD</t>
  </si>
  <si>
    <t>Allegany County, MD</t>
  </si>
  <si>
    <t>09-03-0015S</t>
  </si>
  <si>
    <t>Other BFE</t>
  </si>
  <si>
    <t>AMEC</t>
  </si>
  <si>
    <t>USACE</t>
  </si>
  <si>
    <t>Jan-2016: Original CCO meeting held 6-13-2011</t>
  </si>
  <si>
    <t>WV</t>
  </si>
  <si>
    <t>Levee</t>
  </si>
  <si>
    <t>Hardy County, WV, (LAMP Moorefield Levees)</t>
  </si>
  <si>
    <t>11-03-0526S</t>
  </si>
  <si>
    <t>mike.seering@aecom.com</t>
  </si>
  <si>
    <t>Funded for continued LSIP monitoring</t>
  </si>
  <si>
    <t xml:space="preserve">Schuylkill County, PA - Schuylkill Basin-Wide Study </t>
  </si>
  <si>
    <t>11-03-2055S</t>
  </si>
  <si>
    <t>Zone A</t>
  </si>
  <si>
    <t>Gjones@dewberry.com</t>
  </si>
  <si>
    <t>STARR II</t>
  </si>
  <si>
    <t>DE</t>
  </si>
  <si>
    <t>11-03-2202S</t>
  </si>
  <si>
    <t>Rev Prel</t>
  </si>
  <si>
    <t>michael.powell@state.de.us</t>
  </si>
  <si>
    <t>DNREC</t>
  </si>
  <si>
    <t>DNREC/ COMPASS</t>
  </si>
  <si>
    <t>Baltimore County, MD - Gunpowder-Patapsco Basin-Wide Study (24 Communities)</t>
  </si>
  <si>
    <t>11-03-2204S</t>
  </si>
  <si>
    <t>dave.guignet@maryland.gov</t>
  </si>
  <si>
    <t>MDE / Baltimore County</t>
  </si>
  <si>
    <t>MDE</t>
  </si>
  <si>
    <t>VA</t>
  </si>
  <si>
    <t xml:space="preserve">Frederick County, VA - Conococheague-Opequon Basin-Wide Study </t>
  </si>
  <si>
    <t>12-03-0413S</t>
  </si>
  <si>
    <t>Zane Hadzick</t>
  </si>
  <si>
    <t>errol.dufour@stantec.com</t>
  </si>
  <si>
    <t>RAMPP / STARR II</t>
  </si>
  <si>
    <t xml:space="preserve">Winchester City, VA - Conococheague-Opequon Basin-Wide Study </t>
  </si>
  <si>
    <t>12-03-0415S</t>
  </si>
  <si>
    <t>Only funded through workmap for LAMP study</t>
  </si>
  <si>
    <t>Charlie Baker</t>
  </si>
  <si>
    <t>Baltimore City, MD - Gunpowder-Patapsco (Baltimore City) 11-03-2204S</t>
  </si>
  <si>
    <t>13-03-1975S</t>
  </si>
  <si>
    <t>Mineral County, WV (LAMP Ridgeley Levee)</t>
  </si>
  <si>
    <t>14-03-1666S</t>
  </si>
  <si>
    <t>Funded for LAMP plan</t>
  </si>
  <si>
    <t>Frederick County, MD - Monocacy Basin-Wide Study</t>
  </si>
  <si>
    <t>14-03-1939S</t>
  </si>
  <si>
    <t>Lee Brancheau</t>
  </si>
  <si>
    <t>USACE / STARR II</t>
  </si>
  <si>
    <t>Adams County, PA - Monocacy Basin-Wide Study</t>
  </si>
  <si>
    <t>Only funded through Floodplain Mapping /workmap for Zone A and Zone AE studies</t>
  </si>
  <si>
    <t>Bedford County, PA (LAMP Everett Levee)</t>
  </si>
  <si>
    <t>14-03-2043S</t>
  </si>
  <si>
    <t>Indiana County, PA (LAMP Cherry Tree Levees)</t>
  </si>
  <si>
    <t>14-03-2057S</t>
  </si>
  <si>
    <t>Arlington County, VA - Middle Potomac Anacostia Basin-Wide (Countywide) 14-03-3327S</t>
  </si>
  <si>
    <t>14-03-3327S</t>
  </si>
  <si>
    <t>brian.lee@stantec.com</t>
  </si>
  <si>
    <t>Fairfax County, VA - Middle Potomac Anacostia Basin-Wide (Countywide) 14-03-3327S</t>
  </si>
  <si>
    <t>Fauquier County, VA - Middle Potomac Anacostia Basin-Wide (Countywide) 14-03-3327S</t>
  </si>
  <si>
    <t>Prince William County, VA - Middle Potomac Anacostia Basin-Wide (Countywide) 14-03-3327S</t>
  </si>
  <si>
    <t>Alexandria City, VA - Middle Potomac Anacostia Basin-Wide Study (Community Based)</t>
  </si>
  <si>
    <t>Fairfax City, VA - Middle Potomac Anacostia Basin-Wide Study (Community Based)</t>
  </si>
  <si>
    <t>Falls Church City, VA - Middle Potomac Anacostia Basin-Wide Study (Community Based)</t>
  </si>
  <si>
    <t>Manassas City, VA - Middle Potomac Anacostia Basin-Wide (Countywide) 14-03-3327S</t>
  </si>
  <si>
    <t>Manassas Park City, VA - Middle Potomac Anacostia Basin-Wide (Countywide) 14-03-3327S</t>
  </si>
  <si>
    <t>Juniata County, PA - Lower Susquehanna-Penns Basin-Wide Study</t>
  </si>
  <si>
    <t>15-03-0140S</t>
  </si>
  <si>
    <t>Snyder County, PA - Lower Susquehanna-Penns Basin-Wide Study</t>
  </si>
  <si>
    <t>Restudy, Zone A</t>
  </si>
  <si>
    <t>Union County, PA - Lower Susquehanna-Penns Basin-Wide Study</t>
  </si>
  <si>
    <t>Cumberland County, PA - Lower Susquehanna-Swatara Basin-Wide Study</t>
  </si>
  <si>
    <t>15-03-0142S</t>
  </si>
  <si>
    <t>brett.holthaus@atkinsglobal.com</t>
  </si>
  <si>
    <t>Dauphin County, PA - Lower Susquehanna-Swatara Basin-Wide Study</t>
  </si>
  <si>
    <t>Lebanon County, PA - Lower Susquehanna-Swatara Basin-Wide Study</t>
  </si>
  <si>
    <t>15-03-0227S</t>
  </si>
  <si>
    <t>Luzerne County, PA - Upper Susquehanna-Lackawanna basin-wide</t>
  </si>
  <si>
    <t>Montour County, PA - Upper Susquehanna-Lackawanna basin-wide</t>
  </si>
  <si>
    <t>USACE / Compass</t>
  </si>
  <si>
    <t>Somerset County, PA (LAMP Elk Lick Levee)</t>
  </si>
  <si>
    <t>Tioga County, PA (LAMP Tioga River Levee)</t>
  </si>
  <si>
    <t>15-03-0310S</t>
  </si>
  <si>
    <t>Funded for LAMP Plan</t>
  </si>
  <si>
    <t>16-03-0615S</t>
  </si>
  <si>
    <t>justin.king@stantec.com</t>
  </si>
  <si>
    <t>STARR II/ Compass</t>
  </si>
  <si>
    <t>Julius Lockhart</t>
  </si>
  <si>
    <t>Lackawaxen Basin-Wide: Pike County</t>
  </si>
  <si>
    <t>16-03-2420S</t>
  </si>
  <si>
    <t>Lackawaxen Basin-Wide: Wayne County</t>
  </si>
  <si>
    <t>16-03-2422S</t>
  </si>
  <si>
    <t>Lower James Basin- Charles City</t>
  </si>
  <si>
    <t>16-03-2426S</t>
  </si>
  <si>
    <t>Donald.syriani@stantec.com</t>
  </si>
  <si>
    <t>Lower James Basin- Chesterfield County</t>
  </si>
  <si>
    <t>Lower James Basin- Henrico County</t>
  </si>
  <si>
    <t>Lower James Basin- Prince George County</t>
  </si>
  <si>
    <t>Lower James Basin- Surry County</t>
  </si>
  <si>
    <t>Lower James Basin- City of Colonial Heights</t>
  </si>
  <si>
    <t>Lower James Basin- City of Hopewell</t>
  </si>
  <si>
    <t>Lower James Basin- City of Petersburg</t>
  </si>
  <si>
    <t>Lower James Basin- City of Richmond</t>
  </si>
  <si>
    <t xml:space="preserve">REG Virginia Automated Engineering (Plus) Project EAST </t>
  </si>
  <si>
    <t>17-03-0914S</t>
  </si>
  <si>
    <t>kevin.donnelly@stantec.com</t>
  </si>
  <si>
    <t xml:space="preserve">REG Virginia Automated Engineering (Plus) Project WEST </t>
  </si>
  <si>
    <t>17-03-0960S</t>
  </si>
  <si>
    <t>17-03-0973S</t>
  </si>
  <si>
    <t>LAMP plan is being developed</t>
  </si>
  <si>
    <t>Armstrong County, PA (Ford City LAMP)</t>
  </si>
  <si>
    <t>17-03-1355S</t>
  </si>
  <si>
    <t>Craig.M.Thomas@usace.army.mil</t>
  </si>
  <si>
    <t>18-03-0002S</t>
  </si>
  <si>
    <t>18-03-0004S</t>
  </si>
  <si>
    <t xml:space="preserve">18-03-0006S </t>
  </si>
  <si>
    <t>18-03-0007S</t>
  </si>
  <si>
    <t>Greene County, VA - Rapidan-Rappahannock Basin-Wide Study</t>
  </si>
  <si>
    <t>02080103, 02080204</t>
  </si>
  <si>
    <t>18-03-0008S</t>
  </si>
  <si>
    <t>Orange County,VA - Rapidan-Rappahannock Basin-Wide Study</t>
  </si>
  <si>
    <t>02080103, 02080106, 02080105</t>
  </si>
  <si>
    <t>18-03-0009S</t>
  </si>
  <si>
    <t>matt.witosky@stantec.com</t>
  </si>
  <si>
    <t>Louisa County, VA - Pamunkey Basin-Wide Study</t>
  </si>
  <si>
    <t>02080106, 02080204</t>
  </si>
  <si>
    <t>18-03-0010S</t>
  </si>
  <si>
    <t>Spotsylvania County, VA - Mattaponi Basin-Wide Study</t>
  </si>
  <si>
    <t>02080103, 02080104, 02080105, 02080106</t>
  </si>
  <si>
    <t>18-03-0011S</t>
  </si>
  <si>
    <t>18-03-0012S</t>
  </si>
  <si>
    <t>Pulaski County, VA - Upper New Basin-Wide Study</t>
  </si>
  <si>
    <t>05050001, 05050002</t>
  </si>
  <si>
    <t>18-03-0014S</t>
  </si>
  <si>
    <t>Radford City, VA - Upper New Basin-Wide Study</t>
  </si>
  <si>
    <t>18-03-0015S</t>
  </si>
  <si>
    <t>Appomattox HUC8</t>
  </si>
  <si>
    <t>PENDING</t>
  </si>
  <si>
    <t>Rebecca.Wetzler@mbakerintl.com</t>
  </si>
  <si>
    <t>Blackwater HUC8</t>
  </si>
  <si>
    <t>Cacapon-Town HUC8</t>
  </si>
  <si>
    <t>Heather Davis-Jenkins</t>
  </si>
  <si>
    <t>Greenbrier HUC8</t>
  </si>
  <si>
    <t>Betsy Ranson</t>
  </si>
  <si>
    <t>Middle James-Buffalo HUC8</t>
  </si>
  <si>
    <t>Middle James-Willis HUC8</t>
  </si>
  <si>
    <t>Nottoway HUC8</t>
  </si>
  <si>
    <t>Rivanna HUC8</t>
  </si>
  <si>
    <t>South Branch Potomac HUC8</t>
  </si>
  <si>
    <t>St. Mary's County, MD - Riverine Update</t>
  </si>
  <si>
    <t>Caroline County, VA - Mattaponi Basin-Wide Study</t>
  </si>
  <si>
    <t>King George County, VA - Lower Potomac Basin-Wide Study</t>
  </si>
  <si>
    <t>gjones@dewberry.com</t>
  </si>
  <si>
    <t>Allegany County, MD (Revised Prelim for 09-03-0015S)</t>
  </si>
  <si>
    <t>14-03-3562S</t>
  </si>
  <si>
    <t>17-03-1358S</t>
  </si>
  <si>
    <t>02040106</t>
  </si>
  <si>
    <t>02080103</t>
  </si>
  <si>
    <t>02040103</t>
  </si>
  <si>
    <t>02080207</t>
  </si>
  <si>
    <t>03010202</t>
  </si>
  <si>
    <t>02080104</t>
  </si>
  <si>
    <t>02080206</t>
  </si>
  <si>
    <t>02080203</t>
  </si>
  <si>
    <t>02080205</t>
  </si>
  <si>
    <t>03010201</t>
  </si>
  <si>
    <t>05050001</t>
  </si>
  <si>
    <t>02080204</t>
  </si>
  <si>
    <t>02070003</t>
  </si>
  <si>
    <t>05050003</t>
  </si>
  <si>
    <t>IMPORTANT UPDATES !!</t>
  </si>
  <si>
    <t>Archive:</t>
  </si>
  <si>
    <t>1) Field Definition</t>
  </si>
  <si>
    <t>2) Color Coding/Font Definition</t>
  </si>
  <si>
    <t>1) Field Definition:</t>
  </si>
  <si>
    <t>FMPU Field</t>
  </si>
  <si>
    <t>Description</t>
  </si>
  <si>
    <t>Data Source</t>
  </si>
  <si>
    <t>Comments</t>
  </si>
  <si>
    <t>State</t>
  </si>
  <si>
    <t>MIP</t>
  </si>
  <si>
    <t>COMM.</t>
  </si>
  <si>
    <t>Community: This is typically county or independent city, sometimes it is a combination of a county and independent city included in one study.</t>
  </si>
  <si>
    <t>FEMA CASE NUMBER</t>
  </si>
  <si>
    <t>MIP Case Number</t>
  </si>
  <si>
    <t>FIPS CODE</t>
  </si>
  <si>
    <t xml:space="preserve">Federal Information Processing Standards Code </t>
  </si>
  <si>
    <t># OF COMM.</t>
  </si>
  <si>
    <t>Number of communities/ jurisdictions</t>
  </si>
  <si>
    <t>Number of communities requiring ordinance updates</t>
  </si>
  <si>
    <t>PRELIM</t>
  </si>
  <si>
    <t>Preliminary release date</t>
  </si>
  <si>
    <t>Discovery Meeting</t>
  </si>
  <si>
    <t>Discovery Meeting date</t>
  </si>
  <si>
    <t>FMPU - MCP Table</t>
  </si>
  <si>
    <t>Fld Rsk Rvw Mtg</t>
  </si>
  <si>
    <t>Flood Risk Review Meeting date</t>
  </si>
  <si>
    <t>CCO Meeting Date</t>
  </si>
  <si>
    <t>Will pull completed/actual dates from MIP, projected dates may be filled in until they are reported.</t>
  </si>
  <si>
    <t>Open House Meeting</t>
  </si>
  <si>
    <t>Open House Meeting Date</t>
  </si>
  <si>
    <t>Resilience Meeting</t>
  </si>
  <si>
    <t>Resilience Meeting Date</t>
  </si>
  <si>
    <t>Final Meeting Partner</t>
  </si>
  <si>
    <t>FMPU</t>
  </si>
  <si>
    <t>Risk Analysis Branch Project Officer</t>
  </si>
  <si>
    <t>FPM&amp;I Contact</t>
  </si>
  <si>
    <t>APPEAL START</t>
  </si>
  <si>
    <t>Date the appeal period starts (date of 2nd newspaper notice).</t>
  </si>
  <si>
    <t>Will pull completed/actual dates from MIP</t>
  </si>
  <si>
    <t>END OF APPEAL</t>
  </si>
  <si>
    <t>Date the appeal period ended (90-days after 2nd newspaper notice).</t>
  </si>
  <si>
    <t>Confirm with mapping partner.</t>
  </si>
  <si>
    <t>Date of Letter of Final Determination</t>
  </si>
  <si>
    <t>Projects in scoping with no projected dates will be filled until they are entered in the MIP</t>
  </si>
  <si>
    <t>EFFECTIVE DATE</t>
  </si>
  <si>
    <t>Date revised Flood Insurance Study (FIS) and Digital Flood Insurance Rate Map (DFIRM) become effective, 6 months after LFD.</t>
  </si>
  <si>
    <t>CURRENT TASK/ NOTES</t>
  </si>
  <si>
    <t>Current tasks and notes</t>
  </si>
  <si>
    <t>DATA DEVELOPMENT MAPPING PARTNER</t>
  </si>
  <si>
    <t>Mapping Partner contracted to complete Data Development</t>
  </si>
  <si>
    <t>ENGINEERING REVIEW MAPPING PARTNER</t>
  </si>
  <si>
    <t>Mapping Partner contracted to complete Engineering Review.</t>
  </si>
  <si>
    <t>POST PROCESSING MAPPING PARTNER</t>
  </si>
  <si>
    <t>Mapping Partner contracted to complete Post-Preliminary Processing.</t>
  </si>
  <si>
    <t>Identifies studies where PAL agreements are involved or county is restudied.</t>
  </si>
  <si>
    <t>Study Manager</t>
  </si>
  <si>
    <t>Email address of primary POC for the subject study</t>
  </si>
  <si>
    <t>2) Color Coding:</t>
  </si>
  <si>
    <t>Preliminary date due in a prior quarter</t>
  </si>
  <si>
    <t>Date Coding:</t>
  </si>
  <si>
    <t xml:space="preserve">Actual prelim/LFD/effective date </t>
  </si>
  <si>
    <t>Projected prelim/LFD/effective date date</t>
  </si>
  <si>
    <t>Non-milestone date</t>
  </si>
  <si>
    <t>DD/MM/YYYY</t>
  </si>
  <si>
    <t>MIP does not match FMPU - action required</t>
  </si>
  <si>
    <t>Not Applicable (i.e., the meeting or milestone is not applicable for this particular project)</t>
  </si>
  <si>
    <t>To Be Determined (i.e., the meeting or milestone is applicable for this particular project but has not yet been scheduled)</t>
  </si>
  <si>
    <t>Appeal period dates that are pending (i.e., the required Federal Register publication is itself pending or recently occurred)</t>
  </si>
  <si>
    <t>Examples:</t>
  </si>
  <si>
    <t>Preliminary Map issued in the current quarter which is in proper standing in the MIP</t>
  </si>
  <si>
    <t>Northumberland County, VA - FY18 RTO</t>
  </si>
  <si>
    <t>kdunn@tandmassociates.com</t>
  </si>
  <si>
    <t>Lackawanna County - (LAMP for Seclusion Areas Mayfield)</t>
  </si>
  <si>
    <t>02080205, 02080203</t>
  </si>
  <si>
    <t>Lackawanna County - LAMP for Seclusion Areas for Scranton/Olyphant PMR</t>
  </si>
  <si>
    <t>Lackawanna County - LAMP for Seclusion Areas Spring Brook/Moosic</t>
  </si>
  <si>
    <t>New Castle County, DE - Brandywine-Christina Basin-Wide Study</t>
  </si>
  <si>
    <t>18-03-0032S</t>
  </si>
  <si>
    <t>18-03-0034S</t>
  </si>
  <si>
    <t>Montgomery County, VA - Upper New Basin-Wide Study</t>
  </si>
  <si>
    <t>18-03-0033S</t>
  </si>
  <si>
    <t>jason.sevanick@woodplc.com</t>
  </si>
  <si>
    <t>Wood</t>
  </si>
  <si>
    <t>05050005</t>
  </si>
  <si>
    <t>05050007</t>
  </si>
  <si>
    <t>05050004</t>
  </si>
  <si>
    <t>Preliminary</t>
  </si>
  <si>
    <t>CCO Meeting</t>
  </si>
  <si>
    <t>02070011</t>
  </si>
  <si>
    <t>02080105</t>
  </si>
  <si>
    <t>02080106</t>
  </si>
  <si>
    <t>Greenbrier County- WV Disaster County PMR</t>
  </si>
  <si>
    <t>Webster County - WV Disaster County PMR</t>
  </si>
  <si>
    <t>Nicholas County - WV Disaster County PMR</t>
  </si>
  <si>
    <t>Summers County - WV Disaster County PMR</t>
  </si>
  <si>
    <t>Kanawha County - WV Disaster County PMR</t>
  </si>
  <si>
    <t>FRP</t>
  </si>
  <si>
    <t>19-03-0001S</t>
  </si>
  <si>
    <t>REVISED PRELIM</t>
  </si>
  <si>
    <t>19-03-0002S</t>
  </si>
  <si>
    <t>Prince Edward County, VA - Countywide</t>
  </si>
  <si>
    <t>19-03-0018S</t>
  </si>
  <si>
    <t>03010201, 02080207</t>
  </si>
  <si>
    <t>19-03-0017S</t>
  </si>
  <si>
    <t>19-03-0016S</t>
  </si>
  <si>
    <t>Nottoway County, VA - Nottoway, Appomattox Basin Study</t>
  </si>
  <si>
    <t>19-03-0015S</t>
  </si>
  <si>
    <t>Amelia County, VA - Appomattox Basin Study</t>
  </si>
  <si>
    <t>19-03-0013S</t>
  </si>
  <si>
    <t>Dinwiddie County, VA - Nottoway Basin-Wide Study</t>
  </si>
  <si>
    <t>19-03-0012S</t>
  </si>
  <si>
    <t>New Kent County, VA - Pamunkey Basin-Wide Study</t>
  </si>
  <si>
    <t>19-03-0011S</t>
  </si>
  <si>
    <t>Middlesex County, VA - Lower Rappahannock Basin-Wide Study</t>
  </si>
  <si>
    <t>King William County, VA - Pamunkey Basin-Wide Study</t>
  </si>
  <si>
    <t>19-03-0010S</t>
  </si>
  <si>
    <t>19-03-0009S</t>
  </si>
  <si>
    <t>19-03-0008S</t>
  </si>
  <si>
    <t>King and Queen County, VA - Pamunkey Basin-Wide Study</t>
  </si>
  <si>
    <t>19-03-0007S</t>
  </si>
  <si>
    <t>02080102</t>
  </si>
  <si>
    <t>Gloucester County, VA - Great Wicomico-Piankatank Basin-Wide Study</t>
  </si>
  <si>
    <t>19-03-0006S</t>
  </si>
  <si>
    <t>Essex County, VA - Lower Rappahannock Basin-Wide Study</t>
  </si>
  <si>
    <t>Stafford County, VA - Lower Potomac Basin</t>
  </si>
  <si>
    <t>Sabu.Paul@atkinsglobal.com</t>
  </si>
  <si>
    <t>Hanover County, VA - Pamunkey Basin-Wide Study</t>
  </si>
  <si>
    <t>Compass/ STARR II</t>
  </si>
  <si>
    <t>Compass/ STARR II/ USACE</t>
  </si>
  <si>
    <t>Westmoreland County, VA - Countywide</t>
  </si>
  <si>
    <t>Lancaster County, VA - Countywide</t>
  </si>
  <si>
    <t>Richmond County, VA - Countywide</t>
  </si>
  <si>
    <t>Culpeper County, VA - Rapidan-Rappahannock Basin-Wide Study (Countywide)</t>
  </si>
  <si>
    <t>Rappahannock County, VA - Rapidan-Rappahannock Basin-Wide Study (Countywide)</t>
  </si>
  <si>
    <t>Madison County, VA -Rapidan-Rappahannock Basin-Wide Study (Countywide)</t>
  </si>
  <si>
    <t>02070008</t>
  </si>
  <si>
    <t>02070010</t>
  </si>
  <si>
    <t>02050107</t>
  </si>
  <si>
    <t>02050305</t>
  </si>
  <si>
    <t>02070004</t>
  </si>
  <si>
    <t>02070009</t>
  </si>
  <si>
    <t>02040203</t>
  </si>
  <si>
    <t>02050301</t>
  </si>
  <si>
    <t>Bradford County, PA - Upper Susquehanna River PMR - Bradford and Wyoming Counties</t>
  </si>
  <si>
    <t>Wyoming County, PA - Upper Susquehanna River PMR - Bradford and Wyoming Counties</t>
  </si>
  <si>
    <t>18-03-0031S</t>
  </si>
  <si>
    <t>19-03-0003S</t>
  </si>
  <si>
    <t>19-03-0004S</t>
  </si>
  <si>
    <t>19-03-0005S</t>
  </si>
  <si>
    <t>**IMPORTANT** Please note that all future dates are subject to change and reflect best projections as of the current month.</t>
  </si>
  <si>
    <t>Middle James Buffalo &amp; Willis - HUC8</t>
  </si>
  <si>
    <t>19-03-0021S</t>
  </si>
  <si>
    <t>02080106, 02080206</t>
  </si>
  <si>
    <t>Montour County , PA (LAMP Danville - State Hospital PMR)</t>
  </si>
  <si>
    <t>Montour County , PA (LAMP Danville - Susq. River PMR)</t>
  </si>
  <si>
    <t>Luzerne County, PA (LAMP Plymouth PMR)</t>
  </si>
  <si>
    <t>Luzerne County, PA (LAMP Wilkes Barre, Hanover Twp. PMR)</t>
  </si>
  <si>
    <t>Luzerne County, PA (LAMP Wilkes Barre Mill Creek PMR)</t>
  </si>
  <si>
    <t>Luzerne County, PA (LAMP Duryea PMR)</t>
  </si>
  <si>
    <t>Bradford County, PA (LAMP Sayre PMR)</t>
  </si>
  <si>
    <t>Montour County , PA (LAMP Danville - Mahoning Creek PMR)</t>
  </si>
  <si>
    <t>PRE/POST LFD MEETING</t>
  </si>
  <si>
    <t>Resiliency Meeting was on 2/1/2018</t>
  </si>
  <si>
    <t>Lehigh River - Updated Detailed Study</t>
  </si>
  <si>
    <t>Jason.F.Miller@usace.army.mil</t>
  </si>
  <si>
    <t>Open House scheduled for 4/2/19</t>
  </si>
  <si>
    <t>Monroe County - WV Disaster County PMR</t>
  </si>
  <si>
    <t>19-03-0027S</t>
  </si>
  <si>
    <t>02060006; 02070011</t>
  </si>
  <si>
    <t>Northumberland County, PA - Lower Susquehanna-Penns Basin-Wide Study</t>
  </si>
  <si>
    <t>Engineering Model Notification (SID 620)</t>
  </si>
  <si>
    <t>Data Submission Notification (SID 621)</t>
  </si>
  <si>
    <t>PSA (SID 622)</t>
  </si>
  <si>
    <t>Flood Risk Review</t>
  </si>
  <si>
    <t>Appeal Start</t>
  </si>
  <si>
    <t>SID 622 Media Publish Date</t>
  </si>
  <si>
    <t>Future</t>
  </si>
  <si>
    <t>1/30/19 (Zone AE only) &amp; PENDING (Zone A BLE &amp; Zone AE)</t>
  </si>
  <si>
    <t>10/3/2017 (Zone A BLE only)</t>
  </si>
  <si>
    <t>10/23/2017 (Zone A BLE only)</t>
  </si>
  <si>
    <t>Certification Form</t>
  </si>
  <si>
    <t>Date Submitted to FEMA Region III</t>
  </si>
  <si>
    <t>Date Loaded to the MIP</t>
  </si>
  <si>
    <t>Region III FBS Tracker</t>
  </si>
  <si>
    <t>Legend</t>
  </si>
  <si>
    <t>COMPLETED</t>
  </si>
  <si>
    <t>NEED ATTENTION - ALREADY PRELIM 30+ days - PAST DUE</t>
  </si>
  <si>
    <t>RECENTLY PRELIMINARY - NEED FBS CERTIFICATION</t>
  </si>
  <si>
    <t>UPCOMING PRELIMINARY - FBS DUE NEXT MONTH</t>
  </si>
  <si>
    <t>FUTURE PRELIMINARY - FBS CERTS &gt; 1 MONTH OUT</t>
  </si>
  <si>
    <t>19-03-0028S</t>
  </si>
  <si>
    <t>Greenbrier County, WV Countywide</t>
  </si>
  <si>
    <t>05050003, 05050005</t>
  </si>
  <si>
    <t>MIP Case No.</t>
  </si>
  <si>
    <t>FORM B</t>
  </si>
  <si>
    <t>FMPU_ID</t>
  </si>
  <si>
    <t>10/4/2017 (Zone A BLE only); 3/27/2019</t>
  </si>
  <si>
    <t>Lower Dan HUC8 - Discovery</t>
  </si>
  <si>
    <t>Middle New HUC8 - Discovery</t>
  </si>
  <si>
    <t>VA, WV</t>
  </si>
  <si>
    <t>03010104</t>
  </si>
  <si>
    <t>03010106</t>
  </si>
  <si>
    <t>03010204</t>
  </si>
  <si>
    <t>03010105</t>
  </si>
  <si>
    <t>03010102</t>
  </si>
  <si>
    <t>05050002</t>
  </si>
  <si>
    <t>Fredericksburg City, VA - Lower Rappahannock</t>
  </si>
  <si>
    <t>Scoped for survey, H&amp;H, and floodplain mpapping only, no reg or non-reg deliverables</t>
  </si>
  <si>
    <t>North Anna Pamunkey - Detailed H&amp;H Study</t>
  </si>
  <si>
    <t>10/25/2018 &amp; 6/5/2019</t>
  </si>
  <si>
    <t>11/2/2018 &amp; 6/5/2019</t>
  </si>
  <si>
    <t>FBS NOT REQUIRED</t>
  </si>
  <si>
    <t>19-03-0032S</t>
  </si>
  <si>
    <t>02070001</t>
  </si>
  <si>
    <t>Valerie Panacio</t>
  </si>
  <si>
    <t>Preliminary Map projected to be due in a future quarter</t>
  </si>
  <si>
    <t>19-03-0464P</t>
  </si>
  <si>
    <t>Will be processed as a LOMR ; Case number 19-03-0464P. Original case no. is 15-03-0306S</t>
  </si>
  <si>
    <t>Old appeals period dates from 5/29/2018 to 8/27/2019</t>
  </si>
  <si>
    <t>Patuxent River - Updated Detailed Study</t>
  </si>
  <si>
    <t>19-03-0041S</t>
  </si>
  <si>
    <t>Will be rolled into future Howard County, MD project</t>
  </si>
  <si>
    <t># Rev Prel</t>
  </si>
  <si>
    <t># Ordinance Updates</t>
  </si>
  <si>
    <t>Most Recent Rev Prel</t>
  </si>
  <si>
    <t>LFD</t>
  </si>
  <si>
    <t>EFFECTIVE</t>
  </si>
  <si>
    <t>DC</t>
  </si>
  <si>
    <t>Washington, DC</t>
  </si>
  <si>
    <t>MICS_12682</t>
  </si>
  <si>
    <t>PAL/Restudy</t>
  </si>
  <si>
    <t/>
  </si>
  <si>
    <t>Jon Janowicz</t>
  </si>
  <si>
    <t>Marty Frengs</t>
  </si>
  <si>
    <t>Baker</t>
  </si>
  <si>
    <t>Washington, DC, Federal Triangle Flood Study</t>
  </si>
  <si>
    <t>10-03-0356S</t>
  </si>
  <si>
    <t>Henry Chau</t>
  </si>
  <si>
    <t>Washington, DC, PMR (Anacostia River Et Al)</t>
  </si>
  <si>
    <t>13-03-0096S</t>
  </si>
  <si>
    <t>Robin Danforth</t>
  </si>
  <si>
    <t>Kent County, DE (Pre-MM)</t>
  </si>
  <si>
    <t>MICS_10055</t>
  </si>
  <si>
    <t>New Castle County, DE (MM)</t>
  </si>
  <si>
    <t>MICS_30900A</t>
  </si>
  <si>
    <t>Sussex County, DE (Pre-MM)</t>
  </si>
  <si>
    <t>MICS_15497</t>
  </si>
  <si>
    <t>Sussex County,DE</t>
  </si>
  <si>
    <t>06-03-B515S</t>
  </si>
  <si>
    <t>New Castle County, DE</t>
  </si>
  <si>
    <t>06-03-B785S</t>
  </si>
  <si>
    <t>Kent County, DE, Coastal PMR</t>
  </si>
  <si>
    <t>10-03-0341S</t>
  </si>
  <si>
    <t>RAMPP</t>
  </si>
  <si>
    <t>Sussex County, DE, PMR (Nanticoke River Et Al)</t>
  </si>
  <si>
    <t>10-03-1994S</t>
  </si>
  <si>
    <t>Katie Lipiecki</t>
  </si>
  <si>
    <t>New Castle County, DE, PMR (White Clay Creek Et Al)</t>
  </si>
  <si>
    <t>11-03-1442S</t>
  </si>
  <si>
    <t>New Castle County, DE, Coastal PMR</t>
  </si>
  <si>
    <t>10-03-0342S</t>
  </si>
  <si>
    <t>Sussex County, DE, Coastal PMR</t>
  </si>
  <si>
    <t>10-03-0343S</t>
  </si>
  <si>
    <t>Sussex County, DE (South Bethany PMR)</t>
  </si>
  <si>
    <t>10005</t>
  </si>
  <si>
    <t>15-03-1590S</t>
  </si>
  <si>
    <t>Molly Kaput</t>
  </si>
  <si>
    <t>3/14/2014: Second set of appeals runs 3/19 - 6/17 for communities that published on different date. 12/23/2013: FR for appeals published. 5/17 &amp; 8/2/2013: revised prelims issued for Atlantic coastal communities; Original prelim issued 1/31/2013.</t>
  </si>
  <si>
    <t>Kent County, DE - Delaware Risk MAP</t>
  </si>
  <si>
    <t>13-03-1974S</t>
  </si>
  <si>
    <t>manas.borah@aecom.com</t>
  </si>
  <si>
    <t>AECOM</t>
  </si>
  <si>
    <t>5/14/2013: Appeals letters being mailed 5/16. 1/31/2013: Murderkill River (11-03-2219S) is being rolled into this project.</t>
  </si>
  <si>
    <t>Sussex County, DE - Delaware Risk MAP</t>
  </si>
  <si>
    <t>Kent County, DE, PMR (Murderkill River) SEE 10-03-0341S</t>
  </si>
  <si>
    <t>11-03-2219S</t>
  </si>
  <si>
    <t>New Castle County, DE, PMR (Appoquinimink River) SEE 10-03-0342S</t>
  </si>
  <si>
    <t>11-03-2220S</t>
  </si>
  <si>
    <t>Sussex County, DE (Revised Prelim for 10-03-0343S)</t>
  </si>
  <si>
    <t>13-03-2516S</t>
  </si>
  <si>
    <t>New Castle County, DE - Brandywine-Christina Basin-Wide Study (Revised Prelim for 11-03-2202S)</t>
  </si>
  <si>
    <t>10003</t>
  </si>
  <si>
    <t>Sarah Wolfe</t>
  </si>
  <si>
    <t>jason.sevanick@amecfw.com</t>
  </si>
  <si>
    <t>Allegany County, MD, Scoping (MM)</t>
  </si>
  <si>
    <t>07-03-0421S</t>
  </si>
  <si>
    <t>Anne Arundel Co., MD, Coastal PMR</t>
  </si>
  <si>
    <t>11-03-0513S</t>
  </si>
  <si>
    <t>christine.worley@aecom.com</t>
  </si>
  <si>
    <t>12/23/2013: FR for appeals published. 6/13/2013: Mapping partner requested move to 10/2/2013 LFD; appeals period hasn't started yet. TO23 POP ends 6/30/2015.</t>
  </si>
  <si>
    <t>Anne Arundel County, MD</t>
  </si>
  <si>
    <t>06-03-B487S</t>
  </si>
  <si>
    <t>MDE / USACE</t>
  </si>
  <si>
    <t>Baltimore City (Ind), MD</t>
  </si>
  <si>
    <t>09-03-0198S</t>
  </si>
  <si>
    <t>City of Baltimore CTP</t>
  </si>
  <si>
    <t>Baltimore City (Ind), MD (Rev Prel for 09-03-0198S)</t>
  </si>
  <si>
    <t>10-03-2230S</t>
  </si>
  <si>
    <t>Baltimore City (Ind), MD, Coastal PMR</t>
  </si>
  <si>
    <t>10-03-0345S</t>
  </si>
  <si>
    <t>Baltimore County (Uninc Areas), MD</t>
  </si>
  <si>
    <t>09-03-2161S</t>
  </si>
  <si>
    <t>Baltimore County CTP</t>
  </si>
  <si>
    <t>Dewberry</t>
  </si>
  <si>
    <t>Baltimore County (Uninc Areas), MD, Coastal PMR</t>
  </si>
  <si>
    <t>10-03-0344S</t>
  </si>
  <si>
    <t>Baltimore County, MD</t>
  </si>
  <si>
    <t>06-03-B488S</t>
  </si>
  <si>
    <t>Ed Copeland</t>
  </si>
  <si>
    <t>Baltimore County, MD (MM)</t>
  </si>
  <si>
    <t>MICS_30215</t>
  </si>
  <si>
    <t>Calvert County, MD</t>
  </si>
  <si>
    <t>06-03-B490S</t>
  </si>
  <si>
    <t>Calvert County, MD, Coastal PMR</t>
  </si>
  <si>
    <t>11-03-0514S</t>
  </si>
  <si>
    <t>Caroline County, MD (Revised Prelim for 10-03-0346S)</t>
  </si>
  <si>
    <t>13-03-2590S</t>
  </si>
  <si>
    <t>Caroline County, MD, Coastal Countywide</t>
  </si>
  <si>
    <t>10-03-0346S</t>
  </si>
  <si>
    <t>gjones@dewberry.com; jason.sevanick@amecfw.com</t>
  </si>
  <si>
    <t>Carroll County, MD</t>
  </si>
  <si>
    <t>09-03-0013S</t>
  </si>
  <si>
    <t>MDE / USACE / AECOM</t>
  </si>
  <si>
    <t>AMEC/RAMPP</t>
  </si>
  <si>
    <t>4/29/2014: Project restarting at appeals resolution stage. 4/13/2013: On hold awaiting funding to address appeals. 1/7/2013: Project put on hold to resolve 5 appeals. 11/2012: Dropped from 7/8/2013 LFD. Coordination will be needed. Funded in 2008</t>
  </si>
  <si>
    <t>Carroll County, MD PMR (South Branch Patapsco River)</t>
  </si>
  <si>
    <t>15-03-0120S</t>
  </si>
  <si>
    <t>Cecil County, MD</t>
  </si>
  <si>
    <t>06-03-B491S</t>
  </si>
  <si>
    <t>Completed QR5 &amp;7. Will go LFD as planned.</t>
  </si>
  <si>
    <t>Cecil County, MD, Coastal PMR</t>
  </si>
  <si>
    <t>10-03-0347S</t>
  </si>
  <si>
    <t>dsyriani@dewberry.com</t>
  </si>
  <si>
    <t>1/4/2013: Awaiting decision on extension of TO2 POP.</t>
  </si>
  <si>
    <t>Charles County, MD</t>
  </si>
  <si>
    <t>09-03-0188S</t>
  </si>
  <si>
    <t>MDE / AMEC</t>
  </si>
  <si>
    <t>Charles County, MD, Coastal PMR</t>
  </si>
  <si>
    <t>11-03-0515S</t>
  </si>
  <si>
    <t>12/23/2013: FR for appeals published. 1/14/2013: Prelim date pushed back to allow countywide to go effective.</t>
  </si>
  <si>
    <t>Dorchester County, MD</t>
  </si>
  <si>
    <t>06-03-B492S</t>
  </si>
  <si>
    <t>David Odegard</t>
  </si>
  <si>
    <t>Dorchester County, MD, Coastal PMR</t>
  </si>
  <si>
    <t>10-03-0348S</t>
  </si>
  <si>
    <t>3/2014: Case to be reopened since revised prelim was closed. 10/24/2013: Revised prelim iissued to correct water surface elevations between coastal and riverine studies.</t>
  </si>
  <si>
    <t>Dorchester County, MD, Coastal PMR (Revised Prelim for 10-03-0348S)</t>
  </si>
  <si>
    <t>14-03-0119S</t>
  </si>
  <si>
    <t>Frederick County, MD</t>
  </si>
  <si>
    <t>MICS_30217</t>
  </si>
  <si>
    <t>Garrett County, MD</t>
  </si>
  <si>
    <t>09-03-0200S</t>
  </si>
  <si>
    <t>On Hold</t>
  </si>
  <si>
    <t>Garrett County, MD (LAMP Bayard Levees)</t>
  </si>
  <si>
    <t>11-03-0525S</t>
  </si>
  <si>
    <t>Revising 1 FIRM panel based on study for Bayard Levees in Grant Co., WV</t>
  </si>
  <si>
    <t>Garrett County, MD (PAL Kitzmiller and Blaine Levees)</t>
  </si>
  <si>
    <t>14-03-3488S</t>
  </si>
  <si>
    <t>Garrett County, MD, Scoping (MM)</t>
  </si>
  <si>
    <t>07-03-0423S</t>
  </si>
  <si>
    <t>Harford County</t>
  </si>
  <si>
    <t>MICS_12593</t>
  </si>
  <si>
    <t>Harford County, MD, Coastal PMR</t>
  </si>
  <si>
    <t>10-03-0349S</t>
  </si>
  <si>
    <t>Incorporated Case No. 10-03-0349S.  1/15/2014: Potential delay with prelim to incorporate Plumtree Run study.</t>
  </si>
  <si>
    <t>Harford County, MD, Countywide Rev</t>
  </si>
  <si>
    <t>11-03-0518S</t>
  </si>
  <si>
    <t>Harford County, MD, Countywide Rev (Revised Prelim for 11-03-0518S)</t>
  </si>
  <si>
    <t>14-03-3441S</t>
  </si>
  <si>
    <t>Howard County, MD</t>
  </si>
  <si>
    <t>06-03-B493S</t>
  </si>
  <si>
    <t>Per 9/16/10 rebaseline, USACE performing post-prel rev H&amp;H per comm cmnts // Per 6/28/10 discussion with AMEC, FR pub and appeal period delayed pending additional coordination with communities</t>
  </si>
  <si>
    <t>Kent County, MD, Coastal Countywide</t>
  </si>
  <si>
    <t>10-03-0350S</t>
  </si>
  <si>
    <t>AMEC / RAMPP</t>
  </si>
  <si>
    <t>Montgomery County, MD</t>
  </si>
  <si>
    <t>MICS_30218</t>
  </si>
  <si>
    <t>Prince George's County, MD</t>
  </si>
  <si>
    <t>06-03-B494S</t>
  </si>
  <si>
    <t>Prince George's County, MD (Combined Coastal and Countywide)</t>
  </si>
  <si>
    <t>11-03-0516S</t>
  </si>
  <si>
    <t>Incorporated Case No. 14-03-2034S (Rev Prel). 1/14/2013: Materials submitted to AMEC; will release Coastal and revised prelim together. First appeals period for Countywide ended 8/9/2011.</t>
  </si>
  <si>
    <t>Prince George's County, MD (Revised Prelim for 06-03-B494S)</t>
  </si>
  <si>
    <t>14-03-2034S</t>
  </si>
  <si>
    <t>Queen Anne's County, MD, Coastal Countywide</t>
  </si>
  <si>
    <t>10-03-0351S</t>
  </si>
  <si>
    <t>Queen Anne's, MD (PPP for 10-03-0351S)</t>
  </si>
  <si>
    <t>13-03-2568S</t>
  </si>
  <si>
    <t>christine.worley@aecom.com; jason.sevanick@amecfw.com</t>
  </si>
  <si>
    <t>Somerset County, MD</t>
  </si>
  <si>
    <t>06-03-B495S</t>
  </si>
  <si>
    <t>RSC: Final Meeting same day as Wicomico // AMEC: Revised prelim to correct all partial foot BFEs &amp; missing VE area (email from J. Sevanick on 10/14/2009)</t>
  </si>
  <si>
    <t>Somerset County, MD, Coastal PMR</t>
  </si>
  <si>
    <t>10-03-0352S</t>
  </si>
  <si>
    <t>St. Marys County</t>
  </si>
  <si>
    <t>MICS_10088</t>
  </si>
  <si>
    <t>St. Mary's County, MD, Coastal PMR</t>
  </si>
  <si>
    <t>11-03-0517S</t>
  </si>
  <si>
    <t>Talbot County, MD</t>
  </si>
  <si>
    <t>09-03-0199S</t>
  </si>
  <si>
    <t>Funded in 2008; first appeals period ended 10/10/2012.</t>
  </si>
  <si>
    <t>Talbot County, MD (Revised Prelim for 10-03-0353S)</t>
  </si>
  <si>
    <t>16-03-0378S</t>
  </si>
  <si>
    <t>Bob Pierson</t>
  </si>
  <si>
    <t>kdunn@dewberry.com</t>
  </si>
  <si>
    <t>14-03-2312S</t>
  </si>
  <si>
    <t>Talbot County, MD, Coastal PMR</t>
  </si>
  <si>
    <t>10-03-0353S</t>
  </si>
  <si>
    <t>Nov-2014: Revised preliminary issued 11/14/2014 // 6/6/2014: On hold in MIP for revised prelim. 1/4/2012: Awaiting decision on extension of TO2 POP.</t>
  </si>
  <si>
    <t>Washington County, MD</t>
  </si>
  <si>
    <t>09-03-0014S</t>
  </si>
  <si>
    <t>Effective Aug-2017 and Resilience N/A or Held  May-2015: Includes revised preliminary (14-03-3543S) issued 3/31/2015. // 6/5/2013: On hold until funding for new hydraulics and post-processing becomes available. Awaiting new LiDAR data. // First CCO Meeting on 2/28/2011 - no appeal period to date.</t>
  </si>
  <si>
    <t>Washington County, MD (Revised Prelim for 09-03-0014S)</t>
  </si>
  <si>
    <t>14-03-3543S</t>
  </si>
  <si>
    <t>Wicomico (Revised Prelim for 06-03-B496S)</t>
  </si>
  <si>
    <t>13-03-2711S</t>
  </si>
  <si>
    <t>Wicomico County, MD</t>
  </si>
  <si>
    <t>06-03-B496S</t>
  </si>
  <si>
    <t>Incorporated Case No. 10-03-0354S.  4/9/2015: First appeal period 31-Mar-2010 to 28-Jun-2010.  4/8/2013: Coastal project will be combined with countywide. 2nd Appeal Period needed for Beaverdam Creek Revision (6/28/2010 from Jason S. at AMEC)</t>
  </si>
  <si>
    <t>Wicomico County, MD (Rev Prel 2 for 06-03-B496S)</t>
  </si>
  <si>
    <t>12-03-0368S</t>
  </si>
  <si>
    <t>Wicomico County, MD (Rev Prel for 06-03-B496S)</t>
  </si>
  <si>
    <t>11-03-2016S</t>
  </si>
  <si>
    <t>Wicomico County, MD, Coastal PMR</t>
  </si>
  <si>
    <t>10-03-0354S</t>
  </si>
  <si>
    <t>Worcester County, MD, Coastal Countywide</t>
  </si>
  <si>
    <t>10-03-0355S</t>
  </si>
  <si>
    <t>Worcester County, MD, Coastal Countywide (Appeals Resolution for 10-03-0355S)</t>
  </si>
  <si>
    <t>15-03-0128S</t>
  </si>
  <si>
    <t>Adams County, PA</t>
  </si>
  <si>
    <t>06-03-A636S</t>
  </si>
  <si>
    <t>Allegheny County, PA</t>
  </si>
  <si>
    <t>10-03-0271S</t>
  </si>
  <si>
    <t>Second appeals period only for affected communities. First appeals period ended 7/24/2013. 6/5/2013: On hold until funding for new hydraulics and post-processing becomes available.</t>
  </si>
  <si>
    <t>Allegheny County, PA (MM)</t>
  </si>
  <si>
    <t>MICS_30900</t>
  </si>
  <si>
    <t>Allegheny County, PA (Rev Prel for 10-03-0271S)</t>
  </si>
  <si>
    <t>12-03-2124S</t>
  </si>
  <si>
    <t>Nicole Lick</t>
  </si>
  <si>
    <t>Armstrong County, PA</t>
  </si>
  <si>
    <t>06-03-A652S</t>
  </si>
  <si>
    <t>4/1/2014: Analysis of Kittanning Floodwall confirmed; revised panel prelim 6/10/2014.  1st rev prelim issued 2/1/2013. 1st app period ended 4/24/2011; will require 2nd appeals period for revised map. Original CCO meeting held 8/24/2010.</t>
  </si>
  <si>
    <t>Armstrong County, PA (Rev Prel for 06-03-A652S)</t>
  </si>
  <si>
    <t>11-03-1435S</t>
  </si>
  <si>
    <t>Richard Sobota</t>
  </si>
  <si>
    <t>Beaver County, PA</t>
  </si>
  <si>
    <t>06-03-A604S</t>
  </si>
  <si>
    <t>3/13/2014: Updated indexes uploaded to MSC. 2/15/2013: Revised prelim issued. Original CCO meeting held 5/4/2010.</t>
  </si>
  <si>
    <t>Beaver County, PA (LAMP East Darlington and West Darlington Levees)</t>
  </si>
  <si>
    <t>15-03-0289S</t>
  </si>
  <si>
    <t>Will be processed as a LOMR 19-03-0284P. Old:Natural Valley concurrence letter has been sent</t>
  </si>
  <si>
    <t>Beaver County, PA (Rev Prel for 06-03-A604S)</t>
  </si>
  <si>
    <t>11-03-1436S</t>
  </si>
  <si>
    <t>Bedford County, PA</t>
  </si>
  <si>
    <t>07-03-0425S</t>
  </si>
  <si>
    <t>Funded in 2008 / Delay in receiving external data at project start</t>
  </si>
  <si>
    <t>Berks County, PA</t>
  </si>
  <si>
    <t>09-03-0185S</t>
  </si>
  <si>
    <t>None</t>
  </si>
  <si>
    <t>Funded in 2008</t>
  </si>
  <si>
    <t>Berks County, PA (MM)</t>
  </si>
  <si>
    <t>Berks County, PA (PAL Bernville Levee)</t>
  </si>
  <si>
    <t>42011</t>
  </si>
  <si>
    <t>14-03-2049S</t>
  </si>
  <si>
    <t>RAMPP/ Compass</t>
  </si>
  <si>
    <t>Blair County, PA</t>
  </si>
  <si>
    <t>07-03-0651S</t>
  </si>
  <si>
    <t>Blair County, PA (Tyrone PMR)</t>
  </si>
  <si>
    <t>16-03-0712S</t>
  </si>
  <si>
    <t>PMR</t>
  </si>
  <si>
    <t>Bradford County, PA</t>
  </si>
  <si>
    <t>07-03-0427S</t>
  </si>
  <si>
    <t>10/16/2013: Appeals period deadline extended from 9/24/2013 to 11/5/2013. 8/14/2013: LFD date moved from 1/7/2014. 11/2012: On hold per Region, awaiting signature of PAL agreement from Sayre Borough.</t>
  </si>
  <si>
    <t xml:space="preserve">Bucks County, PA </t>
  </si>
  <si>
    <t>42017</t>
  </si>
  <si>
    <t>11-03-1998S</t>
  </si>
  <si>
    <t>Project incorporates Bucks County coastal study (12-03-0369S) and remapping of Rohm and Haas Levee.</t>
  </si>
  <si>
    <t>Bucks County, PA (Pre MM)</t>
  </si>
  <si>
    <t>MICS_30494</t>
  </si>
  <si>
    <t>Bucks County, PA (Pre MM, East Branch Perkiomen Creek)</t>
  </si>
  <si>
    <t>MICS_11574</t>
  </si>
  <si>
    <t>Bucks County, PA (Rev Prel for 10-03-1995S)</t>
  </si>
  <si>
    <t>12-03-2127S</t>
  </si>
  <si>
    <t>Bucks County, PA, Coastal PMR</t>
  </si>
  <si>
    <t>12-03-0369S</t>
  </si>
  <si>
    <t>Bucks County, PA, Countywide Rev</t>
  </si>
  <si>
    <t>10-03-1995S</t>
  </si>
  <si>
    <t>Butler County, PA</t>
  </si>
  <si>
    <t>06-03-A623S</t>
  </si>
  <si>
    <t>Jan-2016: Original appeal period from 8-8-2014 to 11-5-2014 // Apr-2015: Revised preliminary will be issued to address 1) a revised H&amp;H analysis for the Callery Industrial Park along Breakneck Creek [Callery Bor] and 2) a revised flood hazard boundary for</t>
  </si>
  <si>
    <t>Butler County, PA (Rev Prel for 06-03-A623S)</t>
  </si>
  <si>
    <t>11-03-1437S</t>
  </si>
  <si>
    <t>15-03-1930S</t>
  </si>
  <si>
    <t>Cambria County, PA</t>
  </si>
  <si>
    <t>07-03-0289S</t>
  </si>
  <si>
    <t>Cameron County, PA</t>
  </si>
  <si>
    <t>07-03-0428S</t>
  </si>
  <si>
    <t>Delay in receiving external data at project start</t>
  </si>
  <si>
    <t>Carbon County, PA (MM)</t>
  </si>
  <si>
    <t>Centre County, PA</t>
  </si>
  <si>
    <t>MICS_30226</t>
  </si>
  <si>
    <t>Centre County, PA, PMR (PAL)</t>
  </si>
  <si>
    <t>11-03-0521S</t>
  </si>
  <si>
    <t>Chester County, PA</t>
  </si>
  <si>
    <t>MICS_30228</t>
  </si>
  <si>
    <t xml:space="preserve">Chester County, PA - Brandywine-Christina Basin-Wide Study </t>
  </si>
  <si>
    <t xml:space="preserve">Resilience meeting held Sep 2017 </t>
  </si>
  <si>
    <t>Clarion County, PA</t>
  </si>
  <si>
    <t>07-03-0290S</t>
  </si>
  <si>
    <t>Clarion County, PA, PMR</t>
  </si>
  <si>
    <t>11-03-1438S</t>
  </si>
  <si>
    <t>Clearfield County, PA</t>
  </si>
  <si>
    <t>07-03-0429S</t>
  </si>
  <si>
    <t>Clinton County</t>
  </si>
  <si>
    <t>MICS_30233</t>
  </si>
  <si>
    <t>Clinton County, PA (PAL Lock Haven Levee)</t>
  </si>
  <si>
    <t>14-03-2031S</t>
  </si>
  <si>
    <t>Jan-2016: While the project only impacts ~3 communities, FPM&amp;I intends to require that all communities in the county update their ordinances</t>
  </si>
  <si>
    <t>Columbia County, PA</t>
  </si>
  <si>
    <t>MICS_11316</t>
  </si>
  <si>
    <t>Crawford County, PA</t>
  </si>
  <si>
    <t>07-03-0291S</t>
  </si>
  <si>
    <t>Cumberland County, PA</t>
  </si>
  <si>
    <t>06-03-A613S</t>
  </si>
  <si>
    <t>Dauphin County, PA</t>
  </si>
  <si>
    <t>MICS_30225</t>
  </si>
  <si>
    <t>Delaware County, PA</t>
  </si>
  <si>
    <t>MICS_11978</t>
  </si>
  <si>
    <t xml:space="preserve">Delaware County, PA - Brandywine-Christina Basin-Wide Study </t>
  </si>
  <si>
    <t>Delaware County, PA (Countywide Revision)</t>
  </si>
  <si>
    <t>08-03-0199S</t>
  </si>
  <si>
    <t>Delaware County, PA (LAMP Chester Levee)</t>
  </si>
  <si>
    <t>14-03-2024S</t>
  </si>
  <si>
    <t>Elk County, PA</t>
  </si>
  <si>
    <t>07-03-0292S</t>
  </si>
  <si>
    <t>Erie County, PA</t>
  </si>
  <si>
    <t>07-03-0293S</t>
  </si>
  <si>
    <t>Erie County, PA, Coastal PMR</t>
  </si>
  <si>
    <t>42049</t>
  </si>
  <si>
    <t>13-03-0299S</t>
  </si>
  <si>
    <t>Fayette County, PA</t>
  </si>
  <si>
    <t>06-03-A625S</t>
  </si>
  <si>
    <t>Effective in Jul-2017 with no resilience meeting required. Jun-2014: On Hold in MIP for Revised Prelim. First appeals period ended 4/5/2011; second appeals period required for revised map. Revised prelim issued 6/27/2014. First CCO held 3/26/2010.</t>
  </si>
  <si>
    <t>Fayette County, PA (Rev Prel for 06-03-A625S)</t>
  </si>
  <si>
    <t>11-03-1439S</t>
  </si>
  <si>
    <t>Forest County, PA</t>
  </si>
  <si>
    <t>07-03-0294S</t>
  </si>
  <si>
    <t>Franklin County, PA</t>
  </si>
  <si>
    <t>07-03-0430S</t>
  </si>
  <si>
    <t>Fulton County, PA</t>
  </si>
  <si>
    <t>07-03-0431S</t>
  </si>
  <si>
    <t>Greene County, PA</t>
  </si>
  <si>
    <t>06-03-A631S</t>
  </si>
  <si>
    <t>Mari Radford</t>
  </si>
  <si>
    <t>GG3 / Baker (Prel)</t>
  </si>
  <si>
    <t>3/13/2014: Updated indexes uploaded to MSC. Revised prelim issued 3/1/2013. First appeals period ended 11/6/2011;  second appeals period req'd for revised map. Original CCO meeting held 12/8/2010.</t>
  </si>
  <si>
    <t>Greene County, PA (Rev Prel for 06-03-A631S)</t>
  </si>
  <si>
    <t>11-03-1440S</t>
  </si>
  <si>
    <t>Huntingdon County, PA</t>
  </si>
  <si>
    <t>07-03-0432S</t>
  </si>
  <si>
    <t>Huntingdon County, PA (Tyrone PMR)</t>
  </si>
  <si>
    <t>16-03-0713S</t>
  </si>
  <si>
    <t>Indiana County, PA</t>
  </si>
  <si>
    <t>07-03-0295S</t>
  </si>
  <si>
    <t>Jefferson County, PA</t>
  </si>
  <si>
    <t>07-03-0296S</t>
  </si>
  <si>
    <t>Juniata County, PA</t>
  </si>
  <si>
    <t>06-03-B511S</t>
  </si>
  <si>
    <t>SEDA-COG / Baker</t>
  </si>
  <si>
    <t>Lackawanna County, PA (Revised Prelim for 07-03-0433S)</t>
  </si>
  <si>
    <t>15-03-0164S</t>
  </si>
  <si>
    <t>Lackawaxen Basin-Wide Study (Discovery)</t>
  </si>
  <si>
    <t>Toni.Pignatelli@mbakerintl.com</t>
  </si>
  <si>
    <t>RAP / Compass</t>
  </si>
  <si>
    <t>Lancaster County</t>
  </si>
  <si>
    <t>MICS_30231</t>
  </si>
  <si>
    <t>Lancaster County, PA - Lower Susquehanna Basin-Wide Study</t>
  </si>
  <si>
    <t>11-03-1991S</t>
  </si>
  <si>
    <t>May-2015: Includes revised preliminary (15-03-1367S) issued 4/24/2015. // Mar-2015: Addressing appeal; scheduled LFD &amp; effective dates are correct; the county did not respond to repeated attempts to schedule the Resilience Meeting</t>
  </si>
  <si>
    <t>Lancaster County, PA (Revised Prelim for 11-03-1991S)</t>
  </si>
  <si>
    <t>15-03-1367S</t>
  </si>
  <si>
    <t>Lawrence County, PA</t>
  </si>
  <si>
    <t>07-03-0297S</t>
  </si>
  <si>
    <t>Lebanon County, PA</t>
  </si>
  <si>
    <t>06-03-A649S</t>
  </si>
  <si>
    <t>Lehigh Basin-Wide Study (Discovery)</t>
  </si>
  <si>
    <t>Lehigh County, PA</t>
  </si>
  <si>
    <t>MICS_11598</t>
  </si>
  <si>
    <t>Lehigh County, PA, PMR (PAL)</t>
  </si>
  <si>
    <t>11-03-0164S</t>
  </si>
  <si>
    <t>Luzerne County, PA</t>
  </si>
  <si>
    <t>08-03-0543S</t>
  </si>
  <si>
    <t>Lycoming County, PA</t>
  </si>
  <si>
    <t>MICS_10079</t>
  </si>
  <si>
    <t>11-03-1993S</t>
  </si>
  <si>
    <t>Cynthia McCoy</t>
  </si>
  <si>
    <t>fmcjunkin@lyco.org</t>
  </si>
  <si>
    <t>Lycoming</t>
  </si>
  <si>
    <t>Lycoming County, PA, PMR (PAL)</t>
  </si>
  <si>
    <t>11-03-0165S</t>
  </si>
  <si>
    <t>Manheim Bor, PA, PMR (Unnamed Tributary to Little Conestoga)</t>
  </si>
  <si>
    <t>MICS_10601</t>
  </si>
  <si>
    <t>McKean County, PA</t>
  </si>
  <si>
    <t>42083</t>
  </si>
  <si>
    <t>07-03-0298S</t>
  </si>
  <si>
    <t>Other BFE, Levee</t>
  </si>
  <si>
    <t>Jan-2016: Original CCO meeting held 5-13-2010 // Nov 2015: Prior appeal period held 11/30/2010-2/27/2011. // On-hold for revised prelim. Area behind levee to be mapped using natural valley. Delay in receiving external data at project start.</t>
  </si>
  <si>
    <t>McKean County, PA (Revised Prelim for 07-03-0298S)</t>
  </si>
  <si>
    <t>14-03-1259S</t>
  </si>
  <si>
    <t>On-hold</t>
  </si>
  <si>
    <t>Mercer County, PA</t>
  </si>
  <si>
    <t>07-03-0299S</t>
  </si>
  <si>
    <t>6/13/2013: will not make 10/2/2013 LFD date; mapping partner has requested new LFD date. First appeals period ended 1/4/2011.</t>
  </si>
  <si>
    <t>Mifflin County, PA</t>
  </si>
  <si>
    <t>MICS_30232</t>
  </si>
  <si>
    <t>Monroe County, PA</t>
  </si>
  <si>
    <t>MICS_11363</t>
  </si>
  <si>
    <t>Montgomery County, PA</t>
  </si>
  <si>
    <t>07-03-1127S</t>
  </si>
  <si>
    <t>catanianc@cdmsmith.com</t>
  </si>
  <si>
    <t>AMEC/Compass</t>
  </si>
  <si>
    <t>Apr-2014: On Hold in MIP for Revised Prelim. 9/6/14: Will require 2nd Appeals Period. First appeals period ended 7/25/2011. 3/5/2013. Cheltenham Levee mapped using seclusion method.</t>
  </si>
  <si>
    <t>Montgomery County, PA (MM)</t>
  </si>
  <si>
    <t>Montgomery County, PA (Rev Prel for 07-03-1127S)</t>
  </si>
  <si>
    <t>14-03-0732S</t>
  </si>
  <si>
    <t>14-03-1881S</t>
  </si>
  <si>
    <t>Montgomery County, PA, PMR (PAL)</t>
  </si>
  <si>
    <t>11-03-0522S</t>
  </si>
  <si>
    <t>Montour County, PA</t>
  </si>
  <si>
    <t>MICS_11319</t>
  </si>
  <si>
    <t>Northampton County, PA</t>
  </si>
  <si>
    <t>10-03-0359S</t>
  </si>
  <si>
    <t>8/26/2013: Revised prelim to address appeals. 5/2013: Project being reactivated. 1/16/2013: On-hold - awaiting funding for appeals/comments.</t>
  </si>
  <si>
    <t>Northampton County, PA (MM)</t>
  </si>
  <si>
    <t>MICS_12597</t>
  </si>
  <si>
    <t>Northampton County, PA (Revised Prelim for 10-03-0359S)</t>
  </si>
  <si>
    <t>13-03-2471S</t>
  </si>
  <si>
    <t>Northumberland County, PA</t>
  </si>
  <si>
    <t>MICS_30224</t>
  </si>
  <si>
    <t>Northumberland County, PA (PAL Sunbury Levee)</t>
  </si>
  <si>
    <t>14-03-2032S</t>
  </si>
  <si>
    <t>Perry County, PA</t>
  </si>
  <si>
    <t>06-03-A655S</t>
  </si>
  <si>
    <t>Perry County, PA - Lower Susquehanna-Swatara Basin-Wide Study</t>
  </si>
  <si>
    <t>Resiliency meeting held on 1/3/2019. Only funded through workmap for Zone A studies</t>
  </si>
  <si>
    <t>Philadelphia County, PA</t>
  </si>
  <si>
    <t>06-03-B789S</t>
  </si>
  <si>
    <t>Philadelphia, PA, Coastal PMR</t>
  </si>
  <si>
    <t>42101</t>
  </si>
  <si>
    <t>12-03-0373S</t>
  </si>
  <si>
    <t>Apr-2015: Comments on maps were received and addressed; final maps will reflect updates</t>
  </si>
  <si>
    <t>Pike County, PA (MM)</t>
  </si>
  <si>
    <t>Potter County, PA</t>
  </si>
  <si>
    <t>07-03-0434S</t>
  </si>
  <si>
    <t>PAL/Other BFE</t>
  </si>
  <si>
    <t>Tiffany Keane</t>
  </si>
  <si>
    <t>Potter County, PA (LAMP Pine Creek Levees)</t>
  </si>
  <si>
    <t>15-03-0304S</t>
  </si>
  <si>
    <t>Will be processed as a LOMR 18-03-2057P. Old: Congressional correspondence in progress</t>
  </si>
  <si>
    <t>Schuylkill County, PA</t>
  </si>
  <si>
    <t>06-03-B514S</t>
  </si>
  <si>
    <t>Snyder County, PA</t>
  </si>
  <si>
    <t>MICS_11321</t>
  </si>
  <si>
    <t>Somerset County, PA</t>
  </si>
  <si>
    <t>07-03-0300S</t>
  </si>
  <si>
    <t>Sullivan County, PA</t>
  </si>
  <si>
    <t>07-03-0435S</t>
  </si>
  <si>
    <t>11/2012: Will require 2nd appeals period. 1st Appeal Period ended 4/23/2012. Revised prelim issued 9/30/2011.</t>
  </si>
  <si>
    <t>Sullivan County, PA (Rev Prel for 07-03-0435S)</t>
  </si>
  <si>
    <t>11-03-1443S</t>
  </si>
  <si>
    <t>Susquehanna County, PA</t>
  </si>
  <si>
    <t>07-03-0436S</t>
  </si>
  <si>
    <t>Tinicum Twp, PA, PMR (Delaware River)</t>
  </si>
  <si>
    <t>MICS_10581</t>
  </si>
  <si>
    <t>Tioga County, PA</t>
  </si>
  <si>
    <t>07-03-0437S</t>
  </si>
  <si>
    <t>5/15/2014: Project to move forward using seclusion around levees; no new appeals pd. Needed. 6/2012: Project on hold due to expired POP. Delay in receiving external data at project start.</t>
  </si>
  <si>
    <t>Tioga County, PA (Revised Prelim for 07-03-0437S)</t>
  </si>
  <si>
    <t>14-03-2353S</t>
  </si>
  <si>
    <t>Union County, PA</t>
  </si>
  <si>
    <t>MICS_11322</t>
  </si>
  <si>
    <t>Union County, PA, PMR</t>
  </si>
  <si>
    <t>09-03-0065S</t>
  </si>
  <si>
    <t>SEDA-COG</t>
  </si>
  <si>
    <t>Venango County, PA</t>
  </si>
  <si>
    <t>07-03-0301S</t>
  </si>
  <si>
    <t>12/14/2012: LFD Dropped - won't make 3/27/2013. Delay in receiving external data at project start.</t>
  </si>
  <si>
    <t>Warren County, PA</t>
  </si>
  <si>
    <t>42123</t>
  </si>
  <si>
    <t>07-03-0302S</t>
  </si>
  <si>
    <t>Nov-2015: Initial appeal period held 2-10-2011 through 5-10-2011, with initial CCO meeting held 8/15/2011. // Project on hold in MIP for revised prelim. Area behind levee to be mapped using natural valley. Delay in receiving external data at project start</t>
  </si>
  <si>
    <t>Warren County, PA (Revised Prelim for 07-03-0302S)</t>
  </si>
  <si>
    <t>16-03-1645S</t>
  </si>
  <si>
    <t>14-03-1282S</t>
  </si>
  <si>
    <t>Washington County, PA</t>
  </si>
  <si>
    <t>06-03-A634S</t>
  </si>
  <si>
    <t>Apr-2015: Various comments on maps were received and addressed; final maps will reflect updates. 6/13/2014: Approval received to proceed with mapping using Natural Valley analysis. Pursuing re-mapping using natural valley. First appeals period ended 6/15/</t>
  </si>
  <si>
    <t>Washington County, PA (Rev Prel for 06-03-A634S)</t>
  </si>
  <si>
    <t>11-03-1441S</t>
  </si>
  <si>
    <t>Washington County, PA (Revised Prelim for 06-03-A634S)</t>
  </si>
  <si>
    <t>14-03-2645S</t>
  </si>
  <si>
    <t>Wayne County, PA</t>
  </si>
  <si>
    <t>05-03-A432S</t>
  </si>
  <si>
    <t>Wayne County, PA (Prompton PMR)</t>
  </si>
  <si>
    <t>16-03-2419S</t>
  </si>
  <si>
    <t>USACE/ Compass</t>
  </si>
  <si>
    <t>Westmoreland County, PA</t>
  </si>
  <si>
    <t>08-03-0222S</t>
  </si>
  <si>
    <t>PAL</t>
  </si>
  <si>
    <t>Westmoreland County, PA (MM)</t>
  </si>
  <si>
    <t>Wyoming County, PA</t>
  </si>
  <si>
    <t>07-03-0438S</t>
  </si>
  <si>
    <t>RAMPP / GG3 (FIS)</t>
  </si>
  <si>
    <t>York County, PA</t>
  </si>
  <si>
    <t>06-03-A621S</t>
  </si>
  <si>
    <t xml:space="preserve">York County, PA - Lower Susquehanna Basin-Wide Study </t>
  </si>
  <si>
    <t>benjamin.kaiser@aecom.com</t>
  </si>
  <si>
    <t>York County, PA (Revised Prelim for 11-03-1991S)</t>
  </si>
  <si>
    <t>14-03-1949S</t>
  </si>
  <si>
    <t>York County, PA, PMR (PAL)</t>
  </si>
  <si>
    <t>11-03-0523S</t>
  </si>
  <si>
    <t>Accomack County, VA</t>
  </si>
  <si>
    <t>MICS_11966</t>
  </si>
  <si>
    <t>Accomack County, VA, Coastal PMR</t>
  </si>
  <si>
    <t>51001</t>
  </si>
  <si>
    <t>11-03-0551S</t>
  </si>
  <si>
    <t xml:space="preserve">dsyriani@dewberry.com </t>
  </si>
  <si>
    <t>Albemarle County, VA</t>
  </si>
  <si>
    <t>MICS_11441</t>
  </si>
  <si>
    <t>Albemarle County, VA (PAL Scottsville Levee)</t>
  </si>
  <si>
    <t>14-03-2058S</t>
  </si>
  <si>
    <t>Town of Scottsville lies in 2 counties - Albemarle and Fluvanna.  Processing separate LOMR to address corporate limit mismatch in Fluvanna County, VA</t>
  </si>
  <si>
    <t>Albemarle County, VA, PMR (PAL)</t>
  </si>
  <si>
    <t>11-03-0167S</t>
  </si>
  <si>
    <t>Alexandria City (Ind), VA</t>
  </si>
  <si>
    <t>06-03-A742S</t>
  </si>
  <si>
    <t>Alleghany County, VA (Incl Covington)</t>
  </si>
  <si>
    <t>08-03-1772S</t>
  </si>
  <si>
    <t>Dewberry / VGIN (Topo)</t>
  </si>
  <si>
    <t>BFE changes in City of Covington</t>
  </si>
  <si>
    <t>Amelia County, VA</t>
  </si>
  <si>
    <t>08-03-0129S</t>
  </si>
  <si>
    <t>Amherst County, VA</t>
  </si>
  <si>
    <t>06-03-A729S</t>
  </si>
  <si>
    <t>Michael Craghan</t>
  </si>
  <si>
    <t>Appomattox County, VA</t>
  </si>
  <si>
    <t>07-03-0443S</t>
  </si>
  <si>
    <t>Arlington County, VA</t>
  </si>
  <si>
    <t>MICS_12688</t>
  </si>
  <si>
    <t>Arlington County, VA (Rev Prel for MICS_12688)</t>
  </si>
  <si>
    <t>11-03-2000S</t>
  </si>
  <si>
    <t>Augusta County, VA (Incl Staunton &amp; Waynesboro)</t>
  </si>
  <si>
    <t>06-03-A733S</t>
  </si>
  <si>
    <t>Augusta County, VA, PMR</t>
  </si>
  <si>
    <t>12-03-0534S</t>
  </si>
  <si>
    <t>Augusta County, VA</t>
  </si>
  <si>
    <t>09-03-0474S</t>
  </si>
  <si>
    <t>7/15/2013: Rebaselining pending receipt of comments by community. 12/14/2012: on hold per ion.</t>
  </si>
  <si>
    <t>Augusta County, VA, Rev PMR</t>
  </si>
  <si>
    <t>10-03-1644S</t>
  </si>
  <si>
    <t>Bath County, VA</t>
  </si>
  <si>
    <t>08-03-0119S</t>
  </si>
  <si>
    <t>Bedford County, VA (Incl Bedford City)</t>
  </si>
  <si>
    <t>07-03-0465S</t>
  </si>
  <si>
    <t>Bland County, VA</t>
  </si>
  <si>
    <t>07-03-0444S</t>
  </si>
  <si>
    <t>Botetourt County, VA</t>
  </si>
  <si>
    <t>08-03-1744S</t>
  </si>
  <si>
    <t>Bristol City (Ind), VA</t>
  </si>
  <si>
    <t>MICS_11457</t>
  </si>
  <si>
    <t>Brunswick County, VA</t>
  </si>
  <si>
    <t>08-03-0107S</t>
  </si>
  <si>
    <t>Buchanan County, VA</t>
  </si>
  <si>
    <t>06-03-B599S</t>
  </si>
  <si>
    <t>Buckingham County, VA</t>
  </si>
  <si>
    <t>07-03-0445S</t>
  </si>
  <si>
    <t>Buena Vista City, VA (Part of MICS_12599)</t>
  </si>
  <si>
    <t>Campbell County, VA</t>
  </si>
  <si>
    <t>07-03-0446S</t>
  </si>
  <si>
    <t>Caroline County, VA</t>
  </si>
  <si>
    <t>08-03-0215S</t>
  </si>
  <si>
    <t>Gene Gruber_x000D_</t>
  </si>
  <si>
    <t>Carroll County, VA</t>
  </si>
  <si>
    <t>07-03-0449S</t>
  </si>
  <si>
    <t>Charles City County, VA</t>
  </si>
  <si>
    <t>08-03-0198S</t>
  </si>
  <si>
    <t>Charles City County, VA, Coastal PMR</t>
  </si>
  <si>
    <t>12-03-0375S</t>
  </si>
  <si>
    <t>1/14/2013: Delays with LIDAR may cause schedule to be pushed back.</t>
  </si>
  <si>
    <t>Charlotte County, VA</t>
  </si>
  <si>
    <t>08-03-0112S</t>
  </si>
  <si>
    <t>Charlottesville City, VA (Part of MICS_11441)</t>
  </si>
  <si>
    <t>Chesapeake City (Ind), VA, Coastal PMR</t>
  </si>
  <si>
    <t>51550</t>
  </si>
  <si>
    <t>11-03-0552S</t>
  </si>
  <si>
    <t>Chesapeake City County, VA (MM)</t>
  </si>
  <si>
    <t>Chesapeake County, VA</t>
  </si>
  <si>
    <t>06-03-B600S</t>
  </si>
  <si>
    <t>Chesterfield County, VA</t>
  </si>
  <si>
    <t>MICS_30221</t>
  </si>
  <si>
    <t>Clarke County, VA</t>
  </si>
  <si>
    <t>MICS_16607</t>
  </si>
  <si>
    <t>Colonial Heights City (Ind), VA</t>
  </si>
  <si>
    <t>07-03-0467S</t>
  </si>
  <si>
    <t>Michelle Harel</t>
  </si>
  <si>
    <t>Craig County, VA</t>
  </si>
  <si>
    <t>08-03-0123S</t>
  </si>
  <si>
    <t>Culpeper County, VA</t>
  </si>
  <si>
    <t>06-03-A713S</t>
  </si>
  <si>
    <t>Cumberland County, VA</t>
  </si>
  <si>
    <t>08-03-0131S</t>
  </si>
  <si>
    <t>Dickenson County, VA</t>
  </si>
  <si>
    <t>08-03-0201S</t>
  </si>
  <si>
    <t>Dinwiddie County, VA</t>
  </si>
  <si>
    <t>08-03-1796S</t>
  </si>
  <si>
    <t>Essex County, VA</t>
  </si>
  <si>
    <t>08-03-0202S</t>
  </si>
  <si>
    <t>Essex County, VA, Coastal PMR</t>
  </si>
  <si>
    <t>51057</t>
  </si>
  <si>
    <t>12-03-0377S</t>
  </si>
  <si>
    <t xml:space="preserve">Project Effective. Resilience meeting scheduled for 4/26. </t>
  </si>
  <si>
    <t>Fairfax City (Ind), VA</t>
  </si>
  <si>
    <t>MICS_11575</t>
  </si>
  <si>
    <t>Fairfax City County, VA (MM)</t>
  </si>
  <si>
    <t>Fairfax County, VA (Rev Prel for 07-03-1412S)</t>
  </si>
  <si>
    <t>09-03-0596S</t>
  </si>
  <si>
    <t>Fairfax County CTP</t>
  </si>
  <si>
    <t>Fairfax County, VA (Rev Prel for MICS_12038)</t>
  </si>
  <si>
    <t>07-03-1412S</t>
  </si>
  <si>
    <t>Fairfax County, VA (SEE 09-03-0596S)</t>
  </si>
  <si>
    <t>MICS_12038</t>
  </si>
  <si>
    <t>Falls Church City (Ind), VA</t>
  </si>
  <si>
    <t>MICS_19047</t>
  </si>
  <si>
    <t>Fauquier County, VA</t>
  </si>
  <si>
    <t>06-03-A718S</t>
  </si>
  <si>
    <t>Floyd County, VA</t>
  </si>
  <si>
    <t>07-03-0451S</t>
  </si>
  <si>
    <t>Fluvanna County, VA</t>
  </si>
  <si>
    <t>07-03-0450S</t>
  </si>
  <si>
    <t>Franklin City (Ind), VA</t>
  </si>
  <si>
    <t>MICS_10065</t>
  </si>
  <si>
    <t>Franklin County, VA</t>
  </si>
  <si>
    <t>07-03-0452S</t>
  </si>
  <si>
    <t>Franklin County, VA, PMR</t>
  </si>
  <si>
    <t>09-03-0683S</t>
  </si>
  <si>
    <t>Affects only unincorporated areas of Franklin County.  Redelineation around Smith Mountain lake.</t>
  </si>
  <si>
    <t>Frederick County, VA (Incl Winchester)</t>
  </si>
  <si>
    <t>06-03-B003S</t>
  </si>
  <si>
    <t>Fredericksburg, VA</t>
  </si>
  <si>
    <t>06-03-B001S</t>
  </si>
  <si>
    <t>Galax City (Ind), VA</t>
  </si>
  <si>
    <t>07-03-0463S</t>
  </si>
  <si>
    <t>Giles County, VA</t>
  </si>
  <si>
    <t>06-03-B636S</t>
  </si>
  <si>
    <t>Terese Grubb</t>
  </si>
  <si>
    <t>VA DCR / Virginia Tech</t>
  </si>
  <si>
    <t>Gloucester County, VA</t>
  </si>
  <si>
    <t>08-03-1559S</t>
  </si>
  <si>
    <t>Gloucester County, VA, Coastal PMR</t>
  </si>
  <si>
    <t>51073</t>
  </si>
  <si>
    <t>11-03-0553S</t>
  </si>
  <si>
    <t>Goochland County, VA</t>
  </si>
  <si>
    <t>07-03-0464S</t>
  </si>
  <si>
    <t>Grayson County, VA</t>
  </si>
  <si>
    <t>07-03-0462S</t>
  </si>
  <si>
    <t>Greene County, VA</t>
  </si>
  <si>
    <t>06-03-A720S</t>
  </si>
  <si>
    <t>Greensville County, VA (Incl Emporia)</t>
  </si>
  <si>
    <t>08-03-0124S</t>
  </si>
  <si>
    <t>Grottoes Town, VA, PMR</t>
  </si>
  <si>
    <t>MICS_10042</t>
  </si>
  <si>
    <t>Halifax County, VA</t>
  </si>
  <si>
    <t>08-03-0125S</t>
  </si>
  <si>
    <t>Hampton City (Ind), VA</t>
  </si>
  <si>
    <t>05-03-A546S</t>
  </si>
  <si>
    <t>Hampton City (Ind), VA, PMR (New Market Creek)</t>
  </si>
  <si>
    <t>13-03-1759S</t>
  </si>
  <si>
    <t>Hampton City, VA, Coastal PMR</t>
  </si>
  <si>
    <t>51650</t>
  </si>
  <si>
    <t>12-03-0379S</t>
  </si>
  <si>
    <t>Incorporated Case No. 13-03-1759S. 4/15/2014: Prelim date of 7/31/2014 pending approval of CR.</t>
  </si>
  <si>
    <t>Hanover County, VA</t>
  </si>
  <si>
    <t>MICS_16485</t>
  </si>
  <si>
    <t>Harrisonburg City (Ind), VA</t>
  </si>
  <si>
    <t>MICS_10093</t>
  </si>
  <si>
    <t>Henrico County, VA</t>
  </si>
  <si>
    <t>MICS_11997</t>
  </si>
  <si>
    <t>Henry County Greater, VA (Incl Martinsville)</t>
  </si>
  <si>
    <t>07-03-0454S</t>
  </si>
  <si>
    <t>Highland County, VA</t>
  </si>
  <si>
    <t>08-03-0126S</t>
  </si>
  <si>
    <t>Hopewell City (Ind), VA</t>
  </si>
  <si>
    <t>07-03-0859S</t>
  </si>
  <si>
    <t>Hopewell City, VA, Coastal PMR</t>
  </si>
  <si>
    <t>12-03-0381S</t>
  </si>
  <si>
    <t>Isle of Wight County, VA</t>
  </si>
  <si>
    <t>MICS_10066</t>
  </si>
  <si>
    <t>Isle of Wight County, VA, Coastal PMR</t>
  </si>
  <si>
    <t>51093</t>
  </si>
  <si>
    <t>12-03-0383S</t>
  </si>
  <si>
    <t>James City County, VA (Including Williamsburg)</t>
  </si>
  <si>
    <t>MICS_17724</t>
  </si>
  <si>
    <t>James City County, VA (Including Williamsburg), Coastal PMR</t>
  </si>
  <si>
    <t>51095</t>
  </si>
  <si>
    <t>11-03-0554S</t>
  </si>
  <si>
    <t>Incorporated Case No. 12-03-0411S (Williamsburg City). 4/10/2013: Williamsburg City will be combined with this project.</t>
  </si>
  <si>
    <t>King and Queen County, VA</t>
  </si>
  <si>
    <t>08-03-0210S</t>
  </si>
  <si>
    <t>King and Queen County, VA, Coastal PMR</t>
  </si>
  <si>
    <t>51097</t>
  </si>
  <si>
    <t>12-03-0385S</t>
  </si>
  <si>
    <t>8/1/2014: Revised prelim to be issued under original case number; original prelim issued on 10/3/2013.</t>
  </si>
  <si>
    <t>King George County, VA</t>
  </si>
  <si>
    <t>08-03-0219S</t>
  </si>
  <si>
    <t>King George County, VA, Coastal PMR</t>
  </si>
  <si>
    <t>12-03-0387S</t>
  </si>
  <si>
    <t>King William County, VA</t>
  </si>
  <si>
    <t>08-03-0209S</t>
  </si>
  <si>
    <t>King William County, VA, Coastal PMR</t>
  </si>
  <si>
    <t>51101</t>
  </si>
  <si>
    <t>12-03-0389S</t>
  </si>
  <si>
    <t>Lancaster County, VA</t>
  </si>
  <si>
    <t>08-03-1628S</t>
  </si>
  <si>
    <t>Lancaster County, VA, Coastal PMR</t>
  </si>
  <si>
    <t>51103</t>
  </si>
  <si>
    <t>11-03-0555S</t>
  </si>
  <si>
    <t>Lee County, VA</t>
  </si>
  <si>
    <t>06-03-B480S</t>
  </si>
  <si>
    <t>Lee County, VA, Scoping (See 06-03-B480S)</t>
  </si>
  <si>
    <t>06-03-B469S</t>
  </si>
  <si>
    <t>Lexington City, VA (Part of MICS_12599)</t>
  </si>
  <si>
    <t>Loudoun County, VA</t>
  </si>
  <si>
    <t>MICS_12603</t>
  </si>
  <si>
    <t>Revised preliminaries issued 2/23/2015 under 15-03-0815S and 12/12/2014 under 14-03-2691S.</t>
  </si>
  <si>
    <t>51107</t>
  </si>
  <si>
    <t>11-03-2001S</t>
  </si>
  <si>
    <t>spaul@mbakerintl.com; bill.cain@loudoun.gov</t>
  </si>
  <si>
    <t>Loudoun County CTP</t>
  </si>
  <si>
    <t>Loudoun County, VA (Revised Prelim for 11-03-2001S)</t>
  </si>
  <si>
    <t>16-03-1167S</t>
  </si>
  <si>
    <t>15-03-0815S</t>
  </si>
  <si>
    <t>14-03-2691S</t>
  </si>
  <si>
    <t>Louisa County, VA</t>
  </si>
  <si>
    <t>MICS_12601</t>
  </si>
  <si>
    <t>Lower James Basin-Wide Study (Discovery)</t>
  </si>
  <si>
    <t>Lower Potomac Basin-Wide Study (Discovery)</t>
  </si>
  <si>
    <t>Archived per direction of Lee Brancheau 3/6/19</t>
  </si>
  <si>
    <t>Lower Rappahannock Basin-Wide Study (Discovery)</t>
  </si>
  <si>
    <t>Lunenburg County, VA</t>
  </si>
  <si>
    <t>08-03-0127S</t>
  </si>
  <si>
    <t>Lynchburg City (Ind), VA</t>
  </si>
  <si>
    <t>06-03-B005S</t>
  </si>
  <si>
    <t>Madison County, VA</t>
  </si>
  <si>
    <t>06-03-A723S</t>
  </si>
  <si>
    <t>Manassas City, VA (Part of MICS_30900)</t>
  </si>
  <si>
    <t>Manassas Park City, VA (Part of MICS_30900)</t>
  </si>
  <si>
    <t>Martinsville City, VA (MM)</t>
  </si>
  <si>
    <t>Mathews County, VA</t>
  </si>
  <si>
    <t>MICS_18487</t>
  </si>
  <si>
    <t>Mathews County, VA, Coastal PMR</t>
  </si>
  <si>
    <t>51115</t>
  </si>
  <si>
    <t>11-03-0556S</t>
  </si>
  <si>
    <t>Mattaponi Basin-Wide Study (Discovery)</t>
  </si>
  <si>
    <t>Mecklenburg County, VA</t>
  </si>
  <si>
    <t>08-03-0128S</t>
  </si>
  <si>
    <t>Middlesex County, VA</t>
  </si>
  <si>
    <t>08-03-1630S</t>
  </si>
  <si>
    <t>Middlesex County, VA, Coastal PMR</t>
  </si>
  <si>
    <t>51119</t>
  </si>
  <si>
    <t>12-03-0391S</t>
  </si>
  <si>
    <t>Montgomery County (Uninc Areas), VA, PMR</t>
  </si>
  <si>
    <t>10-03-2084S</t>
  </si>
  <si>
    <t>Montgomery County, VA</t>
  </si>
  <si>
    <t>06-03-B356S</t>
  </si>
  <si>
    <t>Montgomery County, VA (SEE 06-03-B356S)</t>
  </si>
  <si>
    <t>06-03-B925S</t>
  </si>
  <si>
    <t>Montgomery County, VA, Scoping (MM)</t>
  </si>
  <si>
    <t>07-03-0188S</t>
  </si>
  <si>
    <t>Montgomery County, VA, Scoping (REMOVE)</t>
  </si>
  <si>
    <t>06-03-B646S</t>
  </si>
  <si>
    <t>Nelson County, VA</t>
  </si>
  <si>
    <t>06-03-A731S</t>
  </si>
  <si>
    <t>Nelson County, VA, Rev Prel (SEE 06-03-A731S)</t>
  </si>
  <si>
    <t>08-03-1702S</t>
  </si>
  <si>
    <t>New Kent County, VA</t>
  </si>
  <si>
    <t>08-03-0220S</t>
  </si>
  <si>
    <t>New Kent County, VA, Coastal PMR</t>
  </si>
  <si>
    <t>12-03-0393S</t>
  </si>
  <si>
    <t>Newport News City (Ind), VA</t>
  </si>
  <si>
    <t>06-03-A674S</t>
  </si>
  <si>
    <t>Newport News City (Ind), VA PMR (Lucas Creek)</t>
  </si>
  <si>
    <t>11-03-2208S</t>
  </si>
  <si>
    <t>Newport News City (Ind), VA, Coastal PMR</t>
  </si>
  <si>
    <t>11-03-0557S</t>
  </si>
  <si>
    <t>Norfolk City (Ind), VA</t>
  </si>
  <si>
    <t>MICS_30222</t>
  </si>
  <si>
    <t>Norfolk City (Ind), VA, PMR (PAL)</t>
  </si>
  <si>
    <t>11-03-0524S</t>
  </si>
  <si>
    <t>Norfolk City (Ind), VA, PMR (PAL) (Revised Prelim for 11-03-0524S)</t>
  </si>
  <si>
    <t>14-03-0979S</t>
  </si>
  <si>
    <t>Norfolk City, VA, Coastal PMR</t>
  </si>
  <si>
    <t>51710</t>
  </si>
  <si>
    <t>12-03-0395S</t>
  </si>
  <si>
    <t>May-2015: Includes revised preliminary (15-03-0743S) issued 1/16/2015. // 12/20/2013: on hold awaiting PAL PMR case 11-03-0524S LFD on 6/16/2014.</t>
  </si>
  <si>
    <t>Norfolk City, VA, Coastal PMR (Revised Prelim for 12-03-0395S)</t>
  </si>
  <si>
    <t>16-03-1265S</t>
  </si>
  <si>
    <t>15-03-0743S</t>
  </si>
  <si>
    <t>Northampton County, VA</t>
  </si>
  <si>
    <t>07-03-1065S</t>
  </si>
  <si>
    <t>Northampton County, VA, Coastal PMR</t>
  </si>
  <si>
    <t>51131</t>
  </si>
  <si>
    <t>11-03-0558S</t>
  </si>
  <si>
    <t>Northumberland County, VA</t>
  </si>
  <si>
    <t>08-03-1629S</t>
  </si>
  <si>
    <t>Northumberland County, VA, Coastal PMR</t>
  </si>
  <si>
    <t>11-03-0559S</t>
  </si>
  <si>
    <t>mshultz@dewberry.com</t>
  </si>
  <si>
    <t>Nottoway County, VA</t>
  </si>
  <si>
    <t>08-03-0130S</t>
  </si>
  <si>
    <t>Orange County, VA</t>
  </si>
  <si>
    <t>07-03-0461S</t>
  </si>
  <si>
    <t>Page County, VA</t>
  </si>
  <si>
    <t>06-03-A727S</t>
  </si>
  <si>
    <t>Pamunkey Basin-Wide Study (Discovery)</t>
  </si>
  <si>
    <t>Patrick County, VA</t>
  </si>
  <si>
    <t>07-03-0460S</t>
  </si>
  <si>
    <t>Petersburg City (Ind), VA</t>
  </si>
  <si>
    <t>07-03-1031S</t>
  </si>
  <si>
    <t>Pittsylvania County, VA (Incl Danville)</t>
  </si>
  <si>
    <t>08-03-1797S</t>
  </si>
  <si>
    <t>Poquoson City (Ind), VA</t>
  </si>
  <si>
    <t>05-03-A545S</t>
  </si>
  <si>
    <t>Poquoson City (Ind), VA, Coastal PMR</t>
  </si>
  <si>
    <t>51735</t>
  </si>
  <si>
    <t>11-03-0560S</t>
  </si>
  <si>
    <t>Portsmouth City, VA</t>
  </si>
  <si>
    <t>05-03-A547S</t>
  </si>
  <si>
    <t>Portsmouth City, VA, Coastal PMR</t>
  </si>
  <si>
    <t>51740</t>
  </si>
  <si>
    <t>12-03-0397S</t>
  </si>
  <si>
    <t>Powhatan County, VA</t>
  </si>
  <si>
    <t>07-03-0459S</t>
  </si>
  <si>
    <t>Prince Edward County, VA</t>
  </si>
  <si>
    <t>08-03-0221S</t>
  </si>
  <si>
    <t>Prince George County, VA</t>
  </si>
  <si>
    <t>07-03-0457S</t>
  </si>
  <si>
    <t>Prince George County, VA, Coastal PMR</t>
  </si>
  <si>
    <t>12-03-0399S</t>
  </si>
  <si>
    <t>Prince William County, VA</t>
  </si>
  <si>
    <t>MICS_13001</t>
  </si>
  <si>
    <t>Prince William County, VA (MM)</t>
  </si>
  <si>
    <t>Prince William County, VA, Coastal PMR</t>
  </si>
  <si>
    <t>12-03-0401S</t>
  </si>
  <si>
    <t>Pulaski County, VA</t>
  </si>
  <si>
    <t>07-03-0455S</t>
  </si>
  <si>
    <t>Radford City (Ind), VA</t>
  </si>
  <si>
    <t>07-03-0545S</t>
  </si>
  <si>
    <t>Rapidan-Upper Rappahannock Basin-Wide Study (Discovery)</t>
  </si>
  <si>
    <t>Rappahannock County, VA</t>
  </si>
  <si>
    <t>06-03-A725S</t>
  </si>
  <si>
    <t>Richmond City (Ind), VA</t>
  </si>
  <si>
    <t>06-03-B185S</t>
  </si>
  <si>
    <t>Richmond City, VA, PMR (PAL)</t>
  </si>
  <si>
    <t>11-03-0168S</t>
  </si>
  <si>
    <t>9/4/2013: Project will need new LFD due to question re accreditation. 6/13/2013: Mapping partner requested move to 10/2/2013 LFD.</t>
  </si>
  <si>
    <t>Richmond County, VA</t>
  </si>
  <si>
    <t>08-03-0214S</t>
  </si>
  <si>
    <t>Richmond County, VA, Coastal PMR</t>
  </si>
  <si>
    <t>51159</t>
  </si>
  <si>
    <t>12-03-0403S</t>
  </si>
  <si>
    <t>12/23/2013: FR for appeals published.</t>
  </si>
  <si>
    <t>Roanoke City, VA (Part of MICS_30900A)</t>
  </si>
  <si>
    <t>Roanoke County, VA</t>
  </si>
  <si>
    <t>07-03-1064S</t>
  </si>
  <si>
    <t>Roanoke County, VA (MM)</t>
  </si>
  <si>
    <t>Roanoke County, VA (SEE 07-03-1064S)</t>
  </si>
  <si>
    <t>MICS_11962</t>
  </si>
  <si>
    <t>Rockbridge County, VA (Incl Buena Vista and Lexington)</t>
  </si>
  <si>
    <t>MICS_12599</t>
  </si>
  <si>
    <t>Rockingham County, VA</t>
  </si>
  <si>
    <t>06-03-A738S</t>
  </si>
  <si>
    <t>Rockingham County, VA, PMR (PAL)</t>
  </si>
  <si>
    <t>11-03-0169S</t>
  </si>
  <si>
    <t>Russell County, VA</t>
  </si>
  <si>
    <t>MICS_19793</t>
  </si>
  <si>
    <t>Salem City, VA (Part of MICS_30900A)</t>
  </si>
  <si>
    <t>Scott County, VA</t>
  </si>
  <si>
    <t>06-03-B482S</t>
  </si>
  <si>
    <t>Scott County, VA (Revised Prelim for 06-03-B482S)</t>
  </si>
  <si>
    <t>13-03-2709S</t>
  </si>
  <si>
    <t>Shenandoah County, VA (MM)</t>
  </si>
  <si>
    <t>Shenandoah County, VA, PMR (MM)</t>
  </si>
  <si>
    <t>MICS_30493</t>
  </si>
  <si>
    <t>Shenandoah County, VA, PMR (N Fk Shenandoah R &amp; Spring Hollow)</t>
  </si>
  <si>
    <t>MICS_10091</t>
  </si>
  <si>
    <t>Smyth County, VA</t>
  </si>
  <si>
    <t>06-03-B483S</t>
  </si>
  <si>
    <t>USACE / Baker</t>
  </si>
  <si>
    <t>Southampton County, VA</t>
  </si>
  <si>
    <t>MICS_10067</t>
  </si>
  <si>
    <t>Spotsylvania County, VA</t>
  </si>
  <si>
    <t>06-03-B647S</t>
  </si>
  <si>
    <t>Spotsylvania County, VA (MM)</t>
  </si>
  <si>
    <t>Stafford County</t>
  </si>
  <si>
    <t>MICS_10084</t>
  </si>
  <si>
    <t>Stafford County, VA, Coastal PMR</t>
  </si>
  <si>
    <t>12-03-0405S</t>
  </si>
  <si>
    <t>Staunton &amp; Waynesboro Cities, VA (Part of Augusta County/06-03-A733S)</t>
  </si>
  <si>
    <t>06-03-A736S</t>
  </si>
  <si>
    <t>Suffolk City (Ind), VA</t>
  </si>
  <si>
    <t>MICS_19799</t>
  </si>
  <si>
    <t>Suffolk City, VA, Coastal PMR</t>
  </si>
  <si>
    <t>51800</t>
  </si>
  <si>
    <t>12-03-0407S</t>
  </si>
  <si>
    <t>Surry County, VA</t>
  </si>
  <si>
    <t>08-03-0216S</t>
  </si>
  <si>
    <t>Surry County, VA, Coastal PMR</t>
  </si>
  <si>
    <t>51181</t>
  </si>
  <si>
    <t>11-03-0561S</t>
  </si>
  <si>
    <t>fknight@dewberry.com</t>
  </si>
  <si>
    <t>Sussex County, VA</t>
  </si>
  <si>
    <t>08-03-0217S</t>
  </si>
  <si>
    <t>Tazewell County, VA</t>
  </si>
  <si>
    <t>MICS_12777</t>
  </si>
  <si>
    <t>Virginia Beach City (Ind), VA</t>
  </si>
  <si>
    <t>MICS_12602</t>
  </si>
  <si>
    <t>Virginia Beach City (Ind), VA, Citywide Revision</t>
  </si>
  <si>
    <t>06-03-B186S</t>
  </si>
  <si>
    <t>Virginia Beach City (Ind), VA, Coastal PMR</t>
  </si>
  <si>
    <t>51810</t>
  </si>
  <si>
    <t>11-03-0562S</t>
  </si>
  <si>
    <t>Virginia Beach City, VA (MM)</t>
  </si>
  <si>
    <t>Warren County, VA</t>
  </si>
  <si>
    <t>06-03-A740S</t>
  </si>
  <si>
    <t>Washington County, VA</t>
  </si>
  <si>
    <t>06-03-B484S</t>
  </si>
  <si>
    <t>Westmoreland County, VA</t>
  </si>
  <si>
    <t>08-03-0218S</t>
  </si>
  <si>
    <t>Westmoreland County, VA, Coastal PMR</t>
  </si>
  <si>
    <t>51193</t>
  </si>
  <si>
    <t>12-03-0409S</t>
  </si>
  <si>
    <t>Williamsburg City, VA, Coastal PMR</t>
  </si>
  <si>
    <t>12-03-0411S</t>
  </si>
  <si>
    <t>Wise County, VA (Incl Norton)</t>
  </si>
  <si>
    <t>06-03-B485S</t>
  </si>
  <si>
    <t>Wythe County, VA</t>
  </si>
  <si>
    <t>07-03-0453S</t>
  </si>
  <si>
    <t>York County, VA</t>
  </si>
  <si>
    <t>05-03-A548S</t>
  </si>
  <si>
    <t>York County, VA, Coastal PMR</t>
  </si>
  <si>
    <t>51199</t>
  </si>
  <si>
    <t>11-03-0563S</t>
  </si>
  <si>
    <t>Barbour County, WV</t>
  </si>
  <si>
    <t>09-03-0138S</t>
  </si>
  <si>
    <t>Barbour County, WV (SEE 09-03-0138S)</t>
  </si>
  <si>
    <t>06-03-A681S</t>
  </si>
  <si>
    <t>Berkeley County, WV</t>
  </si>
  <si>
    <t>06-03-A675S</t>
  </si>
  <si>
    <t>WVU</t>
  </si>
  <si>
    <t>Berkeley County, WV, PMR (Evans Run)</t>
  </si>
  <si>
    <t>MICS_10070</t>
  </si>
  <si>
    <t>Boone County, WV</t>
  </si>
  <si>
    <t>06-03-B012S</t>
  </si>
  <si>
    <t>USGS WV</t>
  </si>
  <si>
    <t>Braxton County, WV</t>
  </si>
  <si>
    <t>07-03-0219S</t>
  </si>
  <si>
    <t>Brooke County, WV</t>
  </si>
  <si>
    <t>07-03-0220S</t>
  </si>
  <si>
    <t>Cabell County, WV</t>
  </si>
  <si>
    <t>MICS_11359</t>
  </si>
  <si>
    <t>Cabell County, WV, PMR (PAL)</t>
  </si>
  <si>
    <t>11-03-0170S</t>
  </si>
  <si>
    <t>Calhoun County, WV</t>
  </si>
  <si>
    <t>07-03-0221S</t>
  </si>
  <si>
    <t>Clay County, WV</t>
  </si>
  <si>
    <t>07-03-0439S</t>
  </si>
  <si>
    <t>Doddridge County, WV</t>
  </si>
  <si>
    <t>07-03-0222S</t>
  </si>
  <si>
    <t>On-hold Jul-2010 pending resolution of QR-2 issue (pending SPR)</t>
  </si>
  <si>
    <t>Fayette County, WV</t>
  </si>
  <si>
    <t>MICS_30223</t>
  </si>
  <si>
    <t>R1 PDC</t>
  </si>
  <si>
    <t>Gilmer County, WV</t>
  </si>
  <si>
    <t>MICS_30129</t>
  </si>
  <si>
    <t>Grant County, WV</t>
  </si>
  <si>
    <t>06-03-A682S</t>
  </si>
  <si>
    <t>Grant County, WV, (LAMP Bayard Levees)</t>
  </si>
  <si>
    <t>Greenbrier County, WV</t>
  </si>
  <si>
    <t>07-03-0442S</t>
  </si>
  <si>
    <t>Hampshire County, WV</t>
  </si>
  <si>
    <t>MICS_10040</t>
  </si>
  <si>
    <t>Hancock County, WV</t>
  </si>
  <si>
    <t>07-03-0223S</t>
  </si>
  <si>
    <t>Hardy County, WV</t>
  </si>
  <si>
    <t>06-03-A683S</t>
  </si>
  <si>
    <t>Harrison County, WV</t>
  </si>
  <si>
    <t>MICS_12686</t>
  </si>
  <si>
    <t>Required new A Zones</t>
  </si>
  <si>
    <t>Jackson County, WV</t>
  </si>
  <si>
    <t>MICS_10300</t>
  </si>
  <si>
    <t>Jefferson County, WV</t>
  </si>
  <si>
    <t>MICS_30414</t>
  </si>
  <si>
    <t>Kanawha County, WV</t>
  </si>
  <si>
    <t>MICS_12683</t>
  </si>
  <si>
    <t>Lewis County, WV</t>
  </si>
  <si>
    <t>09-03-0139S</t>
  </si>
  <si>
    <t>Lewis County, WV (SEE 09-03-0139S)</t>
  </si>
  <si>
    <t>06-03-A684S</t>
  </si>
  <si>
    <t>Lincoln County, WV</t>
  </si>
  <si>
    <t>MICS_16612</t>
  </si>
  <si>
    <t>12/14/2012: 2/19/2013 LFD dropped; Mapping partner proposing 10/16/2013.</t>
  </si>
  <si>
    <t>Lincoln County, WV (Rev Prel for MICS_16612)</t>
  </si>
  <si>
    <t>12-03-1933S</t>
  </si>
  <si>
    <t>Logan County, WV</t>
  </si>
  <si>
    <t>MICS_11968</t>
  </si>
  <si>
    <t>Lower Guyandotte Basin-Wide Study (Discovery)</t>
  </si>
  <si>
    <t>05070102</t>
  </si>
  <si>
    <t>17-03-1357S</t>
  </si>
  <si>
    <t>Marion County, WV</t>
  </si>
  <si>
    <t>MICS_16611</t>
  </si>
  <si>
    <t>Marion County, WV - PMR</t>
  </si>
  <si>
    <t>05020003</t>
  </si>
  <si>
    <t>14-03-2356S</t>
  </si>
  <si>
    <t>STARR</t>
  </si>
  <si>
    <t>Marshall County, WV</t>
  </si>
  <si>
    <t>06-03-A642S</t>
  </si>
  <si>
    <t>Mason County, WV</t>
  </si>
  <si>
    <t>06-03-A646S</t>
  </si>
  <si>
    <t>On-hold Jul-2010 pending SPR to complete preliminary work</t>
  </si>
  <si>
    <t>McDowell County, WV</t>
  </si>
  <si>
    <t>MICS_11309</t>
  </si>
  <si>
    <t>McDowell County, WV - Tug Basin-Wide Study</t>
  </si>
  <si>
    <t>17-03-0980S</t>
  </si>
  <si>
    <t>Mercer County, WV</t>
  </si>
  <si>
    <t>MICS_19007</t>
  </si>
  <si>
    <t>Mineral County, WV</t>
  </si>
  <si>
    <t>06-03-A685S</t>
  </si>
  <si>
    <t>Revised preliminary</t>
  </si>
  <si>
    <t>Mingo County, WV</t>
  </si>
  <si>
    <t>MICS_18125</t>
  </si>
  <si>
    <t>Recent flooding as of 5/19/2009</t>
  </si>
  <si>
    <t xml:space="preserve">Mingo County, WV - Tug Basin-Wide Study/R3 </t>
  </si>
  <si>
    <t>12-03-0532S</t>
  </si>
  <si>
    <t>Kentucky CTP</t>
  </si>
  <si>
    <t>Monongalia County, WV</t>
  </si>
  <si>
    <t>09-03-0137S</t>
  </si>
  <si>
    <t>Monongalia County, WV - PMR</t>
  </si>
  <si>
    <t>Monongalia County, WV (SEE 09-03-0137S)</t>
  </si>
  <si>
    <t>MICS_30415</t>
  </si>
  <si>
    <t>Monroe County, WV (MM)</t>
  </si>
  <si>
    <t>Morgan County, WV</t>
  </si>
  <si>
    <t>06-03-A686S</t>
  </si>
  <si>
    <t>Nicholas County, WV</t>
  </si>
  <si>
    <t>07-03-0224S</t>
  </si>
  <si>
    <t>Ohio County, WV</t>
  </si>
  <si>
    <t>MICS_11980</t>
  </si>
  <si>
    <t>Pendleton County, WV</t>
  </si>
  <si>
    <t>09-03-0482S</t>
  </si>
  <si>
    <t>Pendleton County, WV (SEE 09-03-0482S)</t>
  </si>
  <si>
    <t>06-03-A688S</t>
  </si>
  <si>
    <t>6/13/2013: will not make 10/2/2013 LFD date; mapping partner has requested new LFD date. 11/2012: Mapping Partner updated LFD date in MIP, from 5/17/2013</t>
  </si>
  <si>
    <t>Pleasants County, WV</t>
  </si>
  <si>
    <t>07-03-0229S</t>
  </si>
  <si>
    <t>Pocahontas County, WV</t>
  </si>
  <si>
    <t>09-03-0348S</t>
  </si>
  <si>
    <t>Preston County, WV</t>
  </si>
  <si>
    <t>07-03-0441S</t>
  </si>
  <si>
    <t>CVI / AECOM</t>
  </si>
  <si>
    <t>Putnam County, WV</t>
  </si>
  <si>
    <t>09-03-1861S</t>
  </si>
  <si>
    <t>Putnam County, WV (FOR 09-03-1861S)</t>
  </si>
  <si>
    <t>MICS_11364</t>
  </si>
  <si>
    <t>Raleigh County, WV</t>
  </si>
  <si>
    <t>MICS_11315</t>
  </si>
  <si>
    <t>Raleigh County, WV, PMR</t>
  </si>
  <si>
    <t>08-03-0555S</t>
  </si>
  <si>
    <t>Randolph County, WV</t>
  </si>
  <si>
    <t>09-03-0141S</t>
  </si>
  <si>
    <t>Randolph County, WV (SEE 09-03-0141S)</t>
  </si>
  <si>
    <t>06-03-A689S</t>
  </si>
  <si>
    <t>Reedy Town, WV, PMR</t>
  </si>
  <si>
    <t>MICS_10087</t>
  </si>
  <si>
    <t>Ritchie County, WV</t>
  </si>
  <si>
    <t>07-03-0227S</t>
  </si>
  <si>
    <t>Roane County, WV</t>
  </si>
  <si>
    <t>07-03-0440S</t>
  </si>
  <si>
    <t>Smithers City, WV, PMR</t>
  </si>
  <si>
    <t>MICS_11597</t>
  </si>
  <si>
    <t>Summers County, WV</t>
  </si>
  <si>
    <t>MICS_30127</t>
  </si>
  <si>
    <t>Taylor County, WV</t>
  </si>
  <si>
    <t>06-03-A690S</t>
  </si>
  <si>
    <t>Taylor County, WV, PMR</t>
  </si>
  <si>
    <t>10-03-0293S</t>
  </si>
  <si>
    <t>Tucker County, WV</t>
  </si>
  <si>
    <t>09-03-0143S</t>
  </si>
  <si>
    <t>Tucker County, WV (SEE 09-03-0143S)</t>
  </si>
  <si>
    <t>06-03-A691S</t>
  </si>
  <si>
    <t>Twelvepole Basin-Wide Study (Discovery)</t>
  </si>
  <si>
    <t>05090102</t>
  </si>
  <si>
    <t>17-03-1356S</t>
  </si>
  <si>
    <t>Tyler County, WV</t>
  </si>
  <si>
    <t>07-03-0226S</t>
  </si>
  <si>
    <t>Upper Potomac, WV Hydrology</t>
  </si>
  <si>
    <t>14-03-3023S</t>
  </si>
  <si>
    <t>Ed Aquino</t>
  </si>
  <si>
    <t>Upshur County, WV</t>
  </si>
  <si>
    <t>09-03-0144S</t>
  </si>
  <si>
    <t>Upshur County, WV (SEE 09-03-0144S)</t>
  </si>
  <si>
    <t>06-03-A692S</t>
  </si>
  <si>
    <t>Upshur County, WV, PMR (Fink Run)</t>
  </si>
  <si>
    <t>MICS_10621</t>
  </si>
  <si>
    <t>Wayne County, WV</t>
  </si>
  <si>
    <t>MICS_16610</t>
  </si>
  <si>
    <t xml:space="preserve">Wayne County, WV - Tug Basin-Wide Study/R3 </t>
  </si>
  <si>
    <t>54099</t>
  </si>
  <si>
    <t>Apr-2015: Case No. 14-03-2053S was rolled into this project; 30 day comment period ended 4/19/15.</t>
  </si>
  <si>
    <t>Wayne County, WV (PAL Ceredo and Kenova Levee Systems)</t>
  </si>
  <si>
    <t>14-03-2053S</t>
  </si>
  <si>
    <t>Webster County, WV</t>
  </si>
  <si>
    <t>07-03-1032S</t>
  </si>
  <si>
    <t>Wetzel County, WV</t>
  </si>
  <si>
    <t>06-03-A638S</t>
  </si>
  <si>
    <t>White Sulphur Springs City, WV, PMR</t>
  </si>
  <si>
    <t>MICS_12605</t>
  </si>
  <si>
    <t>Wirt County, WV</t>
  </si>
  <si>
    <t>07-03-0225S</t>
  </si>
  <si>
    <t>Wood County, WV</t>
  </si>
  <si>
    <t>06-03-A644S</t>
  </si>
  <si>
    <t>Wyoming County, WV (Incl Oceana)</t>
  </si>
  <si>
    <t>MICS_30417</t>
  </si>
  <si>
    <t>Open House scheduled for 12/10/19 *Original revised prelim date is 8/31/2017</t>
  </si>
  <si>
    <t>NY, PA, OH, WV</t>
  </si>
  <si>
    <t>Ohio River - Technical Data and Hydrology Investigation</t>
  </si>
  <si>
    <t>19-03-0042S</t>
  </si>
  <si>
    <t>Howard County, MD - Countywide</t>
  </si>
  <si>
    <t>Grant County, WV - Countywide</t>
  </si>
  <si>
    <t>Hardy County, WV - Countywide</t>
  </si>
  <si>
    <t>Hampshire County, WV - Countywide</t>
  </si>
  <si>
    <t>REG Virginia Automated Engineering - FY18 BLE</t>
  </si>
  <si>
    <t>Banister HUC8</t>
  </si>
  <si>
    <t>Roanoke Rapids HUC8</t>
  </si>
  <si>
    <t>Meherrin HUC8</t>
  </si>
  <si>
    <t>Huntington, WV, LPP (Ohio River Floodwall)</t>
  </si>
  <si>
    <t>Huntington, WV, LPP - Guyandotte</t>
  </si>
  <si>
    <t>USACE-Huntington</t>
  </si>
  <si>
    <t>Upper (Partial) and Middle Roanoke HUC8</t>
  </si>
  <si>
    <t>Preliminary delayed until late spring 2020 due to the new LiDAR being acquired and the modeling of the Nottoway River</t>
  </si>
  <si>
    <t>Middle James River - Detailed H&amp;H</t>
  </si>
  <si>
    <t>Submitted with LOMR Team 3/15/2020</t>
  </si>
  <si>
    <t>Original FRR on 2/23/2018</t>
  </si>
  <si>
    <t>Original FRR on 9/30/2019</t>
  </si>
  <si>
    <t>02080203, 02080205</t>
  </si>
  <si>
    <t>Discovery</t>
  </si>
  <si>
    <t>12/8/2017; 1/30/2020</t>
  </si>
  <si>
    <t>New Projected Dates</t>
  </si>
  <si>
    <t>Effective</t>
  </si>
  <si>
    <t>12/1/2017; 2/7/2020</t>
  </si>
  <si>
    <t>Upper Roanoke HUC8 - Discovery</t>
  </si>
  <si>
    <t>Upper Dan &amp; Upper Yadkin HUC8 - Discovery</t>
  </si>
  <si>
    <t>Raystown Branch, Juniata River - Updated Detailed Study</t>
  </si>
  <si>
    <t>20-03-0001S</t>
  </si>
  <si>
    <t>03010101</t>
  </si>
  <si>
    <t>03010103, 03040101</t>
  </si>
  <si>
    <t>03010101, 05050001</t>
  </si>
  <si>
    <t>Daniel.Ahn@stantec.com</t>
  </si>
  <si>
    <t>02080203, 03010201, 03010202, 03010204</t>
  </si>
  <si>
    <t>Project mapping will be handled in revised prelims for the Bradford County project.</t>
  </si>
  <si>
    <t>PA, MD, DE, VA, WV</t>
  </si>
  <si>
    <t>Levee Certification Packages Archive</t>
  </si>
  <si>
    <t>19-03-0025S</t>
  </si>
  <si>
    <t>Location of several levee 65.10 packages that were scanned and archived on the MIP</t>
  </si>
  <si>
    <t>Cumberland County, VA - FIRM Update</t>
  </si>
  <si>
    <t>Goochland County, VA - FIRM Update</t>
  </si>
  <si>
    <t>Powhatan County, VA - FIRM Update</t>
  </si>
  <si>
    <t>Fluvanna County, VA - FIRM Update</t>
  </si>
  <si>
    <t>Amherst County, VA - FIRM Update</t>
  </si>
  <si>
    <t>Buckingham County, VA - FIRM Update</t>
  </si>
  <si>
    <t>Lynchburg Independent City, VA - FIRM Update</t>
  </si>
  <si>
    <t>Nelson County, VA - FIRM Update</t>
  </si>
  <si>
    <t>Appomattox County, VA - FIRM Update</t>
  </si>
  <si>
    <t>Charlotte County, VA - FIRM Update</t>
  </si>
  <si>
    <t>Franklin Independent City, VA - FIRM Update</t>
  </si>
  <si>
    <t>Southampton County, VA - FIRM Update</t>
  </si>
  <si>
    <t>Brunswick County, VA - FIRM Update</t>
  </si>
  <si>
    <t>Greensville County and Emporia Independent City, VA - FIRM Update</t>
  </si>
  <si>
    <t>Lunenburg County, VA - FIRM Update</t>
  </si>
  <si>
    <t>51003, 51540</t>
  </si>
  <si>
    <t>Upper Yadkin HUC8 - Data Development</t>
  </si>
  <si>
    <t>Upper Dan HUC8 - Data Development</t>
  </si>
  <si>
    <t>Lower Dan HUC8 - Data Development</t>
  </si>
  <si>
    <t>Upper Roanoke HUC8 - Data Development</t>
  </si>
  <si>
    <t>Middle New HUC8 - Data Development</t>
  </si>
  <si>
    <t>Sussex County VA - Data Development</t>
  </si>
  <si>
    <t>03040101</t>
  </si>
  <si>
    <t>03010103</t>
  </si>
  <si>
    <t>Isle of Wight County, VA - Data Development &amp; FIRM Update</t>
  </si>
  <si>
    <t>Suffolk City, VA - Data Development &amp; FIRM Update</t>
  </si>
  <si>
    <t>Brett.Holthaus@atkinsglobal.com</t>
  </si>
  <si>
    <t>20-03-0043S</t>
  </si>
  <si>
    <t>20-03-0042S</t>
  </si>
  <si>
    <t>20-03-0041S</t>
  </si>
  <si>
    <t>20-03-0039S</t>
  </si>
  <si>
    <t>20-03-0038S</t>
  </si>
  <si>
    <t>20-03-0037S</t>
  </si>
  <si>
    <t>20-03-0036S</t>
  </si>
  <si>
    <t>20-03-0035S</t>
  </si>
  <si>
    <t>20-03-0034S</t>
  </si>
  <si>
    <t>20-03-0033S</t>
  </si>
  <si>
    <t>20-03-0032S</t>
  </si>
  <si>
    <t>20-03-0031S</t>
  </si>
  <si>
    <t>20-03-0030S</t>
  </si>
  <si>
    <t>20-03-0029S</t>
  </si>
  <si>
    <t>20-03-0028S</t>
  </si>
  <si>
    <t>20-03-0027S</t>
  </si>
  <si>
    <t>20-03-0026S</t>
  </si>
  <si>
    <t>20-03-0025S</t>
  </si>
  <si>
    <t>20-03-0023S</t>
  </si>
  <si>
    <t>20-03-0040S</t>
  </si>
  <si>
    <t>Monroe County WV - Countywide Update</t>
  </si>
  <si>
    <t>Reviewed</t>
  </si>
  <si>
    <t>Received</t>
  </si>
  <si>
    <t>Errors</t>
  </si>
  <si>
    <t>Uploaded to RMD Sharepoint?</t>
  </si>
  <si>
    <t>No</t>
  </si>
  <si>
    <t>Yes</t>
  </si>
  <si>
    <t>noah.porter@aecom.com</t>
  </si>
  <si>
    <t>agilman@tandmassociates.com</t>
  </si>
  <si>
    <t>celiko@cdmsmith.com</t>
  </si>
  <si>
    <t>9/21/2018 &amp; 10/12/2020</t>
  </si>
  <si>
    <t>Grant is deobligated in MAS 2020 Realignment, and funding is now assigned to new counties.</t>
  </si>
  <si>
    <t>Greenbrier PMR will be synchronized with Countywide Study under 19-03-0028S</t>
  </si>
  <si>
    <t>Pendleton County, WV - Countywide</t>
  </si>
  <si>
    <t>Summers County, WV - Countywide</t>
  </si>
  <si>
    <t>Jefferson County, WV - Countywide</t>
  </si>
  <si>
    <t>Pocahontas County, WV - Countywide</t>
  </si>
  <si>
    <t>John Luff</t>
  </si>
  <si>
    <t>Preliminary date due FY23 Q1</t>
  </si>
  <si>
    <t>Preliminary date due FY23 Q2</t>
  </si>
  <si>
    <t>Preliminary date due FY23 Q3</t>
  </si>
  <si>
    <t>Preliminary date due FY23 Q4</t>
  </si>
  <si>
    <t>rebecca.starosta@aecom.com</t>
  </si>
  <si>
    <t>Sum of Resolved</t>
  </si>
  <si>
    <t>Sum of Not Resolved</t>
  </si>
  <si>
    <t>REVISED PRELIM_1</t>
  </si>
  <si>
    <t>21-03-0001S</t>
  </si>
  <si>
    <t>3/22/2019 &amp; 11/6/2020</t>
  </si>
  <si>
    <t>Bobby Cobelli</t>
  </si>
  <si>
    <t>21-03-0002S</t>
  </si>
  <si>
    <t>21-03-0003S</t>
  </si>
  <si>
    <t>21-03-0004S</t>
  </si>
  <si>
    <t>21-03-0005S</t>
  </si>
  <si>
    <t>21-03-0006S</t>
  </si>
  <si>
    <t>21-03-0007S</t>
  </si>
  <si>
    <t>21-03-0008S</t>
  </si>
  <si>
    <t>Scoped for data dev only</t>
  </si>
  <si>
    <t>Total Resolved</t>
  </si>
  <si>
    <t>Total Not Resolved</t>
  </si>
  <si>
    <t>John.Shirley@stantec.com</t>
  </si>
  <si>
    <t>matt.cobb@stantec.com</t>
  </si>
  <si>
    <t>Russell.Remy@stantec.com</t>
  </si>
  <si>
    <t>Montgomery County, MD - Middle Potomac-Catoctin Basin-Wide Study</t>
  </si>
  <si>
    <t>Original appeals period was from 3/26/2020 to 6/24/2020</t>
  </si>
  <si>
    <t>Original appeals period from 3/25/2020 to 6/23/2020</t>
  </si>
  <si>
    <t>Original appeals period from 3/26/2020 to 6/24/2020</t>
  </si>
  <si>
    <t>6/27/2019 - 9/27/2019 dates of original appeals period</t>
  </si>
  <si>
    <t>6/13/2019 - 9/11/2019 dates of original appeals period</t>
  </si>
  <si>
    <t>Columbia County, PA - Upper Susquehanna-Lackawanna Basin-wide</t>
  </si>
  <si>
    <t>Garrett County, MD - Kitzmiller and Blaine Levee PMR</t>
  </si>
  <si>
    <t>Mineral County, WV - Kitzmiller and Blaine Levee PMR</t>
  </si>
  <si>
    <t>21-03-0011S</t>
  </si>
  <si>
    <t>Zone A, Restudy</t>
  </si>
  <si>
    <t>1st revised prelim date is 11/15/2019</t>
  </si>
  <si>
    <t>6/12/2019 &amp; 4/5/2021</t>
  </si>
  <si>
    <t>First revised preliminary date is 7/10/2020</t>
  </si>
  <si>
    <t>Open House occured on 5/12/2021. A second one will be scheduled in the future.</t>
  </si>
  <si>
    <t>Hani Rimawi</t>
  </si>
  <si>
    <t>Carbon County, PA - Countywide (Lehigh) | Weissport Pre-LAMP</t>
  </si>
  <si>
    <t>Lehigh County, PA - Countywide (Lehigh)</t>
  </si>
  <si>
    <t>Monroe County, PA - Countywide (Lehigh) | Stroudsburg Pre-LAMP</t>
  </si>
  <si>
    <t>Albemarle County and Charlottesville Ind City, VA - FIRM Update | Scottsville Pre-LAMP</t>
  </si>
  <si>
    <t>Kick-off meeting on 6/28</t>
  </si>
  <si>
    <t>2/3/2020 &amp; 7/8/2021</t>
  </si>
  <si>
    <t>4/29/2021 &amp; 5/19/2021</t>
  </si>
  <si>
    <t>7/28/2021 &amp; 8/17/2021</t>
  </si>
  <si>
    <t>7/8/2021 &amp; 8/5/2021</t>
  </si>
  <si>
    <t>10/8/2021 &amp; 11/3/2021</t>
  </si>
  <si>
    <t>First revised prelim issed on 2/25/2021</t>
  </si>
  <si>
    <t>Original appeal start date was 4/29/2021. 5/19/2021 start date for Conygham Twp only</t>
  </si>
  <si>
    <t>Berkeley County, WV - Countywide Study</t>
  </si>
  <si>
    <t>Morgan County, WV - Countywide Study</t>
  </si>
  <si>
    <t>Eastwick - Darby Creek &amp; Cobbs Creek Detailed Study</t>
  </si>
  <si>
    <t>21-03-0021S</t>
  </si>
  <si>
    <t>21-03-0020S</t>
  </si>
  <si>
    <t>Wood / DEM</t>
  </si>
  <si>
    <t>USACE-Philadelphia</t>
  </si>
  <si>
    <t>Open House scheduled 10/27/2021</t>
  </si>
  <si>
    <t>Upper Guyandotte HUC8 Flood Studies</t>
  </si>
  <si>
    <t>Lower Guyandotte HUC8 Flood Studies</t>
  </si>
  <si>
    <t>Big Sandy HUC8 Flood Studies</t>
  </si>
  <si>
    <t>Mercer County Flood Studies</t>
  </si>
  <si>
    <t>Tug HUC8 Flood Studies</t>
  </si>
  <si>
    <t>Raccoon-Symmes HUC8 Flood Studies</t>
  </si>
  <si>
    <t>Twelvepole HUC8 Flood Studies</t>
  </si>
  <si>
    <t>21-03-0026S</t>
  </si>
  <si>
    <t>21-03-0025S</t>
  </si>
  <si>
    <t>21-03-0024S</t>
  </si>
  <si>
    <t>05070101</t>
  </si>
  <si>
    <t>05070204</t>
  </si>
  <si>
    <t>05070201</t>
  </si>
  <si>
    <t>05090101</t>
  </si>
  <si>
    <t>heather.zhao@aecom.com</t>
  </si>
  <si>
    <t>boudjemaam@cdmsmith.com</t>
  </si>
  <si>
    <t>02050302</t>
  </si>
  <si>
    <t>02050304</t>
  </si>
  <si>
    <t>05050009</t>
  </si>
  <si>
    <t>05050008</t>
  </si>
  <si>
    <t>05050006</t>
  </si>
  <si>
    <t>william.jiang@aecom.com</t>
  </si>
  <si>
    <t>Lower Juniata HUC8 - Discovery (Juniata River Basin)</t>
  </si>
  <si>
    <t>Raystown HUC8 - Discovery (Juniata River Basin)</t>
  </si>
  <si>
    <t>Upper Juniata HUC8 - Discovery (Juniata River Basin)</t>
  </si>
  <si>
    <t>Coal HUC8 - Discovery (Kanawha River Basin)</t>
  </si>
  <si>
    <t>Elk HUC8 - Discovery (Kanawha River Basin)</t>
  </si>
  <si>
    <t>Gauley HUC8 - Discovery (Kanawha River Basin)</t>
  </si>
  <si>
    <t>Lower Kanawha HUC8 - Discovery (Kanawha River Basin)</t>
  </si>
  <si>
    <t>Lower New HUC8 - Discovery (Kanawha River Basin)</t>
  </si>
  <si>
    <t>Upper Guyandotte HUC8 - Discovery</t>
  </si>
  <si>
    <t>Upper Kanawha HUC8 - Discovery (Kanawha River Basin)</t>
  </si>
  <si>
    <t>Rajendra.Rachamalla@atkinsglobal.com</t>
  </si>
  <si>
    <t>Open House scheduled 11/17/2021</t>
  </si>
  <si>
    <t>Amanuel Ghebreegziabher</t>
  </si>
  <si>
    <t>Andrew Jackson</t>
  </si>
  <si>
    <t>Due to a newspaper publication failure, a second appeals period is scheduled to start on 8/5. Original appeals period ran from 2/6/2020 to 5/8/2020. Open House scheduled for 11/6/19. Only funded through workmap for Zone A studies</t>
  </si>
  <si>
    <t>MIP Project Name</t>
  </si>
  <si>
    <t>MIP Case #</t>
  </si>
  <si>
    <t>PM / Provider</t>
  </si>
  <si>
    <t>Project Name</t>
  </si>
  <si>
    <t>Hydraulics Deliverable MIP Location</t>
  </si>
  <si>
    <t>Brett Holthaus / STARR II</t>
  </si>
  <si>
    <t>Monocacy Basin-Wide Study</t>
  </si>
  <si>
    <t>K:/FY2014/14-03-1939S/Hydraulics - Frederick County, MD - 16/Hydraulic Data Capture - Hydraulic Data Capture 24021C - 1/Hydraulics Data Capture</t>
  </si>
  <si>
    <t>Gib Jones / STARR II</t>
  </si>
  <si>
    <t>K:/FY2014/14-03-1939S/Hydraulics - Adams County, PA - 12/Hydraulic Data Capture - Hydraulic Data Capture 42001C - 1/Hydraulics Data Capture</t>
  </si>
  <si>
    <t>Justin King / STARR II</t>
  </si>
  <si>
    <t>Upper Susquehanna River PMR - Bradford and Wyoming Counties</t>
  </si>
  <si>
    <t>K:/FY2016/16-03-0615S/Hydraulics(PMR) - Bradford County, PA - 10/Hydraulic Data Capture - Hydraulic Data Capture 42015C - 1</t>
  </si>
  <si>
    <t>LAMP Sayre PMR</t>
  </si>
  <si>
    <t>Columbia County, PA - Upper Susquehanna-Lackawanna basin-wide</t>
  </si>
  <si>
    <t>Matt Witosky / STARR II</t>
  </si>
  <si>
    <t>Upper Susquehanna-Lackawanna basin-wide</t>
  </si>
  <si>
    <t>K:/FY2015/15-03-0227S/Hydraulics - Columbia County, PA - 19/Hydraulic Data Capture - Hydraulic Data Capture 42037C - 1</t>
  </si>
  <si>
    <t>Lower Susquehanna-Swatara Basin-Wide Study</t>
  </si>
  <si>
    <t>K:/FY2015/15-03-0142S/Hydraulics - Cumberland County, PA - 34/Hydraulic Data Capture - Hydraulic Data Capture 42041C - 1</t>
  </si>
  <si>
    <t>K:/FY2015/15-03-0142S/Hydraulics - Dauphin County, PA 95/Hydraulic Data Capture - USACE - Bullfrog Valley Creek - Hydraulics - 01</t>
  </si>
  <si>
    <t>Errol Dufour / STARR II</t>
  </si>
  <si>
    <t>Lower Susquehanna-Penns Basin-Wide Study</t>
  </si>
  <si>
    <t>Hydraulics task not scoped for Juniata County, PA</t>
  </si>
  <si>
    <t>Brian Lee / STARR II</t>
  </si>
  <si>
    <t>LAMP for Seclusion Areas for Scranton/Olyphant PMR</t>
  </si>
  <si>
    <t>J:/FY2017/17-03-0973S/Hydraulics - Lackawanna County, PA - 3/Hydraulic Data Capture - Hydraulic Data Capture 42069C - 1</t>
  </si>
  <si>
    <t>LAMP for Seclusion Areas Spring Brook/Moosic</t>
  </si>
  <si>
    <t>Sabu Paul / STARR II</t>
  </si>
  <si>
    <t>Lackawaxen Basin-Wide</t>
  </si>
  <si>
    <t>K:/FY2016/16-03-2420S/Hydraulics - Pike County, PA - 42103C - Countywide 08/Hydraulic Data Capture - Hydraulic Data Capture - Pike County, PA - 42103C - Countywide - 01</t>
  </si>
  <si>
    <t>K:/FY2016/16-03-2420S/Hydraulics - Wayne County, PA - 42127C - Countywide 19/Hydraulic Data Capture - Hydraulics Data Capture - Wayne County, PA - 42127C - Countywide - 01</t>
  </si>
  <si>
    <t>Lehigh Watershed - Carbon County</t>
  </si>
  <si>
    <t xml:space="preserve">Lehigh Watershed </t>
  </si>
  <si>
    <t>K:/FY2016/16-03-2422S/Hydraulics - Carbon County, PA - 42025C - Countywide 23/Hydraulic Data Capture - Hydraulics Data Capture - Carbon County, PA - 42025C - 01</t>
  </si>
  <si>
    <t>Lehigh Watershed - Lehigh County</t>
  </si>
  <si>
    <t>K:/FY2016/16-03-2422S/Hydraulics - Lehigh County, PA - 42077C - Countywide 11/Hydraulic Data Capture - Hydraulic Data Capture - Lehigh County, PA - Countywide - 01/02040106</t>
  </si>
  <si>
    <t>Lehigh Watershed - Monroe County</t>
  </si>
  <si>
    <t>K:/FY2016/16-03-2422S/Hydraulics - Monroe County, PA - 42089C - Countywide 34/Hydraulic Data Capture - Hydraulic Data Capture - Monroe County, PA - 42089C - Countywide - 01/Hydraulics Data Capture</t>
  </si>
  <si>
    <t>K:/FY2015/15-03-0227S/Hydraulics - Columbia County, PA - 19/Hydraulic Data Capture - Hydraulic Data Capture 42037C - 1/02050107</t>
  </si>
  <si>
    <t>LAMP Duryea PMR</t>
  </si>
  <si>
    <t>K:/FY2015/15-03-0227S/Hydraulics - Luzerne County, PA - 42079C - Duryea Flood Protection Project 70/Hydraulic Data Capture - Hydraulic Data Capture - Duryea Flood Protection Project - 2305410001 - 01</t>
  </si>
  <si>
    <t>LAMP Plymouth PMR</t>
  </si>
  <si>
    <t>K:/FY2015/15-03-0227S/Hydraulics - Luzerne County, PA - 42079C - Plymouth Levee System 62/Hydraulic Data Capture - Hydraulic Data Capture - Plymounth Levee System - 2305330002 - 01</t>
  </si>
  <si>
    <t>Prabha Madduri / STARR II</t>
  </si>
  <si>
    <t>LAMP Wilkes Barre Mill Creek PMR</t>
  </si>
  <si>
    <t>K:/FY2015/15-03-0227S/Hydraulics - Luzerne County, PA - 42079C - Wilkes-Barre - Mill Creek Levee System 79/Hydraulic Data Capture - Hydraulics Data Capture - Wilkes-Barre - Mill Creek Levee System - 1305000359 - 01</t>
  </si>
  <si>
    <t>LAMP Wilkes Barre, Hanover Twp. PMR</t>
  </si>
  <si>
    <t>K:/FY2015/15-03-0227S/Hydraulics - Luzerne County, PA - 42079C - Wilkes-Barre - Hanover Levee System 66/Hydraulic Data Capture - Hydraulic Data Capture - Wilkes-Barre - Hanover Levee System - 2305330003 - 01</t>
  </si>
  <si>
    <t>LAMP Danville - Mahoning Creek PMR</t>
  </si>
  <si>
    <t>J:/FY2015/15-03-0227S/Hydraulics - Montour County, PA - 42093C - Mahoning Creek Levee System 51/Hydraulic Data Capture - Hydraulic DCS-Mahoning Creek Levee System (Danville - Mahoning Creek - RB)-2305400004 - 01</t>
  </si>
  <si>
    <t>LAMP Danville - State Hospital PMR</t>
  </si>
  <si>
    <t>J:/FY2015/15-03-0227S/Hydraulics - Montour County, PA - 42093C - State Hospital Levee System 47/Hydraulic Data Capture - Hydraulic DCS-State Hospital Levee System (Danville Upper Susq-Hospital Run LB)-2305400003 - 01</t>
  </si>
  <si>
    <t>LAMP Danville - Susq. River PMR</t>
  </si>
  <si>
    <t>J:/FY2015/15-03-0227S/Floodplain Mapping - Montour County, PA - 42093C - Susquehanna River Levee System 56/Floodplain Mapping Data Capture - Floodplain Mapping DCS-Susq River Levee System (Danville - Lower Susq-Mahoning Cr)-2305400001 - 01</t>
  </si>
  <si>
    <t>K:/FY2015/15-03-0140S/Hydraulics - Northumberland County, PA - 37/Hydraulic Data Capture - Hydraulic Data Capture 42097C - 1
K:/FY2015/15-03-0140S/Hydraulics - Northumberland County, PA - 37/Hydraulic Data Capture - Hydraulic Data Capture 42097C - 1/02050301/Shamokin_Creek</t>
  </si>
  <si>
    <t>K:/FY2015/15-03-0142S/Hydraulics - Adams County, PA - 31/Hydraulic Data Capture - Hydraulic Data Capture 42001C - 1</t>
  </si>
  <si>
    <t xml:space="preserve">Schuylkill Basin-Wide Study </t>
  </si>
  <si>
    <t>K:/FY2011/11-03-2055S/Hydraulics - Schuylkill County, PA - 15/Hydraulic Data Capture - Hydraulic Data Capture 42107C - 1/Schuylkill_County</t>
  </si>
  <si>
    <t>K:/FY2015/15-03-0140S/Hydraulics - Centre County, PA - 36/Hydraulic Data Capture - Hydraulic Data Capture 42097C – 5</t>
  </si>
  <si>
    <t xml:space="preserve">Albemarle County, VA </t>
  </si>
  <si>
    <t>Noah Porter / Compass</t>
  </si>
  <si>
    <t>STARR FY17 BLE
STARR MJW
STARR Rivanna</t>
  </si>
  <si>
    <t>K:/FY2017/17-03-0914S/Hydraulics - Spotsylvania County, VA - 7/Hydraulic Data Capture - Hydraulic Data Capture 51177C - 1
K:/FY2018/18-03-0031S/Hydraulics - Middle James - Willis HUC 8 - 02080205 40/Hydraulic Data Capture - Hydraulic Data Capture - Middle James - Willis HUC 8 - 02080205 - 03
K:/FY2018/18-03-0031S/Hydraulics - STARR Rivanna HUC 8 - 02080204 33/Hydraulic Data Capture - Hydraulic Data Capture - STARR Rivanna HUC 8 - 02080204 - 03</t>
  </si>
  <si>
    <t>Alexandria City, VA - STARR Middle Potomac Anacostia Basin-Wide Study (Community Based)</t>
  </si>
  <si>
    <t xml:space="preserve">STARR Middle Potomac Anacostia Basin-Wide Study </t>
  </si>
  <si>
    <t>K:/FY2014/14-03-3327S/Hydraulics - Arlington County, VA - 17/Hydraulic Data Capture - Hydraulic Data Capture 51013C - 3
K:/FY2014/14-03-3327S/Hydraulics - Arlington County, VA - 17/Hydraulic Data Capture - Hydraulic Data Capture 51013C - 3/Four_Mile_Run</t>
  </si>
  <si>
    <t xml:space="preserve">Amelia County, VA - STARR Appomattox Basin Study </t>
  </si>
  <si>
    <t xml:space="preserve">STARR Appomattox Basin Study 
</t>
  </si>
  <si>
    <t>K:/FY2017/17-03-0914S/Hydraulics - VA Automated Engineering - Multi County and HUC8 - STARR FY17 BLE 23/Hydraulic Data Capture - Hydraulics Data Capture - Multi County, VA - Auto Eng - STARR FY17 BLE - STARR II - 01
K:/FY2017/17-03-0914S/Hydraulics - VA South East - Multi County and HUC8 - STARR FY18 BLE 29/Hydraulic Data Capture - Hydraulic Data Capture - FY18 SE VA BLE - Multi County and HUC8 - 01</t>
  </si>
  <si>
    <t>Scott Yi / Compass</t>
  </si>
  <si>
    <t xml:space="preserve">
STARR FY18 BLE
STARR MJB</t>
  </si>
  <si>
    <t>K:/FY2017/17-03-0914S/Hydraulics - VA South East - Multi County and HUC8 - STARR FY18 BLE 29/Hydraulic Data Capture - Hydraulic Data Capture - FY18 SE VA BLE - Multi County and HUC8 - 01</t>
  </si>
  <si>
    <t>Appomatox County, VA</t>
  </si>
  <si>
    <t>Alex Gilman / Compass</t>
  </si>
  <si>
    <t>STARRFY17BLE
STARR MJB
Compass Upper/Middle Roanoke</t>
  </si>
  <si>
    <t>K:/FY2017/17-03-0914S/Hydraulics - VA Automated Engineering - Multi County and HUC8 - STARR FY17 BLE 23/Hydraulic Data Capture - Hydraulics Data Capture - Multi County, VA - Auto Eng - STARR FY17 BLE - STARR II - 01
K:/FY2019/19-03-0032S/Hydraulics - Compass Upper (Partial) and Middle Roanoke HUC8 - 03010102 - 26/Hydraulic Data Capture - Hydraulic Data Capture Task - Compass Upper (Partial) and Middle Roanoke HUC8 - 01</t>
  </si>
  <si>
    <t>STARR Middle Potomac Anacostia Basin-Wide / FY15 LSAE</t>
  </si>
  <si>
    <t>K:/FY2014/14-03-3327S/Hydraulics - Arlington County, VA - 17/Hydraulic Data Capture - Hydraulic Data Capture 51013C - 3/02070010
K:/FY2014/14-03-3327S/Hydraulics - Arlington County, VA - 17/Hydraulic Data Capture - Hydraulic Data Capture 51013C - 3/Four_Mile_Run</t>
  </si>
  <si>
    <t>Kim Dunn / Compass</t>
  </si>
  <si>
    <t>Compass Banister HUC8</t>
  </si>
  <si>
    <t>K:/FY2019/19-03-0032S/Hydraulics - Banister HUC8 - 03010105 11/Hydraulic Data Capture - Hydraulic Data Capture Task - Banister HUC8 - 01</t>
  </si>
  <si>
    <t>STARR FY18 BLE
Compass Roanoke Rapids
Compass Meherrin</t>
  </si>
  <si>
    <t>K:/FY2017/17-03-0914S/Hydraulics - VA South East - Multi County and HUC8 - STARR FY18 BLE 29/Hydraulic Data Capture - Hydraulic Data Capture - FY18 SE VA BLE - Multi County and HUC8 - 01
K:/FY2019/19-03-0032S/Hydraulics - Compass Roanoke Rapids HUC8 - 03010106 - 17/Hydraulic Data Capture - Hydraulic Data Capture Task - Compass Roanoke Rapids HUC8 - 03010106 - 01
K:/FY2019/19-03-0003S/Hydraulics - Compass Meherrin HUC8 - 03010204 - 13/Hydraulic Data Capture - Hydraulic Data Capture Task - Compass Meherrin HUC8 - 01</t>
  </si>
  <si>
    <t xml:space="preserve">K:/FY2017/17-03-0914S/Hydraulics - VA Automated Engineering - Multi County and HUC8 - STARR FY17 BLE 23/Hydraulic Data Capture - Hydraulics Data Capture - Multi County, VA - Auto Eng - STARR FY17 BLE - STARR II - 01
</t>
  </si>
  <si>
    <t>STARR FY18 BLE</t>
  </si>
  <si>
    <t>STARR FY16 LSAE East
Compass Caroline County detailed H&amp;H
Compass North Anna Pamunkey Detailed H&amp;H</t>
  </si>
  <si>
    <t>K:/FY2017/17-03-0914S/Hydraulics - Spotsylvania County, VA - 7/Hydraulic Data Capture - Hydraulic Data Capture 51177C - 1
K:/FY2019/19-03-0013S/Hydraulics - Caroline County, VA - 51033C 05/Hydraulic Data Capture - Hydraulic Data Capture - Caroline County, VA - 51033C - 01
K:/FY2017/17-03-1358S/Hydraulics - North Anna and Pamunkey Riverine H and H 14/Hydraulic Data Capture - Hydraulics Data Capture - North Anna and Pamunkey Riverine H and H - 01</t>
  </si>
  <si>
    <t xml:space="preserve">Charlottesville Ind City, VA </t>
  </si>
  <si>
    <t>K:/FY2017/17-03-0914S/Hydraulics - VA Automated Engineering - Multi County and HUC8 - STARR FY17 BLE 23/Hydraulic Data Capture - Hydraulics Data Capture - Multi County, VA - Auto Eng - STARR FY17 BLE - STARR II - 01
K:/FY2018/18-03-0031S/Hydraulics - Middle James - Willis HUC 8 - 02080205 40/Hydraulic Data Capture - Hydraulic Data Capture - Middle James - Willis HUC 8 - 02080205 - 03
K:/FY2018/18-03-0031S/Hydraulics - STARR Rivanna HUC 8 - 02080204 33/Hydraulic Data Capture - Hydraulic Data Capture - STARR Rivanna HUC 8 - 02080204 - 03</t>
  </si>
  <si>
    <t>Emporia Independent City, VA</t>
  </si>
  <si>
    <t>STARR FY17 BLE
STARR MJW</t>
  </si>
  <si>
    <t>K:/FY2017/17-03-0914S/Hydraulics - VA Automated Engineering - Multi County and HUC8 - STARR FY17 BLE 23/Hydraulic Data Capture - Hydraulics Data Capture - Multi County, VA - Auto Eng - STARR FY17 BLE - STARR II - 01
K:/FY2018/18-03-0031S/Hydraulics - Middle James - Willis HUC 8 - 02080205 40/Hydraulic Data Capture - Hydraulic Data Capture - Middle James - Willis HUC 8 - 02080205 - 03</t>
  </si>
  <si>
    <t>STARR Rapidan-Rappahannock Basin-Wide Study / STARR FY16 LSAE East</t>
  </si>
  <si>
    <t>K:/FY2017/17-03-0914S/Hydraulics - Spotsylvania County, VA - 7/Hydraulic Data Capture - Hydraulic Data Capture 51177C - 1</t>
  </si>
  <si>
    <t>Nottoway Basin-Wide Study / STARR FY17 BLE</t>
  </si>
  <si>
    <t>K:/FY2017/17-03-0914S/Hydraulics - VA Automated Engineering - Multi County and HUC8 - STARR FY17 BLE 23/Hydraulic Data Capture - Hydraulics Data Capture - Multi County, VA - Auto Eng - STARR FY17 BLE - STARR II - 01
J:/FY2016/16-03-2426S/Hydraulics - Lower James Watershed - Multi County and Ind City Deliverable 08/Hydraulic Data Capture - Hydraulic Data Capture - Lower James Watershed - Multi County and Ind City - 01/LowerJamesWatershed</t>
  </si>
  <si>
    <t>STARR FY16 LSAE East</t>
  </si>
  <si>
    <t>Fairfax City, VA - STARR Middle Potomac Anacostia Basin-Wide Study (Community Based)</t>
  </si>
  <si>
    <t>K:/FY2014/14-03-3327S/Hydraulics - Arlington County, VA - 17/Hydraulic Data Capture - Hydraulic Data Capture 51013C - 3/02070010</t>
  </si>
  <si>
    <t>K:/FY2014/14-03-3327S/Hydraulics - Fairfax County, VA - Zone AE 85/Hydraulic Data Capture - Hydraulic Data Capture - Fairfax County, VA - 51059C - Zone AE - 01</t>
  </si>
  <si>
    <t>Falls Church City, VA - STARR Middle Potomac Anacostia Basin-Wide Study (Community Based)</t>
  </si>
  <si>
    <t>K:/FY2014/14-03-3327S/Hydraulics - Arlington County, VA - 17/Hydraulic Data Capture - Hydraulic Data Capture 51013C - 3/02070010
K:/FY2014/14-03-3327S/Hydraulics - Arlington County, VA - 17/Hydraulic Data Capture - Hydraulic Data Capture 51013C - 3/02080103/Craig_Run</t>
  </si>
  <si>
    <t>STARR FY17 BLE</t>
  </si>
  <si>
    <t>K:/FY2017/17-03-0914S/Hydraulics - VA Automated Engineering - Multi County and HUC8 - STARR FY17 BLE 23/Hydraulic Data Capture - Hydraulics Data Capture - Multi County, VA - Auto Eng - STARR FY17 BLE - STARR II - 01</t>
  </si>
  <si>
    <t xml:space="preserve">Frederick County, VA - STARR Conococheague-Opequon Basin-Wide Study </t>
  </si>
  <si>
    <t xml:space="preserve">STARR Conococheague-Opequon Basin-Wide Study </t>
  </si>
  <si>
    <t>K:/FY2012/12-03-0413S/Hydraulics - Frederick County, VA - 66/Hydraulic Data Capture - Hydraulic Data Capture 51069C - 1</t>
  </si>
  <si>
    <t>STARR Lower Rappahannock / STARR FY16 LSAE East</t>
  </si>
  <si>
    <t>K:/FY2017/17-03-0914S/Hydraulics - Spotsylvania County, VA - 7/Hydraulic Data Capture - Hydraulic Data Capture 51177C - 1
K:/FY2018/18-03-0012S/Hydraulics - City of Fredericksburg, VA - 510065 07/Hydraulic Data Capture - Hydraulics - Fredericksburg, VA - 510065 - Hazel Run - 01/Hydraulics Data Capture</t>
  </si>
  <si>
    <t>STARR STARR FY16 LSAE East / STARR FY17 LSAE</t>
  </si>
  <si>
    <t>K:/FY2017/17-03-0914S/Hydraulics - Spotsylvania County, VA - 7/Hydraulic Data Capture - Hydraulic Data Capture 51177C - 1
K:/FY2017/17-03-0914S/Hydraulics - VA Automated Engineering - Multi County - Addl Data Dev 17/Hydraulic Data Capture - Hydraulic Data Capture - Multi-County, VA - Auto Eng - Addl Data Dev - STARR II - 02</t>
  </si>
  <si>
    <t>Greensville County, VA</t>
  </si>
  <si>
    <t>Justin King / STARR II; Alex Gilman / Compass</t>
  </si>
  <si>
    <t>STARR STARR FY16 LSAE East / STARR FY17 LSAE
Compass North Anna Pamunkey detailed H&amp;H 
STARR Detailed H&amp;H</t>
  </si>
  <si>
    <t>K:/FY2017/17-03-0914S/Hydraulics - Spotsylvania County, VA - 7/Hydraulic Data Capture - Hydraulic Data Capture 51177C - 1
K:/FY2017/17-03-0914S/Hydraulics - VA Automated Engineering - Multi County - Addl Data Dev 17/Hydraulic Data Capture - Hydraulic Data Capture - Multi-County, VA - Auto Eng - Addl Data Dev - STARR II - 02
K:/FY2017/17-03-1358S/Hydraulics - North Anna and Pamunkey Riverine H and H 14/Hydraulic Data Capture - Hydraulics Data Capture - North Anna and Pamunkey Riverine H and H - 01
K:/FY2019/19-03-0021S/Hydraulics - Hanover County, VA - 51085C 06/Hydraulic Data Capture - Hydraulic Data Capture - Hanover County, VA - 51085C - 01</t>
  </si>
  <si>
    <t>James City, County</t>
  </si>
  <si>
    <t>STARR FY17 LSAE</t>
  </si>
  <si>
    <t>K:/FY2017/17-03-0914S/Hydraulics - VA Automated Engineering - Multi County - Addl Data Dev 17/Hydraulic Data Capture - Hydraulic Data Capture - Multi-County, VA - Auto Eng - Addl Data Dev - STARR II - 02</t>
  </si>
  <si>
    <t>STARR STARR FY16 LSAE East / STARR FY17 LSAE
Compass North Anna Pamunkey detailed H&amp;H</t>
  </si>
  <si>
    <t>K:/FY2017/17-03-0914S/Hydraulics - Spotsylvania County, VA - 7/Hydraulic Data Capture - Hydraulic Data Capture 51177C - 1
K:/FY2017/17-03-0914S/Hydraulics - VA Automated Engineering - Multi County - Addl Data Dev 17/Hydraulic Data Capture - Hydraulic Data Capture - Multi-County, VA - Auto Eng - Addl Data Dev - STARR II - 02
K:/FY2017/17-03-1358S/Hydraulics - North Anna and Pamunkey Riverine H and H 14/Hydraulic Data Capture - Hydraulics Data Capture - North Anna and Pamunkey Riverine H and H - 01</t>
  </si>
  <si>
    <t>STARR Pamunkey Basin-Wide Study / STARR FY16 LSAE East</t>
  </si>
  <si>
    <t>STARR Lower James Basin- Charles City</t>
  </si>
  <si>
    <t>Donald Syriani / STARR II</t>
  </si>
  <si>
    <t>STARR Lower James Basin</t>
  </si>
  <si>
    <t>J:/FY2016/16-03-2426S/Hydraulics - Lower James Watershed - Multi County and Ind City Deliverable 08/Hydraulic Data Capture - Hydraulic Data Capture - Lower James Watershed - Multi County and Ind City - 01/LowerJamesWatershed</t>
  </si>
  <si>
    <t>STARR Lower James Basin- Chesterfield County</t>
  </si>
  <si>
    <t>STARR Lower James Basin- City of Colonial Heights</t>
  </si>
  <si>
    <t>STARR Lower James Basin- City of Hopewell</t>
  </si>
  <si>
    <t>STARR Lower James Basin- City of Petersburg</t>
  </si>
  <si>
    <t>STARR Lower James Basin- City of Richmond</t>
  </si>
  <si>
    <t>STARR Lower James Basin- Henrico County</t>
  </si>
  <si>
    <t>STARR Lower James Basin- Prince George County</t>
  </si>
  <si>
    <t>STARR Lower James Basin- Surry County</t>
  </si>
  <si>
    <t>Lynchburg Independent City, VA</t>
  </si>
  <si>
    <t>STARR FY18 BLE
STARR MJB</t>
  </si>
  <si>
    <t>Compass Meherrin HUC8</t>
  </si>
  <si>
    <t>Mike Seering/Compass</t>
  </si>
  <si>
    <t>K:/FY2019/19-03-0003S/Hydraulics - Compass Meherrin HUC8 - 03010204 - 13/Hydraulic Data Capture - Hydraulic Data Capture Task - Compass Meherrin HUC8 - 01</t>
  </si>
  <si>
    <t>STARR Middle James River - Detailed H&amp;H</t>
  </si>
  <si>
    <t>K:/FY2018/18-03-0031S/Hydraulics - MIDDLE JAMES RIVER - ZONE AE RESTUDY - Multi HUC8 and County 16/Hydraulic Data Capture - Hydraulic Data Capture - MIDDLE JAMES RIVER - ZONE AE RESTUDY - 01</t>
  </si>
  <si>
    <t>Middle James-STARR Buffalo HUC8</t>
  </si>
  <si>
    <t>STARR Buffalo HUC8</t>
  </si>
  <si>
    <t>K:/FY2018/18-03-0031S/Hydraulics - Middle James - Willis HUC 8 - 02080205 40/Hydraulic Data Capture - Hydraulic Data Capture - Middle James - Willis HUC 8 - 02080205 - 03</t>
  </si>
  <si>
    <t>Middle James-STARR Willis HUC8</t>
  </si>
  <si>
    <t>STARR Willis HUC8</t>
  </si>
  <si>
    <t>Kevin Donnelly / STARR II</t>
  </si>
  <si>
    <t>STARR Upper New Basin-Wide Study / FY16 LSAE West</t>
  </si>
  <si>
    <t>K:/FY2017/17-03-0960S/Hydraulics - Pulaski County, VA - 7/Hydraulic Data Capture - Hydraulic Data Capture 51155C - 1</t>
  </si>
  <si>
    <t xml:space="preserve">Nottoway County, VA - Nottoway, STARR Appomattox Basin Study </t>
  </si>
  <si>
    <t>STARR Appomattox Basin Study  / STARR FY17 BLE</t>
  </si>
  <si>
    <t>K:/FY2017/17-03-0914S/Hydraulics - VA Automated Engineering - Multi County - Addl Data Dev 17/Hydraulic Data Capture - Hydraulic Data Capture - Multi-County, VA - Auto Eng - Addl Data Dev - STARR II - 02
K:/FY2018/18-03-0009S/Hydraulics - Orange County, VA - 51137C 08/Hydraulic Data Capture - Hydraulic Data Capture - Orange County, VA - 51137C - 01/Orange_County_Watershed</t>
  </si>
  <si>
    <t>STARR Prince Edward County, VA - Countywide</t>
  </si>
  <si>
    <t>K:/FY2017/17-03-0914S/Hydraulics - VA Automated Engineering - Multi County and HUC8 - STARR FY17 BLE 23/Hydraulic Data Capture - Hydraulics Data Capture - Multi County, VA - Auto Eng - STARR FY17 BLE - STARR II - 01
K:/FY2019/19-03-0018S/Hydraulics - Prince Edward County, VA - 51147C 07/Hydraulic Data Capture - Hydraulics Data Capture - Prince Edward County, VA - 51147C - 01</t>
  </si>
  <si>
    <t>K:/FY2014/14-03-3327S/Hydraulics - Arlington County, VA - 17/Hydraulic Data Capture - Hydraulic Data Capture 51013C - 3
K:/FY2017/17-03-0914S/Hydraulics - Spotsylvania County, VA - 7/Hydraulic Data Capture - Hydraulic Data Capture 51177C - 1</t>
  </si>
  <si>
    <t>K:/FY2017/17-03-0960S/Hydraulics - Pulaski County, VA - 7/Hydraulic Data Capture - Hydraulic Data Capture 51155C - 1
K:/FY2018/18-03-0014S/Hydraulics - Pulaski County, VA - 51155C 06/Hydraulic Data Capture - Hydraulic Data Capture - Pulaski County, VA - 51155C - 01</t>
  </si>
  <si>
    <t>REG Virginia Automated Engineering - STARR FY18 BLE</t>
  </si>
  <si>
    <t>Daniel Ahn / STARR II</t>
  </si>
  <si>
    <t>STARR Rivanna HUC8</t>
  </si>
  <si>
    <t>K:/FY2018/18-03-0031S/Hydraulics - STARR Rivanna HUC 8 - 02080204 33/Hydraulic Data Capture - Hydraulic Data Capture - STARR Rivanna HUC 8 - 02080204 - 03</t>
  </si>
  <si>
    <t>STARR FY16 LSAE West
Compass Upper Roanoke HUC8</t>
  </si>
  <si>
    <t>Compass Roanoke Rapids HUC8</t>
  </si>
  <si>
    <t>Christine Estes/Compass</t>
  </si>
  <si>
    <t>K:/FY2019/19-03-0032S/Hydraulics - Compass Roanoke Rapids HUC8 - 03010106 - 17/Hydraulic Data Capture - Hydraulic Data Capture Task - Compass Roanoke Rapids HUC8 - 03010106 - 01</t>
  </si>
  <si>
    <t>Southhampton County, VA</t>
  </si>
  <si>
    <t>STARR Mattaponi Basin-Wide Study / STARR FY16 LSAE East</t>
  </si>
  <si>
    <t>Rebecca Starosta / Compass</t>
  </si>
  <si>
    <t>Compass Upper (Partial) and Middle Roanoke HUC8</t>
  </si>
  <si>
    <t>K:/FY2019/19-03-0032S/Hydraulics - Compass Upper (Partial) and Middle Roanoke HUC8 - 03010102 - 26/Hydraulic Data Capture - Hydraulic Data Capture Task - Compass Upper (Partial) and Middle Roanoke HUC8 - 01</t>
  </si>
  <si>
    <t xml:space="preserve">Winchester City, VA - STARR Conococheague-Opequon Basin-Wide Study </t>
  </si>
  <si>
    <t>Tug Basin-Wide Study</t>
  </si>
  <si>
    <t>Hydraulics task not scoped for McDowell County, WV</t>
  </si>
  <si>
    <t>First revised preliminary issued 7/1/2020</t>
  </si>
  <si>
    <t>First revised prelim issued on 12/28/2020</t>
  </si>
  <si>
    <t>Appeal Resolutions in progress (7 of 8 issued, and 1 of 8 pending).  2nd Appeal Period is not warranted.</t>
  </si>
  <si>
    <t>jonathan.langley@woodplc.com</t>
  </si>
  <si>
    <t>brandon.cramer@woodplc.com</t>
  </si>
  <si>
    <t>yukun.xing@woodplc.com</t>
  </si>
  <si>
    <t>First revised prelim issued 8/28/2020</t>
  </si>
  <si>
    <t>First revised prelim issued on 9/30/2021</t>
  </si>
  <si>
    <t>Original appeals period from 9/30/2020 - 12/29/2020</t>
  </si>
  <si>
    <t>12/2/2020 &amp; 2/18/2022</t>
  </si>
  <si>
    <t>Juniata HUC 6 – Data Development Phase – Survey, Hydrology</t>
  </si>
  <si>
    <t>Kristen Jones</t>
  </si>
  <si>
    <t>Processed via LOMR 20-03-1614P. Last LLPT date was 6/7/2017</t>
  </si>
  <si>
    <t>pmadduri@tandmassociates.com</t>
  </si>
  <si>
    <t>Kick-off meeting on 11/15/21</t>
  </si>
  <si>
    <t>Josh Lippert</t>
  </si>
  <si>
    <t>Preliminary date due FY24 Q1</t>
  </si>
  <si>
    <t xml:space="preserve">Original appeal start date is 4/29/2021. 2nd revised prelim issued 8/19/2020. Revised prelim #1 6/19/2020; CCO #2 will be on 3/28/19. Third revised preliminary issued on 12/2/2020. </t>
  </si>
  <si>
    <t>2/4/2021; 7/7/2022</t>
  </si>
  <si>
    <t>RAMPP / Compass / ARC</t>
  </si>
  <si>
    <t>USACE / Compass / ARC</t>
  </si>
  <si>
    <t>james.barbis@woodplc.com</t>
  </si>
  <si>
    <t>First appeal period 7/8/21-10/6/21</t>
  </si>
  <si>
    <t>First appeal period 7/22/21-10/20/21</t>
  </si>
  <si>
    <t xml:space="preserve">Original appeals period from 4/21/21-7/20/21 &amp; 5/19/21-8/17/21. Multiple appeals periods due to newspaper failure to publish 2nd publication. Will need a second appeal period. Revised preliminary planned. </t>
  </si>
  <si>
    <t>matt.breen@wsp.com</t>
  </si>
  <si>
    <t>ARC</t>
  </si>
  <si>
    <t>MDE / ARC</t>
  </si>
  <si>
    <t>STARR II/ Compass / ARC</t>
  </si>
  <si>
    <t>STARR II / ARC</t>
  </si>
  <si>
    <t>RAMPP / STARR II / ARC</t>
  </si>
  <si>
    <t>First appeal period 12/2/20-3/2/21</t>
  </si>
  <si>
    <t>Wood / ARC</t>
  </si>
  <si>
    <t>05030203</t>
  </si>
  <si>
    <t>tyler.bruce@woodplc.com</t>
  </si>
  <si>
    <t>david.cooper@woodplc.com</t>
  </si>
  <si>
    <t>05070202</t>
  </si>
  <si>
    <t>05030202</t>
  </si>
  <si>
    <t>Little Kanawha HUC8 Watershed Discovery</t>
  </si>
  <si>
    <t>Upper Levisa HUC8 Watershed Discovery</t>
  </si>
  <si>
    <t>Upper New Watershed Discovery</t>
  </si>
  <si>
    <t>Upper Ohio-Shade Watershed Discovery</t>
  </si>
  <si>
    <t>Sussex County, DE - Town of Milton - PMR</t>
  </si>
  <si>
    <t>Halifax County, VA - Countywide</t>
  </si>
  <si>
    <t>Mecklenburg, VA - Countywide</t>
  </si>
  <si>
    <t>Merged with Countywide Update (21-03-0007S)</t>
  </si>
  <si>
    <t xml:space="preserve">Please provide updates to any milestone dates (prelim, appeals, LFD and effective) ASAP, as required for the monthly Congressional Notification. Updates should be sent to madeline.harrell@mbakerintl.com, jeffrey.r.smith@wsp.com, and mmcgeehin@hwcinc.com. 
</t>
  </si>
  <si>
    <t>Comments have been split into New and Archived Columns. Comments made in the delivery month will be in the 'New' column; all others will be in the Archived column. For LFD dates that are italicized in bold red font, please see the Comments field for updated notes. Recently FEMA has passed down guidelines pertaining to how MIP cases are named. Going forward, the MIP cases may have Prefixes such as REG, which indicates the project is tracking production of regulatory products and processes, and RMP, which indicates the project is tracking production of Risk MAP products and services. In addition, some of the REG cases needed RMP cases created in conjunction with them. We have added a seperate column to track these case numbers. This allievates duplicate projects appearing in the list. Finally, please take notice of the updated color legend at the bottom of this page.</t>
  </si>
  <si>
    <t>Kent County, DE - Dover and South of Dover - PMR</t>
  </si>
  <si>
    <t>Carroll County, MD PMR - Incorporate Frederick Flood Studies</t>
  </si>
  <si>
    <t>First preliminary date 10/28/2022</t>
  </si>
  <si>
    <t>Adams County, PA - 2D Pilot PMR</t>
  </si>
  <si>
    <t>Franklin County, PA PMR - Incorporate Cumberland Flood Studies</t>
  </si>
  <si>
    <t>First appeal period 7/22/2021-10/20/2021</t>
  </si>
  <si>
    <t>Bland, VA Flood Studies and Prelim</t>
  </si>
  <si>
    <t>23-03-0003S</t>
  </si>
  <si>
    <t>First appeal period 10/22/2021-1/20/2022</t>
  </si>
  <si>
    <t>23-03-0004S</t>
  </si>
  <si>
    <t>Original revised preliminary dated 6/30/2021, first appeal period 8/30/2020-11/28/2020</t>
  </si>
  <si>
    <t>Sussex County, VA - Countywide</t>
  </si>
  <si>
    <t>Kick-off meeting on 6/28, original prelim 7/30/2023</t>
  </si>
  <si>
    <t>Preliminary date due FY24 Q2</t>
  </si>
  <si>
    <t>alexandria.hunt@wsp.com</t>
  </si>
  <si>
    <t>brandon.cramer@wsp.com</t>
  </si>
  <si>
    <t>jonathan.langley@wsp.com</t>
  </si>
  <si>
    <t>tyler.bruce@wsp.com</t>
  </si>
  <si>
    <t>First preliminary 11/30/2022</t>
  </si>
  <si>
    <t>swetha.konduru@wsp.com</t>
  </si>
  <si>
    <t>matthew.mcglone@mbakerintl.com</t>
  </si>
  <si>
    <t>emily.seeton@mbakerintl.com</t>
  </si>
  <si>
    <t>heather.rogers@freese.com</t>
  </si>
  <si>
    <t>brian.edmondson@freese.com</t>
  </si>
  <si>
    <t>clayton.ballerine@mbakerintl.com</t>
  </si>
  <si>
    <t>crystal.ward@wsp.com</t>
  </si>
  <si>
    <t>david.r.cooper@wsp.com</t>
  </si>
  <si>
    <t>jarod.skrivanek@wsp.com</t>
  </si>
  <si>
    <t>lshepherd@moffattnichol.com</t>
  </si>
  <si>
    <t>STARR II/ ARC</t>
  </si>
  <si>
    <t>craig.m.thomas@usace.army.mil</t>
  </si>
  <si>
    <t>jason.f.miller@usace.army.mil</t>
  </si>
  <si>
    <t>donald.syriani@stantec.com</t>
  </si>
  <si>
    <t>rajendra.rachamalla@atkinsglobal.com</t>
  </si>
  <si>
    <t>daniel.ahn@stantec.com</t>
  </si>
  <si>
    <t>First appeal period 4/22/22-7/21/22</t>
  </si>
  <si>
    <t>First LFD 11/9/2022, will need another appeal period</t>
  </si>
  <si>
    <t>First prelim date 1/30/2023</t>
  </si>
  <si>
    <t>First prelim date 1/31/2023</t>
  </si>
  <si>
    <t>First prelm date 1/31/2023</t>
  </si>
  <si>
    <t>First prelim date 2/28/2023</t>
  </si>
  <si>
    <t>First prelim date 4/1/2023</t>
  </si>
  <si>
    <t>First prelim date 6/30/2023</t>
  </si>
  <si>
    <t>Fairfax County, VA - Town of Herndon - Detailed Studies</t>
  </si>
  <si>
    <t>23-03-0001S</t>
  </si>
  <si>
    <t>USACE-Baltimore will produce a seamless floodplain mapping layer that they will hand over to the Town of Herndon.  The Town of Herndon will submit a fee-exempt LOMR</t>
  </si>
  <si>
    <t>USACE - Baltimore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</si>
</sst>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50" x14ac:knownFonts="1">
    <font>
      <sz val="11"/>
      <color theme="1"/>
      <name val="Calibri"/>
      <family val="2"/>
      <scheme val="minor"/>
    </font>
    <font>
      <b/>
      <sz val="11"/>
      <color theme="1"/>
      <name val="Calibri"/>
      <family val="2"/>
      <scheme val="minor"/>
    </font>
    <font>
      <sz val="9"/>
      <color rgb="FFFFFFFF"/>
      <name val="Calibri"/>
      <family val="2"/>
      <scheme val="minor"/>
    </font>
    <font>
      <sz val="10"/>
      <name val="MS Sans Serif"/>
      <family val="2"/>
    </font>
    <font>
      <sz val="10"/>
      <name val="Tahoma"/>
      <family val="2"/>
    </font>
    <font>
      <sz val="10"/>
      <color theme="1"/>
      <name val="Tahoma"/>
      <family val="2"/>
    </font>
    <font>
      <i/>
      <sz val="10"/>
      <color theme="1"/>
      <name val="Tahoma"/>
      <family val="2"/>
    </font>
    <font>
      <b/>
      <sz val="10"/>
      <color theme="1"/>
      <name val="Tahoma"/>
      <family val="2"/>
    </font>
    <font>
      <b/>
      <sz val="10"/>
      <color rgb="FFFF0000"/>
      <name val="Tahoma"/>
      <family val="2"/>
    </font>
    <font>
      <sz val="10"/>
      <name val="Arial"/>
      <family val="2"/>
    </font>
    <font>
      <sz val="10"/>
      <color indexed="9"/>
      <name val="Tahoma"/>
      <family val="2"/>
    </font>
    <font>
      <sz val="10"/>
      <color theme="0"/>
      <name val="Tahoma"/>
      <family val="2"/>
    </font>
    <font>
      <b/>
      <sz val="10"/>
      <color theme="0"/>
      <name val="Tahoma"/>
      <family val="2"/>
    </font>
    <font>
      <sz val="10"/>
      <color rgb="FFFF0000"/>
      <name val="Tahoma"/>
      <family val="2"/>
    </font>
    <font>
      <b/>
      <sz val="11"/>
      <color rgb="FFFF0000"/>
      <name val="Tahoma"/>
      <family val="2"/>
    </font>
    <font>
      <b/>
      <sz val="24"/>
      <color rgb="FFFF0000"/>
      <name val="Tahoma"/>
      <family val="2"/>
    </font>
    <font>
      <b/>
      <sz val="9"/>
      <color rgb="FFFF0000"/>
      <name val="Tahoma"/>
      <family val="2"/>
    </font>
    <font>
      <sz val="10"/>
      <color indexed="8"/>
      <name val="Arial"/>
      <family val="2"/>
    </font>
    <font>
      <sz val="11"/>
      <name val="Calibri"/>
      <family val="2"/>
      <scheme val="minor"/>
    </font>
    <font>
      <b/>
      <sz val="11"/>
      <color theme="0"/>
      <name val="Calibri"/>
      <family val="2"/>
      <scheme val="minor"/>
    </font>
    <font>
      <b/>
      <sz val="11"/>
      <color indexed="8"/>
      <name val="Arial"/>
      <family val="2"/>
    </font>
    <font>
      <b/>
      <sz val="16"/>
      <color theme="1"/>
      <name val="Garamond"/>
      <family val="1"/>
    </font>
    <font>
      <b/>
      <sz val="18"/>
      <color theme="0"/>
      <name val="Arial Rounded MT Bold"/>
      <family val="2"/>
    </font>
    <font>
      <sz val="8"/>
      <color theme="1"/>
      <name val="Arial"/>
      <family val="2"/>
    </font>
    <font>
      <b/>
      <sz val="8"/>
      <color rgb="FFC00000"/>
      <name val="Arial"/>
      <family val="2"/>
    </font>
    <font>
      <b/>
      <sz val="8"/>
      <color theme="1"/>
      <name val="Arial"/>
      <family val="2"/>
    </font>
    <font>
      <sz val="10"/>
      <color theme="1"/>
      <name val="Arial"/>
      <family val="2"/>
    </font>
    <font>
      <b/>
      <sz val="10"/>
      <color theme="1"/>
      <name val="Arial"/>
      <family val="2"/>
    </font>
    <font>
      <b/>
      <sz val="10"/>
      <color rgb="FFC00000"/>
      <name val="Arial"/>
      <family val="2"/>
    </font>
    <font>
      <sz val="10"/>
      <color rgb="FFC00000"/>
      <name val="Arial"/>
      <family val="2"/>
    </font>
    <font>
      <sz val="24"/>
      <name val="Calibri"/>
      <family val="2"/>
    </font>
    <font>
      <b/>
      <sz val="11"/>
      <name val="Calibri"/>
      <family val="2"/>
    </font>
    <font>
      <sz val="11"/>
      <name val="Calibri"/>
      <family val="2"/>
    </font>
    <font>
      <sz val="11"/>
      <color theme="1"/>
      <name val="Calibri"/>
      <family val="2"/>
      <scheme val="minor"/>
    </font>
    <font>
      <sz val="11"/>
      <color theme="0"/>
      <name val="Calibri"/>
      <family val="2"/>
      <scheme val="minor"/>
    </font>
    <font>
      <sz val="11"/>
      <color rgb="FFFF0000"/>
      <name val="Calibri"/>
      <family val="2"/>
      <scheme val="minor"/>
    </font>
    <font>
      <sz val="11"/>
      <color theme="1"/>
      <name val="Calibri"/>
      <family val="2"/>
    </font>
    <font>
      <sz val="11"/>
      <color rgb="FF000000"/>
      <name val="Calibri"/>
      <family val="2"/>
    </font>
    <font>
      <b/>
      <sz val="9"/>
      <color theme="0"/>
      <name val="Tahoma"/>
      <family val="2"/>
    </font>
    <font>
      <sz val="11"/>
      <color rgb="FF000000"/>
      <name val="Calibri"/>
      <family val="2"/>
      <scheme val="minor"/>
    </font>
    <font>
      <b/>
      <sz val="12"/>
      <color theme="1"/>
      <name val="Calibri"/>
      <family val="2"/>
      <scheme val="minor"/>
    </font>
    <font>
      <sz val="9"/>
      <color rgb="FF000000"/>
      <name val="Verdana"/>
      <family val="2"/>
    </font>
    <font>
      <b/>
      <sz val="11"/>
      <color rgb="FF000000"/>
      <name val="Calibri"/>
      <family val="2"/>
    </font>
    <font>
      <i/>
      <sz val="11"/>
      <color rgb="FF000000"/>
      <name val="Calibri"/>
      <family val="2"/>
    </font>
    <font>
      <sz val="9"/>
      <color rgb="FF000000"/>
      <name val="Tahoma"/>
      <family val="2"/>
    </font>
    <font>
      <sz val="8"/>
      <name val="Calibri"/>
      <family val="2"/>
      <scheme val="minor"/>
    </font>
    <font>
      <b/>
      <sz val="9"/>
      <color rgb="FFFFFFFF"/>
      <name val="Calibri"/>
      <family val="2"/>
    </font>
    <font>
      <b/>
      <sz val="11"/>
      <color rgb="FFFFFFFF"/>
      <name val="Calibri"/>
      <family val="2"/>
    </font>
    <font>
      <u/>
      <sz val="11"/>
      <color theme="10"/>
      <name val="Calibri"/>
      <family val="2"/>
      <scheme val="minor"/>
    </font>
    <font>
      <sz val="9"/>
      <color rgb="FFFFFFFF"/>
      <name val="Calibri"/>
      <family val="2"/>
    </font>
  </fonts>
  <fills count="30">
    <fill>
      <patternFill patternType="none"/>
    </fill>
    <fill>
      <patternFill patternType="gray125"/>
    </fill>
    <fill>
      <patternFill patternType="solid">
        <fgColor rgb="FFFFFF99"/>
        <bgColor indexed="64"/>
      </patternFill>
    </fill>
    <fill>
      <patternFill patternType="solid">
        <fgColor rgb="FF002060"/>
        <bgColor indexed="64"/>
      </patternFill>
    </fill>
    <fill>
      <patternFill patternType="solid">
        <fgColor theme="5" tint="0.39997558519241921"/>
        <bgColor indexed="64"/>
      </patternFill>
    </fill>
    <fill>
      <patternFill patternType="solid">
        <fgColor theme="0"/>
        <bgColor indexed="64"/>
      </patternFill>
    </fill>
    <fill>
      <patternFill patternType="solid">
        <fgColor rgb="FF3333CC"/>
        <bgColor indexed="64"/>
      </patternFill>
    </fill>
    <fill>
      <patternFill patternType="solid">
        <fgColor rgb="FF333399"/>
        <bgColor indexed="64"/>
      </patternFill>
    </fill>
    <fill>
      <patternFill patternType="solid">
        <fgColor rgb="FFFFFF00"/>
        <bgColor indexed="64"/>
      </patternFill>
    </fill>
    <fill>
      <patternFill patternType="solid">
        <fgColor indexed="22"/>
        <bgColor indexed="0"/>
      </patternFill>
    </fill>
    <fill>
      <patternFill patternType="solid">
        <fgColor rgb="FFBDD7EE"/>
        <bgColor indexed="64"/>
      </patternFill>
    </fill>
    <fill>
      <patternFill patternType="solid">
        <fgColor rgb="FFFF9933"/>
        <bgColor indexed="64"/>
      </patternFill>
    </fill>
    <fill>
      <patternFill patternType="solid">
        <fgColor rgb="FF92D050"/>
        <bgColor indexed="64"/>
      </patternFill>
    </fill>
    <fill>
      <patternFill patternType="solid">
        <fgColor rgb="FFFFE699"/>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A5A5A5"/>
      </patternFill>
    </fill>
    <fill>
      <patternFill patternType="solid">
        <fgColor rgb="FF92D050"/>
        <bgColor rgb="FF000000"/>
      </patternFill>
    </fill>
    <fill>
      <patternFill patternType="solid">
        <fgColor theme="9" tint="-0.249977111117893"/>
        <bgColor indexed="64"/>
      </patternFill>
    </fill>
    <fill>
      <patternFill patternType="solid">
        <fgColor rgb="FF00B050"/>
        <bgColor indexed="64"/>
      </patternFill>
    </fill>
    <fill>
      <patternFill patternType="solid">
        <fgColor rgb="FFFFFFFF"/>
        <bgColor rgb="FF000000"/>
      </patternFill>
    </fill>
    <fill>
      <patternFill patternType="solid">
        <fgColor rgb="FFC65911"/>
        <bgColor rgb="FF000000"/>
      </patternFill>
    </fill>
    <fill>
      <patternFill patternType="solid">
        <fgColor rgb="FFC6E0B4"/>
        <bgColor rgb="FF000000"/>
      </patternFill>
    </fill>
    <fill>
      <patternFill patternType="solid">
        <fgColor rgb="FFD9E1F2"/>
        <bgColor rgb="FF000000"/>
      </patternFill>
    </fill>
    <fill>
      <patternFill patternType="solid">
        <fgColor rgb="FFFFC000"/>
        <bgColor rgb="FF000000"/>
      </patternFill>
    </fill>
    <fill>
      <patternFill patternType="solid">
        <fgColor theme="4" tint="0.79998168889431442"/>
        <bgColor rgb="FF000000"/>
      </patternFill>
    </fill>
    <fill>
      <patternFill patternType="solid">
        <fgColor rgb="FF305496"/>
        <bgColor rgb="FF000000"/>
      </patternFill>
    </fill>
    <fill>
      <patternFill patternType="solid">
        <fgColor theme="5" tint="0.59999389629810485"/>
        <bgColor rgb="FF000000"/>
      </patternFill>
    </fill>
    <fill>
      <patternFill patternType="solid">
        <fgColor rgb="FF002060"/>
        <bgColor rgb="FF000000"/>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medium">
        <color rgb="FFFF0000"/>
      </right>
      <top/>
      <bottom style="medium">
        <color rgb="FFFF0000"/>
      </bottom>
      <diagonal/>
    </border>
    <border>
      <left/>
      <right/>
      <top/>
      <bottom style="medium">
        <color rgb="FFFF0000"/>
      </bottom>
      <diagonal/>
    </border>
    <border>
      <left style="medium">
        <color rgb="FFFF0000"/>
      </left>
      <right/>
      <top/>
      <bottom style="medium">
        <color rgb="FFFF0000"/>
      </bottom>
      <diagonal/>
    </border>
    <border>
      <left/>
      <right style="medium">
        <color rgb="FFFF0000"/>
      </right>
      <top/>
      <bottom/>
      <diagonal/>
    </border>
    <border>
      <left style="medium">
        <color rgb="FFFF0000"/>
      </left>
      <right/>
      <top/>
      <bottom/>
      <diagonal/>
    </border>
    <border>
      <left/>
      <right style="medium">
        <color rgb="FFFF0000"/>
      </right>
      <top style="medium">
        <color rgb="FFFF0000"/>
      </top>
      <bottom/>
      <diagonal/>
    </border>
    <border>
      <left/>
      <right/>
      <top style="medium">
        <color rgb="FFFF0000"/>
      </top>
      <bottom/>
      <diagonal/>
    </border>
    <border>
      <left style="medium">
        <color rgb="FFFF0000"/>
      </left>
      <right/>
      <top style="medium">
        <color rgb="FFFF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13">
    <xf numFmtId="0" fontId="0" fillId="0" borderId="0"/>
    <xf numFmtId="0" fontId="3" fillId="0" borderId="0"/>
    <xf numFmtId="0" fontId="3" fillId="0" borderId="0"/>
    <xf numFmtId="0" fontId="3" fillId="0" borderId="0"/>
    <xf numFmtId="0" fontId="9" fillId="0" borderId="0"/>
    <xf numFmtId="0" fontId="3" fillId="0" borderId="0"/>
    <xf numFmtId="0" fontId="17" fillId="0" borderId="0"/>
    <xf numFmtId="0" fontId="9" fillId="0" borderId="0"/>
    <xf numFmtId="0" fontId="19" fillId="17" borderId="14" applyNumberFormat="0" applyAlignment="0" applyProtection="0"/>
    <xf numFmtId="0" fontId="17" fillId="0" borderId="0"/>
    <xf numFmtId="0" fontId="17" fillId="0" borderId="0"/>
    <xf numFmtId="0" fontId="17" fillId="0" borderId="0"/>
    <xf numFmtId="0" fontId="48" fillId="0" borderId="0" applyNumberFormat="0" applyFill="0" applyBorder="0" applyAlignment="0" applyProtection="0"/>
  </cellStyleXfs>
  <cellXfs count="306">
    <xf numFmtId="0" fontId="0" fillId="0" borderId="0" xfId="0"/>
    <xf numFmtId="0" fontId="2" fillId="3" borderId="2" xfId="0" applyFont="1" applyFill="1" applyBorder="1" applyAlignment="1">
      <alignment horizontal="center" vertical="center"/>
    </xf>
    <xf numFmtId="0" fontId="0" fillId="0" borderId="0" xfId="0"/>
    <xf numFmtId="0" fontId="4" fillId="0" borderId="0" xfId="3" applyFont="1"/>
    <xf numFmtId="14" fontId="7" fillId="4" borderId="1" xfId="3" applyNumberFormat="1" applyFont="1" applyFill="1" applyBorder="1"/>
    <xf numFmtId="0" fontId="5" fillId="0" borderId="0" xfId="3" applyFont="1"/>
    <xf numFmtId="0" fontId="5" fillId="0" borderId="0" xfId="3" applyFont="1" applyFill="1" applyBorder="1" applyAlignment="1">
      <alignment horizontal="left"/>
    </xf>
    <xf numFmtId="0" fontId="8" fillId="0" borderId="0" xfId="3" applyFont="1" applyFill="1" applyBorder="1"/>
    <xf numFmtId="0" fontId="4" fillId="0" borderId="0" xfId="3" quotePrefix="1" applyFont="1" applyFill="1" applyBorder="1" applyAlignment="1">
      <alignment horizontal="right"/>
    </xf>
    <xf numFmtId="0" fontId="8" fillId="0" borderId="0" xfId="3" applyFont="1" applyFill="1" applyBorder="1" applyAlignment="1">
      <alignment horizontal="right"/>
    </xf>
    <xf numFmtId="14" fontId="5" fillId="0" borderId="0" xfId="3" applyNumberFormat="1" applyFont="1"/>
    <xf numFmtId="14" fontId="6" fillId="0" borderId="0" xfId="3" applyNumberFormat="1" applyFont="1"/>
    <xf numFmtId="14" fontId="7" fillId="0" borderId="0" xfId="3" applyNumberFormat="1" applyFont="1"/>
    <xf numFmtId="0" fontId="5" fillId="0" borderId="0" xfId="3" applyFont="1" applyFill="1"/>
    <xf numFmtId="0" fontId="5" fillId="0" borderId="3" xfId="3" applyFont="1" applyBorder="1" applyAlignment="1">
      <alignment vertical="top"/>
    </xf>
    <xf numFmtId="0" fontId="4" fillId="0" borderId="3" xfId="4" applyFont="1" applyBorder="1" applyAlignment="1">
      <alignment vertical="top"/>
    </xf>
    <xf numFmtId="0" fontId="10" fillId="6" borderId="3" xfId="4" applyFont="1" applyFill="1" applyBorder="1" applyAlignment="1">
      <alignment vertical="top" wrapText="1"/>
    </xf>
    <xf numFmtId="164" fontId="10" fillId="6" borderId="3" xfId="4" applyNumberFormat="1" applyFont="1" applyFill="1" applyBorder="1" applyAlignment="1">
      <alignment vertical="top" wrapText="1"/>
    </xf>
    <xf numFmtId="0" fontId="11" fillId="6" borderId="3" xfId="3" applyFont="1" applyFill="1" applyBorder="1" applyAlignment="1">
      <alignment vertical="top" wrapText="1"/>
    </xf>
    <xf numFmtId="0" fontId="12" fillId="7" borderId="3" xfId="3" applyFont="1" applyFill="1" applyBorder="1" applyAlignment="1">
      <alignment wrapText="1"/>
    </xf>
    <xf numFmtId="0" fontId="12" fillId="7" borderId="3" xfId="3" applyFont="1" applyFill="1" applyBorder="1"/>
    <xf numFmtId="0" fontId="3" fillId="0" borderId="0" xfId="5"/>
    <xf numFmtId="0" fontId="3" fillId="0" borderId="0" xfId="1"/>
    <xf numFmtId="0" fontId="13" fillId="5" borderId="4" xfId="1" applyFont="1" applyFill="1" applyBorder="1" applyAlignment="1">
      <alignment vertical="center"/>
    </xf>
    <xf numFmtId="0" fontId="13" fillId="5" borderId="5" xfId="1" applyFont="1" applyFill="1" applyBorder="1" applyAlignment="1">
      <alignment vertical="center"/>
    </xf>
    <xf numFmtId="0" fontId="13" fillId="5" borderId="6" xfId="1" applyFont="1" applyFill="1" applyBorder="1" applyAlignment="1">
      <alignment vertical="center"/>
    </xf>
    <xf numFmtId="0" fontId="13" fillId="5" borderId="7" xfId="1" applyFont="1" applyFill="1" applyBorder="1" applyAlignment="1">
      <alignment vertical="center"/>
    </xf>
    <xf numFmtId="0" fontId="13" fillId="5" borderId="0" xfId="1" applyFont="1" applyFill="1" applyBorder="1" applyAlignment="1">
      <alignment vertical="center"/>
    </xf>
    <xf numFmtId="0" fontId="13" fillId="5" borderId="8" xfId="1" applyFont="1" applyFill="1" applyBorder="1" applyAlignment="1">
      <alignment vertical="center"/>
    </xf>
    <xf numFmtId="0" fontId="13" fillId="5" borderId="7" xfId="1" applyFont="1" applyFill="1" applyBorder="1" applyAlignment="1">
      <alignment vertical="center" wrapText="1"/>
    </xf>
    <xf numFmtId="0" fontId="8" fillId="5" borderId="0" xfId="1" applyFont="1" applyFill="1" applyBorder="1" applyAlignment="1">
      <alignment horizontal="center" vertical="center" wrapText="1"/>
    </xf>
    <xf numFmtId="0" fontId="13" fillId="5" borderId="8" xfId="1" applyFont="1" applyFill="1" applyBorder="1" applyAlignment="1">
      <alignment vertical="center" wrapText="1"/>
    </xf>
    <xf numFmtId="0" fontId="13" fillId="5" borderId="0" xfId="1" applyFont="1" applyFill="1" applyBorder="1" applyAlignment="1">
      <alignment vertical="center" wrapText="1"/>
    </xf>
    <xf numFmtId="0" fontId="15" fillId="5" borderId="7" xfId="1" applyFont="1" applyFill="1" applyBorder="1" applyAlignment="1">
      <alignment horizontal="center" vertical="center"/>
    </xf>
    <xf numFmtId="0" fontId="16" fillId="5" borderId="0" xfId="1" applyFont="1" applyFill="1" applyBorder="1" applyAlignment="1">
      <alignment horizontal="center" vertical="center"/>
    </xf>
    <xf numFmtId="0" fontId="15" fillId="5" borderId="8" xfId="1" applyFont="1" applyFill="1" applyBorder="1" applyAlignment="1">
      <alignment horizontal="center" vertical="center"/>
    </xf>
    <xf numFmtId="0" fontId="0" fillId="0" borderId="0" xfId="0" applyBorder="1"/>
    <xf numFmtId="0" fontId="2" fillId="3" borderId="2" xfId="0" applyFont="1" applyFill="1" applyBorder="1" applyAlignment="1">
      <alignment horizontal="center" vertical="center" wrapText="1"/>
    </xf>
    <xf numFmtId="0" fontId="0" fillId="0" borderId="0" xfId="0" applyBorder="1" applyAlignment="1">
      <alignment horizontal="center"/>
    </xf>
    <xf numFmtId="0" fontId="5" fillId="0" borderId="0" xfId="3" applyFont="1" applyBorder="1" applyAlignment="1">
      <alignment horizontal="left"/>
    </xf>
    <xf numFmtId="0" fontId="0" fillId="0" borderId="2" xfId="0" applyBorder="1"/>
    <xf numFmtId="0" fontId="0" fillId="0" borderId="2" xfId="0" applyBorder="1" applyAlignment="1">
      <alignment horizontal="center"/>
    </xf>
    <xf numFmtId="14" fontId="0" fillId="0" borderId="2" xfId="0" applyNumberFormat="1" applyBorder="1" applyAlignment="1">
      <alignment horizontal="center"/>
    </xf>
    <xf numFmtId="0" fontId="0" fillId="0" borderId="2" xfId="0" applyFill="1" applyBorder="1"/>
    <xf numFmtId="0" fontId="20" fillId="9" borderId="12" xfId="6" applyFont="1" applyFill="1" applyBorder="1" applyAlignment="1">
      <alignment horizontal="center" vertical="center" wrapText="1"/>
    </xf>
    <xf numFmtId="0" fontId="26" fillId="10" borderId="2" xfId="0" applyFont="1" applyFill="1" applyBorder="1" applyAlignment="1">
      <alignment vertical="center"/>
    </xf>
    <xf numFmtId="14" fontId="26" fillId="10" borderId="2" xfId="0" applyNumberFormat="1" applyFont="1" applyFill="1" applyBorder="1" applyAlignment="1">
      <alignment horizontal="center" vertical="center"/>
    </xf>
    <xf numFmtId="0" fontId="26" fillId="10" borderId="2" xfId="0" applyFont="1" applyFill="1" applyBorder="1" applyAlignment="1">
      <alignment horizontal="center" vertical="center"/>
    </xf>
    <xf numFmtId="0" fontId="26" fillId="13" borderId="2" xfId="0" applyFont="1" applyFill="1" applyBorder="1" applyAlignment="1">
      <alignment vertical="center"/>
    </xf>
    <xf numFmtId="0" fontId="26" fillId="13" borderId="2" xfId="0" applyFont="1" applyFill="1" applyBorder="1" applyAlignment="1">
      <alignment horizontal="center" vertical="center"/>
    </xf>
    <xf numFmtId="0" fontId="27" fillId="12" borderId="2" xfId="0" applyFont="1" applyFill="1" applyBorder="1" applyAlignment="1">
      <alignment vertical="center"/>
    </xf>
    <xf numFmtId="0" fontId="27" fillId="12" borderId="2" xfId="0" applyFont="1" applyFill="1" applyBorder="1" applyAlignment="1">
      <alignment horizontal="center" vertical="center"/>
    </xf>
    <xf numFmtId="0" fontId="28" fillId="8" borderId="2" xfId="0" applyFont="1" applyFill="1" applyBorder="1" applyAlignment="1">
      <alignment vertical="center"/>
    </xf>
    <xf numFmtId="0" fontId="28" fillId="8" borderId="2" xfId="0" applyFont="1" applyFill="1" applyBorder="1" applyAlignment="1">
      <alignment horizontal="center" vertical="center"/>
    </xf>
    <xf numFmtId="0" fontId="26" fillId="13" borderId="13" xfId="0" applyFont="1" applyFill="1" applyBorder="1" applyAlignment="1">
      <alignment vertical="center"/>
    </xf>
    <xf numFmtId="0" fontId="26" fillId="13" borderId="13" xfId="0" applyFont="1" applyFill="1" applyBorder="1" applyAlignment="1">
      <alignment horizontal="center" vertical="center"/>
    </xf>
    <xf numFmtId="0" fontId="26" fillId="10" borderId="2" xfId="0" applyFont="1" applyFill="1" applyBorder="1" applyAlignment="1">
      <alignment horizontal="left" vertical="center"/>
    </xf>
    <xf numFmtId="14" fontId="26" fillId="13" borderId="2" xfId="0" applyNumberFormat="1" applyFont="1" applyFill="1" applyBorder="1" applyAlignment="1">
      <alignment horizontal="center" vertical="center"/>
    </xf>
    <xf numFmtId="14" fontId="28" fillId="8" borderId="2" xfId="0" applyNumberFormat="1" applyFont="1" applyFill="1" applyBorder="1" applyAlignment="1">
      <alignment horizontal="center" vertical="center"/>
    </xf>
    <xf numFmtId="0" fontId="26" fillId="10" borderId="2" xfId="0" applyFont="1" applyFill="1" applyBorder="1" applyAlignment="1">
      <alignment horizontal="right" vertical="center"/>
    </xf>
    <xf numFmtId="0" fontId="23" fillId="10" borderId="2" xfId="0" applyFont="1" applyFill="1" applyBorder="1" applyAlignment="1">
      <alignment vertical="center"/>
    </xf>
    <xf numFmtId="0" fontId="24" fillId="8" borderId="2" xfId="0" applyFont="1" applyFill="1" applyBorder="1" applyAlignment="1">
      <alignment vertical="center"/>
    </xf>
    <xf numFmtId="0" fontId="25" fillId="11" borderId="2" xfId="0" applyFont="1" applyFill="1" applyBorder="1" applyAlignment="1">
      <alignment vertical="center"/>
    </xf>
    <xf numFmtId="0" fontId="25" fillId="12" borderId="2" xfId="0" applyFont="1" applyFill="1" applyBorder="1" applyAlignment="1">
      <alignment vertical="center"/>
    </xf>
    <xf numFmtId="0" fontId="23" fillId="13" borderId="2" xfId="0" applyFont="1" applyFill="1" applyBorder="1" applyAlignment="1">
      <alignment vertical="center"/>
    </xf>
    <xf numFmtId="0" fontId="29" fillId="8" borderId="2" xfId="0" applyFont="1" applyFill="1" applyBorder="1" applyAlignment="1">
      <alignment vertical="center"/>
    </xf>
    <xf numFmtId="0" fontId="29" fillId="8" borderId="2" xfId="0" applyFont="1" applyFill="1" applyBorder="1" applyAlignment="1">
      <alignment horizontal="center" vertical="center"/>
    </xf>
    <xf numFmtId="14" fontId="0" fillId="0" borderId="0" xfId="0" applyNumberFormat="1"/>
    <xf numFmtId="0" fontId="26" fillId="12" borderId="2" xfId="0" applyFont="1" applyFill="1" applyBorder="1" applyAlignment="1">
      <alignment vertical="center"/>
    </xf>
    <xf numFmtId="0" fontId="26" fillId="12" borderId="2" xfId="0" applyFont="1" applyFill="1" applyBorder="1" applyAlignment="1">
      <alignment horizontal="center" vertical="center"/>
    </xf>
    <xf numFmtId="14" fontId="26" fillId="12" borderId="2" xfId="0" applyNumberFormat="1" applyFont="1" applyFill="1" applyBorder="1" applyAlignment="1">
      <alignment horizontal="center" vertical="center"/>
    </xf>
    <xf numFmtId="0" fontId="23" fillId="5" borderId="2" xfId="0" applyFont="1" applyFill="1" applyBorder="1" applyAlignment="1">
      <alignment vertical="center"/>
    </xf>
    <xf numFmtId="14" fontId="6" fillId="16" borderId="2" xfId="3" applyNumberFormat="1" applyFont="1" applyFill="1" applyBorder="1"/>
    <xf numFmtId="14" fontId="31" fillId="0" borderId="17" xfId="7" applyNumberFormat="1" applyFont="1" applyBorder="1" applyAlignment="1">
      <alignment horizontal="center"/>
    </xf>
    <xf numFmtId="14" fontId="31" fillId="0" borderId="18" xfId="7" applyNumberFormat="1" applyFont="1" applyBorder="1" applyAlignment="1">
      <alignment horizontal="center"/>
    </xf>
    <xf numFmtId="14" fontId="32" fillId="18" borderId="19" xfId="7" applyNumberFormat="1" applyFont="1" applyFill="1" applyBorder="1"/>
    <xf numFmtId="14" fontId="32" fillId="18" borderId="20" xfId="7" applyNumberFormat="1" applyFont="1" applyFill="1" applyBorder="1"/>
    <xf numFmtId="14" fontId="32" fillId="18" borderId="21" xfId="7" applyNumberFormat="1" applyFont="1" applyFill="1" applyBorder="1"/>
    <xf numFmtId="14" fontId="32" fillId="18" borderId="22" xfId="7" applyNumberFormat="1" applyFont="1" applyFill="1" applyBorder="1"/>
    <xf numFmtId="14" fontId="32" fillId="18" borderId="23" xfId="7" applyNumberFormat="1" applyFont="1" applyFill="1" applyBorder="1"/>
    <xf numFmtId="14" fontId="32" fillId="18" borderId="24" xfId="7" applyNumberFormat="1" applyFont="1" applyFill="1" applyBorder="1"/>
    <xf numFmtId="14" fontId="32" fillId="18" borderId="25" xfId="7" applyNumberFormat="1" applyFont="1" applyFill="1" applyBorder="1"/>
    <xf numFmtId="0" fontId="33" fillId="0" borderId="0" xfId="0" applyFont="1"/>
    <xf numFmtId="0" fontId="33" fillId="0" borderId="2" xfId="0" applyFont="1" applyBorder="1"/>
    <xf numFmtId="0" fontId="33" fillId="0" borderId="2" xfId="0" applyFont="1" applyBorder="1" applyAlignment="1">
      <alignment horizontal="left"/>
    </xf>
    <xf numFmtId="0" fontId="33" fillId="0" borderId="0" xfId="0" applyFont="1" applyAlignment="1">
      <alignment horizontal="left"/>
    </xf>
    <xf numFmtId="49" fontId="34" fillId="3" borderId="2" xfId="1" applyNumberFormat="1" applyFont="1" applyFill="1" applyBorder="1" applyAlignment="1">
      <alignment horizontal="center" vertical="center" wrapText="1"/>
    </xf>
    <xf numFmtId="164" fontId="34" fillId="3" borderId="2" xfId="1" quotePrefix="1" applyNumberFormat="1" applyFont="1" applyFill="1" applyBorder="1" applyAlignment="1">
      <alignment horizontal="center" vertical="center" wrapText="1"/>
    </xf>
    <xf numFmtId="3" fontId="34" fillId="3" borderId="2" xfId="1" applyNumberFormat="1" applyFont="1" applyFill="1" applyBorder="1" applyAlignment="1">
      <alignment horizontal="center" vertical="center" wrapText="1"/>
    </xf>
    <xf numFmtId="14" fontId="34" fillId="3" borderId="2" xfId="1" applyNumberFormat="1" applyFont="1" applyFill="1" applyBorder="1" applyAlignment="1">
      <alignment horizontal="center" vertical="center" wrapText="1"/>
    </xf>
    <xf numFmtId="0" fontId="33" fillId="0" borderId="0" xfId="0" applyFont="1" applyAlignment="1">
      <alignment horizontal="center"/>
    </xf>
    <xf numFmtId="14" fontId="0" fillId="0" borderId="0" xfId="0" applyNumberFormat="1" applyBorder="1"/>
    <xf numFmtId="0" fontId="2" fillId="19" borderId="15" xfId="0" applyFont="1" applyFill="1" applyBorder="1" applyAlignment="1">
      <alignment horizontal="center" vertical="center" wrapText="1"/>
    </xf>
    <xf numFmtId="0" fontId="2" fillId="19" borderId="2" xfId="0" applyFont="1" applyFill="1" applyBorder="1" applyAlignment="1">
      <alignment horizontal="center" vertical="center" wrapText="1"/>
    </xf>
    <xf numFmtId="14" fontId="0" fillId="0" borderId="2" xfId="0" applyNumberFormat="1" applyBorder="1"/>
    <xf numFmtId="0" fontId="35" fillId="0" borderId="2" xfId="0" applyFont="1" applyBorder="1"/>
    <xf numFmtId="0" fontId="35" fillId="0" borderId="2" xfId="0" applyFont="1" applyBorder="1" applyAlignment="1">
      <alignment horizontal="center"/>
    </xf>
    <xf numFmtId="14" fontId="35" fillId="0" borderId="2" xfId="0" applyNumberFormat="1" applyFont="1" applyBorder="1" applyAlignment="1">
      <alignment horizontal="center"/>
    </xf>
    <xf numFmtId="14" fontId="35" fillId="0" borderId="2" xfId="0" applyNumberFormat="1" applyFont="1" applyBorder="1"/>
    <xf numFmtId="0" fontId="4" fillId="0" borderId="0" xfId="4" applyFont="1" applyAlignment="1">
      <alignment vertical="top" wrapText="1"/>
    </xf>
    <xf numFmtId="0" fontId="5" fillId="0" borderId="2" xfId="3" applyFont="1" applyBorder="1"/>
    <xf numFmtId="0" fontId="5" fillId="0" borderId="1" xfId="3" applyFont="1" applyBorder="1"/>
    <xf numFmtId="0" fontId="2" fillId="20" borderId="2" xfId="0" applyFont="1" applyFill="1" applyBorder="1" applyAlignment="1">
      <alignment horizontal="center" vertical="center"/>
    </xf>
    <xf numFmtId="0" fontId="2" fillId="20" borderId="2" xfId="0" applyFont="1" applyFill="1" applyBorder="1" applyAlignment="1">
      <alignment horizontal="center" vertical="center" wrapText="1"/>
    </xf>
    <xf numFmtId="49" fontId="38" fillId="20" borderId="2" xfId="1" applyNumberFormat="1" applyFont="1" applyFill="1" applyBorder="1" applyAlignment="1">
      <alignment horizontal="center" vertical="center" wrapText="1"/>
    </xf>
    <xf numFmtId="14" fontId="27" fillId="12" borderId="2" xfId="0" applyNumberFormat="1"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40" fillId="0" borderId="26" xfId="0" applyFont="1" applyBorder="1"/>
    <xf numFmtId="0" fontId="1" fillId="0" borderId="26" xfId="0" applyFont="1" applyBorder="1"/>
    <xf numFmtId="0" fontId="40" fillId="0" borderId="27" xfId="0" applyFont="1" applyBorder="1"/>
    <xf numFmtId="0" fontId="40" fillId="0" borderId="12" xfId="0" applyFont="1" applyBorder="1"/>
    <xf numFmtId="0" fontId="36" fillId="0" borderId="2" xfId="0" applyFont="1" applyBorder="1"/>
    <xf numFmtId="0" fontId="39" fillId="0" borderId="2" xfId="0" applyFont="1" applyBorder="1"/>
    <xf numFmtId="0" fontId="36" fillId="0" borderId="2" xfId="0" applyFont="1" applyBorder="1" applyAlignment="1">
      <alignment vertical="center"/>
    </xf>
    <xf numFmtId="0" fontId="36" fillId="0" borderId="2" xfId="0" applyFont="1" applyBorder="1" applyAlignment="1">
      <alignment horizontal="left" vertical="center"/>
    </xf>
    <xf numFmtId="0" fontId="39" fillId="0" borderId="0" xfId="0" applyFont="1"/>
    <xf numFmtId="0" fontId="39" fillId="0" borderId="2" xfId="0" applyFont="1" applyBorder="1" applyAlignment="1">
      <alignment wrapText="1"/>
    </xf>
    <xf numFmtId="0" fontId="0" fillId="0" borderId="2" xfId="0" applyBorder="1" applyAlignment="1">
      <alignment vertical="center" wrapText="1"/>
    </xf>
    <xf numFmtId="0" fontId="39" fillId="0" borderId="2" xfId="0" applyFont="1" applyBorder="1" applyAlignment="1">
      <alignment vertical="center"/>
    </xf>
    <xf numFmtId="0" fontId="0" fillId="0" borderId="2" xfId="0" applyBorder="1" applyAlignment="1">
      <alignment wrapText="1"/>
    </xf>
    <xf numFmtId="0" fontId="39" fillId="0" borderId="0" xfId="0" applyFont="1" applyAlignment="1">
      <alignment wrapText="1"/>
    </xf>
    <xf numFmtId="0" fontId="39" fillId="0" borderId="2" xfId="0" applyFont="1" applyBorder="1" applyAlignment="1">
      <alignment vertical="center" wrapText="1"/>
    </xf>
    <xf numFmtId="0" fontId="36" fillId="0" borderId="2" xfId="0" applyFont="1" applyBorder="1" applyAlignment="1">
      <alignment wrapText="1"/>
    </xf>
    <xf numFmtId="0" fontId="0" fillId="0" borderId="2" xfId="0" applyBorder="1" applyAlignment="1">
      <alignment horizontal="left" wrapText="1"/>
    </xf>
    <xf numFmtId="0" fontId="0" fillId="0" borderId="2" xfId="0" applyBorder="1" applyAlignment="1">
      <alignment vertical="center"/>
    </xf>
    <xf numFmtId="0" fontId="41" fillId="0" borderId="0" xfId="0" applyFont="1" applyAlignment="1">
      <alignment wrapText="1"/>
    </xf>
    <xf numFmtId="0" fontId="37" fillId="0" borderId="2" xfId="0" applyFont="1" applyBorder="1" applyAlignment="1">
      <alignment vertical="center"/>
    </xf>
    <xf numFmtId="0" fontId="37" fillId="0" borderId="2" xfId="0" quotePrefix="1" applyFont="1" applyBorder="1" applyAlignment="1">
      <alignment vertical="center"/>
    </xf>
    <xf numFmtId="0" fontId="0" fillId="0" borderId="2" xfId="0" applyBorder="1"/>
    <xf numFmtId="0" fontId="36" fillId="21" borderId="2" xfId="0" applyFont="1" applyFill="1" applyBorder="1" applyAlignment="1">
      <alignment horizontal="center"/>
    </xf>
    <xf numFmtId="0" fontId="36" fillId="21" borderId="2" xfId="0" applyFont="1" applyFill="1" applyBorder="1"/>
    <xf numFmtId="0" fontId="36" fillId="21" borderId="2" xfId="0" applyFont="1" applyFill="1" applyBorder="1" applyAlignment="1">
      <alignment horizontal="left"/>
    </xf>
    <xf numFmtId="14" fontId="36" fillId="21" borderId="2" xfId="0" applyNumberFormat="1" applyFont="1" applyFill="1" applyBorder="1" applyAlignment="1">
      <alignment horizontal="center"/>
    </xf>
    <xf numFmtId="14" fontId="42" fillId="21" borderId="2" xfId="0" applyNumberFormat="1" applyFont="1" applyFill="1" applyBorder="1" applyAlignment="1">
      <alignment horizontal="center"/>
    </xf>
    <xf numFmtId="0" fontId="36" fillId="0" borderId="2" xfId="0" applyFont="1" applyBorder="1" applyAlignment="1">
      <alignment horizontal="center"/>
    </xf>
    <xf numFmtId="0" fontId="36" fillId="0" borderId="2" xfId="0" quotePrefix="1" applyFont="1" applyBorder="1" applyAlignment="1">
      <alignment horizontal="left"/>
    </xf>
    <xf numFmtId="0" fontId="36" fillId="0" borderId="2" xfId="0" applyFont="1" applyBorder="1" applyAlignment="1">
      <alignment horizontal="left"/>
    </xf>
    <xf numFmtId="14" fontId="36" fillId="0" borderId="2" xfId="0" applyNumberFormat="1" applyFont="1" applyBorder="1" applyAlignment="1">
      <alignment horizontal="center"/>
    </xf>
    <xf numFmtId="14" fontId="42" fillId="0" borderId="2" xfId="0" applyNumberFormat="1" applyFont="1" applyBorder="1" applyAlignment="1">
      <alignment horizontal="center"/>
    </xf>
    <xf numFmtId="0" fontId="36" fillId="0" borderId="2" xfId="0" quotePrefix="1" applyFont="1" applyBorder="1"/>
    <xf numFmtId="0" fontId="36" fillId="22" borderId="2" xfId="0" applyFont="1" applyFill="1" applyBorder="1"/>
    <xf numFmtId="14" fontId="43" fillId="22" borderId="2" xfId="0" applyNumberFormat="1" applyFont="1" applyFill="1" applyBorder="1" applyAlignment="1">
      <alignment horizontal="center"/>
    </xf>
    <xf numFmtId="0" fontId="36" fillId="23" borderId="2" xfId="0" applyFont="1" applyFill="1" applyBorder="1"/>
    <xf numFmtId="14" fontId="43" fillId="23" borderId="2" xfId="0" applyNumberFormat="1" applyFont="1" applyFill="1" applyBorder="1" applyAlignment="1">
      <alignment horizontal="center"/>
    </xf>
    <xf numFmtId="0" fontId="36" fillId="0" borderId="2" xfId="0" applyFont="1" applyBorder="1" applyAlignment="1">
      <alignment horizontal="center" vertical="center"/>
    </xf>
    <xf numFmtId="14" fontId="32" fillId="0" borderId="2" xfId="10" applyNumberFormat="1" applyFont="1" applyBorder="1" applyAlignment="1">
      <alignment horizontal="center" vertical="center"/>
    </xf>
    <xf numFmtId="0" fontId="37" fillId="0" borderId="2" xfId="11" applyFont="1" applyBorder="1" applyAlignment="1">
      <alignment horizontal="center" vertical="center" wrapText="1"/>
    </xf>
    <xf numFmtId="0" fontId="37" fillId="0" borderId="2" xfId="11" applyFont="1" applyBorder="1" applyAlignment="1">
      <alignment horizontal="center" vertical="center"/>
    </xf>
    <xf numFmtId="0" fontId="37" fillId="0" borderId="2" xfId="11" applyFont="1" applyBorder="1" applyAlignment="1">
      <alignment horizontal="left" vertical="center" wrapText="1"/>
    </xf>
    <xf numFmtId="14" fontId="37" fillId="0" borderId="2" xfId="11" applyNumberFormat="1" applyFont="1" applyBorder="1" applyAlignment="1">
      <alignment horizontal="center" vertical="center" wrapText="1"/>
    </xf>
    <xf numFmtId="14" fontId="43" fillId="21" borderId="2" xfId="0" applyNumberFormat="1" applyFont="1" applyFill="1" applyBorder="1" applyAlignment="1">
      <alignment horizontal="center"/>
    </xf>
    <xf numFmtId="14" fontId="43" fillId="24" borderId="2" xfId="0" applyNumberFormat="1" applyFont="1" applyFill="1" applyBorder="1" applyAlignment="1">
      <alignment horizontal="center"/>
    </xf>
    <xf numFmtId="0" fontId="36" fillId="25" borderId="2" xfId="0" applyFont="1" applyFill="1" applyBorder="1"/>
    <xf numFmtId="14" fontId="43" fillId="25" borderId="2" xfId="0" applyNumberFormat="1" applyFont="1" applyFill="1" applyBorder="1" applyAlignment="1">
      <alignment horizontal="center"/>
    </xf>
    <xf numFmtId="0" fontId="36" fillId="21" borderId="2" xfId="0" quotePrefix="1" applyFont="1" applyFill="1" applyBorder="1"/>
    <xf numFmtId="0" fontId="32" fillId="21" borderId="2" xfId="0" applyFont="1" applyFill="1" applyBorder="1"/>
    <xf numFmtId="0" fontId="36" fillId="18" borderId="2" xfId="0" applyFont="1" applyFill="1" applyBorder="1"/>
    <xf numFmtId="14" fontId="43" fillId="18" borderId="2" xfId="0" applyNumberFormat="1" applyFont="1" applyFill="1" applyBorder="1" applyAlignment="1">
      <alignment horizontal="center"/>
    </xf>
    <xf numFmtId="0" fontId="36" fillId="26" borderId="2" xfId="0" applyFont="1" applyFill="1" applyBorder="1"/>
    <xf numFmtId="14" fontId="37" fillId="21" borderId="2" xfId="0" applyNumberFormat="1" applyFont="1" applyFill="1" applyBorder="1" applyAlignment="1">
      <alignment horizontal="center"/>
    </xf>
    <xf numFmtId="14" fontId="37" fillId="0" borderId="2" xfId="0" applyNumberFormat="1" applyFont="1" applyBorder="1" applyAlignment="1">
      <alignment horizontal="center"/>
    </xf>
    <xf numFmtId="0" fontId="46" fillId="22" borderId="2" xfId="0" applyFont="1" applyFill="1" applyBorder="1" applyAlignment="1">
      <alignment horizontal="center" vertical="center" wrapText="1"/>
    </xf>
    <xf numFmtId="0" fontId="47" fillId="22" borderId="2" xfId="0" applyFont="1" applyFill="1" applyBorder="1" applyAlignment="1">
      <alignment horizontal="center" vertical="center" wrapText="1"/>
    </xf>
    <xf numFmtId="0" fontId="47" fillId="27" borderId="2" xfId="0" applyFont="1" applyFill="1" applyBorder="1" applyAlignment="1">
      <alignment horizontal="center" vertical="center" wrapText="1"/>
    </xf>
    <xf numFmtId="0" fontId="36" fillId="0" borderId="2" xfId="0" applyFont="1" applyBorder="1" applyAlignment="1">
      <alignment horizontal="center" wrapText="1"/>
    </xf>
    <xf numFmtId="14" fontId="36" fillId="0" borderId="2" xfId="0" applyNumberFormat="1" applyFont="1" applyBorder="1" applyAlignment="1">
      <alignment horizontal="center" wrapText="1"/>
    </xf>
    <xf numFmtId="14" fontId="36" fillId="0" borderId="2" xfId="0" applyNumberFormat="1" applyFont="1" applyBorder="1" applyAlignment="1">
      <alignment horizontal="center" vertical="center" wrapText="1"/>
    </xf>
    <xf numFmtId="0" fontId="36" fillId="0" borderId="2" xfId="0" applyFont="1" applyBorder="1" applyAlignment="1">
      <alignment horizontal="center" vertical="center" wrapText="1"/>
    </xf>
    <xf numFmtId="0" fontId="36" fillId="0" borderId="0" xfId="0" applyFont="1"/>
    <xf numFmtId="14" fontId="36" fillId="0" borderId="0" xfId="0" applyNumberFormat="1" applyFont="1" applyAlignment="1">
      <alignment horizontal="center" wrapText="1"/>
    </xf>
    <xf numFmtId="14" fontId="36" fillId="0" borderId="0" xfId="0" applyNumberFormat="1" applyFont="1" applyAlignment="1">
      <alignment horizontal="center"/>
    </xf>
    <xf numFmtId="14" fontId="33" fillId="0" borderId="0" xfId="0" applyNumberFormat="1" applyFont="1" applyAlignment="1">
      <alignment horizontal="center"/>
    </xf>
    <xf numFmtId="14" fontId="47" fillId="22" borderId="2" xfId="0" applyNumberFormat="1" applyFont="1" applyFill="1" applyBorder="1" applyAlignment="1">
      <alignment horizontal="center" vertical="center" wrapText="1"/>
    </xf>
    <xf numFmtId="14" fontId="47" fillId="27" borderId="2" xfId="0" applyNumberFormat="1" applyFont="1" applyFill="1" applyBorder="1" applyAlignment="1">
      <alignment horizontal="center" vertical="center" wrapText="1"/>
    </xf>
    <xf numFmtId="0" fontId="44" fillId="0" borderId="2" xfId="0" applyFont="1" applyBorder="1" applyAlignment="1">
      <alignment horizontal="center"/>
    </xf>
    <xf numFmtId="0" fontId="33" fillId="0" borderId="0" xfId="0" applyFont="1" applyBorder="1"/>
    <xf numFmtId="0" fontId="33" fillId="0" borderId="0" xfId="0" applyFont="1" applyBorder="1" applyAlignment="1">
      <alignment horizontal="left"/>
    </xf>
    <xf numFmtId="0" fontId="36" fillId="0" borderId="0" xfId="0" applyFont="1" applyBorder="1"/>
    <xf numFmtId="0" fontId="5" fillId="0" borderId="0" xfId="3" applyFont="1" applyAlignment="1">
      <alignment horizontal="left"/>
    </xf>
    <xf numFmtId="0" fontId="0" fillId="0" borderId="0" xfId="0" applyBorder="1" applyAlignment="1">
      <alignment horizontal="left"/>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Alignment="1">
      <alignment horizontal="center"/>
    </xf>
    <xf numFmtId="0" fontId="5" fillId="0" borderId="0" xfId="3" applyFont="1" applyBorder="1" applyAlignment="1"/>
    <xf numFmtId="14" fontId="43" fillId="0" borderId="2" xfId="0" applyNumberFormat="1" applyFont="1" applyBorder="1" applyAlignment="1">
      <alignment horizontal="center"/>
    </xf>
    <xf numFmtId="0" fontId="5" fillId="0" borderId="1" xfId="3" applyFont="1" applyBorder="1" applyAlignment="1">
      <alignment horizontal="left"/>
    </xf>
    <xf numFmtId="0" fontId="36" fillId="28" borderId="0" xfId="0" applyFont="1" applyFill="1"/>
    <xf numFmtId="14" fontId="34" fillId="3" borderId="2" xfId="2" applyNumberFormat="1" applyFont="1" applyFill="1" applyBorder="1" applyAlignment="1">
      <alignment horizontal="center" vertical="center" wrapText="1"/>
    </xf>
    <xf numFmtId="49" fontId="34" fillId="3" borderId="2" xfId="1" applyNumberFormat="1" applyFont="1" applyFill="1" applyBorder="1" applyAlignment="1">
      <alignment horizontal="center" vertical="center"/>
    </xf>
    <xf numFmtId="49" fontId="34" fillId="0" borderId="0" xfId="1" applyNumberFormat="1" applyFont="1" applyAlignment="1">
      <alignment horizontal="center" vertical="center" wrapText="1"/>
    </xf>
    <xf numFmtId="49" fontId="34" fillId="0" borderId="0" xfId="1" applyNumberFormat="1" applyFont="1" applyAlignment="1">
      <alignment horizontal="center" vertical="center"/>
    </xf>
    <xf numFmtId="0" fontId="18" fillId="0" borderId="0" xfId="9" applyFont="1" applyAlignment="1">
      <alignment vertical="center"/>
    </xf>
    <xf numFmtId="0" fontId="18" fillId="0" borderId="0" xfId="10" applyFont="1" applyAlignment="1">
      <alignment vertical="center"/>
    </xf>
    <xf numFmtId="0" fontId="49" fillId="29" borderId="2" xfId="0" applyFont="1" applyFill="1" applyBorder="1" applyAlignment="1">
      <alignment horizontal="center" vertical="center"/>
    </xf>
    <xf numFmtId="0" fontId="49" fillId="29" borderId="2" xfId="0" applyFont="1" applyFill="1" applyBorder="1" applyAlignment="1">
      <alignment horizontal="center" vertical="center" wrapText="1"/>
    </xf>
    <xf numFmtId="0" fontId="37" fillId="0" borderId="2" xfId="0" applyFont="1" applyBorder="1" applyAlignment="1">
      <alignment horizontal="left" vertical="center"/>
    </xf>
    <xf numFmtId="0" fontId="32" fillId="0" borderId="2" xfId="12" applyFont="1" applyFill="1" applyBorder="1" applyAlignment="1">
      <alignment horizontal="left"/>
    </xf>
    <xf numFmtId="0" fontId="37" fillId="0" borderId="2" xfId="0" applyFont="1" applyBorder="1" applyAlignment="1">
      <alignment horizontal="center"/>
    </xf>
    <xf numFmtId="0" fontId="37" fillId="0" borderId="2" xfId="0" applyFont="1" applyBorder="1" applyAlignment="1">
      <alignment horizontal="left"/>
    </xf>
    <xf numFmtId="0" fontId="32" fillId="0" borderId="2" xfId="12" applyFont="1" applyFill="1" applyBorder="1"/>
    <xf numFmtId="0" fontId="37" fillId="21" borderId="2" xfId="0" applyFont="1" applyFill="1" applyBorder="1" applyAlignment="1">
      <alignment horizontal="center"/>
    </xf>
    <xf numFmtId="0" fontId="37" fillId="21" borderId="2" xfId="0" applyFont="1" applyFill="1" applyBorder="1"/>
    <xf numFmtId="0" fontId="37" fillId="21" borderId="2" xfId="0" applyFont="1" applyFill="1" applyBorder="1" applyAlignment="1">
      <alignment horizontal="left"/>
    </xf>
    <xf numFmtId="0" fontId="37" fillId="0" borderId="2" xfId="0" applyFont="1" applyBorder="1"/>
    <xf numFmtId="0" fontId="37" fillId="0" borderId="2" xfId="0" quotePrefix="1" applyFont="1" applyBorder="1" applyAlignment="1">
      <alignment horizontal="left"/>
    </xf>
    <xf numFmtId="0" fontId="37" fillId="0" borderId="2" xfId="0" quotePrefix="1" applyFont="1" applyBorder="1" applyAlignment="1">
      <alignment horizontal="center"/>
    </xf>
    <xf numFmtId="0" fontId="37" fillId="0" borderId="2" xfId="0" quotePrefix="1" applyFont="1" applyBorder="1"/>
    <xf numFmtId="0" fontId="37" fillId="22" borderId="2" xfId="0" applyFont="1" applyFill="1" applyBorder="1" applyAlignment="1">
      <alignment horizontal="center"/>
    </xf>
    <xf numFmtId="0" fontId="37" fillId="22" borderId="2" xfId="0" applyFont="1" applyFill="1" applyBorder="1"/>
    <xf numFmtId="0" fontId="37" fillId="22" borderId="2" xfId="0" quotePrefix="1" applyFont="1" applyFill="1" applyBorder="1" applyAlignment="1">
      <alignment horizontal="left"/>
    </xf>
    <xf numFmtId="0" fontId="37" fillId="22" borderId="2" xfId="0" applyFont="1" applyFill="1" applyBorder="1" applyAlignment="1">
      <alignment horizontal="left"/>
    </xf>
    <xf numFmtId="14" fontId="37" fillId="22" borderId="2" xfId="0" applyNumberFormat="1" applyFont="1" applyFill="1" applyBorder="1" applyAlignment="1">
      <alignment horizontal="center"/>
    </xf>
    <xf numFmtId="0" fontId="37" fillId="24" borderId="2" xfId="0" applyFont="1" applyFill="1" applyBorder="1" applyAlignment="1">
      <alignment horizontal="center"/>
    </xf>
    <xf numFmtId="0" fontId="37" fillId="24" borderId="2" xfId="0" applyFont="1" applyFill="1" applyBorder="1"/>
    <xf numFmtId="0" fontId="37" fillId="24" borderId="2" xfId="0" quotePrefix="1" applyFont="1" applyFill="1" applyBorder="1" applyAlignment="1">
      <alignment horizontal="left"/>
    </xf>
    <xf numFmtId="0" fontId="37" fillId="24" borderId="2" xfId="0" applyFont="1" applyFill="1" applyBorder="1" applyAlignment="1">
      <alignment horizontal="left"/>
    </xf>
    <xf numFmtId="14" fontId="37" fillId="24" borderId="2" xfId="0" applyNumberFormat="1" applyFont="1" applyFill="1" applyBorder="1" applyAlignment="1">
      <alignment horizontal="center"/>
    </xf>
    <xf numFmtId="0" fontId="32" fillId="0" borderId="2" xfId="0" applyFont="1" applyBorder="1"/>
    <xf numFmtId="14" fontId="37" fillId="21" borderId="2" xfId="0" applyNumberFormat="1" applyFont="1" applyFill="1" applyBorder="1" applyAlignment="1">
      <alignment horizontal="left"/>
    </xf>
    <xf numFmtId="0" fontId="37" fillId="21" borderId="2" xfId="0" quotePrefix="1" applyFont="1" applyFill="1" applyBorder="1" applyAlignment="1">
      <alignment horizontal="left"/>
    </xf>
    <xf numFmtId="14" fontId="37" fillId="0" borderId="2" xfId="0" applyNumberFormat="1" applyFont="1" applyBorder="1"/>
    <xf numFmtId="0" fontId="37" fillId="23" borderId="2" xfId="0" applyFont="1" applyFill="1" applyBorder="1" applyAlignment="1">
      <alignment horizontal="center"/>
    </xf>
    <xf numFmtId="0" fontId="37" fillId="23" borderId="2" xfId="0" applyFont="1" applyFill="1" applyBorder="1"/>
    <xf numFmtId="0" fontId="37" fillId="23" borderId="2" xfId="0" quotePrefix="1" applyFont="1" applyFill="1" applyBorder="1" applyAlignment="1">
      <alignment horizontal="left"/>
    </xf>
    <xf numFmtId="0" fontId="37" fillId="23" borderId="2" xfId="0" applyFont="1" applyFill="1" applyBorder="1" applyAlignment="1">
      <alignment horizontal="left"/>
    </xf>
    <xf numFmtId="0" fontId="32" fillId="23" borderId="2" xfId="12" applyFont="1" applyFill="1" applyBorder="1"/>
    <xf numFmtId="14" fontId="37" fillId="23" borderId="2" xfId="0" applyNumberFormat="1" applyFont="1" applyFill="1" applyBorder="1" applyAlignment="1">
      <alignment horizontal="center"/>
    </xf>
    <xf numFmtId="0" fontId="37" fillId="0" borderId="2" xfId="0" applyFont="1" applyBorder="1" applyAlignment="1">
      <alignment horizontal="center" vertical="center"/>
    </xf>
    <xf numFmtId="14" fontId="37" fillId="0" borderId="2" xfId="0" applyNumberFormat="1" applyFont="1" applyBorder="1" applyAlignment="1">
      <alignment horizontal="center" vertical="center"/>
    </xf>
    <xf numFmtId="0" fontId="32" fillId="21" borderId="2" xfId="12" applyFont="1" applyFill="1" applyBorder="1"/>
    <xf numFmtId="0" fontId="37" fillId="25" borderId="2" xfId="0" applyFont="1" applyFill="1" applyBorder="1" applyAlignment="1">
      <alignment horizontal="center"/>
    </xf>
    <xf numFmtId="0" fontId="37" fillId="25" borderId="2" xfId="0" applyFont="1" applyFill="1" applyBorder="1"/>
    <xf numFmtId="0" fontId="37" fillId="25" borderId="2" xfId="0" applyFont="1" applyFill="1" applyBorder="1" applyAlignment="1">
      <alignment horizontal="left"/>
    </xf>
    <xf numFmtId="14" fontId="37" fillId="25" borderId="2" xfId="0" applyNumberFormat="1" applyFont="1" applyFill="1" applyBorder="1" applyAlignment="1">
      <alignment horizontal="center"/>
    </xf>
    <xf numFmtId="14" fontId="37" fillId="21" borderId="2" xfId="0" applyNumberFormat="1" applyFont="1" applyFill="1" applyBorder="1"/>
    <xf numFmtId="14" fontId="42" fillId="21" borderId="2" xfId="0" applyNumberFormat="1" applyFont="1" applyFill="1" applyBorder="1"/>
    <xf numFmtId="0" fontId="37" fillId="21" borderId="2" xfId="0" quotePrefix="1" applyFont="1" applyFill="1" applyBorder="1"/>
    <xf numFmtId="0" fontId="37" fillId="25" borderId="2" xfId="0" quotePrefix="1" applyFont="1" applyFill="1" applyBorder="1" applyAlignment="1">
      <alignment horizontal="center"/>
    </xf>
    <xf numFmtId="0" fontId="43" fillId="0" borderId="2" xfId="0" applyFont="1" applyBorder="1"/>
    <xf numFmtId="0" fontId="37" fillId="18" borderId="2" xfId="0" applyFont="1" applyFill="1" applyBorder="1" applyAlignment="1">
      <alignment horizontal="center"/>
    </xf>
    <xf numFmtId="0" fontId="37" fillId="18" borderId="2" xfId="0" applyFont="1" applyFill="1" applyBorder="1"/>
    <xf numFmtId="0" fontId="37" fillId="18" borderId="2" xfId="0" applyFont="1" applyFill="1" applyBorder="1" applyAlignment="1">
      <alignment horizontal="left"/>
    </xf>
    <xf numFmtId="14" fontId="37" fillId="18" borderId="2" xfId="0" applyNumberFormat="1" applyFont="1" applyFill="1" applyBorder="1" applyAlignment="1">
      <alignment horizontal="center"/>
    </xf>
    <xf numFmtId="0" fontId="37" fillId="25" borderId="2" xfId="0" quotePrefix="1" applyFont="1" applyFill="1" applyBorder="1"/>
    <xf numFmtId="0" fontId="32" fillId="25" borderId="2" xfId="12" applyFont="1" applyFill="1" applyBorder="1"/>
    <xf numFmtId="0" fontId="37" fillId="21" borderId="2" xfId="0" quotePrefix="1" applyFont="1" applyFill="1" applyBorder="1" applyAlignment="1">
      <alignment horizontal="center"/>
    </xf>
    <xf numFmtId="0" fontId="36" fillId="21" borderId="2" xfId="0" quotePrefix="1" applyFont="1" applyFill="1" applyBorder="1" applyAlignment="1">
      <alignment horizontal="left"/>
    </xf>
    <xf numFmtId="0" fontId="32" fillId="0" borderId="2" xfId="9" applyFont="1" applyBorder="1" applyAlignment="1">
      <alignment horizontal="left" vertical="center"/>
    </xf>
    <xf numFmtId="0" fontId="32" fillId="0" borderId="2" xfId="9" applyFont="1" applyBorder="1" applyAlignment="1">
      <alignment vertical="center"/>
    </xf>
    <xf numFmtId="0" fontId="32" fillId="0" borderId="2" xfId="9" applyFont="1" applyBorder="1" applyAlignment="1">
      <alignment horizontal="center" vertical="center"/>
    </xf>
    <xf numFmtId="14" fontId="32" fillId="0" borderId="2" xfId="9" applyNumberFormat="1" applyFont="1" applyBorder="1" applyAlignment="1">
      <alignment horizontal="center" vertical="center"/>
    </xf>
    <xf numFmtId="0" fontId="32" fillId="0" borderId="2" xfId="10" applyFont="1" applyBorder="1" applyAlignment="1">
      <alignment vertical="center"/>
    </xf>
    <xf numFmtId="0" fontId="37" fillId="21" borderId="2" xfId="9" applyFont="1" applyFill="1" applyBorder="1" applyAlignment="1">
      <alignment horizontal="left" vertical="center"/>
    </xf>
    <xf numFmtId="0" fontId="37" fillId="21" borderId="2" xfId="9" applyFont="1" applyFill="1" applyBorder="1" applyAlignment="1">
      <alignment vertical="center"/>
    </xf>
    <xf numFmtId="0" fontId="37" fillId="21" borderId="2" xfId="9" applyFont="1" applyFill="1" applyBorder="1" applyAlignment="1">
      <alignment horizontal="center" vertical="center"/>
    </xf>
    <xf numFmtId="14" fontId="37" fillId="21" borderId="2" xfId="9" applyNumberFormat="1" applyFont="1" applyFill="1" applyBorder="1" applyAlignment="1">
      <alignment horizontal="center" vertical="center"/>
    </xf>
    <xf numFmtId="0" fontId="37" fillId="0" borderId="2" xfId="9" applyFont="1" applyBorder="1" applyAlignment="1">
      <alignment horizontal="left"/>
    </xf>
    <xf numFmtId="0" fontId="37" fillId="0" borderId="2" xfId="9" applyFont="1" applyBorder="1"/>
    <xf numFmtId="0" fontId="37" fillId="0" borderId="2" xfId="9" applyFont="1" applyBorder="1" applyAlignment="1">
      <alignment horizontal="center"/>
    </xf>
    <xf numFmtId="0" fontId="37" fillId="0" borderId="2" xfId="9" applyFont="1" applyBorder="1" applyAlignment="1">
      <alignment horizontal="center" vertical="center"/>
    </xf>
    <xf numFmtId="14" fontId="37" fillId="0" borderId="2" xfId="9" applyNumberFormat="1" applyFont="1" applyBorder="1" applyAlignment="1">
      <alignment horizontal="center"/>
    </xf>
    <xf numFmtId="14" fontId="37" fillId="0" borderId="2" xfId="9" applyNumberFormat="1" applyFont="1" applyBorder="1" applyAlignment="1">
      <alignment horizontal="center" vertical="center"/>
    </xf>
    <xf numFmtId="0" fontId="32" fillId="0" borderId="15" xfId="10" applyFont="1" applyBorder="1" applyAlignment="1">
      <alignment vertical="center"/>
    </xf>
    <xf numFmtId="0" fontId="37" fillId="21" borderId="2" xfId="0" quotePrefix="1" applyFont="1" applyFill="1" applyBorder="1" applyAlignment="1">
      <alignment horizontal="center" vertical="center"/>
    </xf>
    <xf numFmtId="14" fontId="32" fillId="0" borderId="13" xfId="9" applyNumberFormat="1" applyFont="1" applyBorder="1" applyAlignment="1">
      <alignment horizontal="center" vertical="center"/>
    </xf>
    <xf numFmtId="0" fontId="32" fillId="0" borderId="13" xfId="9" applyFont="1" applyBorder="1" applyAlignment="1">
      <alignment horizontal="left" vertical="center"/>
    </xf>
    <xf numFmtId="0" fontId="32" fillId="0" borderId="13" xfId="9" applyFont="1" applyBorder="1" applyAlignment="1">
      <alignment vertical="center"/>
    </xf>
    <xf numFmtId="0" fontId="32" fillId="0" borderId="13" xfId="9" applyFont="1" applyBorder="1" applyAlignment="1">
      <alignment horizontal="center" vertical="center"/>
    </xf>
    <xf numFmtId="14" fontId="32" fillId="0" borderId="2" xfId="9" quotePrefix="1" applyNumberFormat="1" applyFont="1" applyBorder="1" applyAlignment="1">
      <alignment horizontal="center" vertical="center"/>
    </xf>
    <xf numFmtId="0" fontId="37" fillId="0" borderId="2" xfId="9" applyFont="1" applyBorder="1" applyAlignment="1">
      <alignment vertical="center"/>
    </xf>
    <xf numFmtId="0" fontId="32" fillId="0" borderId="12" xfId="9" applyFont="1" applyBorder="1" applyAlignment="1">
      <alignment horizontal="center" vertical="center"/>
    </xf>
    <xf numFmtId="0" fontId="32" fillId="0" borderId="12" xfId="9" applyFont="1" applyBorder="1" applyAlignment="1">
      <alignment vertical="center"/>
    </xf>
    <xf numFmtId="14" fontId="32" fillId="0" borderId="12" xfId="9" applyNumberFormat="1" applyFont="1" applyBorder="1" applyAlignment="1">
      <alignment horizontal="center" vertical="center"/>
    </xf>
    <xf numFmtId="0" fontId="37" fillId="0" borderId="2" xfId="9" applyFont="1" applyBorder="1" applyAlignment="1">
      <alignment horizontal="left" vertical="center"/>
    </xf>
    <xf numFmtId="14" fontId="32" fillId="0" borderId="2" xfId="0" applyNumberFormat="1" applyFont="1" applyBorder="1" applyAlignment="1">
      <alignment horizontal="center" vertical="center"/>
    </xf>
    <xf numFmtId="14" fontId="32" fillId="0" borderId="2" xfId="8" applyNumberFormat="1" applyFont="1" applyFill="1" applyBorder="1" applyAlignment="1">
      <alignment horizontal="center" vertical="center"/>
    </xf>
    <xf numFmtId="0" fontId="37" fillId="0" borderId="2" xfId="11" applyFont="1" applyBorder="1" applyAlignment="1">
      <alignment vertical="center" wrapText="1"/>
    </xf>
    <xf numFmtId="0" fontId="32" fillId="0" borderId="2" xfId="10" applyFont="1" applyBorder="1" applyAlignment="1">
      <alignment horizontal="center" vertical="center"/>
    </xf>
    <xf numFmtId="0" fontId="32" fillId="0" borderId="2" xfId="10" applyFont="1" applyBorder="1" applyAlignment="1">
      <alignment horizontal="left" vertical="center"/>
    </xf>
    <xf numFmtId="0" fontId="32" fillId="0" borderId="2" xfId="10" quotePrefix="1" applyFont="1" applyBorder="1" applyAlignment="1">
      <alignment horizontal="center" vertical="center"/>
    </xf>
    <xf numFmtId="0" fontId="36" fillId="21" borderId="2" xfId="0" applyFont="1" applyFill="1" applyBorder="1" applyAlignment="1">
      <alignment horizontal="center" vertical="center"/>
    </xf>
    <xf numFmtId="0" fontId="37" fillId="0" borderId="2" xfId="9" quotePrefix="1" applyFont="1" applyBorder="1" applyAlignment="1">
      <alignment horizontal="center" vertical="center"/>
    </xf>
    <xf numFmtId="0" fontId="37" fillId="21" borderId="2" xfId="0" applyFont="1" applyFill="1" applyBorder="1" applyAlignment="1">
      <alignment horizontal="center" vertical="center"/>
    </xf>
    <xf numFmtId="14" fontId="32" fillId="21" borderId="2" xfId="9" applyNumberFormat="1" applyFont="1" applyFill="1" applyBorder="1" applyAlignment="1">
      <alignment horizontal="center" vertical="center"/>
    </xf>
    <xf numFmtId="14" fontId="36" fillId="0" borderId="2" xfId="0" applyNumberFormat="1" applyFont="1" applyBorder="1" applyAlignment="1">
      <alignment horizontal="left"/>
    </xf>
    <xf numFmtId="14" fontId="32" fillId="0" borderId="2" xfId="10" applyNumberFormat="1" applyFont="1" applyBorder="1" applyAlignment="1">
      <alignment horizontal="left" vertical="center"/>
    </xf>
    <xf numFmtId="0" fontId="32" fillId="0" borderId="2" xfId="0" applyFont="1" applyBorder="1" applyAlignment="1">
      <alignment horizontal="left" vertical="center"/>
    </xf>
    <xf numFmtId="14" fontId="32" fillId="0" borderId="0" xfId="9" applyNumberFormat="1" applyFont="1" applyBorder="1" applyAlignment="1">
      <alignment horizontal="center" vertical="center"/>
    </xf>
    <xf numFmtId="0" fontId="5" fillId="0" borderId="2" xfId="3" applyFont="1" applyBorder="1" applyAlignment="1">
      <alignment horizontal="left"/>
    </xf>
    <xf numFmtId="0" fontId="15" fillId="2" borderId="11" xfId="1" applyFont="1" applyFill="1" applyBorder="1" applyAlignment="1">
      <alignment horizontal="center" vertical="center"/>
    </xf>
    <xf numFmtId="0" fontId="15" fillId="2" borderId="10" xfId="1" applyFont="1" applyFill="1" applyBorder="1" applyAlignment="1">
      <alignment horizontal="center" vertical="center"/>
    </xf>
    <xf numFmtId="0" fontId="15" fillId="2" borderId="9"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0" xfId="1" applyFont="1" applyFill="1" applyBorder="1" applyAlignment="1">
      <alignment horizontal="center" vertical="center"/>
    </xf>
    <xf numFmtId="0" fontId="15" fillId="2" borderId="7" xfId="1" applyFont="1" applyFill="1" applyBorder="1" applyAlignment="1">
      <alignment horizontal="center" vertical="center"/>
    </xf>
    <xf numFmtId="0" fontId="14" fillId="2" borderId="8"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3" fillId="5" borderId="8" xfId="1" applyFont="1" applyFill="1" applyBorder="1" applyAlignment="1">
      <alignment horizontal="center" vertical="center" wrapText="1"/>
    </xf>
    <xf numFmtId="0" fontId="13" fillId="5" borderId="0" xfId="1" applyFont="1" applyFill="1" applyBorder="1" applyAlignment="1">
      <alignment horizontal="center" vertical="center" wrapText="1"/>
    </xf>
    <xf numFmtId="0" fontId="13" fillId="5" borderId="7" xfId="1" applyFont="1" applyFill="1" applyBorder="1" applyAlignment="1">
      <alignment horizontal="center" vertical="center" wrapText="1"/>
    </xf>
    <xf numFmtId="0" fontId="8" fillId="8" borderId="0" xfId="3" applyFont="1" applyFill="1" applyBorder="1" applyAlignment="1">
      <alignment horizontal="center"/>
    </xf>
    <xf numFmtId="0" fontId="22" fillId="15" borderId="2" xfId="0" applyFont="1" applyFill="1" applyBorder="1" applyAlignment="1">
      <alignment horizontal="center" vertical="center"/>
    </xf>
    <xf numFmtId="0" fontId="21" fillId="14" borderId="2" xfId="0" applyFont="1" applyFill="1" applyBorder="1" applyAlignment="1">
      <alignment horizontal="center" vertical="center"/>
    </xf>
    <xf numFmtId="0" fontId="30" fillId="0" borderId="16" xfId="7" applyFont="1" applyBorder="1" applyAlignment="1">
      <alignment horizontal="center"/>
    </xf>
  </cellXfs>
  <cellStyles count="13">
    <cellStyle name="Check Cell" xfId="8" builtinId="23"/>
    <cellStyle name="Hyperlink" xfId="12" builtinId="8"/>
    <cellStyle name="Normal" xfId="0" builtinId="0"/>
    <cellStyle name="Normal 10" xfId="5" xr:uid="{00000000-0005-0000-0000-000001000000}"/>
    <cellStyle name="Normal 10 10 2" xfId="4" xr:uid="{00000000-0005-0000-0000-000002000000}"/>
    <cellStyle name="Normal 2" xfId="7" xr:uid="{12391C61-BD85-42FE-B0D0-C998D53FD77C}"/>
    <cellStyle name="Normal 2 2 2" xfId="1" xr:uid="{00000000-0005-0000-0000-000003000000}"/>
    <cellStyle name="Normal 3 2 2 2" xfId="3" xr:uid="{00000000-0005-0000-0000-000004000000}"/>
    <cellStyle name="Normal 32" xfId="2" xr:uid="{00000000-0005-0000-0000-000005000000}"/>
    <cellStyle name="Normal_Active 2017-05-31 2" xfId="11" xr:uid="{9B916426-0486-461B-9E66-894820BB32EC}"/>
    <cellStyle name="Normal_FMPU Active 2016-07-31 2 2" xfId="10" xr:uid="{D8210EC0-0F29-45F7-B808-6C703E204648}"/>
    <cellStyle name="Normal_Sheet1" xfId="6" xr:uid="{3F97B2AE-84AB-4D3D-982D-A46B26696E4B}"/>
    <cellStyle name="Normal_Sheet1 2 2" xfId="9" xr:uid="{835B7B13-0E8D-46B0-AB1C-5E943513A778}"/>
  </cellStyles>
  <dxfs count="19">
    <dxf>
      <font>
        <color auto="1"/>
      </font>
      <fill>
        <patternFill>
          <bgColor rgb="FFFFE699"/>
        </patternFill>
      </fill>
    </dxf>
    <dxf>
      <font>
        <b/>
        <i val="0"/>
      </font>
      <fill>
        <patternFill>
          <bgColor theme="5"/>
        </patternFill>
      </fill>
    </dxf>
    <dxf>
      <font>
        <b/>
        <i val="0"/>
      </font>
      <fill>
        <patternFill>
          <bgColor rgb="FF92D050"/>
        </patternFill>
      </fill>
    </dxf>
    <dxf>
      <font>
        <b/>
        <i val="0"/>
        <color rgb="FFC00000"/>
      </font>
      <fill>
        <patternFill>
          <bgColor rgb="FFFFFF00"/>
        </patternFill>
      </fill>
    </dxf>
    <dxf>
      <font>
        <b val="0"/>
        <i val="0"/>
        <color auto="1"/>
      </font>
      <fill>
        <patternFill>
          <bgColor theme="8" tint="0.59996337778862885"/>
        </patternFill>
      </fill>
    </dxf>
    <dxf>
      <font>
        <color auto="1"/>
      </font>
      <fill>
        <patternFill>
          <bgColor theme="0"/>
        </patternFill>
      </fill>
    </dxf>
    <dxf>
      <font>
        <color auto="1"/>
      </font>
      <fill>
        <patternFill>
          <bgColor rgb="FFFFE699"/>
        </patternFill>
      </fill>
    </dxf>
    <dxf>
      <font>
        <b/>
        <i val="0"/>
      </font>
      <fill>
        <patternFill>
          <bgColor theme="5"/>
        </patternFill>
      </fill>
    </dxf>
    <dxf>
      <font>
        <b/>
        <i val="0"/>
      </font>
      <fill>
        <patternFill>
          <bgColor rgb="FF92D050"/>
        </patternFill>
      </fill>
    </dxf>
    <dxf>
      <font>
        <b/>
        <i val="0"/>
        <color rgb="FFC00000"/>
      </font>
      <fill>
        <patternFill>
          <bgColor rgb="FFFFFF00"/>
        </patternFill>
      </fill>
    </dxf>
    <dxf>
      <font>
        <b val="0"/>
        <i val="0"/>
        <color auto="1"/>
      </font>
      <fill>
        <patternFill>
          <bgColor theme="8" tint="0.59996337778862885"/>
        </patternFill>
      </fill>
    </dxf>
    <dxf>
      <font>
        <color auto="1"/>
      </font>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E699"/>
      <color rgb="FFFFCC99"/>
      <color rgb="FFFFCCFF"/>
      <color rgb="FF99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wetha.konduru@wsp.com" TargetMode="External"/><Relationship Id="rId13" Type="http://schemas.openxmlformats.org/officeDocument/2006/relationships/hyperlink" Target="mailto:brandon.cramer@wsp.com" TargetMode="External"/><Relationship Id="rId18" Type="http://schemas.openxmlformats.org/officeDocument/2006/relationships/hyperlink" Target="mailto:crystal.ward@wsp.com" TargetMode="External"/><Relationship Id="rId26" Type="http://schemas.openxmlformats.org/officeDocument/2006/relationships/printerSettings" Target="../printerSettings/printerSettings2.bin"/><Relationship Id="rId3" Type="http://schemas.openxmlformats.org/officeDocument/2006/relationships/hyperlink" Target="mailto:brandon.cramer@woodplc.com" TargetMode="External"/><Relationship Id="rId21" Type="http://schemas.openxmlformats.org/officeDocument/2006/relationships/hyperlink" Target="mailto:crystal.ward@wsp.com" TargetMode="External"/><Relationship Id="rId7" Type="http://schemas.openxmlformats.org/officeDocument/2006/relationships/hyperlink" Target="mailto:brandon.cramer@wsp.com" TargetMode="External"/><Relationship Id="rId12" Type="http://schemas.openxmlformats.org/officeDocument/2006/relationships/hyperlink" Target="mailto:heather.rogers@freese.com" TargetMode="External"/><Relationship Id="rId17" Type="http://schemas.openxmlformats.org/officeDocument/2006/relationships/hyperlink" Target="mailto:crystal.ward@wsp.com" TargetMode="External"/><Relationship Id="rId25" Type="http://schemas.openxmlformats.org/officeDocument/2006/relationships/hyperlink" Target="mailto:tyler.bruce@wsp.com" TargetMode="External"/><Relationship Id="rId2" Type="http://schemas.openxmlformats.org/officeDocument/2006/relationships/hyperlink" Target="mailto:dave.guignet@maryland.gov" TargetMode="External"/><Relationship Id="rId16" Type="http://schemas.openxmlformats.org/officeDocument/2006/relationships/hyperlink" Target="mailto:crystal.ward@wsp.com" TargetMode="External"/><Relationship Id="rId20" Type="http://schemas.openxmlformats.org/officeDocument/2006/relationships/hyperlink" Target="mailto:crystal.ward@wsp.com" TargetMode="External"/><Relationship Id="rId1" Type="http://schemas.openxmlformats.org/officeDocument/2006/relationships/hyperlink" Target="mailto:jonathan.langley@woodplc.com" TargetMode="External"/><Relationship Id="rId6" Type="http://schemas.openxmlformats.org/officeDocument/2006/relationships/hyperlink" Target="mailto:alexandria.hunt@wsp.com" TargetMode="External"/><Relationship Id="rId11" Type="http://schemas.openxmlformats.org/officeDocument/2006/relationships/hyperlink" Target="mailto:david.r.cooper@wsp.com" TargetMode="External"/><Relationship Id="rId24" Type="http://schemas.openxmlformats.org/officeDocument/2006/relationships/hyperlink" Target="mailto:tyler.bruce@wsp.com" TargetMode="External"/><Relationship Id="rId5" Type="http://schemas.openxmlformats.org/officeDocument/2006/relationships/hyperlink" Target="mailto:alexandria.hunt@wsp.com" TargetMode="External"/><Relationship Id="rId15" Type="http://schemas.openxmlformats.org/officeDocument/2006/relationships/hyperlink" Target="mailto:crystal.ward@wsp.com" TargetMode="External"/><Relationship Id="rId23" Type="http://schemas.openxmlformats.org/officeDocument/2006/relationships/hyperlink" Target="mailto:crystal.ward@wsp.com" TargetMode="External"/><Relationship Id="rId10" Type="http://schemas.openxmlformats.org/officeDocument/2006/relationships/hyperlink" Target="mailto:alexandria.hunt@wsp.com" TargetMode="External"/><Relationship Id="rId19" Type="http://schemas.openxmlformats.org/officeDocument/2006/relationships/hyperlink" Target="mailto:crystal.ward@wsp.com" TargetMode="External"/><Relationship Id="rId4" Type="http://schemas.openxmlformats.org/officeDocument/2006/relationships/hyperlink" Target="mailto:emily.seeton@mbakerintl.com" TargetMode="External"/><Relationship Id="rId9" Type="http://schemas.openxmlformats.org/officeDocument/2006/relationships/hyperlink" Target="mailto:heather.rogers@freese.com" TargetMode="External"/><Relationship Id="rId14" Type="http://schemas.openxmlformats.org/officeDocument/2006/relationships/hyperlink" Target="mailto:crystal.ward@wsp.com" TargetMode="External"/><Relationship Id="rId22" Type="http://schemas.openxmlformats.org/officeDocument/2006/relationships/hyperlink" Target="mailto:crystal.ward@wsp.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81"/>
  <sheetViews>
    <sheetView topLeftCell="A46" workbookViewId="0">
      <selection activeCell="A57" sqref="A57:XFD57"/>
    </sheetView>
  </sheetViews>
  <sheetFormatPr defaultRowHeight="14.4" x14ac:dyDescent="0.3"/>
  <cols>
    <col min="1" max="1" width="26.88671875" bestFit="1" customWidth="1"/>
    <col min="2" max="2" width="120.109375" bestFit="1" customWidth="1"/>
    <col min="3" max="3" width="16.109375" bestFit="1" customWidth="1"/>
    <col min="4" max="4" width="83.88671875" bestFit="1" customWidth="1"/>
  </cols>
  <sheetData>
    <row r="1" spans="1:4" x14ac:dyDescent="0.3">
      <c r="A1" s="290" t="s">
        <v>205</v>
      </c>
      <c r="B1" s="291"/>
      <c r="C1" s="292"/>
      <c r="D1" s="22"/>
    </row>
    <row r="2" spans="1:4" x14ac:dyDescent="0.3">
      <c r="A2" s="293"/>
      <c r="B2" s="294"/>
      <c r="C2" s="295"/>
      <c r="D2" s="22"/>
    </row>
    <row r="3" spans="1:4" ht="29.4" x14ac:dyDescent="0.3">
      <c r="A3" s="35"/>
      <c r="B3" s="30"/>
      <c r="C3" s="33"/>
      <c r="D3" s="22"/>
    </row>
    <row r="4" spans="1:4" ht="29.4" x14ac:dyDescent="0.3">
      <c r="A4" s="35"/>
      <c r="B4" s="34"/>
      <c r="C4" s="33"/>
      <c r="D4" s="22"/>
    </row>
    <row r="5" spans="1:4" ht="25.35" customHeight="1" x14ac:dyDescent="0.3">
      <c r="A5" s="296" t="s">
        <v>1958</v>
      </c>
      <c r="B5" s="297"/>
      <c r="C5" s="298"/>
      <c r="D5" s="22"/>
    </row>
    <row r="6" spans="1:4" ht="25.35" customHeight="1" x14ac:dyDescent="0.3">
      <c r="A6" s="296"/>
      <c r="B6" s="297"/>
      <c r="C6" s="298"/>
      <c r="D6" s="22"/>
    </row>
    <row r="7" spans="1:4" x14ac:dyDescent="0.3">
      <c r="A7" s="21"/>
      <c r="B7" s="32"/>
      <c r="C7" s="29"/>
      <c r="D7" s="22"/>
    </row>
    <row r="8" spans="1:4" x14ac:dyDescent="0.3">
      <c r="A8" s="31"/>
      <c r="B8" s="30" t="s">
        <v>206</v>
      </c>
      <c r="C8" s="29"/>
      <c r="D8" s="22"/>
    </row>
    <row r="9" spans="1:4" x14ac:dyDescent="0.3">
      <c r="A9" s="299" t="s">
        <v>1959</v>
      </c>
      <c r="B9" s="300"/>
      <c r="C9" s="301"/>
      <c r="D9" s="22"/>
    </row>
    <row r="10" spans="1:4" x14ac:dyDescent="0.3">
      <c r="A10" s="299"/>
      <c r="B10" s="300"/>
      <c r="C10" s="301"/>
      <c r="D10" s="22"/>
    </row>
    <row r="11" spans="1:4" x14ac:dyDescent="0.3">
      <c r="A11" s="299"/>
      <c r="B11" s="300"/>
      <c r="C11" s="301"/>
      <c r="D11" s="22"/>
    </row>
    <row r="12" spans="1:4" x14ac:dyDescent="0.3">
      <c r="A12" s="299"/>
      <c r="B12" s="300"/>
      <c r="C12" s="301"/>
      <c r="D12" s="22"/>
    </row>
    <row r="13" spans="1:4" x14ac:dyDescent="0.3">
      <c r="A13" s="299"/>
      <c r="B13" s="300"/>
      <c r="C13" s="301"/>
      <c r="D13" s="22"/>
    </row>
    <row r="14" spans="1:4" x14ac:dyDescent="0.3">
      <c r="A14" s="28"/>
      <c r="B14" s="27"/>
      <c r="C14" s="26"/>
      <c r="D14" s="22"/>
    </row>
    <row r="15" spans="1:4" ht="15" thickBot="1" x14ac:dyDescent="0.35">
      <c r="A15" s="25"/>
      <c r="B15" s="24"/>
      <c r="C15" s="23"/>
      <c r="D15" s="22"/>
    </row>
    <row r="16" spans="1:4" x14ac:dyDescent="0.3">
      <c r="A16" s="21"/>
      <c r="B16" s="21"/>
      <c r="C16" s="21"/>
      <c r="D16" s="21"/>
    </row>
    <row r="17" spans="1:4" x14ac:dyDescent="0.3">
      <c r="A17" s="3" t="s">
        <v>207</v>
      </c>
      <c r="B17" s="3"/>
      <c r="C17" s="3"/>
      <c r="D17" s="3"/>
    </row>
    <row r="18" spans="1:4" x14ac:dyDescent="0.3">
      <c r="A18" s="3" t="s">
        <v>208</v>
      </c>
      <c r="B18" s="3"/>
      <c r="C18" s="3"/>
      <c r="D18" s="3"/>
    </row>
    <row r="19" spans="1:4" x14ac:dyDescent="0.3">
      <c r="A19" s="3"/>
      <c r="B19" s="3"/>
      <c r="C19" s="3"/>
      <c r="D19" s="3"/>
    </row>
    <row r="20" spans="1:4" x14ac:dyDescent="0.3">
      <c r="A20" s="3"/>
      <c r="B20" s="3"/>
      <c r="C20" s="3"/>
      <c r="D20" s="3"/>
    </row>
    <row r="21" spans="1:4" x14ac:dyDescent="0.3">
      <c r="A21" s="3" t="s">
        <v>209</v>
      </c>
      <c r="B21" s="3"/>
      <c r="C21" s="3"/>
      <c r="D21" s="3"/>
    </row>
    <row r="22" spans="1:4" x14ac:dyDescent="0.3">
      <c r="A22" s="20" t="s">
        <v>210</v>
      </c>
      <c r="B22" s="20" t="s">
        <v>211</v>
      </c>
      <c r="C22" s="19" t="s">
        <v>212</v>
      </c>
      <c r="D22" s="19" t="s">
        <v>213</v>
      </c>
    </row>
    <row r="23" spans="1:4" x14ac:dyDescent="0.3">
      <c r="A23" s="16" t="s">
        <v>0</v>
      </c>
      <c r="B23" s="15" t="s">
        <v>214</v>
      </c>
      <c r="C23" s="14" t="s">
        <v>215</v>
      </c>
      <c r="D23" s="14"/>
    </row>
    <row r="24" spans="1:4" x14ac:dyDescent="0.3">
      <c r="A24" s="16" t="s">
        <v>216</v>
      </c>
      <c r="B24" s="15" t="s">
        <v>217</v>
      </c>
      <c r="C24" s="14" t="s">
        <v>215</v>
      </c>
      <c r="D24" s="14"/>
    </row>
    <row r="25" spans="1:4" x14ac:dyDescent="0.3">
      <c r="A25" s="18" t="s">
        <v>218</v>
      </c>
      <c r="B25" s="15" t="s">
        <v>219</v>
      </c>
      <c r="C25" s="14" t="s">
        <v>215</v>
      </c>
      <c r="D25" s="14"/>
    </row>
    <row r="26" spans="1:4" x14ac:dyDescent="0.3">
      <c r="A26" s="18" t="s">
        <v>220</v>
      </c>
      <c r="B26" s="15" t="s">
        <v>221</v>
      </c>
      <c r="C26" s="14" t="s">
        <v>215</v>
      </c>
      <c r="D26" s="14"/>
    </row>
    <row r="27" spans="1:4" x14ac:dyDescent="0.3">
      <c r="A27" s="16" t="s">
        <v>222</v>
      </c>
      <c r="B27" s="15" t="s">
        <v>223</v>
      </c>
      <c r="C27" s="14" t="s">
        <v>215</v>
      </c>
      <c r="D27" s="14" t="s">
        <v>224</v>
      </c>
    </row>
    <row r="28" spans="1:4" x14ac:dyDescent="0.3">
      <c r="A28" s="17" t="s">
        <v>225</v>
      </c>
      <c r="B28" s="15" t="s">
        <v>226</v>
      </c>
      <c r="C28" s="14" t="s">
        <v>215</v>
      </c>
      <c r="D28" s="14"/>
    </row>
    <row r="29" spans="1:4" x14ac:dyDescent="0.3">
      <c r="A29" s="17" t="s">
        <v>227</v>
      </c>
      <c r="B29" s="15" t="s">
        <v>228</v>
      </c>
      <c r="C29" s="14" t="s">
        <v>229</v>
      </c>
      <c r="D29" s="14"/>
    </row>
    <row r="30" spans="1:4" x14ac:dyDescent="0.3">
      <c r="A30" s="17" t="s">
        <v>230</v>
      </c>
      <c r="B30" s="15" t="s">
        <v>231</v>
      </c>
      <c r="C30" s="14" t="s">
        <v>229</v>
      </c>
      <c r="D30" s="14"/>
    </row>
    <row r="31" spans="1:4" x14ac:dyDescent="0.3">
      <c r="A31" s="17" t="s">
        <v>17</v>
      </c>
      <c r="B31" s="15" t="s">
        <v>232</v>
      </c>
      <c r="C31" s="14" t="s">
        <v>229</v>
      </c>
      <c r="D31" s="14" t="s">
        <v>233</v>
      </c>
    </row>
    <row r="32" spans="1:4" x14ac:dyDescent="0.3">
      <c r="A32" s="17" t="s">
        <v>234</v>
      </c>
      <c r="B32" s="15" t="s">
        <v>235</v>
      </c>
      <c r="C32" s="14" t="s">
        <v>229</v>
      </c>
      <c r="D32" s="14"/>
    </row>
    <row r="33" spans="1:4" x14ac:dyDescent="0.3">
      <c r="A33" s="17" t="s">
        <v>236</v>
      </c>
      <c r="B33" s="15" t="s">
        <v>237</v>
      </c>
      <c r="C33" s="14"/>
      <c r="D33" s="14"/>
    </row>
    <row r="34" spans="1:4" x14ac:dyDescent="0.3">
      <c r="A34" s="17" t="s">
        <v>238</v>
      </c>
      <c r="B34" s="15"/>
      <c r="C34" s="14" t="s">
        <v>239</v>
      </c>
      <c r="D34" s="14"/>
    </row>
    <row r="35" spans="1:4" x14ac:dyDescent="0.3">
      <c r="A35" s="17" t="s">
        <v>8</v>
      </c>
      <c r="B35" s="15" t="s">
        <v>240</v>
      </c>
      <c r="C35" s="14" t="s">
        <v>215</v>
      </c>
      <c r="D35" s="14"/>
    </row>
    <row r="36" spans="1:4" x14ac:dyDescent="0.3">
      <c r="A36" s="17" t="s">
        <v>9</v>
      </c>
      <c r="B36" s="15" t="s">
        <v>241</v>
      </c>
      <c r="C36" s="14" t="s">
        <v>215</v>
      </c>
      <c r="D36" s="14"/>
    </row>
    <row r="37" spans="1:4" x14ac:dyDescent="0.3">
      <c r="A37" s="17" t="s">
        <v>242</v>
      </c>
      <c r="B37" s="15" t="s">
        <v>243</v>
      </c>
      <c r="C37" s="14" t="s">
        <v>239</v>
      </c>
      <c r="D37" s="14" t="s">
        <v>244</v>
      </c>
    </row>
    <row r="38" spans="1:4" x14ac:dyDescent="0.3">
      <c r="A38" s="17" t="s">
        <v>245</v>
      </c>
      <c r="B38" s="15" t="s">
        <v>246</v>
      </c>
      <c r="C38" s="14" t="s">
        <v>239</v>
      </c>
      <c r="D38" s="14" t="s">
        <v>247</v>
      </c>
    </row>
    <row r="39" spans="1:4" x14ac:dyDescent="0.3">
      <c r="A39" s="17" t="s">
        <v>20</v>
      </c>
      <c r="B39" s="15" t="s">
        <v>248</v>
      </c>
      <c r="C39" s="14" t="s">
        <v>215</v>
      </c>
      <c r="D39" s="14" t="s">
        <v>249</v>
      </c>
    </row>
    <row r="40" spans="1:4" x14ac:dyDescent="0.3">
      <c r="A40" s="17" t="s">
        <v>250</v>
      </c>
      <c r="B40" s="15" t="s">
        <v>251</v>
      </c>
      <c r="C40" s="14" t="s">
        <v>215</v>
      </c>
      <c r="D40" s="14" t="s">
        <v>249</v>
      </c>
    </row>
    <row r="41" spans="1:4" x14ac:dyDescent="0.3">
      <c r="A41" s="17" t="s">
        <v>252</v>
      </c>
      <c r="B41" s="15" t="s">
        <v>253</v>
      </c>
      <c r="C41" s="14" t="s">
        <v>239</v>
      </c>
      <c r="D41" s="14"/>
    </row>
    <row r="42" spans="1:4" ht="26.4" x14ac:dyDescent="0.3">
      <c r="A42" s="16" t="s">
        <v>254</v>
      </c>
      <c r="B42" s="15" t="s">
        <v>255</v>
      </c>
      <c r="C42" s="14" t="s">
        <v>239</v>
      </c>
      <c r="D42" s="14"/>
    </row>
    <row r="43" spans="1:4" ht="26.4" x14ac:dyDescent="0.3">
      <c r="A43" s="16" t="s">
        <v>256</v>
      </c>
      <c r="B43" s="15" t="s">
        <v>257</v>
      </c>
      <c r="C43" s="14" t="s">
        <v>239</v>
      </c>
      <c r="D43" s="14"/>
    </row>
    <row r="44" spans="1:4" ht="26.4" x14ac:dyDescent="0.3">
      <c r="A44" s="16" t="s">
        <v>258</v>
      </c>
      <c r="B44" s="15" t="s">
        <v>259</v>
      </c>
      <c r="C44" s="14" t="s">
        <v>239</v>
      </c>
      <c r="D44" s="14"/>
    </row>
    <row r="45" spans="1:4" x14ac:dyDescent="0.3">
      <c r="A45" s="16" t="s">
        <v>5</v>
      </c>
      <c r="B45" s="15" t="s">
        <v>260</v>
      </c>
      <c r="C45" s="14" t="s">
        <v>239</v>
      </c>
      <c r="D45" s="14"/>
    </row>
    <row r="46" spans="1:4" x14ac:dyDescent="0.3">
      <c r="A46" s="16" t="s">
        <v>261</v>
      </c>
      <c r="B46" s="15" t="s">
        <v>262</v>
      </c>
      <c r="C46" s="14" t="s">
        <v>239</v>
      </c>
      <c r="D46" s="14"/>
    </row>
    <row r="47" spans="1:4" x14ac:dyDescent="0.3">
      <c r="A47" s="3"/>
      <c r="B47" s="3"/>
      <c r="C47" s="3"/>
      <c r="D47" s="3"/>
    </row>
    <row r="48" spans="1:4" x14ac:dyDescent="0.3">
      <c r="A48" s="3"/>
      <c r="B48" s="3"/>
      <c r="C48" s="3"/>
      <c r="D48" s="3"/>
    </row>
    <row r="49" spans="1:4" x14ac:dyDescent="0.3">
      <c r="A49" s="99" t="s">
        <v>263</v>
      </c>
      <c r="B49" s="5"/>
      <c r="C49" s="3"/>
      <c r="D49" s="3"/>
    </row>
    <row r="50" spans="1:4" x14ac:dyDescent="0.3">
      <c r="A50" s="100"/>
      <c r="B50" s="101" t="s">
        <v>264</v>
      </c>
      <c r="C50" s="184"/>
      <c r="D50" s="3"/>
    </row>
    <row r="51" spans="1:4" s="2" customFormat="1" x14ac:dyDescent="0.3">
      <c r="A51" s="159"/>
      <c r="B51" s="186" t="s">
        <v>1643</v>
      </c>
      <c r="C51" s="39"/>
      <c r="D51" s="3"/>
    </row>
    <row r="52" spans="1:4" s="2" customFormat="1" x14ac:dyDescent="0.3">
      <c r="A52" s="141"/>
      <c r="B52" s="186" t="s">
        <v>1644</v>
      </c>
      <c r="C52" s="39"/>
      <c r="D52" s="3"/>
    </row>
    <row r="53" spans="1:4" s="2" customFormat="1" x14ac:dyDescent="0.3">
      <c r="A53" s="153"/>
      <c r="B53" s="186" t="s">
        <v>1645</v>
      </c>
      <c r="C53" s="39"/>
      <c r="D53" s="3"/>
    </row>
    <row r="54" spans="1:4" s="2" customFormat="1" x14ac:dyDescent="0.3">
      <c r="A54" s="157"/>
      <c r="B54" s="186" t="s">
        <v>1646</v>
      </c>
      <c r="C54" s="39"/>
      <c r="D54" s="3"/>
    </row>
    <row r="55" spans="1:4" s="2" customFormat="1" x14ac:dyDescent="0.3">
      <c r="A55" s="143"/>
      <c r="B55" s="186" t="s">
        <v>1928</v>
      </c>
      <c r="C55" s="39"/>
      <c r="D55" s="3"/>
    </row>
    <row r="56" spans="1:4" s="2" customFormat="1" x14ac:dyDescent="0.3">
      <c r="A56" s="187"/>
      <c r="B56" s="179" t="s">
        <v>1973</v>
      </c>
      <c r="C56" s="39"/>
      <c r="D56" s="3"/>
    </row>
    <row r="57" spans="1:4" s="2" customFormat="1" x14ac:dyDescent="0.3">
      <c r="A57" s="302" t="s">
        <v>355</v>
      </c>
      <c r="B57" s="302"/>
      <c r="C57" s="39"/>
      <c r="D57" s="3"/>
    </row>
    <row r="58" spans="1:4" x14ac:dyDescent="0.3">
      <c r="A58" s="6"/>
      <c r="B58" s="6"/>
      <c r="C58" s="3"/>
      <c r="D58" s="2"/>
    </row>
    <row r="59" spans="1:4" x14ac:dyDescent="0.3">
      <c r="A59" s="13" t="s">
        <v>265</v>
      </c>
      <c r="B59" s="5"/>
      <c r="C59" s="6"/>
      <c r="D59" s="2"/>
    </row>
    <row r="60" spans="1:4" x14ac:dyDescent="0.3">
      <c r="A60" s="12">
        <v>40206</v>
      </c>
      <c r="B60" s="5" t="s">
        <v>266</v>
      </c>
      <c r="C60" s="3"/>
      <c r="D60" s="3"/>
    </row>
    <row r="61" spans="1:4" x14ac:dyDescent="0.3">
      <c r="A61" s="11">
        <v>40207</v>
      </c>
      <c r="B61" s="5" t="s">
        <v>267</v>
      </c>
      <c r="C61" s="3"/>
      <c r="D61" s="3"/>
    </row>
    <row r="62" spans="1:4" x14ac:dyDescent="0.3">
      <c r="A62" s="10">
        <v>40207</v>
      </c>
      <c r="B62" s="5" t="s">
        <v>268</v>
      </c>
      <c r="C62" s="3"/>
      <c r="D62" s="3"/>
    </row>
    <row r="63" spans="1:4" x14ac:dyDescent="0.3">
      <c r="A63" s="9" t="s">
        <v>269</v>
      </c>
      <c r="B63" s="6" t="s">
        <v>270</v>
      </c>
      <c r="C63" s="3"/>
      <c r="D63" s="3"/>
    </row>
    <row r="64" spans="1:4" x14ac:dyDescent="0.3">
      <c r="A64" s="8" t="s">
        <v>30</v>
      </c>
      <c r="B64" s="6" t="s">
        <v>271</v>
      </c>
      <c r="C64" s="3"/>
      <c r="D64" s="3"/>
    </row>
    <row r="65" spans="1:4" x14ac:dyDescent="0.3">
      <c r="A65" s="8" t="s">
        <v>35</v>
      </c>
      <c r="B65" s="6" t="s">
        <v>272</v>
      </c>
      <c r="C65" s="3"/>
      <c r="D65" s="3"/>
    </row>
    <row r="66" spans="1:4" x14ac:dyDescent="0.3">
      <c r="A66" s="8" t="s">
        <v>172</v>
      </c>
      <c r="B66" s="6" t="s">
        <v>273</v>
      </c>
      <c r="C66" s="3"/>
      <c r="D66" s="3"/>
    </row>
    <row r="67" spans="1:4" x14ac:dyDescent="0.3">
      <c r="A67" s="7"/>
      <c r="B67" s="6"/>
      <c r="C67" s="3"/>
      <c r="D67" s="3"/>
    </row>
    <row r="68" spans="1:4" x14ac:dyDescent="0.3">
      <c r="A68" s="5" t="s">
        <v>274</v>
      </c>
      <c r="B68" s="5"/>
      <c r="C68" s="3"/>
      <c r="D68" s="3"/>
    </row>
    <row r="69" spans="1:4" x14ac:dyDescent="0.3">
      <c r="A69" s="4">
        <v>40206</v>
      </c>
      <c r="B69" s="289" t="s">
        <v>275</v>
      </c>
      <c r="C69" s="289"/>
      <c r="D69" s="3"/>
    </row>
    <row r="70" spans="1:4" x14ac:dyDescent="0.3">
      <c r="A70" s="72">
        <v>40207</v>
      </c>
      <c r="B70" s="289" t="s">
        <v>421</v>
      </c>
      <c r="C70" s="289"/>
      <c r="D70" s="3"/>
    </row>
    <row r="81" spans="1:2" x14ac:dyDescent="0.3">
      <c r="A81" s="67"/>
      <c r="B81" s="67"/>
    </row>
  </sheetData>
  <mergeCells count="6">
    <mergeCell ref="B69:C69"/>
    <mergeCell ref="B70:C70"/>
    <mergeCell ref="A1:C2"/>
    <mergeCell ref="A5:C6"/>
    <mergeCell ref="A9:C13"/>
    <mergeCell ref="A57:B57"/>
  </mergeCells>
  <pageMargins left="0.7" right="0.7" top="0.75" bottom="0.75" header="0.3" footer="0.3"/>
  <pageSetup paperSize="17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6710E-D2FB-4F8C-9D0B-14B33D99BBDA}">
  <sheetPr>
    <pageSetUpPr fitToPage="1"/>
  </sheetPr>
  <dimension ref="A1:AA142"/>
  <sheetViews>
    <sheetView tabSelected="1" zoomScaleNormal="100" zoomScaleSheetLayoutView="40" workbookViewId="0">
      <pane xSplit="2" ySplit="1" topLeftCell="C2" activePane="bottomRight" state="frozen"/>
      <selection pane="topRight" activeCell="C1" sqref="C1"/>
      <selection pane="bottomLeft" activeCell="A2" sqref="A2"/>
      <selection pane="bottomRight" activeCell="B2" sqref="B2"/>
    </sheetView>
  </sheetViews>
  <sheetFormatPr defaultColWidth="9.109375" defaultRowHeight="14.4" x14ac:dyDescent="0.3"/>
  <cols>
    <col min="1" max="1" width="9.109375" style="38" bestFit="1" customWidth="1"/>
    <col min="2" max="2" width="78.5546875" style="36" bestFit="1" customWidth="1"/>
    <col min="3" max="3" width="11.109375" style="36" customWidth="1"/>
    <col min="4" max="4" width="13.109375" style="36" customWidth="1"/>
    <col min="5" max="5" width="12.5546875" style="181" bestFit="1" customWidth="1"/>
    <col min="6" max="6" width="20.109375" style="36" bestFit="1" customWidth="1"/>
    <col min="7" max="7" width="10.44140625" style="181" bestFit="1" customWidth="1"/>
    <col min="8" max="8" width="11.88671875" style="181" customWidth="1"/>
    <col min="9" max="9" width="14.109375" style="36" bestFit="1" customWidth="1"/>
    <col min="10" max="10" width="21.88671875" style="36" bestFit="1" customWidth="1"/>
    <col min="11" max="11" width="32.44140625" style="36" bestFit="1" customWidth="1"/>
    <col min="12" max="12" width="22.5546875" style="36" bestFit="1" customWidth="1"/>
    <col min="13" max="13" width="14.5546875" style="38" bestFit="1" customWidth="1"/>
    <col min="14" max="14" width="19.109375" style="180" bestFit="1" customWidth="1"/>
    <col min="15" max="15" width="19.5546875" style="182" bestFit="1" customWidth="1"/>
    <col min="16" max="16" width="17.109375" style="182" bestFit="1" customWidth="1"/>
    <col min="17" max="17" width="25.5546875" style="182" bestFit="1" customWidth="1"/>
    <col min="18" max="18" width="13.109375" style="182" bestFit="1" customWidth="1"/>
    <col min="19" max="19" width="28" style="182" bestFit="1" customWidth="1"/>
    <col min="20" max="20" width="22" style="182" bestFit="1" customWidth="1"/>
    <col min="21" max="21" width="20.109375" style="182" bestFit="1" customWidth="1"/>
    <col min="22" max="22" width="20.109375" style="182" customWidth="1"/>
    <col min="23" max="23" width="23.6640625" style="182" customWidth="1"/>
    <col min="24" max="24" width="16.109375" style="182" customWidth="1"/>
    <col min="25" max="26" width="25.88671875" style="91" customWidth="1"/>
    <col min="27" max="27" width="9.109375" style="67"/>
    <col min="28" max="28" width="14.33203125" style="2" customWidth="1"/>
    <col min="29" max="29" width="11.5546875" style="2" bestFit="1" customWidth="1"/>
    <col min="30" max="16384" width="9.109375" style="2"/>
  </cols>
  <sheetData>
    <row r="1" spans="1:27" ht="45" customHeight="1" x14ac:dyDescent="0.3">
      <c r="A1" s="194" t="s">
        <v>0</v>
      </c>
      <c r="B1" s="195" t="s">
        <v>1</v>
      </c>
      <c r="C1" s="195" t="s">
        <v>2</v>
      </c>
      <c r="D1" s="195" t="s">
        <v>3</v>
      </c>
      <c r="E1" s="195" t="s">
        <v>4</v>
      </c>
      <c r="F1" s="195" t="s">
        <v>5</v>
      </c>
      <c r="G1" s="195" t="s">
        <v>6</v>
      </c>
      <c r="H1" s="195" t="s">
        <v>7</v>
      </c>
      <c r="I1" s="195" t="s">
        <v>8</v>
      </c>
      <c r="J1" s="195" t="s">
        <v>9</v>
      </c>
      <c r="K1" s="195" t="s">
        <v>10</v>
      </c>
      <c r="L1" s="195" t="s">
        <v>11</v>
      </c>
      <c r="M1" s="195" t="s">
        <v>12</v>
      </c>
      <c r="N1" s="195" t="s">
        <v>13</v>
      </c>
      <c r="O1" s="195" t="s">
        <v>14</v>
      </c>
      <c r="P1" s="195" t="s">
        <v>15</v>
      </c>
      <c r="Q1" s="195" t="s">
        <v>16</v>
      </c>
      <c r="R1" s="195" t="s">
        <v>293</v>
      </c>
      <c r="S1" s="195" t="s">
        <v>304</v>
      </c>
      <c r="T1" s="195" t="s">
        <v>18</v>
      </c>
      <c r="U1" s="195" t="s">
        <v>19</v>
      </c>
      <c r="V1" s="195" t="s">
        <v>367</v>
      </c>
      <c r="W1" s="195" t="s">
        <v>20</v>
      </c>
      <c r="X1" s="195" t="s">
        <v>21</v>
      </c>
      <c r="Y1" s="195" t="s">
        <v>22</v>
      </c>
      <c r="Z1" s="195" t="s">
        <v>23</v>
      </c>
    </row>
    <row r="2" spans="1:27" x14ac:dyDescent="0.3">
      <c r="A2" s="135" t="s">
        <v>54</v>
      </c>
      <c r="B2" s="127" t="s">
        <v>1960</v>
      </c>
      <c r="C2" s="135">
        <v>10001</v>
      </c>
      <c r="D2" s="112"/>
      <c r="E2" s="196" t="s">
        <v>35</v>
      </c>
      <c r="F2" s="137" t="s">
        <v>35</v>
      </c>
      <c r="G2" s="112"/>
      <c r="H2" s="135" t="s">
        <v>35</v>
      </c>
      <c r="I2" s="137" t="s">
        <v>1738</v>
      </c>
      <c r="J2" s="135" t="s">
        <v>35</v>
      </c>
      <c r="K2" s="197" t="s">
        <v>1974</v>
      </c>
      <c r="L2" s="137" t="s">
        <v>1938</v>
      </c>
      <c r="M2" s="198" t="s">
        <v>35</v>
      </c>
      <c r="N2" s="199" t="s">
        <v>35</v>
      </c>
      <c r="O2" s="161" t="s">
        <v>35</v>
      </c>
      <c r="P2" s="198" t="s">
        <v>35</v>
      </c>
      <c r="Q2" s="198" t="s">
        <v>35</v>
      </c>
      <c r="R2" s="198" t="s">
        <v>35</v>
      </c>
      <c r="S2" s="112"/>
      <c r="T2" s="198" t="s">
        <v>35</v>
      </c>
      <c r="U2" s="198" t="s">
        <v>35</v>
      </c>
      <c r="V2" s="198" t="s">
        <v>35</v>
      </c>
      <c r="W2" s="198" t="s">
        <v>35</v>
      </c>
      <c r="X2" s="135" t="s">
        <v>35</v>
      </c>
      <c r="Y2" s="112"/>
      <c r="Z2" s="112"/>
      <c r="AA2" s="2"/>
    </row>
    <row r="3" spans="1:27" x14ac:dyDescent="0.3">
      <c r="A3" s="135" t="s">
        <v>54</v>
      </c>
      <c r="B3" s="127" t="s">
        <v>1954</v>
      </c>
      <c r="C3" s="135">
        <v>10005</v>
      </c>
      <c r="D3" s="112"/>
      <c r="E3" s="196" t="s">
        <v>35</v>
      </c>
      <c r="F3" s="137" t="s">
        <v>35</v>
      </c>
      <c r="G3" s="112"/>
      <c r="H3" s="135" t="s">
        <v>35</v>
      </c>
      <c r="I3" s="137" t="s">
        <v>1738</v>
      </c>
      <c r="J3" s="135" t="s">
        <v>35</v>
      </c>
      <c r="K3" s="200" t="s">
        <v>1974</v>
      </c>
      <c r="L3" s="137" t="s">
        <v>1938</v>
      </c>
      <c r="M3" s="198" t="s">
        <v>35</v>
      </c>
      <c r="N3" s="199" t="s">
        <v>35</v>
      </c>
      <c r="O3" s="161" t="s">
        <v>35</v>
      </c>
      <c r="P3" s="198" t="s">
        <v>35</v>
      </c>
      <c r="Q3" s="198" t="s">
        <v>35</v>
      </c>
      <c r="R3" s="198" t="s">
        <v>35</v>
      </c>
      <c r="S3" s="112"/>
      <c r="T3" s="198" t="s">
        <v>35</v>
      </c>
      <c r="U3" s="198" t="s">
        <v>35</v>
      </c>
      <c r="V3" s="198" t="s">
        <v>35</v>
      </c>
      <c r="W3" s="198" t="s">
        <v>35</v>
      </c>
      <c r="X3" s="135" t="s">
        <v>35</v>
      </c>
      <c r="Y3" s="112"/>
      <c r="Z3" s="112"/>
      <c r="AA3" s="2"/>
    </row>
    <row r="4" spans="1:27" x14ac:dyDescent="0.3">
      <c r="A4" s="201" t="s">
        <v>36</v>
      </c>
      <c r="B4" s="202" t="s">
        <v>60</v>
      </c>
      <c r="C4" s="201">
        <v>24005</v>
      </c>
      <c r="D4" s="203"/>
      <c r="E4" s="203" t="s">
        <v>61</v>
      </c>
      <c r="F4" s="203" t="s">
        <v>25</v>
      </c>
      <c r="G4" s="201"/>
      <c r="H4" s="198">
        <v>1</v>
      </c>
      <c r="I4" s="203" t="s">
        <v>609</v>
      </c>
      <c r="J4" s="201" t="s">
        <v>1653</v>
      </c>
      <c r="K4" s="202" t="s">
        <v>62</v>
      </c>
      <c r="L4" s="203" t="s">
        <v>63</v>
      </c>
      <c r="M4" s="201" t="s">
        <v>41</v>
      </c>
      <c r="N4" s="203" t="s">
        <v>64</v>
      </c>
      <c r="O4" s="160">
        <v>40863</v>
      </c>
      <c r="P4" s="160">
        <v>43791</v>
      </c>
      <c r="Q4" s="134">
        <v>44055</v>
      </c>
      <c r="R4" s="160">
        <v>44097</v>
      </c>
      <c r="S4" s="160">
        <v>44823</v>
      </c>
      <c r="T4" s="160">
        <v>44385</v>
      </c>
      <c r="U4" s="160">
        <v>44477</v>
      </c>
      <c r="V4" s="160" t="s">
        <v>35</v>
      </c>
      <c r="W4" s="160" t="s">
        <v>35</v>
      </c>
      <c r="X4" s="160" t="s">
        <v>35</v>
      </c>
      <c r="Y4" s="202" t="s">
        <v>1914</v>
      </c>
      <c r="Z4" s="202" t="s">
        <v>1681</v>
      </c>
      <c r="AA4" s="2"/>
    </row>
    <row r="5" spans="1:27" x14ac:dyDescent="0.3">
      <c r="A5" s="135" t="s">
        <v>36</v>
      </c>
      <c r="B5" s="127" t="s">
        <v>1961</v>
      </c>
      <c r="C5" s="135">
        <v>24013</v>
      </c>
      <c r="D5" s="112"/>
      <c r="E5" s="196" t="s">
        <v>35</v>
      </c>
      <c r="F5" s="137" t="s">
        <v>35</v>
      </c>
      <c r="G5" s="112"/>
      <c r="H5" s="135" t="s">
        <v>35</v>
      </c>
      <c r="I5" s="137" t="s">
        <v>82</v>
      </c>
      <c r="J5" s="135" t="s">
        <v>35</v>
      </c>
      <c r="K5" s="200" t="s">
        <v>1975</v>
      </c>
      <c r="L5" s="137" t="s">
        <v>1938</v>
      </c>
      <c r="M5" s="198" t="s">
        <v>35</v>
      </c>
      <c r="N5" s="199" t="s">
        <v>35</v>
      </c>
      <c r="O5" s="161" t="s">
        <v>35</v>
      </c>
      <c r="P5" s="198" t="s">
        <v>35</v>
      </c>
      <c r="Q5" s="198" t="s">
        <v>35</v>
      </c>
      <c r="R5" s="198" t="s">
        <v>35</v>
      </c>
      <c r="S5" s="112"/>
      <c r="T5" s="198" t="s">
        <v>35</v>
      </c>
      <c r="U5" s="198" t="s">
        <v>35</v>
      </c>
      <c r="V5" s="198" t="s">
        <v>35</v>
      </c>
      <c r="W5" s="198" t="s">
        <v>35</v>
      </c>
      <c r="X5" s="135" t="s">
        <v>35</v>
      </c>
      <c r="Y5" s="112"/>
      <c r="Z5" s="112"/>
      <c r="AA5" s="2"/>
    </row>
    <row r="6" spans="1:27" x14ac:dyDescent="0.3">
      <c r="A6" s="198" t="s">
        <v>36</v>
      </c>
      <c r="B6" s="204" t="s">
        <v>80</v>
      </c>
      <c r="C6" s="198">
        <v>24021</v>
      </c>
      <c r="D6" s="205" t="s">
        <v>346</v>
      </c>
      <c r="E6" s="199" t="s">
        <v>81</v>
      </c>
      <c r="F6" s="199" t="s">
        <v>25</v>
      </c>
      <c r="G6" s="198">
        <v>1</v>
      </c>
      <c r="H6" s="198">
        <v>13</v>
      </c>
      <c r="I6" s="199" t="s">
        <v>82</v>
      </c>
      <c r="J6" s="201" t="s">
        <v>1927</v>
      </c>
      <c r="K6" s="204" t="s">
        <v>108</v>
      </c>
      <c r="L6" s="199" t="s">
        <v>83</v>
      </c>
      <c r="M6" s="198" t="s">
        <v>35</v>
      </c>
      <c r="N6" s="199" t="s">
        <v>121</v>
      </c>
      <c r="O6" s="161">
        <v>41794</v>
      </c>
      <c r="P6" s="161">
        <v>43130</v>
      </c>
      <c r="Q6" s="139">
        <v>43371</v>
      </c>
      <c r="R6" s="161">
        <v>43431</v>
      </c>
      <c r="S6" s="139">
        <v>44694</v>
      </c>
      <c r="T6" s="161">
        <v>44348</v>
      </c>
      <c r="U6" s="161">
        <v>44440</v>
      </c>
      <c r="V6" s="160">
        <v>44747</v>
      </c>
      <c r="W6" s="160" t="s">
        <v>35</v>
      </c>
      <c r="X6" s="151">
        <v>45055</v>
      </c>
      <c r="Y6" s="204" t="s">
        <v>1996</v>
      </c>
      <c r="Z6" s="204" t="s">
        <v>1929</v>
      </c>
      <c r="AA6" s="2"/>
    </row>
    <row r="7" spans="1:27" x14ac:dyDescent="0.3">
      <c r="A7" s="198" t="s">
        <v>36</v>
      </c>
      <c r="B7" s="204" t="s">
        <v>1674</v>
      </c>
      <c r="C7" s="198">
        <v>24023</v>
      </c>
      <c r="D7" s="204"/>
      <c r="E7" s="199" t="s">
        <v>1676</v>
      </c>
      <c r="F7" s="199" t="s">
        <v>44</v>
      </c>
      <c r="G7" s="204"/>
      <c r="H7" s="198" t="s">
        <v>35</v>
      </c>
      <c r="I7" s="199" t="s">
        <v>1682</v>
      </c>
      <c r="J7" s="198" t="s">
        <v>1653</v>
      </c>
      <c r="K7" s="204" t="s">
        <v>1990</v>
      </c>
      <c r="L7" s="199" t="s">
        <v>35</v>
      </c>
      <c r="M7" s="198" t="s">
        <v>35</v>
      </c>
      <c r="N7" s="199" t="s">
        <v>35</v>
      </c>
      <c r="O7" s="161" t="s">
        <v>30</v>
      </c>
      <c r="P7" s="198" t="s">
        <v>35</v>
      </c>
      <c r="Q7" s="198" t="s">
        <v>35</v>
      </c>
      <c r="R7" s="198" t="s">
        <v>30</v>
      </c>
      <c r="S7" s="198"/>
      <c r="T7" s="198" t="s">
        <v>35</v>
      </c>
      <c r="U7" s="198" t="s">
        <v>35</v>
      </c>
      <c r="V7" s="198" t="s">
        <v>35</v>
      </c>
      <c r="W7" s="198" t="s">
        <v>35</v>
      </c>
      <c r="X7" s="198" t="s">
        <v>35</v>
      </c>
      <c r="Y7" s="204"/>
      <c r="Z7" s="204"/>
      <c r="AA7" s="2"/>
    </row>
    <row r="8" spans="1:27" x14ac:dyDescent="0.3">
      <c r="A8" s="198" t="s">
        <v>36</v>
      </c>
      <c r="B8" s="204" t="s">
        <v>1541</v>
      </c>
      <c r="C8" s="206">
        <v>25027</v>
      </c>
      <c r="D8" s="207"/>
      <c r="E8" s="199" t="s">
        <v>426</v>
      </c>
      <c r="F8" s="199" t="s">
        <v>25</v>
      </c>
      <c r="G8" s="204"/>
      <c r="H8" s="198">
        <v>1</v>
      </c>
      <c r="I8" s="199" t="s">
        <v>1682</v>
      </c>
      <c r="J8" s="201" t="s">
        <v>1653</v>
      </c>
      <c r="K8" s="204" t="s">
        <v>1976</v>
      </c>
      <c r="L8" s="199" t="s">
        <v>288</v>
      </c>
      <c r="M8" s="198" t="s">
        <v>41</v>
      </c>
      <c r="N8" s="199" t="s">
        <v>1939</v>
      </c>
      <c r="O8" s="161" t="s">
        <v>30</v>
      </c>
      <c r="P8" s="161">
        <v>45049</v>
      </c>
      <c r="Q8" s="161" t="s">
        <v>35</v>
      </c>
      <c r="R8" s="161" t="s">
        <v>35</v>
      </c>
      <c r="S8" s="204"/>
      <c r="T8" s="161" t="s">
        <v>35</v>
      </c>
      <c r="U8" s="161" t="s">
        <v>35</v>
      </c>
      <c r="V8" s="161" t="s">
        <v>35</v>
      </c>
      <c r="W8" s="161" t="s">
        <v>35</v>
      </c>
      <c r="X8" s="161" t="s">
        <v>35</v>
      </c>
      <c r="Y8" s="204"/>
      <c r="Z8" s="204"/>
      <c r="AA8" s="2"/>
    </row>
    <row r="9" spans="1:27" x14ac:dyDescent="0.3">
      <c r="A9" s="208" t="s">
        <v>36</v>
      </c>
      <c r="B9" s="209" t="s">
        <v>1667</v>
      </c>
      <c r="C9" s="208">
        <v>24031</v>
      </c>
      <c r="D9" s="210" t="s">
        <v>341</v>
      </c>
      <c r="E9" s="211" t="s">
        <v>72</v>
      </c>
      <c r="F9" s="211" t="s">
        <v>25</v>
      </c>
      <c r="G9" s="208"/>
      <c r="H9" s="208">
        <v>1</v>
      </c>
      <c r="I9" s="211" t="s">
        <v>1682</v>
      </c>
      <c r="J9" s="208" t="s">
        <v>1653</v>
      </c>
      <c r="K9" s="209" t="s">
        <v>1977</v>
      </c>
      <c r="L9" s="211" t="s">
        <v>64</v>
      </c>
      <c r="M9" s="208" t="s">
        <v>41</v>
      </c>
      <c r="N9" s="211" t="s">
        <v>1939</v>
      </c>
      <c r="O9" s="212">
        <v>41911</v>
      </c>
      <c r="P9" s="212">
        <v>44313</v>
      </c>
      <c r="Q9" s="142">
        <v>44957</v>
      </c>
      <c r="R9" s="212" t="s">
        <v>35</v>
      </c>
      <c r="S9" s="212"/>
      <c r="T9" s="212" t="s">
        <v>35</v>
      </c>
      <c r="U9" s="212" t="s">
        <v>35</v>
      </c>
      <c r="V9" s="212" t="s">
        <v>35</v>
      </c>
      <c r="W9" s="212" t="s">
        <v>35</v>
      </c>
      <c r="X9" s="212" t="s">
        <v>35</v>
      </c>
      <c r="Y9" s="209" t="s">
        <v>1978</v>
      </c>
      <c r="Z9" s="209" t="s">
        <v>73</v>
      </c>
      <c r="AA9" s="2"/>
    </row>
    <row r="10" spans="1:27" x14ac:dyDescent="0.3">
      <c r="A10" s="213" t="s">
        <v>36</v>
      </c>
      <c r="B10" s="214" t="s">
        <v>184</v>
      </c>
      <c r="C10" s="213">
        <v>24037</v>
      </c>
      <c r="D10" s="215" t="s">
        <v>374</v>
      </c>
      <c r="E10" s="216" t="s">
        <v>373</v>
      </c>
      <c r="F10" s="216" t="s">
        <v>25</v>
      </c>
      <c r="G10" s="213"/>
      <c r="H10" s="213">
        <v>2</v>
      </c>
      <c r="I10" s="216" t="s">
        <v>1682</v>
      </c>
      <c r="J10" s="213" t="s">
        <v>1653</v>
      </c>
      <c r="K10" s="214" t="s">
        <v>1975</v>
      </c>
      <c r="L10" s="216" t="s">
        <v>64</v>
      </c>
      <c r="M10" s="213" t="s">
        <v>41</v>
      </c>
      <c r="N10" s="216" t="s">
        <v>1938</v>
      </c>
      <c r="O10" s="213" t="s">
        <v>30</v>
      </c>
      <c r="P10" s="217">
        <v>44522</v>
      </c>
      <c r="Q10" s="152">
        <v>44894</v>
      </c>
      <c r="R10" s="217">
        <v>44941</v>
      </c>
      <c r="S10" s="217"/>
      <c r="T10" s="217" t="s">
        <v>35</v>
      </c>
      <c r="U10" s="217" t="s">
        <v>35</v>
      </c>
      <c r="V10" s="217" t="s">
        <v>35</v>
      </c>
      <c r="W10" s="217" t="s">
        <v>35</v>
      </c>
      <c r="X10" s="217" t="s">
        <v>35</v>
      </c>
      <c r="Y10" s="214" t="s">
        <v>1962</v>
      </c>
      <c r="Z10" s="214"/>
      <c r="AA10" s="2"/>
    </row>
    <row r="11" spans="1:27" x14ac:dyDescent="0.3">
      <c r="A11" s="198" t="s">
        <v>1538</v>
      </c>
      <c r="B11" s="204" t="s">
        <v>1539</v>
      </c>
      <c r="C11" s="198"/>
      <c r="D11" s="207"/>
      <c r="E11" s="199" t="s">
        <v>1540</v>
      </c>
      <c r="F11" s="199" t="s">
        <v>172</v>
      </c>
      <c r="G11" s="204"/>
      <c r="H11" s="198" t="s">
        <v>30</v>
      </c>
      <c r="I11" s="199" t="s">
        <v>1738</v>
      </c>
      <c r="J11" s="198" t="s">
        <v>30</v>
      </c>
      <c r="K11" s="204" t="s">
        <v>35</v>
      </c>
      <c r="L11" s="199" t="s">
        <v>35</v>
      </c>
      <c r="M11" s="198" t="s">
        <v>35</v>
      </c>
      <c r="N11" s="199" t="s">
        <v>35</v>
      </c>
      <c r="O11" s="161" t="s">
        <v>30</v>
      </c>
      <c r="P11" s="161" t="s">
        <v>30</v>
      </c>
      <c r="Q11" s="161" t="s">
        <v>30</v>
      </c>
      <c r="R11" s="161" t="s">
        <v>30</v>
      </c>
      <c r="S11" s="204"/>
      <c r="T11" s="161" t="s">
        <v>30</v>
      </c>
      <c r="U11" s="161" t="s">
        <v>30</v>
      </c>
      <c r="V11" s="161" t="s">
        <v>30</v>
      </c>
      <c r="W11" s="161" t="s">
        <v>30</v>
      </c>
      <c r="X11" s="161" t="s">
        <v>30</v>
      </c>
      <c r="Y11" s="204"/>
      <c r="Z11" s="204"/>
      <c r="AA11" s="2"/>
    </row>
    <row r="12" spans="1:27" x14ac:dyDescent="0.3">
      <c r="A12" s="135" t="s">
        <v>24</v>
      </c>
      <c r="B12" s="127" t="s">
        <v>1963</v>
      </c>
      <c r="C12" s="135">
        <v>42001</v>
      </c>
      <c r="D12" s="112"/>
      <c r="E12" s="196" t="s">
        <v>35</v>
      </c>
      <c r="F12" s="137" t="s">
        <v>35</v>
      </c>
      <c r="G12" s="112"/>
      <c r="H12" s="135" t="s">
        <v>35</v>
      </c>
      <c r="I12" s="137" t="s">
        <v>1737</v>
      </c>
      <c r="J12" s="135" t="s">
        <v>35</v>
      </c>
      <c r="K12" s="200" t="s">
        <v>1979</v>
      </c>
      <c r="L12" s="137" t="s">
        <v>1938</v>
      </c>
      <c r="M12" s="198" t="s">
        <v>35</v>
      </c>
      <c r="N12" s="199" t="s">
        <v>35</v>
      </c>
      <c r="O12" s="161" t="s">
        <v>35</v>
      </c>
      <c r="P12" s="198" t="s">
        <v>35</v>
      </c>
      <c r="Q12" s="198" t="s">
        <v>35</v>
      </c>
      <c r="R12" s="198" t="s">
        <v>35</v>
      </c>
      <c r="S12" s="112"/>
      <c r="T12" s="198" t="s">
        <v>35</v>
      </c>
      <c r="U12" s="198" t="s">
        <v>35</v>
      </c>
      <c r="V12" s="198" t="s">
        <v>35</v>
      </c>
      <c r="W12" s="198" t="s">
        <v>35</v>
      </c>
      <c r="X12" s="135" t="s">
        <v>35</v>
      </c>
      <c r="Y12" s="112"/>
      <c r="Z12" s="112"/>
      <c r="AA12" s="2"/>
    </row>
    <row r="13" spans="1:27" x14ac:dyDescent="0.3">
      <c r="A13" s="198" t="s">
        <v>24</v>
      </c>
      <c r="B13" s="204" t="s">
        <v>86</v>
      </c>
      <c r="C13" s="198">
        <v>42009</v>
      </c>
      <c r="D13" s="199"/>
      <c r="E13" s="199" t="s">
        <v>87</v>
      </c>
      <c r="F13" s="199" t="s">
        <v>44</v>
      </c>
      <c r="G13" s="198"/>
      <c r="H13" s="198">
        <v>1</v>
      </c>
      <c r="I13" s="199" t="s">
        <v>609</v>
      </c>
      <c r="J13" s="198" t="s">
        <v>1653</v>
      </c>
      <c r="K13" s="218" t="s">
        <v>1933</v>
      </c>
      <c r="L13" s="199" t="s">
        <v>1931</v>
      </c>
      <c r="M13" s="198" t="s">
        <v>35</v>
      </c>
      <c r="N13" s="199" t="s">
        <v>35</v>
      </c>
      <c r="O13" s="198" t="s">
        <v>30</v>
      </c>
      <c r="P13" s="198" t="s">
        <v>30</v>
      </c>
      <c r="Q13" s="161" t="s">
        <v>35</v>
      </c>
      <c r="R13" s="198" t="s">
        <v>30</v>
      </c>
      <c r="S13" s="198"/>
      <c r="T13" s="198" t="s">
        <v>35</v>
      </c>
      <c r="U13" s="198" t="s">
        <v>35</v>
      </c>
      <c r="V13" s="198" t="s">
        <v>35</v>
      </c>
      <c r="W13" s="198" t="s">
        <v>35</v>
      </c>
      <c r="X13" s="198" t="s">
        <v>35</v>
      </c>
      <c r="Y13" s="204"/>
      <c r="Z13" s="204" t="s">
        <v>48</v>
      </c>
      <c r="AA13" s="2"/>
    </row>
    <row r="14" spans="1:27" x14ac:dyDescent="0.3">
      <c r="A14" s="201" t="s">
        <v>24</v>
      </c>
      <c r="B14" s="202" t="s">
        <v>349</v>
      </c>
      <c r="C14" s="201">
        <v>42015</v>
      </c>
      <c r="D14" s="203"/>
      <c r="E14" s="203" t="s">
        <v>119</v>
      </c>
      <c r="F14" s="203" t="s">
        <v>25</v>
      </c>
      <c r="G14" s="201">
        <v>1</v>
      </c>
      <c r="H14" s="198">
        <v>19</v>
      </c>
      <c r="I14" s="203" t="s">
        <v>26</v>
      </c>
      <c r="J14" s="201" t="s">
        <v>1653</v>
      </c>
      <c r="K14" s="202" t="s">
        <v>1980</v>
      </c>
      <c r="L14" s="203" t="s">
        <v>53</v>
      </c>
      <c r="M14" s="201" t="s">
        <v>30</v>
      </c>
      <c r="N14" s="203" t="s">
        <v>1940</v>
      </c>
      <c r="O14" s="201" t="s">
        <v>30</v>
      </c>
      <c r="P14" s="160">
        <v>42984</v>
      </c>
      <c r="Q14" s="134">
        <v>43342</v>
      </c>
      <c r="R14" s="160">
        <v>43446</v>
      </c>
      <c r="S14" s="139">
        <v>44729</v>
      </c>
      <c r="T14" s="160">
        <v>44287</v>
      </c>
      <c r="U14" s="160">
        <v>44378</v>
      </c>
      <c r="V14" s="160" t="s">
        <v>35</v>
      </c>
      <c r="W14" s="160" t="s">
        <v>35</v>
      </c>
      <c r="X14" s="160" t="s">
        <v>35</v>
      </c>
      <c r="Y14" s="219" t="s">
        <v>1912</v>
      </c>
      <c r="Z14" s="219" t="s">
        <v>1672</v>
      </c>
      <c r="AA14" s="2"/>
    </row>
    <row r="15" spans="1:27" x14ac:dyDescent="0.3">
      <c r="A15" s="198" t="s">
        <v>24</v>
      </c>
      <c r="B15" s="204" t="s">
        <v>365</v>
      </c>
      <c r="C15" s="198">
        <v>42015</v>
      </c>
      <c r="D15" s="199"/>
      <c r="E15" s="199" t="s">
        <v>119</v>
      </c>
      <c r="F15" s="199" t="s">
        <v>44</v>
      </c>
      <c r="G15" s="198"/>
      <c r="H15" s="198">
        <v>4</v>
      </c>
      <c r="I15" s="199" t="s">
        <v>26</v>
      </c>
      <c r="J15" s="198" t="s">
        <v>1653</v>
      </c>
      <c r="K15" s="204" t="s">
        <v>120</v>
      </c>
      <c r="L15" s="199" t="s">
        <v>53</v>
      </c>
      <c r="M15" s="198" t="s">
        <v>35</v>
      </c>
      <c r="N15" s="199" t="s">
        <v>35</v>
      </c>
      <c r="O15" s="198" t="s">
        <v>30</v>
      </c>
      <c r="P15" s="161">
        <v>43641</v>
      </c>
      <c r="Q15" s="161" t="s">
        <v>30</v>
      </c>
      <c r="R15" s="161" t="s">
        <v>30</v>
      </c>
      <c r="S15" s="198"/>
      <c r="T15" s="161" t="s">
        <v>35</v>
      </c>
      <c r="U15" s="161" t="s">
        <v>35</v>
      </c>
      <c r="V15" s="198" t="s">
        <v>35</v>
      </c>
      <c r="W15" s="161" t="s">
        <v>35</v>
      </c>
      <c r="X15" s="161" t="s">
        <v>35</v>
      </c>
      <c r="Y15" s="204"/>
      <c r="Z15" s="204" t="s">
        <v>1573</v>
      </c>
      <c r="AA15" s="2"/>
    </row>
    <row r="16" spans="1:27" x14ac:dyDescent="0.3">
      <c r="A16" s="198" t="s">
        <v>24</v>
      </c>
      <c r="B16" s="204" t="s">
        <v>1683</v>
      </c>
      <c r="C16" s="198">
        <v>42025</v>
      </c>
      <c r="D16" s="205" t="s">
        <v>191</v>
      </c>
      <c r="E16" s="199" t="s">
        <v>126</v>
      </c>
      <c r="F16" s="199" t="s">
        <v>25</v>
      </c>
      <c r="G16" s="198"/>
      <c r="H16" s="198">
        <v>23</v>
      </c>
      <c r="I16" s="199" t="s">
        <v>1682</v>
      </c>
      <c r="J16" s="198" t="s">
        <v>1653</v>
      </c>
      <c r="K16" s="200" t="s">
        <v>1977</v>
      </c>
      <c r="L16" s="199" t="s">
        <v>53</v>
      </c>
      <c r="M16" s="198" t="s">
        <v>35</v>
      </c>
      <c r="N16" s="199" t="s">
        <v>1941</v>
      </c>
      <c r="O16" s="161">
        <v>42640</v>
      </c>
      <c r="P16" s="161" t="s">
        <v>35</v>
      </c>
      <c r="Q16" s="161" t="s">
        <v>35</v>
      </c>
      <c r="R16" s="161" t="s">
        <v>35</v>
      </c>
      <c r="S16" s="198"/>
      <c r="T16" s="198" t="s">
        <v>35</v>
      </c>
      <c r="U16" s="198" t="s">
        <v>35</v>
      </c>
      <c r="V16" s="161" t="s">
        <v>35</v>
      </c>
      <c r="W16" s="198" t="s">
        <v>35</v>
      </c>
      <c r="X16" s="198" t="s">
        <v>35</v>
      </c>
      <c r="Y16" s="204"/>
      <c r="Z16" s="204" t="s">
        <v>368</v>
      </c>
      <c r="AA16" s="2"/>
    </row>
    <row r="17" spans="1:27" x14ac:dyDescent="0.3">
      <c r="A17" s="198" t="s">
        <v>24</v>
      </c>
      <c r="B17" s="204" t="s">
        <v>1673</v>
      </c>
      <c r="C17" s="201">
        <v>42037</v>
      </c>
      <c r="D17" s="220" t="s">
        <v>343</v>
      </c>
      <c r="E17" s="203" t="s">
        <v>111</v>
      </c>
      <c r="F17" s="203" t="s">
        <v>25</v>
      </c>
      <c r="G17" s="201"/>
      <c r="H17" s="198">
        <v>34</v>
      </c>
      <c r="I17" s="203" t="s">
        <v>1682</v>
      </c>
      <c r="J17" s="198" t="s">
        <v>1653</v>
      </c>
      <c r="K17" s="204" t="s">
        <v>1980</v>
      </c>
      <c r="L17" s="203" t="s">
        <v>83</v>
      </c>
      <c r="M17" s="201" t="s">
        <v>30</v>
      </c>
      <c r="N17" s="203" t="s">
        <v>1940</v>
      </c>
      <c r="O17" s="160">
        <v>42095</v>
      </c>
      <c r="P17" s="160">
        <v>42964</v>
      </c>
      <c r="Q17" s="134">
        <v>43616</v>
      </c>
      <c r="R17" s="160">
        <v>43656</v>
      </c>
      <c r="S17" s="139">
        <v>44729</v>
      </c>
      <c r="T17" s="160" t="s">
        <v>1689</v>
      </c>
      <c r="U17" s="160" t="s">
        <v>1690</v>
      </c>
      <c r="V17" s="160" t="s">
        <v>35</v>
      </c>
      <c r="W17" s="160" t="s">
        <v>35</v>
      </c>
      <c r="X17" s="160" t="s">
        <v>35</v>
      </c>
      <c r="Y17" s="221" t="s">
        <v>1918</v>
      </c>
      <c r="Z17" s="202" t="s">
        <v>1694</v>
      </c>
      <c r="AA17" s="2"/>
    </row>
    <row r="18" spans="1:27" x14ac:dyDescent="0.3">
      <c r="A18" s="198" t="s">
        <v>24</v>
      </c>
      <c r="B18" s="204" t="s">
        <v>106</v>
      </c>
      <c r="C18" s="198">
        <v>42041</v>
      </c>
      <c r="D18" s="205" t="s">
        <v>344</v>
      </c>
      <c r="E18" s="199" t="s">
        <v>107</v>
      </c>
      <c r="F18" s="199" t="s">
        <v>104</v>
      </c>
      <c r="G18" s="198"/>
      <c r="H18" s="198">
        <v>33</v>
      </c>
      <c r="I18" s="199" t="s">
        <v>82</v>
      </c>
      <c r="J18" s="198" t="s">
        <v>1653</v>
      </c>
      <c r="K18" s="204" t="s">
        <v>108</v>
      </c>
      <c r="L18" s="199" t="s">
        <v>70</v>
      </c>
      <c r="M18" s="198" t="s">
        <v>35</v>
      </c>
      <c r="N18" s="199" t="s">
        <v>53</v>
      </c>
      <c r="O18" s="161">
        <v>42101</v>
      </c>
      <c r="P18" s="161">
        <v>42709</v>
      </c>
      <c r="Q18" s="139">
        <v>43599</v>
      </c>
      <c r="R18" s="161">
        <v>43642</v>
      </c>
      <c r="S18" s="139">
        <v>44742</v>
      </c>
      <c r="T18" s="161" t="s">
        <v>1691</v>
      </c>
      <c r="U18" s="160" t="s">
        <v>1692</v>
      </c>
      <c r="V18" s="161">
        <v>43775</v>
      </c>
      <c r="W18" s="185">
        <v>44916</v>
      </c>
      <c r="X18" s="185">
        <v>45098</v>
      </c>
      <c r="Y18" s="204" t="s">
        <v>1913</v>
      </c>
      <c r="Z18" s="204" t="s">
        <v>1739</v>
      </c>
      <c r="AA18" s="2"/>
    </row>
    <row r="19" spans="1:27" x14ac:dyDescent="0.3">
      <c r="A19" s="222" t="s">
        <v>24</v>
      </c>
      <c r="B19" s="223" t="s">
        <v>109</v>
      </c>
      <c r="C19" s="222">
        <v>42043</v>
      </c>
      <c r="D19" s="224" t="s">
        <v>344</v>
      </c>
      <c r="E19" s="225" t="s">
        <v>107</v>
      </c>
      <c r="F19" s="225" t="s">
        <v>104</v>
      </c>
      <c r="G19" s="222"/>
      <c r="H19" s="222">
        <v>40</v>
      </c>
      <c r="I19" s="225" t="s">
        <v>1737</v>
      </c>
      <c r="J19" s="222" t="s">
        <v>1653</v>
      </c>
      <c r="K19" s="226" t="s">
        <v>1981</v>
      </c>
      <c r="L19" s="225" t="s">
        <v>1942</v>
      </c>
      <c r="M19" s="222" t="s">
        <v>35</v>
      </c>
      <c r="N19" s="225" t="s">
        <v>1941</v>
      </c>
      <c r="O19" s="227">
        <v>42101</v>
      </c>
      <c r="P19" s="227">
        <v>43255</v>
      </c>
      <c r="Q19" s="144">
        <v>45289</v>
      </c>
      <c r="R19" s="227" t="s">
        <v>35</v>
      </c>
      <c r="S19" s="222"/>
      <c r="T19" s="222" t="s">
        <v>35</v>
      </c>
      <c r="U19" s="222" t="s">
        <v>35</v>
      </c>
      <c r="V19" s="227" t="s">
        <v>35</v>
      </c>
      <c r="W19" s="222" t="s">
        <v>35</v>
      </c>
      <c r="X19" s="222" t="s">
        <v>35</v>
      </c>
      <c r="Y19" s="223"/>
      <c r="Z19" s="223"/>
      <c r="AA19" s="2"/>
    </row>
    <row r="20" spans="1:27" x14ac:dyDescent="0.3">
      <c r="A20" s="198" t="s">
        <v>24</v>
      </c>
      <c r="B20" s="204" t="s">
        <v>1697</v>
      </c>
      <c r="C20" s="198">
        <v>42101</v>
      </c>
      <c r="D20" s="204"/>
      <c r="E20" s="199" t="s">
        <v>35</v>
      </c>
      <c r="F20" s="199" t="s">
        <v>25</v>
      </c>
      <c r="G20" s="204"/>
      <c r="H20" s="198">
        <v>0</v>
      </c>
      <c r="I20" s="199" t="s">
        <v>1682</v>
      </c>
      <c r="J20" s="198" t="s">
        <v>1653</v>
      </c>
      <c r="K20" s="204" t="s">
        <v>35</v>
      </c>
      <c r="L20" s="199" t="s">
        <v>1701</v>
      </c>
      <c r="M20" s="198" t="s">
        <v>35</v>
      </c>
      <c r="N20" s="199" t="s">
        <v>35</v>
      </c>
      <c r="O20" s="161" t="s">
        <v>35</v>
      </c>
      <c r="P20" s="198" t="s">
        <v>35</v>
      </c>
      <c r="Q20" s="198" t="s">
        <v>35</v>
      </c>
      <c r="R20" s="198" t="s">
        <v>35</v>
      </c>
      <c r="S20" s="198"/>
      <c r="T20" s="198" t="s">
        <v>35</v>
      </c>
      <c r="U20" s="198" t="s">
        <v>35</v>
      </c>
      <c r="V20" s="198" t="s">
        <v>35</v>
      </c>
      <c r="W20" s="198" t="s">
        <v>35</v>
      </c>
      <c r="X20" s="198" t="s">
        <v>35</v>
      </c>
      <c r="Y20" s="204"/>
      <c r="Z20" s="204"/>
      <c r="AA20" s="2"/>
    </row>
    <row r="21" spans="1:27" x14ac:dyDescent="0.3">
      <c r="A21" s="135" t="s">
        <v>24</v>
      </c>
      <c r="B21" s="127" t="s">
        <v>1964</v>
      </c>
      <c r="C21" s="135">
        <v>42055</v>
      </c>
      <c r="D21" s="112"/>
      <c r="E21" s="199" t="s">
        <v>35</v>
      </c>
      <c r="F21" s="137" t="s">
        <v>35</v>
      </c>
      <c r="G21" s="112"/>
      <c r="H21" s="135" t="s">
        <v>35</v>
      </c>
      <c r="I21" s="137" t="s">
        <v>82</v>
      </c>
      <c r="J21" s="135" t="s">
        <v>35</v>
      </c>
      <c r="K21" s="200" t="s">
        <v>1982</v>
      </c>
      <c r="L21" s="137" t="s">
        <v>1938</v>
      </c>
      <c r="M21" s="198" t="s">
        <v>35</v>
      </c>
      <c r="N21" s="199" t="s">
        <v>35</v>
      </c>
      <c r="O21" s="161" t="s">
        <v>35</v>
      </c>
      <c r="P21" s="198" t="s">
        <v>35</v>
      </c>
      <c r="Q21" s="198" t="s">
        <v>35</v>
      </c>
      <c r="R21" s="198" t="s">
        <v>35</v>
      </c>
      <c r="S21" s="112"/>
      <c r="T21" s="198" t="s">
        <v>35</v>
      </c>
      <c r="U21" s="198" t="s">
        <v>35</v>
      </c>
      <c r="V21" s="198" t="s">
        <v>35</v>
      </c>
      <c r="W21" s="198" t="s">
        <v>35</v>
      </c>
      <c r="X21" s="135" t="s">
        <v>35</v>
      </c>
      <c r="Y21" s="112"/>
      <c r="Z21" s="112"/>
      <c r="AA21" s="2"/>
    </row>
    <row r="22" spans="1:27" x14ac:dyDescent="0.3">
      <c r="A22" s="198" t="s">
        <v>24</v>
      </c>
      <c r="B22" s="204" t="s">
        <v>88</v>
      </c>
      <c r="C22" s="198">
        <v>42063</v>
      </c>
      <c r="D22" s="199"/>
      <c r="E22" s="199" t="s">
        <v>89</v>
      </c>
      <c r="F22" s="199" t="s">
        <v>44</v>
      </c>
      <c r="G22" s="198"/>
      <c r="H22" s="198">
        <v>1</v>
      </c>
      <c r="I22" s="199" t="s">
        <v>609</v>
      </c>
      <c r="J22" s="198" t="s">
        <v>1653</v>
      </c>
      <c r="K22" s="204" t="s">
        <v>47</v>
      </c>
      <c r="L22" s="199" t="s">
        <v>70</v>
      </c>
      <c r="M22" s="198" t="s">
        <v>35</v>
      </c>
      <c r="N22" s="199" t="s">
        <v>35</v>
      </c>
      <c r="O22" s="198" t="s">
        <v>30</v>
      </c>
      <c r="P22" s="198" t="s">
        <v>35</v>
      </c>
      <c r="Q22" s="161" t="s">
        <v>35</v>
      </c>
      <c r="R22" s="198" t="s">
        <v>30</v>
      </c>
      <c r="S22" s="198"/>
      <c r="T22" s="198" t="s">
        <v>35</v>
      </c>
      <c r="U22" s="198" t="s">
        <v>35</v>
      </c>
      <c r="V22" s="198" t="s">
        <v>35</v>
      </c>
      <c r="W22" s="198" t="s">
        <v>35</v>
      </c>
      <c r="X22" s="198" t="s">
        <v>35</v>
      </c>
      <c r="Y22" s="204"/>
      <c r="Z22" s="204" t="s">
        <v>48</v>
      </c>
      <c r="AA22" s="2"/>
    </row>
    <row r="23" spans="1:27" ht="14.25" customHeight="1" x14ac:dyDescent="0.3">
      <c r="A23" s="198" t="s">
        <v>24</v>
      </c>
      <c r="B23" s="204" t="s">
        <v>1922</v>
      </c>
      <c r="C23" s="198"/>
      <c r="D23" s="204"/>
      <c r="E23" s="199" t="s">
        <v>1567</v>
      </c>
      <c r="F23" s="199" t="s">
        <v>1677</v>
      </c>
      <c r="G23" s="204"/>
      <c r="H23" s="198" t="s">
        <v>35</v>
      </c>
      <c r="I23" s="199" t="s">
        <v>1738</v>
      </c>
      <c r="J23" s="198" t="s">
        <v>1653</v>
      </c>
      <c r="K23" s="204" t="s">
        <v>1990</v>
      </c>
      <c r="L23" s="199" t="s">
        <v>35</v>
      </c>
      <c r="M23" s="198" t="s">
        <v>35</v>
      </c>
      <c r="N23" s="199" t="s">
        <v>35</v>
      </c>
      <c r="O23" s="161" t="s">
        <v>35</v>
      </c>
      <c r="P23" s="198" t="s">
        <v>35</v>
      </c>
      <c r="Q23" s="198" t="s">
        <v>35</v>
      </c>
      <c r="R23" s="198" t="s">
        <v>35</v>
      </c>
      <c r="S23" s="198"/>
      <c r="T23" s="198" t="s">
        <v>35</v>
      </c>
      <c r="U23" s="198" t="s">
        <v>35</v>
      </c>
      <c r="V23" s="198" t="s">
        <v>35</v>
      </c>
      <c r="W23" s="198" t="s">
        <v>35</v>
      </c>
      <c r="X23" s="198" t="s">
        <v>35</v>
      </c>
      <c r="Y23" s="204"/>
      <c r="Z23" s="204"/>
      <c r="AA23" s="2"/>
    </row>
    <row r="24" spans="1:27" x14ac:dyDescent="0.3">
      <c r="A24" s="228" t="s">
        <v>24</v>
      </c>
      <c r="B24" s="127" t="s">
        <v>280</v>
      </c>
      <c r="C24" s="228">
        <v>42069</v>
      </c>
      <c r="D24" s="228"/>
      <c r="E24" s="196" t="s">
        <v>143</v>
      </c>
      <c r="F24" s="196" t="s">
        <v>44</v>
      </c>
      <c r="G24" s="228"/>
      <c r="H24" s="228">
        <v>0</v>
      </c>
      <c r="I24" s="196" t="s">
        <v>26</v>
      </c>
      <c r="J24" s="198" t="s">
        <v>1653</v>
      </c>
      <c r="K24" s="199" t="s">
        <v>92</v>
      </c>
      <c r="L24" s="196" t="s">
        <v>53</v>
      </c>
      <c r="M24" s="228" t="s">
        <v>35</v>
      </c>
      <c r="N24" s="196" t="s">
        <v>53</v>
      </c>
      <c r="O24" s="228" t="s">
        <v>30</v>
      </c>
      <c r="P24" s="146">
        <v>43005</v>
      </c>
      <c r="Q24" s="229" t="s">
        <v>35</v>
      </c>
      <c r="R24" s="228" t="s">
        <v>30</v>
      </c>
      <c r="S24" s="228"/>
      <c r="T24" s="198" t="s">
        <v>35</v>
      </c>
      <c r="U24" s="228" t="s">
        <v>35</v>
      </c>
      <c r="V24" s="198" t="s">
        <v>35</v>
      </c>
      <c r="W24" s="228" t="s">
        <v>35</v>
      </c>
      <c r="X24" s="228" t="s">
        <v>35</v>
      </c>
      <c r="Y24" s="204"/>
      <c r="Z24" s="196" t="s">
        <v>1555</v>
      </c>
      <c r="AA24" s="2"/>
    </row>
    <row r="25" spans="1:27" x14ac:dyDescent="0.3">
      <c r="A25" s="147" t="s">
        <v>24</v>
      </c>
      <c r="B25" s="127" t="s">
        <v>281</v>
      </c>
      <c r="C25" s="228">
        <v>42069</v>
      </c>
      <c r="D25" s="147"/>
      <c r="E25" s="196" t="s">
        <v>143</v>
      </c>
      <c r="F25" s="149" t="s">
        <v>44</v>
      </c>
      <c r="G25" s="148"/>
      <c r="H25" s="147">
        <v>0</v>
      </c>
      <c r="I25" s="149" t="s">
        <v>82</v>
      </c>
      <c r="J25" s="198" t="s">
        <v>1653</v>
      </c>
      <c r="K25" s="204" t="s">
        <v>140</v>
      </c>
      <c r="L25" s="149" t="s">
        <v>53</v>
      </c>
      <c r="M25" s="147" t="s">
        <v>35</v>
      </c>
      <c r="N25" s="149" t="s">
        <v>53</v>
      </c>
      <c r="O25" s="147" t="s">
        <v>30</v>
      </c>
      <c r="P25" s="150">
        <v>43522</v>
      </c>
      <c r="Q25" s="147" t="s">
        <v>35</v>
      </c>
      <c r="R25" s="147" t="s">
        <v>30</v>
      </c>
      <c r="S25" s="147"/>
      <c r="T25" s="198" t="s">
        <v>35</v>
      </c>
      <c r="U25" s="147" t="s">
        <v>35</v>
      </c>
      <c r="V25" s="198" t="s">
        <v>35</v>
      </c>
      <c r="W25" s="147" t="s">
        <v>35</v>
      </c>
      <c r="X25" s="147" t="s">
        <v>35</v>
      </c>
      <c r="Y25" s="204"/>
      <c r="Z25" s="196" t="s">
        <v>1555</v>
      </c>
      <c r="AA25" s="2"/>
    </row>
    <row r="26" spans="1:27" x14ac:dyDescent="0.3">
      <c r="A26" s="201" t="s">
        <v>24</v>
      </c>
      <c r="B26" s="202" t="s">
        <v>123</v>
      </c>
      <c r="C26" s="201">
        <v>42103</v>
      </c>
      <c r="D26" s="220" t="s">
        <v>193</v>
      </c>
      <c r="E26" s="203" t="s">
        <v>124</v>
      </c>
      <c r="F26" s="203" t="s">
        <v>104</v>
      </c>
      <c r="G26" s="201"/>
      <c r="H26" s="198">
        <v>13</v>
      </c>
      <c r="I26" s="203" t="s">
        <v>1737</v>
      </c>
      <c r="J26" s="198" t="s">
        <v>1653</v>
      </c>
      <c r="K26" s="218" t="s">
        <v>1983</v>
      </c>
      <c r="L26" s="203" t="s">
        <v>1941</v>
      </c>
      <c r="M26" s="201" t="s">
        <v>35</v>
      </c>
      <c r="N26" s="203" t="s">
        <v>1941</v>
      </c>
      <c r="O26" s="160">
        <v>42626</v>
      </c>
      <c r="P26" s="160">
        <v>43423</v>
      </c>
      <c r="Q26" s="160" t="s">
        <v>35</v>
      </c>
      <c r="R26" s="201" t="s">
        <v>35</v>
      </c>
      <c r="S26" s="201"/>
      <c r="T26" s="201" t="s">
        <v>35</v>
      </c>
      <c r="U26" s="201" t="s">
        <v>35</v>
      </c>
      <c r="V26" s="160" t="s">
        <v>35</v>
      </c>
      <c r="W26" s="201" t="s">
        <v>35</v>
      </c>
      <c r="X26" s="201" t="s">
        <v>35</v>
      </c>
      <c r="Y26" s="202"/>
      <c r="Z26" s="202"/>
      <c r="AA26" s="2"/>
    </row>
    <row r="27" spans="1:27" x14ac:dyDescent="0.3">
      <c r="A27" s="198" t="s">
        <v>24</v>
      </c>
      <c r="B27" s="204" t="s">
        <v>125</v>
      </c>
      <c r="C27" s="198">
        <v>42127</v>
      </c>
      <c r="D27" s="205" t="s">
        <v>193</v>
      </c>
      <c r="E27" s="199" t="s">
        <v>124</v>
      </c>
      <c r="F27" s="199" t="s">
        <v>104</v>
      </c>
      <c r="G27" s="198"/>
      <c r="H27" s="198">
        <v>27</v>
      </c>
      <c r="I27" s="199" t="s">
        <v>1737</v>
      </c>
      <c r="J27" s="198" t="s">
        <v>1653</v>
      </c>
      <c r="K27" s="218" t="s">
        <v>1984</v>
      </c>
      <c r="L27" s="199" t="s">
        <v>1941</v>
      </c>
      <c r="M27" s="198" t="s">
        <v>35</v>
      </c>
      <c r="N27" s="199" t="s">
        <v>1941</v>
      </c>
      <c r="O27" s="161">
        <v>42626</v>
      </c>
      <c r="P27" s="198" t="s">
        <v>35</v>
      </c>
      <c r="Q27" s="161" t="s">
        <v>35</v>
      </c>
      <c r="R27" s="198" t="s">
        <v>35</v>
      </c>
      <c r="S27" s="198"/>
      <c r="T27" s="198" t="s">
        <v>35</v>
      </c>
      <c r="U27" s="198" t="s">
        <v>35</v>
      </c>
      <c r="V27" s="160" t="s">
        <v>35</v>
      </c>
      <c r="W27" s="198" t="s">
        <v>35</v>
      </c>
      <c r="X27" s="198" t="s">
        <v>35</v>
      </c>
      <c r="Y27" s="204"/>
      <c r="Z27" s="204"/>
      <c r="AA27" s="2"/>
    </row>
    <row r="28" spans="1:27" x14ac:dyDescent="0.3">
      <c r="A28" s="201" t="s">
        <v>24</v>
      </c>
      <c r="B28" s="202" t="s">
        <v>1684</v>
      </c>
      <c r="C28" s="201">
        <v>42077</v>
      </c>
      <c r="D28" s="220" t="s">
        <v>191</v>
      </c>
      <c r="E28" s="203" t="s">
        <v>126</v>
      </c>
      <c r="F28" s="203" t="s">
        <v>25</v>
      </c>
      <c r="G28" s="201"/>
      <c r="H28" s="198">
        <v>25</v>
      </c>
      <c r="I28" s="199" t="s">
        <v>1682</v>
      </c>
      <c r="J28" s="198" t="s">
        <v>1653</v>
      </c>
      <c r="K28" s="230" t="s">
        <v>1977</v>
      </c>
      <c r="L28" s="203" t="s">
        <v>53</v>
      </c>
      <c r="M28" s="201" t="s">
        <v>35</v>
      </c>
      <c r="N28" s="203" t="s">
        <v>1940</v>
      </c>
      <c r="O28" s="160">
        <v>42640</v>
      </c>
      <c r="P28" s="160" t="s">
        <v>35</v>
      </c>
      <c r="Q28" s="134">
        <v>44030</v>
      </c>
      <c r="R28" s="160" t="s">
        <v>35</v>
      </c>
      <c r="S28" s="201" t="s">
        <v>35</v>
      </c>
      <c r="T28" s="201" t="s">
        <v>35</v>
      </c>
      <c r="U28" s="201" t="s">
        <v>35</v>
      </c>
      <c r="V28" s="160" t="s">
        <v>35</v>
      </c>
      <c r="W28" s="201" t="s">
        <v>35</v>
      </c>
      <c r="X28" s="201" t="s">
        <v>35</v>
      </c>
      <c r="Y28" s="202"/>
      <c r="Z28" s="202" t="s">
        <v>368</v>
      </c>
      <c r="AA28" s="2"/>
    </row>
    <row r="29" spans="1:27" x14ac:dyDescent="0.3">
      <c r="A29" s="198" t="s">
        <v>24</v>
      </c>
      <c r="B29" s="204" t="s">
        <v>369</v>
      </c>
      <c r="C29" s="198"/>
      <c r="D29" s="199"/>
      <c r="E29" s="199" t="s">
        <v>35</v>
      </c>
      <c r="F29" s="199" t="s">
        <v>25</v>
      </c>
      <c r="G29" s="198"/>
      <c r="H29" s="198" t="s">
        <v>35</v>
      </c>
      <c r="I29" s="199" t="s">
        <v>1682</v>
      </c>
      <c r="J29" s="198" t="s">
        <v>1653</v>
      </c>
      <c r="K29" s="204" t="s">
        <v>1991</v>
      </c>
      <c r="L29" s="199" t="s">
        <v>41</v>
      </c>
      <c r="M29" s="198" t="s">
        <v>35</v>
      </c>
      <c r="N29" s="199" t="s">
        <v>35</v>
      </c>
      <c r="O29" s="198" t="s">
        <v>30</v>
      </c>
      <c r="P29" s="161" t="s">
        <v>35</v>
      </c>
      <c r="Q29" s="161" t="s">
        <v>35</v>
      </c>
      <c r="R29" s="161" t="s">
        <v>35</v>
      </c>
      <c r="S29" s="198"/>
      <c r="T29" s="161" t="s">
        <v>35</v>
      </c>
      <c r="U29" s="161" t="s">
        <v>35</v>
      </c>
      <c r="V29" s="161" t="s">
        <v>35</v>
      </c>
      <c r="W29" s="161" t="s">
        <v>35</v>
      </c>
      <c r="X29" s="161" t="s">
        <v>35</v>
      </c>
      <c r="Y29" s="204"/>
      <c r="Z29" s="204"/>
      <c r="AA29" s="2"/>
    </row>
    <row r="30" spans="1:27" x14ac:dyDescent="0.3">
      <c r="A30" s="198" t="s">
        <v>24</v>
      </c>
      <c r="B30" s="127" t="s">
        <v>1725</v>
      </c>
      <c r="C30" s="198"/>
      <c r="D30" s="128" t="s">
        <v>1720</v>
      </c>
      <c r="E30" s="196" t="s">
        <v>1567</v>
      </c>
      <c r="F30" s="199" t="s">
        <v>1559</v>
      </c>
      <c r="G30" s="204"/>
      <c r="H30" s="198" t="s">
        <v>30</v>
      </c>
      <c r="I30" s="199" t="s">
        <v>1737</v>
      </c>
      <c r="J30" s="198" t="s">
        <v>1653</v>
      </c>
      <c r="K30" s="200" t="s">
        <v>1985</v>
      </c>
      <c r="L30" s="137" t="s">
        <v>1938</v>
      </c>
      <c r="M30" s="198" t="s">
        <v>35</v>
      </c>
      <c r="N30" s="199" t="s">
        <v>35</v>
      </c>
      <c r="O30" s="161" t="s">
        <v>35</v>
      </c>
      <c r="P30" s="198" t="s">
        <v>35</v>
      </c>
      <c r="Q30" s="198" t="s">
        <v>35</v>
      </c>
      <c r="R30" s="198" t="s">
        <v>35</v>
      </c>
      <c r="S30" s="198"/>
      <c r="T30" s="198" t="s">
        <v>35</v>
      </c>
      <c r="U30" s="198" t="s">
        <v>35</v>
      </c>
      <c r="V30" s="198" t="s">
        <v>35</v>
      </c>
      <c r="W30" s="198" t="s">
        <v>35</v>
      </c>
      <c r="X30" s="198" t="s">
        <v>35</v>
      </c>
      <c r="Y30" s="204"/>
      <c r="Z30" s="204"/>
      <c r="AA30" s="2"/>
    </row>
    <row r="31" spans="1:27" x14ac:dyDescent="0.3">
      <c r="A31" s="201" t="s">
        <v>24</v>
      </c>
      <c r="B31" s="202" t="s">
        <v>112</v>
      </c>
      <c r="C31" s="201">
        <v>42079</v>
      </c>
      <c r="D31" s="220" t="s">
        <v>343</v>
      </c>
      <c r="E31" s="203" t="s">
        <v>111</v>
      </c>
      <c r="F31" s="203" t="s">
        <v>25</v>
      </c>
      <c r="G31" s="201"/>
      <c r="H31" s="198">
        <v>42</v>
      </c>
      <c r="I31" s="203" t="s">
        <v>609</v>
      </c>
      <c r="J31" s="198" t="s">
        <v>1653</v>
      </c>
      <c r="K31" s="204" t="s">
        <v>1982</v>
      </c>
      <c r="L31" s="203" t="s">
        <v>83</v>
      </c>
      <c r="M31" s="201" t="s">
        <v>30</v>
      </c>
      <c r="N31" s="203" t="s">
        <v>1940</v>
      </c>
      <c r="O31" s="160">
        <v>42095</v>
      </c>
      <c r="P31" s="160">
        <v>42964</v>
      </c>
      <c r="Q31" s="134">
        <v>44089</v>
      </c>
      <c r="R31" s="160">
        <v>44140</v>
      </c>
      <c r="S31" s="134">
        <v>44804</v>
      </c>
      <c r="T31" s="160">
        <v>44379</v>
      </c>
      <c r="U31" s="160">
        <v>44469</v>
      </c>
      <c r="V31" s="160" t="s">
        <v>35</v>
      </c>
      <c r="W31" s="201" t="s">
        <v>35</v>
      </c>
      <c r="X31" s="201" t="s">
        <v>35</v>
      </c>
      <c r="Y31" s="202"/>
      <c r="Z31" s="202"/>
      <c r="AA31" s="2"/>
    </row>
    <row r="32" spans="1:27" x14ac:dyDescent="0.3">
      <c r="A32" s="201" t="s">
        <v>24</v>
      </c>
      <c r="B32" s="202" t="s">
        <v>364</v>
      </c>
      <c r="C32" s="201">
        <v>42079</v>
      </c>
      <c r="D32" s="203"/>
      <c r="E32" s="203" t="s">
        <v>111</v>
      </c>
      <c r="F32" s="203" t="s">
        <v>44</v>
      </c>
      <c r="G32" s="201"/>
      <c r="H32" s="198">
        <v>7</v>
      </c>
      <c r="I32" s="203" t="s">
        <v>609</v>
      </c>
      <c r="J32" s="201" t="s">
        <v>1653</v>
      </c>
      <c r="K32" s="203" t="s">
        <v>140</v>
      </c>
      <c r="L32" s="203" t="s">
        <v>53</v>
      </c>
      <c r="M32" s="201" t="s">
        <v>35</v>
      </c>
      <c r="N32" s="203" t="s">
        <v>35</v>
      </c>
      <c r="O32" s="201" t="s">
        <v>30</v>
      </c>
      <c r="P32" s="160">
        <v>44019</v>
      </c>
      <c r="Q32" s="160" t="s">
        <v>35</v>
      </c>
      <c r="R32" s="160" t="s">
        <v>30</v>
      </c>
      <c r="S32" s="201"/>
      <c r="T32" s="160" t="s">
        <v>35</v>
      </c>
      <c r="U32" s="160" t="s">
        <v>35</v>
      </c>
      <c r="V32" s="201" t="s">
        <v>35</v>
      </c>
      <c r="W32" s="160" t="s">
        <v>35</v>
      </c>
      <c r="X32" s="160" t="s">
        <v>35</v>
      </c>
      <c r="Y32" s="202"/>
      <c r="Z32" s="202"/>
      <c r="AA32" s="2"/>
    </row>
    <row r="33" spans="1:27" x14ac:dyDescent="0.3">
      <c r="A33" s="201" t="s">
        <v>24</v>
      </c>
      <c r="B33" s="202" t="s">
        <v>361</v>
      </c>
      <c r="C33" s="201">
        <v>42079</v>
      </c>
      <c r="D33" s="203"/>
      <c r="E33" s="203" t="s">
        <v>111</v>
      </c>
      <c r="F33" s="203" t="s">
        <v>44</v>
      </c>
      <c r="G33" s="201"/>
      <c r="H33" s="198">
        <v>4</v>
      </c>
      <c r="I33" s="203" t="s">
        <v>609</v>
      </c>
      <c r="J33" s="201" t="s">
        <v>1653</v>
      </c>
      <c r="K33" s="203" t="s">
        <v>1664</v>
      </c>
      <c r="L33" s="203" t="s">
        <v>53</v>
      </c>
      <c r="M33" s="201" t="s">
        <v>35</v>
      </c>
      <c r="N33" s="203" t="s">
        <v>35</v>
      </c>
      <c r="O33" s="201" t="s">
        <v>30</v>
      </c>
      <c r="P33" s="160">
        <v>43854</v>
      </c>
      <c r="Q33" s="160" t="s">
        <v>35</v>
      </c>
      <c r="R33" s="160" t="s">
        <v>30</v>
      </c>
      <c r="S33" s="201"/>
      <c r="T33" s="160" t="s">
        <v>35</v>
      </c>
      <c r="U33" s="160" t="s">
        <v>35</v>
      </c>
      <c r="V33" s="201" t="s">
        <v>35</v>
      </c>
      <c r="W33" s="160" t="s">
        <v>35</v>
      </c>
      <c r="X33" s="160" t="s">
        <v>35</v>
      </c>
      <c r="Y33" s="202"/>
      <c r="Z33" s="202"/>
      <c r="AA33" s="2"/>
    </row>
    <row r="34" spans="1:27" x14ac:dyDescent="0.3">
      <c r="A34" s="198" t="s">
        <v>24</v>
      </c>
      <c r="B34" s="204" t="s">
        <v>363</v>
      </c>
      <c r="C34" s="198">
        <v>42079</v>
      </c>
      <c r="D34" s="199"/>
      <c r="E34" s="199" t="s">
        <v>111</v>
      </c>
      <c r="F34" s="199" t="s">
        <v>44</v>
      </c>
      <c r="G34" s="198"/>
      <c r="H34" s="198">
        <v>5</v>
      </c>
      <c r="I34" s="199" t="s">
        <v>609</v>
      </c>
      <c r="J34" s="201" t="s">
        <v>1653</v>
      </c>
      <c r="K34" s="204" t="s">
        <v>140</v>
      </c>
      <c r="L34" s="199" t="s">
        <v>53</v>
      </c>
      <c r="M34" s="198" t="s">
        <v>35</v>
      </c>
      <c r="N34" s="199" t="s">
        <v>35</v>
      </c>
      <c r="O34" s="198" t="s">
        <v>30</v>
      </c>
      <c r="P34" s="161">
        <v>43706</v>
      </c>
      <c r="Q34" s="161" t="s">
        <v>30</v>
      </c>
      <c r="R34" s="161" t="s">
        <v>30</v>
      </c>
      <c r="S34" s="198"/>
      <c r="T34" s="161" t="s">
        <v>35</v>
      </c>
      <c r="U34" s="161" t="s">
        <v>35</v>
      </c>
      <c r="V34" s="198" t="s">
        <v>35</v>
      </c>
      <c r="W34" s="161" t="s">
        <v>35</v>
      </c>
      <c r="X34" s="161" t="s">
        <v>35</v>
      </c>
      <c r="Y34" s="204"/>
      <c r="Z34" s="204"/>
      <c r="AA34" s="2"/>
    </row>
    <row r="35" spans="1:27" x14ac:dyDescent="0.3">
      <c r="A35" s="201" t="s">
        <v>24</v>
      </c>
      <c r="B35" s="202" t="s">
        <v>362</v>
      </c>
      <c r="C35" s="201">
        <v>42079</v>
      </c>
      <c r="D35" s="203"/>
      <c r="E35" s="203" t="s">
        <v>111</v>
      </c>
      <c r="F35" s="203" t="s">
        <v>44</v>
      </c>
      <c r="G35" s="201"/>
      <c r="H35" s="198">
        <v>19</v>
      </c>
      <c r="I35" s="203" t="s">
        <v>609</v>
      </c>
      <c r="J35" s="201" t="s">
        <v>1653</v>
      </c>
      <c r="K35" s="204" t="s">
        <v>1664</v>
      </c>
      <c r="L35" s="203" t="s">
        <v>53</v>
      </c>
      <c r="M35" s="201" t="s">
        <v>35</v>
      </c>
      <c r="N35" s="203" t="s">
        <v>35</v>
      </c>
      <c r="O35" s="201" t="s">
        <v>30</v>
      </c>
      <c r="P35" s="160">
        <v>43854</v>
      </c>
      <c r="Q35" s="160" t="s">
        <v>35</v>
      </c>
      <c r="R35" s="160" t="s">
        <v>30</v>
      </c>
      <c r="S35" s="201"/>
      <c r="T35" s="160" t="s">
        <v>35</v>
      </c>
      <c r="U35" s="160" t="s">
        <v>35</v>
      </c>
      <c r="V35" s="201" t="s">
        <v>35</v>
      </c>
      <c r="W35" s="160" t="s">
        <v>35</v>
      </c>
      <c r="X35" s="160" t="s">
        <v>35</v>
      </c>
      <c r="Y35" s="202"/>
      <c r="Z35" s="202"/>
      <c r="AA35" s="2"/>
    </row>
    <row r="36" spans="1:27" x14ac:dyDescent="0.3">
      <c r="A36" s="198" t="s">
        <v>24</v>
      </c>
      <c r="B36" s="204" t="s">
        <v>1685</v>
      </c>
      <c r="C36" s="198">
        <v>42089</v>
      </c>
      <c r="D36" s="205" t="s">
        <v>191</v>
      </c>
      <c r="E36" s="199" t="s">
        <v>126</v>
      </c>
      <c r="F36" s="199" t="s">
        <v>25</v>
      </c>
      <c r="G36" s="198"/>
      <c r="H36" s="198">
        <v>20</v>
      </c>
      <c r="I36" s="199" t="s">
        <v>1682</v>
      </c>
      <c r="J36" s="198" t="s">
        <v>1653</v>
      </c>
      <c r="K36" s="112" t="s">
        <v>1975</v>
      </c>
      <c r="L36" s="199" t="s">
        <v>53</v>
      </c>
      <c r="M36" s="198" t="s">
        <v>35</v>
      </c>
      <c r="N36" s="199" t="s">
        <v>1941</v>
      </c>
      <c r="O36" s="161">
        <v>42640</v>
      </c>
      <c r="P36" s="161" t="s">
        <v>35</v>
      </c>
      <c r="Q36" s="161" t="s">
        <v>35</v>
      </c>
      <c r="R36" s="161" t="s">
        <v>35</v>
      </c>
      <c r="S36" s="198"/>
      <c r="T36" s="198" t="s">
        <v>35</v>
      </c>
      <c r="U36" s="198" t="s">
        <v>35</v>
      </c>
      <c r="V36" s="161" t="s">
        <v>35</v>
      </c>
      <c r="W36" s="198" t="s">
        <v>35</v>
      </c>
      <c r="X36" s="198" t="s">
        <v>35</v>
      </c>
      <c r="Y36" s="204"/>
      <c r="Z36" s="204" t="s">
        <v>368</v>
      </c>
      <c r="AA36" s="2"/>
    </row>
    <row r="37" spans="1:27" x14ac:dyDescent="0.3">
      <c r="A37" s="198" t="s">
        <v>24</v>
      </c>
      <c r="B37" s="204" t="s">
        <v>366</v>
      </c>
      <c r="C37" s="198">
        <v>42093</v>
      </c>
      <c r="D37" s="199"/>
      <c r="E37" s="199" t="s">
        <v>111</v>
      </c>
      <c r="F37" s="199" t="s">
        <v>44</v>
      </c>
      <c r="G37" s="198"/>
      <c r="H37" s="198">
        <v>6</v>
      </c>
      <c r="I37" s="199" t="s">
        <v>1682</v>
      </c>
      <c r="J37" s="198" t="s">
        <v>1653</v>
      </c>
      <c r="K37" s="204" t="s">
        <v>140</v>
      </c>
      <c r="L37" s="199" t="s">
        <v>53</v>
      </c>
      <c r="M37" s="198" t="s">
        <v>35</v>
      </c>
      <c r="N37" s="199" t="s">
        <v>35</v>
      </c>
      <c r="O37" s="198" t="s">
        <v>30</v>
      </c>
      <c r="P37" s="161">
        <v>44132</v>
      </c>
      <c r="Q37" s="161" t="s">
        <v>35</v>
      </c>
      <c r="R37" s="161" t="s">
        <v>30</v>
      </c>
      <c r="S37" s="198"/>
      <c r="T37" s="161" t="s">
        <v>35</v>
      </c>
      <c r="U37" s="161" t="s">
        <v>35</v>
      </c>
      <c r="V37" s="198" t="s">
        <v>35</v>
      </c>
      <c r="W37" s="161" t="s">
        <v>35</v>
      </c>
      <c r="X37" s="161" t="s">
        <v>35</v>
      </c>
      <c r="Y37" s="204"/>
      <c r="Z37" s="204"/>
      <c r="AA37" s="2"/>
    </row>
    <row r="38" spans="1:27" x14ac:dyDescent="0.3">
      <c r="A38" s="198" t="s">
        <v>24</v>
      </c>
      <c r="B38" s="204" t="s">
        <v>359</v>
      </c>
      <c r="C38" s="198">
        <v>42093</v>
      </c>
      <c r="D38" s="199"/>
      <c r="E38" s="199" t="s">
        <v>111</v>
      </c>
      <c r="F38" s="199" t="s">
        <v>44</v>
      </c>
      <c r="G38" s="198"/>
      <c r="H38" s="198">
        <v>6</v>
      </c>
      <c r="I38" s="199" t="s">
        <v>1682</v>
      </c>
      <c r="J38" s="198" t="s">
        <v>1653</v>
      </c>
      <c r="K38" s="204" t="s">
        <v>140</v>
      </c>
      <c r="L38" s="199" t="s">
        <v>53</v>
      </c>
      <c r="M38" s="198" t="s">
        <v>35</v>
      </c>
      <c r="N38" s="199" t="s">
        <v>35</v>
      </c>
      <c r="O38" s="198" t="s">
        <v>30</v>
      </c>
      <c r="P38" s="161">
        <v>44132</v>
      </c>
      <c r="Q38" s="161" t="s">
        <v>35</v>
      </c>
      <c r="R38" s="161" t="s">
        <v>30</v>
      </c>
      <c r="S38" s="198"/>
      <c r="T38" s="161" t="s">
        <v>35</v>
      </c>
      <c r="U38" s="161" t="s">
        <v>35</v>
      </c>
      <c r="V38" s="198" t="s">
        <v>35</v>
      </c>
      <c r="W38" s="161" t="s">
        <v>35</v>
      </c>
      <c r="X38" s="161" t="s">
        <v>35</v>
      </c>
      <c r="Y38" s="204"/>
      <c r="Z38" s="204"/>
      <c r="AA38" s="2"/>
    </row>
    <row r="39" spans="1:27" x14ac:dyDescent="0.3">
      <c r="A39" s="198" t="s">
        <v>24</v>
      </c>
      <c r="B39" s="204" t="s">
        <v>360</v>
      </c>
      <c r="C39" s="198">
        <v>42093</v>
      </c>
      <c r="D39" s="199"/>
      <c r="E39" s="199" t="s">
        <v>111</v>
      </c>
      <c r="F39" s="199" t="s">
        <v>44</v>
      </c>
      <c r="G39" s="198"/>
      <c r="H39" s="198">
        <v>6</v>
      </c>
      <c r="I39" s="199" t="s">
        <v>1682</v>
      </c>
      <c r="J39" s="198" t="s">
        <v>1653</v>
      </c>
      <c r="K39" s="204" t="s">
        <v>140</v>
      </c>
      <c r="L39" s="199" t="s">
        <v>53</v>
      </c>
      <c r="M39" s="198" t="s">
        <v>35</v>
      </c>
      <c r="N39" s="199" t="s">
        <v>35</v>
      </c>
      <c r="O39" s="198" t="s">
        <v>30</v>
      </c>
      <c r="P39" s="161">
        <v>44132</v>
      </c>
      <c r="Q39" s="161" t="s">
        <v>35</v>
      </c>
      <c r="R39" s="161" t="s">
        <v>30</v>
      </c>
      <c r="S39" s="198"/>
      <c r="T39" s="161" t="s">
        <v>35</v>
      </c>
      <c r="U39" s="161" t="s">
        <v>35</v>
      </c>
      <c r="V39" s="198" t="s">
        <v>35</v>
      </c>
      <c r="W39" s="161" t="s">
        <v>35</v>
      </c>
      <c r="X39" s="161" t="s">
        <v>35</v>
      </c>
      <c r="Y39" s="204"/>
      <c r="Z39" s="204"/>
      <c r="AA39" s="2"/>
    </row>
    <row r="40" spans="1:27" x14ac:dyDescent="0.3">
      <c r="A40" s="198" t="s">
        <v>24</v>
      </c>
      <c r="B40" s="204" t="s">
        <v>836</v>
      </c>
      <c r="C40" s="198">
        <v>42095</v>
      </c>
      <c r="D40" s="205" t="s">
        <v>191</v>
      </c>
      <c r="E40" s="199" t="s">
        <v>1651</v>
      </c>
      <c r="F40" s="199" t="s">
        <v>25</v>
      </c>
      <c r="G40" s="198"/>
      <c r="H40" s="198" t="s">
        <v>35</v>
      </c>
      <c r="I40" s="199" t="s">
        <v>1682</v>
      </c>
      <c r="J40" s="198" t="s">
        <v>1653</v>
      </c>
      <c r="K40" s="204" t="s">
        <v>1986</v>
      </c>
      <c r="L40" s="199" t="s">
        <v>34</v>
      </c>
      <c r="M40" s="198" t="s">
        <v>35</v>
      </c>
      <c r="N40" s="199" t="s">
        <v>1938</v>
      </c>
      <c r="O40" s="161" t="s">
        <v>30</v>
      </c>
      <c r="P40" s="198" t="s">
        <v>30</v>
      </c>
      <c r="Q40" s="198" t="s">
        <v>30</v>
      </c>
      <c r="R40" s="198" t="s">
        <v>35</v>
      </c>
      <c r="S40" s="198"/>
      <c r="T40" s="198" t="s">
        <v>35</v>
      </c>
      <c r="U40" s="198" t="s">
        <v>35</v>
      </c>
      <c r="V40" s="198" t="s">
        <v>35</v>
      </c>
      <c r="W40" s="198" t="s">
        <v>35</v>
      </c>
      <c r="X40" s="198" t="s">
        <v>35</v>
      </c>
      <c r="Y40" s="204"/>
      <c r="Z40" s="204" t="s">
        <v>1661</v>
      </c>
      <c r="AA40" s="2"/>
    </row>
    <row r="41" spans="1:27" x14ac:dyDescent="0.3">
      <c r="A41" s="201" t="s">
        <v>24</v>
      </c>
      <c r="B41" s="202" t="s">
        <v>375</v>
      </c>
      <c r="C41" s="201">
        <v>42097</v>
      </c>
      <c r="D41" s="220" t="s">
        <v>343</v>
      </c>
      <c r="E41" s="203" t="s">
        <v>102</v>
      </c>
      <c r="F41" s="203" t="s">
        <v>25</v>
      </c>
      <c r="G41" s="201"/>
      <c r="H41" s="198">
        <v>36</v>
      </c>
      <c r="I41" s="203" t="s">
        <v>26</v>
      </c>
      <c r="J41" s="198" t="s">
        <v>1653</v>
      </c>
      <c r="K41" s="202" t="s">
        <v>1980</v>
      </c>
      <c r="L41" s="203" t="s">
        <v>83</v>
      </c>
      <c r="M41" s="201" t="s">
        <v>30</v>
      </c>
      <c r="N41" s="203" t="s">
        <v>1940</v>
      </c>
      <c r="O41" s="160">
        <v>42095</v>
      </c>
      <c r="P41" s="160">
        <v>42964</v>
      </c>
      <c r="Q41" s="134">
        <v>43564</v>
      </c>
      <c r="R41" s="160">
        <v>43655</v>
      </c>
      <c r="S41" s="139">
        <v>44742</v>
      </c>
      <c r="T41" s="160">
        <v>43889</v>
      </c>
      <c r="U41" s="160">
        <v>43979</v>
      </c>
      <c r="V41" s="160" t="s">
        <v>35</v>
      </c>
      <c r="W41" s="160" t="s">
        <v>35</v>
      </c>
      <c r="X41" s="160" t="s">
        <v>35</v>
      </c>
      <c r="Y41" s="202" t="s">
        <v>1919</v>
      </c>
      <c r="Z41" s="202"/>
      <c r="AA41" s="2"/>
    </row>
    <row r="42" spans="1:27" x14ac:dyDescent="0.3">
      <c r="A42" s="198" t="s">
        <v>24</v>
      </c>
      <c r="B42" s="127" t="s">
        <v>1726</v>
      </c>
      <c r="C42" s="198"/>
      <c r="D42" s="128" t="s">
        <v>1720</v>
      </c>
      <c r="E42" s="196" t="s">
        <v>1567</v>
      </c>
      <c r="F42" s="199" t="s">
        <v>1559</v>
      </c>
      <c r="G42" s="204"/>
      <c r="H42" s="198" t="s">
        <v>30</v>
      </c>
      <c r="I42" s="199" t="s">
        <v>609</v>
      </c>
      <c r="J42" s="198" t="s">
        <v>1653</v>
      </c>
      <c r="K42" s="200" t="s">
        <v>1985</v>
      </c>
      <c r="L42" s="137" t="s">
        <v>1938</v>
      </c>
      <c r="M42" s="198" t="s">
        <v>35</v>
      </c>
      <c r="N42" s="199" t="s">
        <v>35</v>
      </c>
      <c r="O42" s="161" t="s">
        <v>35</v>
      </c>
      <c r="P42" s="198" t="s">
        <v>35</v>
      </c>
      <c r="Q42" s="198" t="s">
        <v>35</v>
      </c>
      <c r="R42" s="198" t="s">
        <v>35</v>
      </c>
      <c r="S42" s="198"/>
      <c r="T42" s="198" t="s">
        <v>35</v>
      </c>
      <c r="U42" s="198" t="s">
        <v>35</v>
      </c>
      <c r="V42" s="198" t="s">
        <v>35</v>
      </c>
      <c r="W42" s="198" t="s">
        <v>35</v>
      </c>
      <c r="X42" s="198" t="s">
        <v>35</v>
      </c>
      <c r="Y42" s="204"/>
      <c r="Z42" s="204"/>
      <c r="AA42" s="2"/>
    </row>
    <row r="43" spans="1:27" x14ac:dyDescent="0.3">
      <c r="A43" s="198" t="s">
        <v>24</v>
      </c>
      <c r="B43" s="204" t="s">
        <v>116</v>
      </c>
      <c r="C43" s="198">
        <v>42117</v>
      </c>
      <c r="D43" s="199"/>
      <c r="E43" s="199" t="s">
        <v>117</v>
      </c>
      <c r="F43" s="199" t="s">
        <v>44</v>
      </c>
      <c r="G43" s="198"/>
      <c r="H43" s="198">
        <v>2</v>
      </c>
      <c r="I43" s="199" t="s">
        <v>1682</v>
      </c>
      <c r="J43" s="201" t="s">
        <v>1653</v>
      </c>
      <c r="K43" s="218" t="s">
        <v>1933</v>
      </c>
      <c r="L43" s="199" t="s">
        <v>1932</v>
      </c>
      <c r="M43" s="198" t="s">
        <v>35</v>
      </c>
      <c r="N43" s="199" t="s">
        <v>35</v>
      </c>
      <c r="O43" s="198" t="s">
        <v>30</v>
      </c>
      <c r="P43" s="161">
        <v>43143</v>
      </c>
      <c r="Q43" s="161" t="s">
        <v>35</v>
      </c>
      <c r="R43" s="198" t="s">
        <v>35</v>
      </c>
      <c r="S43" s="198"/>
      <c r="T43" s="198" t="s">
        <v>35</v>
      </c>
      <c r="U43" s="198" t="s">
        <v>35</v>
      </c>
      <c r="V43" s="198" t="s">
        <v>35</v>
      </c>
      <c r="W43" s="198" t="s">
        <v>35</v>
      </c>
      <c r="X43" s="198" t="s">
        <v>35</v>
      </c>
      <c r="Y43" s="204"/>
      <c r="Z43" s="204" t="s">
        <v>118</v>
      </c>
      <c r="AA43" s="2"/>
    </row>
    <row r="44" spans="1:27" x14ac:dyDescent="0.3">
      <c r="A44" s="198" t="s">
        <v>24</v>
      </c>
      <c r="B44" s="127" t="s">
        <v>1727</v>
      </c>
      <c r="C44" s="198"/>
      <c r="D44" s="128" t="s">
        <v>1719</v>
      </c>
      <c r="E44" s="196" t="s">
        <v>1567</v>
      </c>
      <c r="F44" s="199" t="s">
        <v>1559</v>
      </c>
      <c r="G44" s="204"/>
      <c r="H44" s="198" t="s">
        <v>30</v>
      </c>
      <c r="I44" s="199" t="s">
        <v>1738</v>
      </c>
      <c r="J44" s="198" t="s">
        <v>1653</v>
      </c>
      <c r="K44" s="200" t="s">
        <v>1985</v>
      </c>
      <c r="L44" s="137" t="s">
        <v>1938</v>
      </c>
      <c r="M44" s="198" t="s">
        <v>35</v>
      </c>
      <c r="N44" s="199" t="s">
        <v>35</v>
      </c>
      <c r="O44" s="161" t="s">
        <v>35</v>
      </c>
      <c r="P44" s="198" t="s">
        <v>35</v>
      </c>
      <c r="Q44" s="198" t="s">
        <v>35</v>
      </c>
      <c r="R44" s="198" t="s">
        <v>35</v>
      </c>
      <c r="S44" s="198"/>
      <c r="T44" s="198" t="s">
        <v>35</v>
      </c>
      <c r="U44" s="198" t="s">
        <v>35</v>
      </c>
      <c r="V44" s="198" t="s">
        <v>35</v>
      </c>
      <c r="W44" s="198" t="s">
        <v>35</v>
      </c>
      <c r="X44" s="198" t="s">
        <v>35</v>
      </c>
      <c r="Y44" s="204"/>
      <c r="Z44" s="204"/>
      <c r="AA44" s="2"/>
    </row>
    <row r="45" spans="1:27" x14ac:dyDescent="0.3">
      <c r="A45" s="231" t="s">
        <v>65</v>
      </c>
      <c r="B45" s="232" t="s">
        <v>1686</v>
      </c>
      <c r="C45" s="231" t="s">
        <v>1593</v>
      </c>
      <c r="D45" s="232"/>
      <c r="E45" s="233" t="s">
        <v>1617</v>
      </c>
      <c r="F45" s="233" t="s">
        <v>25</v>
      </c>
      <c r="G45" s="232"/>
      <c r="H45" s="231">
        <v>3</v>
      </c>
      <c r="I45" s="233" t="s">
        <v>1682</v>
      </c>
      <c r="J45" s="231" t="s">
        <v>1923</v>
      </c>
      <c r="K45" s="232" t="s">
        <v>1987</v>
      </c>
      <c r="L45" s="233" t="s">
        <v>34</v>
      </c>
      <c r="M45" s="231" t="s">
        <v>34</v>
      </c>
      <c r="N45" s="233" t="s">
        <v>1938</v>
      </c>
      <c r="O45" s="234">
        <v>43430</v>
      </c>
      <c r="P45" s="234">
        <v>44694</v>
      </c>
      <c r="Q45" s="154">
        <v>45078</v>
      </c>
      <c r="R45" s="234">
        <v>45122</v>
      </c>
      <c r="S45" s="232"/>
      <c r="T45" s="231" t="s">
        <v>35</v>
      </c>
      <c r="U45" s="231" t="s">
        <v>35</v>
      </c>
      <c r="V45" s="231" t="s">
        <v>35</v>
      </c>
      <c r="W45" s="231" t="s">
        <v>35</v>
      </c>
      <c r="X45" s="231" t="s">
        <v>35</v>
      </c>
      <c r="Y45" s="232" t="s">
        <v>1997</v>
      </c>
      <c r="Z45" s="232"/>
      <c r="AA45" s="2"/>
    </row>
    <row r="46" spans="1:27" x14ac:dyDescent="0.3">
      <c r="A46" s="198" t="s">
        <v>65</v>
      </c>
      <c r="B46" s="204" t="s">
        <v>96</v>
      </c>
      <c r="C46" s="198">
        <v>51510</v>
      </c>
      <c r="D46" s="205" t="s">
        <v>342</v>
      </c>
      <c r="E46" s="199" t="s">
        <v>91</v>
      </c>
      <c r="F46" s="199" t="s">
        <v>25</v>
      </c>
      <c r="G46" s="198"/>
      <c r="H46" s="198">
        <v>1</v>
      </c>
      <c r="I46" s="199" t="s">
        <v>82</v>
      </c>
      <c r="J46" s="201" t="s">
        <v>1923</v>
      </c>
      <c r="K46" s="202" t="s">
        <v>1980</v>
      </c>
      <c r="L46" s="199" t="s">
        <v>53</v>
      </c>
      <c r="M46" s="198" t="s">
        <v>35</v>
      </c>
      <c r="N46" s="199" t="s">
        <v>1940</v>
      </c>
      <c r="O46" s="161">
        <v>41911</v>
      </c>
      <c r="P46" s="161">
        <v>43927</v>
      </c>
      <c r="Q46" s="139">
        <v>44104</v>
      </c>
      <c r="R46" s="161">
        <v>44133</v>
      </c>
      <c r="S46" s="139">
        <v>44712</v>
      </c>
      <c r="T46" s="161">
        <v>44907</v>
      </c>
      <c r="U46" s="161">
        <v>44997</v>
      </c>
      <c r="V46" s="161" t="s">
        <v>35</v>
      </c>
      <c r="W46" s="198" t="s">
        <v>35</v>
      </c>
      <c r="X46" s="198" t="s">
        <v>35</v>
      </c>
      <c r="Y46" s="204" t="s">
        <v>1965</v>
      </c>
      <c r="Z46" s="204" t="s">
        <v>1556</v>
      </c>
      <c r="AA46" s="2"/>
    </row>
    <row r="47" spans="1:27" x14ac:dyDescent="0.3">
      <c r="A47" s="208" t="s">
        <v>65</v>
      </c>
      <c r="B47" s="209" t="s">
        <v>1582</v>
      </c>
      <c r="C47" s="208">
        <v>51009</v>
      </c>
      <c r="D47" s="209"/>
      <c r="E47" s="211" t="s">
        <v>1615</v>
      </c>
      <c r="F47" s="211" t="s">
        <v>25</v>
      </c>
      <c r="G47" s="209"/>
      <c r="H47" s="208">
        <v>2</v>
      </c>
      <c r="I47" s="211" t="s">
        <v>1682</v>
      </c>
      <c r="J47" s="208" t="s">
        <v>1923</v>
      </c>
      <c r="K47" s="209" t="s">
        <v>1987</v>
      </c>
      <c r="L47" s="211" t="s">
        <v>34</v>
      </c>
      <c r="M47" s="208" t="s">
        <v>34</v>
      </c>
      <c r="N47" s="211" t="s">
        <v>1938</v>
      </c>
      <c r="O47" s="212">
        <v>43431</v>
      </c>
      <c r="P47" s="212">
        <v>44819</v>
      </c>
      <c r="Q47" s="142">
        <v>44985</v>
      </c>
      <c r="R47" s="212">
        <v>45030</v>
      </c>
      <c r="S47" s="209"/>
      <c r="T47" s="208" t="s">
        <v>35</v>
      </c>
      <c r="U47" s="208" t="s">
        <v>35</v>
      </c>
      <c r="V47" s="208" t="s">
        <v>35</v>
      </c>
      <c r="W47" s="208" t="s">
        <v>35</v>
      </c>
      <c r="X47" s="208" t="s">
        <v>35</v>
      </c>
      <c r="Y47" s="209"/>
      <c r="Z47" s="209"/>
      <c r="AA47" s="2"/>
    </row>
    <row r="48" spans="1:27" x14ac:dyDescent="0.3">
      <c r="A48" s="231" t="s">
        <v>65</v>
      </c>
      <c r="B48" s="232" t="s">
        <v>1586</v>
      </c>
      <c r="C48" s="231">
        <v>51011</v>
      </c>
      <c r="D48" s="232"/>
      <c r="E48" s="233" t="s">
        <v>1612</v>
      </c>
      <c r="F48" s="233" t="s">
        <v>25</v>
      </c>
      <c r="G48" s="232"/>
      <c r="H48" s="231">
        <v>3</v>
      </c>
      <c r="I48" s="233" t="s">
        <v>1682</v>
      </c>
      <c r="J48" s="231" t="s">
        <v>1923</v>
      </c>
      <c r="K48" s="232" t="s">
        <v>1987</v>
      </c>
      <c r="L48" s="233" t="s">
        <v>34</v>
      </c>
      <c r="M48" s="231" t="s">
        <v>34</v>
      </c>
      <c r="N48" s="233" t="s">
        <v>1938</v>
      </c>
      <c r="O48" s="234">
        <v>43431</v>
      </c>
      <c r="P48" s="231" t="s">
        <v>35</v>
      </c>
      <c r="Q48" s="154">
        <v>45078</v>
      </c>
      <c r="R48" s="234">
        <v>45123</v>
      </c>
      <c r="S48" s="232"/>
      <c r="T48" s="231" t="s">
        <v>35</v>
      </c>
      <c r="U48" s="231" t="s">
        <v>35</v>
      </c>
      <c r="V48" s="231" t="s">
        <v>35</v>
      </c>
      <c r="W48" s="231" t="s">
        <v>35</v>
      </c>
      <c r="X48" s="231" t="s">
        <v>35</v>
      </c>
      <c r="Y48" s="232"/>
      <c r="Z48" s="232"/>
      <c r="AA48" s="2"/>
    </row>
    <row r="49" spans="1:27" x14ac:dyDescent="0.3">
      <c r="A49" s="201" t="s">
        <v>65</v>
      </c>
      <c r="B49" s="202" t="s">
        <v>90</v>
      </c>
      <c r="C49" s="201">
        <v>51013</v>
      </c>
      <c r="D49" s="220" t="s">
        <v>342</v>
      </c>
      <c r="E49" s="203" t="s">
        <v>91</v>
      </c>
      <c r="F49" s="203" t="s">
        <v>25</v>
      </c>
      <c r="G49" s="201"/>
      <c r="H49" s="198">
        <v>1</v>
      </c>
      <c r="I49" s="203" t="s">
        <v>82</v>
      </c>
      <c r="J49" s="201" t="s">
        <v>1923</v>
      </c>
      <c r="K49" s="202" t="s">
        <v>1980</v>
      </c>
      <c r="L49" s="203" t="s">
        <v>53</v>
      </c>
      <c r="M49" s="201" t="s">
        <v>35</v>
      </c>
      <c r="N49" s="203" t="s">
        <v>1940</v>
      </c>
      <c r="O49" s="160">
        <v>41911</v>
      </c>
      <c r="P49" s="160">
        <v>43927</v>
      </c>
      <c r="Q49" s="134">
        <v>44092</v>
      </c>
      <c r="R49" s="160">
        <v>44144</v>
      </c>
      <c r="S49" s="134">
        <v>44680</v>
      </c>
      <c r="T49" s="161">
        <v>44840</v>
      </c>
      <c r="U49" s="161">
        <v>44930</v>
      </c>
      <c r="V49" s="160" t="s">
        <v>35</v>
      </c>
      <c r="W49" s="201" t="s">
        <v>35</v>
      </c>
      <c r="X49" s="201" t="s">
        <v>35</v>
      </c>
      <c r="Y49" s="202" t="s">
        <v>1935</v>
      </c>
      <c r="Z49" s="202" t="s">
        <v>1556</v>
      </c>
      <c r="AA49" s="2"/>
    </row>
    <row r="50" spans="1:27" x14ac:dyDescent="0.3">
      <c r="A50" s="198" t="s">
        <v>65</v>
      </c>
      <c r="B50" s="204" t="s">
        <v>1546</v>
      </c>
      <c r="C50" s="198"/>
      <c r="D50" s="207" t="s">
        <v>409</v>
      </c>
      <c r="E50" s="199" t="s">
        <v>418</v>
      </c>
      <c r="F50" s="199" t="s">
        <v>25</v>
      </c>
      <c r="G50" s="204"/>
      <c r="H50" s="198" t="s">
        <v>30</v>
      </c>
      <c r="I50" s="199" t="s">
        <v>1642</v>
      </c>
      <c r="J50" s="201" t="s">
        <v>1923</v>
      </c>
      <c r="K50" s="204" t="s">
        <v>277</v>
      </c>
      <c r="L50" s="199" t="s">
        <v>34</v>
      </c>
      <c r="M50" s="198" t="s">
        <v>35</v>
      </c>
      <c r="N50" s="199" t="s">
        <v>35</v>
      </c>
      <c r="O50" s="161">
        <v>43690</v>
      </c>
      <c r="P50" s="161" t="s">
        <v>35</v>
      </c>
      <c r="Q50" s="161" t="s">
        <v>30</v>
      </c>
      <c r="R50" s="161" t="s">
        <v>30</v>
      </c>
      <c r="S50" s="198"/>
      <c r="T50" s="161" t="s">
        <v>30</v>
      </c>
      <c r="U50" s="161" t="s">
        <v>30</v>
      </c>
      <c r="V50" s="161" t="s">
        <v>30</v>
      </c>
      <c r="W50" s="161" t="s">
        <v>30</v>
      </c>
      <c r="X50" s="161" t="s">
        <v>30</v>
      </c>
      <c r="Y50" s="199"/>
      <c r="Z50" s="199" t="s">
        <v>1661</v>
      </c>
      <c r="AA50" s="2"/>
    </row>
    <row r="51" spans="1:27" x14ac:dyDescent="0.3">
      <c r="A51" s="135" t="s">
        <v>65</v>
      </c>
      <c r="B51" s="127" t="s">
        <v>1966</v>
      </c>
      <c r="C51" s="135">
        <v>51021</v>
      </c>
      <c r="D51" s="112"/>
      <c r="E51" s="199" t="s">
        <v>35</v>
      </c>
      <c r="F51" s="137" t="s">
        <v>35</v>
      </c>
      <c r="G51" s="112"/>
      <c r="H51" s="135" t="s">
        <v>35</v>
      </c>
      <c r="I51" s="137" t="s">
        <v>1642</v>
      </c>
      <c r="J51" s="135" t="s">
        <v>35</v>
      </c>
      <c r="K51" s="200" t="s">
        <v>1974</v>
      </c>
      <c r="L51" s="137" t="s">
        <v>1938</v>
      </c>
      <c r="M51" s="198" t="s">
        <v>35</v>
      </c>
      <c r="N51" s="199" t="s">
        <v>35</v>
      </c>
      <c r="O51" s="161" t="s">
        <v>35</v>
      </c>
      <c r="P51" s="198" t="s">
        <v>35</v>
      </c>
      <c r="Q51" s="198" t="s">
        <v>35</v>
      </c>
      <c r="R51" s="198" t="s">
        <v>35</v>
      </c>
      <c r="S51" s="112"/>
      <c r="T51" s="198" t="s">
        <v>35</v>
      </c>
      <c r="U51" s="198" t="s">
        <v>35</v>
      </c>
      <c r="V51" s="198" t="s">
        <v>35</v>
      </c>
      <c r="W51" s="198" t="s">
        <v>35</v>
      </c>
      <c r="X51" s="135" t="s">
        <v>35</v>
      </c>
      <c r="Y51" s="112"/>
      <c r="Z51" s="112"/>
      <c r="AA51" s="2"/>
    </row>
    <row r="52" spans="1:27" x14ac:dyDescent="0.3">
      <c r="A52" s="231" t="s">
        <v>65</v>
      </c>
      <c r="B52" s="232" t="s">
        <v>1590</v>
      </c>
      <c r="C52" s="231">
        <v>51025</v>
      </c>
      <c r="D52" s="232"/>
      <c r="E52" s="233" t="s">
        <v>1624</v>
      </c>
      <c r="F52" s="233" t="s">
        <v>25</v>
      </c>
      <c r="G52" s="232"/>
      <c r="H52" s="231">
        <v>4</v>
      </c>
      <c r="I52" s="233" t="s">
        <v>1642</v>
      </c>
      <c r="J52" s="231" t="s">
        <v>1923</v>
      </c>
      <c r="K52" s="233" t="s">
        <v>1988</v>
      </c>
      <c r="L52" s="233" t="s">
        <v>34</v>
      </c>
      <c r="M52" s="231" t="s">
        <v>34</v>
      </c>
      <c r="N52" s="233" t="s">
        <v>1938</v>
      </c>
      <c r="O52" s="234">
        <v>43692</v>
      </c>
      <c r="P52" s="234">
        <v>44897</v>
      </c>
      <c r="Q52" s="154">
        <v>45047</v>
      </c>
      <c r="R52" s="234">
        <v>45092</v>
      </c>
      <c r="S52" s="232"/>
      <c r="T52" s="231" t="s">
        <v>35</v>
      </c>
      <c r="U52" s="231" t="s">
        <v>35</v>
      </c>
      <c r="V52" s="231" t="s">
        <v>35</v>
      </c>
      <c r="W52" s="231" t="s">
        <v>35</v>
      </c>
      <c r="X52" s="231" t="s">
        <v>35</v>
      </c>
      <c r="Y52" s="232" t="s">
        <v>1998</v>
      </c>
      <c r="Z52" s="232"/>
      <c r="AA52" s="2"/>
    </row>
    <row r="53" spans="1:27" x14ac:dyDescent="0.3">
      <c r="A53" s="208" t="s">
        <v>65</v>
      </c>
      <c r="B53" s="209" t="s">
        <v>1583</v>
      </c>
      <c r="C53" s="208">
        <v>51029</v>
      </c>
      <c r="D53" s="209"/>
      <c r="E53" s="211" t="s">
        <v>1607</v>
      </c>
      <c r="F53" s="211" t="s">
        <v>25</v>
      </c>
      <c r="G53" s="209"/>
      <c r="H53" s="208">
        <v>2</v>
      </c>
      <c r="I53" s="211" t="s">
        <v>1682</v>
      </c>
      <c r="J53" s="208" t="s">
        <v>1923</v>
      </c>
      <c r="K53" s="209" t="s">
        <v>1987</v>
      </c>
      <c r="L53" s="211" t="s">
        <v>34</v>
      </c>
      <c r="M53" s="208" t="s">
        <v>34</v>
      </c>
      <c r="N53" s="211" t="s">
        <v>1938</v>
      </c>
      <c r="O53" s="212">
        <v>43431</v>
      </c>
      <c r="P53" s="212">
        <v>44813</v>
      </c>
      <c r="Q53" s="142">
        <v>44985</v>
      </c>
      <c r="R53" s="212">
        <v>45108</v>
      </c>
      <c r="S53" s="209"/>
      <c r="T53" s="208" t="s">
        <v>35</v>
      </c>
      <c r="U53" s="208" t="s">
        <v>35</v>
      </c>
      <c r="V53" s="208" t="s">
        <v>35</v>
      </c>
      <c r="W53" s="208" t="s">
        <v>35</v>
      </c>
      <c r="X53" s="208" t="s">
        <v>35</v>
      </c>
      <c r="Y53" s="209"/>
      <c r="Z53" s="209"/>
      <c r="AA53" s="2"/>
    </row>
    <row r="54" spans="1:27" x14ac:dyDescent="0.3">
      <c r="A54" s="198" t="s">
        <v>65</v>
      </c>
      <c r="B54" s="204" t="s">
        <v>185</v>
      </c>
      <c r="C54" s="198">
        <v>51033</v>
      </c>
      <c r="D54" s="207" t="s">
        <v>295</v>
      </c>
      <c r="E54" s="199" t="s">
        <v>314</v>
      </c>
      <c r="F54" s="199" t="s">
        <v>104</v>
      </c>
      <c r="G54" s="204"/>
      <c r="H54" s="198">
        <v>3</v>
      </c>
      <c r="I54" s="199" t="s">
        <v>1642</v>
      </c>
      <c r="J54" s="201" t="s">
        <v>1923</v>
      </c>
      <c r="K54" s="204" t="s">
        <v>277</v>
      </c>
      <c r="L54" s="199" t="s">
        <v>333</v>
      </c>
      <c r="M54" s="198" t="s">
        <v>30</v>
      </c>
      <c r="N54" s="199" t="s">
        <v>34</v>
      </c>
      <c r="O54" s="161">
        <v>42998</v>
      </c>
      <c r="P54" s="161">
        <v>44091</v>
      </c>
      <c r="Q54" s="139">
        <v>44348</v>
      </c>
      <c r="R54" s="161">
        <v>44397</v>
      </c>
      <c r="S54" s="198"/>
      <c r="T54" s="161">
        <v>44614</v>
      </c>
      <c r="U54" s="161">
        <v>44704</v>
      </c>
      <c r="V54" s="161" t="s">
        <v>35</v>
      </c>
      <c r="W54" s="185">
        <v>44888</v>
      </c>
      <c r="X54" s="185">
        <v>45069</v>
      </c>
      <c r="Y54" s="204"/>
      <c r="Z54" s="204"/>
      <c r="AA54" s="2"/>
    </row>
    <row r="55" spans="1:27" x14ac:dyDescent="0.3">
      <c r="A55" s="231" t="s">
        <v>65</v>
      </c>
      <c r="B55" s="232" t="s">
        <v>1587</v>
      </c>
      <c r="C55" s="231">
        <v>51037</v>
      </c>
      <c r="D55" s="232"/>
      <c r="E55" s="233" t="s">
        <v>1606</v>
      </c>
      <c r="F55" s="233" t="s">
        <v>25</v>
      </c>
      <c r="G55" s="232"/>
      <c r="H55" s="231">
        <v>5</v>
      </c>
      <c r="I55" s="233" t="s">
        <v>1642</v>
      </c>
      <c r="J55" s="231" t="s">
        <v>1923</v>
      </c>
      <c r="K55" s="232" t="s">
        <v>1987</v>
      </c>
      <c r="L55" s="233" t="s">
        <v>34</v>
      </c>
      <c r="M55" s="231" t="s">
        <v>34</v>
      </c>
      <c r="N55" s="233" t="s">
        <v>1938</v>
      </c>
      <c r="O55" s="234">
        <v>43691</v>
      </c>
      <c r="P55" s="231" t="s">
        <v>35</v>
      </c>
      <c r="Q55" s="154">
        <v>45078</v>
      </c>
      <c r="R55" s="234">
        <v>45123</v>
      </c>
      <c r="S55" s="232"/>
      <c r="T55" s="231" t="s">
        <v>35</v>
      </c>
      <c r="U55" s="231" t="s">
        <v>35</v>
      </c>
      <c r="V55" s="231" t="s">
        <v>35</v>
      </c>
      <c r="W55" s="231" t="s">
        <v>35</v>
      </c>
      <c r="X55" s="231" t="s">
        <v>35</v>
      </c>
      <c r="Y55" s="232"/>
      <c r="Z55" s="232"/>
      <c r="AA55" s="2"/>
    </row>
    <row r="56" spans="1:27" x14ac:dyDescent="0.3">
      <c r="A56" s="201" t="s">
        <v>65</v>
      </c>
      <c r="B56" s="202" t="s">
        <v>1578</v>
      </c>
      <c r="C56" s="201">
        <v>51049</v>
      </c>
      <c r="D56" s="202"/>
      <c r="E56" s="203" t="s">
        <v>1621</v>
      </c>
      <c r="F56" s="203" t="s">
        <v>25</v>
      </c>
      <c r="G56" s="202"/>
      <c r="H56" s="198">
        <v>1</v>
      </c>
      <c r="I56" s="203" t="s">
        <v>1682</v>
      </c>
      <c r="J56" s="201" t="s">
        <v>1923</v>
      </c>
      <c r="K56" s="202" t="s">
        <v>1633</v>
      </c>
      <c r="L56" s="203" t="s">
        <v>34</v>
      </c>
      <c r="M56" s="201" t="s">
        <v>34</v>
      </c>
      <c r="N56" s="203" t="s">
        <v>1938</v>
      </c>
      <c r="O56" s="160">
        <v>43431</v>
      </c>
      <c r="P56" s="160">
        <v>44512</v>
      </c>
      <c r="Q56" s="134">
        <v>44665</v>
      </c>
      <c r="R56" s="160">
        <v>44823</v>
      </c>
      <c r="S56" s="202"/>
      <c r="T56" s="201" t="s">
        <v>35</v>
      </c>
      <c r="U56" s="201" t="s">
        <v>35</v>
      </c>
      <c r="V56" s="201" t="s">
        <v>35</v>
      </c>
      <c r="W56" s="160">
        <v>45169</v>
      </c>
      <c r="X56" s="160">
        <v>45351</v>
      </c>
      <c r="Y56" s="202"/>
      <c r="Z56" s="202"/>
      <c r="AA56" s="2"/>
    </row>
    <row r="57" spans="1:27" x14ac:dyDescent="0.3">
      <c r="A57" s="201" t="s">
        <v>65</v>
      </c>
      <c r="B57" s="202" t="s">
        <v>97</v>
      </c>
      <c r="C57" s="201">
        <v>51600</v>
      </c>
      <c r="D57" s="220" t="s">
        <v>342</v>
      </c>
      <c r="E57" s="203" t="s">
        <v>91</v>
      </c>
      <c r="F57" s="203" t="s">
        <v>25</v>
      </c>
      <c r="G57" s="201"/>
      <c r="H57" s="198">
        <v>1</v>
      </c>
      <c r="I57" s="203" t="s">
        <v>82</v>
      </c>
      <c r="J57" s="201" t="s">
        <v>1923</v>
      </c>
      <c r="K57" s="202" t="s">
        <v>1980</v>
      </c>
      <c r="L57" s="203" t="s">
        <v>53</v>
      </c>
      <c r="M57" s="201" t="s">
        <v>35</v>
      </c>
      <c r="N57" s="203" t="s">
        <v>1940</v>
      </c>
      <c r="O57" s="160">
        <v>41911</v>
      </c>
      <c r="P57" s="160">
        <v>43927</v>
      </c>
      <c r="Q57" s="134">
        <v>44099</v>
      </c>
      <c r="R57" s="160">
        <v>44131</v>
      </c>
      <c r="S57" s="139">
        <v>44680</v>
      </c>
      <c r="T57" s="160">
        <v>44840</v>
      </c>
      <c r="U57" s="160">
        <v>44930</v>
      </c>
      <c r="V57" s="160" t="s">
        <v>35</v>
      </c>
      <c r="W57" s="201" t="s">
        <v>35</v>
      </c>
      <c r="X57" s="201" t="s">
        <v>35</v>
      </c>
      <c r="Y57" s="235" t="s">
        <v>1934</v>
      </c>
      <c r="Z57" s="202" t="s">
        <v>1556</v>
      </c>
      <c r="AA57" s="2"/>
    </row>
    <row r="58" spans="1:27" x14ac:dyDescent="0.3">
      <c r="A58" s="201" t="s">
        <v>65</v>
      </c>
      <c r="B58" s="202" t="s">
        <v>93</v>
      </c>
      <c r="C58" s="201">
        <v>51059</v>
      </c>
      <c r="D58" s="220" t="s">
        <v>342</v>
      </c>
      <c r="E58" s="203" t="s">
        <v>91</v>
      </c>
      <c r="F58" s="203" t="s">
        <v>25</v>
      </c>
      <c r="G58" s="201"/>
      <c r="H58" s="198">
        <v>5</v>
      </c>
      <c r="I58" s="203" t="s">
        <v>82</v>
      </c>
      <c r="J58" s="201" t="s">
        <v>1923</v>
      </c>
      <c r="K58" s="202" t="s">
        <v>140</v>
      </c>
      <c r="L58" s="203" t="s">
        <v>53</v>
      </c>
      <c r="M58" s="201" t="s">
        <v>35</v>
      </c>
      <c r="N58" s="203" t="s">
        <v>121</v>
      </c>
      <c r="O58" s="160">
        <v>41911</v>
      </c>
      <c r="P58" s="160">
        <v>43927</v>
      </c>
      <c r="Q58" s="134">
        <v>44316</v>
      </c>
      <c r="R58" s="160">
        <v>44413</v>
      </c>
      <c r="S58" s="161">
        <v>44377</v>
      </c>
      <c r="T58" s="160" t="s">
        <v>35</v>
      </c>
      <c r="U58" s="160" t="s">
        <v>35</v>
      </c>
      <c r="V58" s="160" t="s">
        <v>35</v>
      </c>
      <c r="W58" s="201" t="s">
        <v>35</v>
      </c>
      <c r="X58" s="201" t="s">
        <v>35</v>
      </c>
      <c r="Y58" s="202" t="s">
        <v>1995</v>
      </c>
      <c r="Z58" s="202" t="s">
        <v>1557</v>
      </c>
      <c r="AA58" s="2"/>
    </row>
    <row r="59" spans="1:27" x14ac:dyDescent="0.3">
      <c r="A59" s="135" t="s">
        <v>65</v>
      </c>
      <c r="B59" s="127" t="s">
        <v>2003</v>
      </c>
      <c r="C59" s="135">
        <v>51059</v>
      </c>
      <c r="D59" s="112"/>
      <c r="E59" s="199" t="s">
        <v>2004</v>
      </c>
      <c r="F59" s="137" t="s">
        <v>25</v>
      </c>
      <c r="G59" s="112"/>
      <c r="H59" s="135">
        <v>2</v>
      </c>
      <c r="I59" s="137" t="s">
        <v>82</v>
      </c>
      <c r="J59" s="135" t="s">
        <v>1923</v>
      </c>
      <c r="K59" s="112" t="s">
        <v>1990</v>
      </c>
      <c r="L59" s="112" t="s">
        <v>2006</v>
      </c>
      <c r="M59" s="198" t="s">
        <v>35</v>
      </c>
      <c r="N59" s="199" t="s">
        <v>35</v>
      </c>
      <c r="O59" s="161" t="s">
        <v>35</v>
      </c>
      <c r="P59" s="198" t="s">
        <v>35</v>
      </c>
      <c r="Q59" s="198" t="s">
        <v>35</v>
      </c>
      <c r="R59" s="198" t="s">
        <v>35</v>
      </c>
      <c r="S59" s="112"/>
      <c r="T59" s="198" t="s">
        <v>35</v>
      </c>
      <c r="U59" s="198" t="s">
        <v>35</v>
      </c>
      <c r="V59" s="198" t="s">
        <v>35</v>
      </c>
      <c r="W59" s="198" t="s">
        <v>35</v>
      </c>
      <c r="X59" s="135" t="s">
        <v>35</v>
      </c>
      <c r="Y59" s="112"/>
      <c r="Z59" s="178" t="s">
        <v>2005</v>
      </c>
      <c r="AA59" s="2"/>
    </row>
    <row r="60" spans="1:27" x14ac:dyDescent="0.3">
      <c r="A60" s="201" t="s">
        <v>65</v>
      </c>
      <c r="B60" s="202" t="s">
        <v>98</v>
      </c>
      <c r="C60" s="201">
        <v>51610</v>
      </c>
      <c r="D60" s="220" t="s">
        <v>342</v>
      </c>
      <c r="E60" s="203" t="s">
        <v>91</v>
      </c>
      <c r="F60" s="203" t="s">
        <v>25</v>
      </c>
      <c r="G60" s="201"/>
      <c r="H60" s="198">
        <v>1</v>
      </c>
      <c r="I60" s="203" t="s">
        <v>82</v>
      </c>
      <c r="J60" s="201" t="s">
        <v>1923</v>
      </c>
      <c r="K60" s="204" t="s">
        <v>1980</v>
      </c>
      <c r="L60" s="203" t="s">
        <v>53</v>
      </c>
      <c r="M60" s="201" t="s">
        <v>35</v>
      </c>
      <c r="N60" s="203" t="s">
        <v>1940</v>
      </c>
      <c r="O60" s="160">
        <v>41911</v>
      </c>
      <c r="P60" s="160">
        <v>43927</v>
      </c>
      <c r="Q60" s="134">
        <v>44092</v>
      </c>
      <c r="R60" s="160">
        <v>44125</v>
      </c>
      <c r="S60" s="139">
        <v>44680</v>
      </c>
      <c r="T60" s="161">
        <v>44868</v>
      </c>
      <c r="U60" s="161">
        <v>44958</v>
      </c>
      <c r="V60" s="160" t="s">
        <v>35</v>
      </c>
      <c r="W60" s="201" t="s">
        <v>35</v>
      </c>
      <c r="X60" s="201" t="s">
        <v>35</v>
      </c>
      <c r="Y60" s="202" t="s">
        <v>1935</v>
      </c>
      <c r="Z60" s="202" t="s">
        <v>1556</v>
      </c>
      <c r="AA60" s="2"/>
    </row>
    <row r="61" spans="1:27" x14ac:dyDescent="0.3">
      <c r="A61" s="201" t="s">
        <v>65</v>
      </c>
      <c r="B61" s="202" t="s">
        <v>94</v>
      </c>
      <c r="C61" s="201">
        <v>51061</v>
      </c>
      <c r="D61" s="220" t="s">
        <v>342</v>
      </c>
      <c r="E61" s="203" t="s">
        <v>91</v>
      </c>
      <c r="F61" s="203" t="s">
        <v>25</v>
      </c>
      <c r="G61" s="201"/>
      <c r="H61" s="198">
        <v>4</v>
      </c>
      <c r="I61" s="203" t="s">
        <v>82</v>
      </c>
      <c r="J61" s="201" t="s">
        <v>1923</v>
      </c>
      <c r="K61" s="202" t="s">
        <v>1980</v>
      </c>
      <c r="L61" s="203" t="s">
        <v>53</v>
      </c>
      <c r="M61" s="201" t="s">
        <v>35</v>
      </c>
      <c r="N61" s="203" t="s">
        <v>1940</v>
      </c>
      <c r="O61" s="160">
        <v>41911</v>
      </c>
      <c r="P61" s="160">
        <v>43154</v>
      </c>
      <c r="Q61" s="134">
        <v>44089</v>
      </c>
      <c r="R61" s="160">
        <v>44132</v>
      </c>
      <c r="S61" s="139">
        <v>44778</v>
      </c>
      <c r="T61" s="160">
        <v>44327</v>
      </c>
      <c r="U61" s="160">
        <v>44418</v>
      </c>
      <c r="V61" s="160" t="s">
        <v>35</v>
      </c>
      <c r="W61" s="201" t="s">
        <v>35</v>
      </c>
      <c r="X61" s="201" t="s">
        <v>35</v>
      </c>
      <c r="Y61" s="202"/>
      <c r="Z61" s="202"/>
      <c r="AA61" s="2"/>
    </row>
    <row r="62" spans="1:27" x14ac:dyDescent="0.3">
      <c r="A62" s="213" t="s">
        <v>65</v>
      </c>
      <c r="B62" s="214" t="s">
        <v>1581</v>
      </c>
      <c r="C62" s="213">
        <v>51065</v>
      </c>
      <c r="D62" s="214"/>
      <c r="E62" s="216" t="s">
        <v>1616</v>
      </c>
      <c r="F62" s="216" t="s">
        <v>25</v>
      </c>
      <c r="G62" s="214"/>
      <c r="H62" s="213">
        <v>1</v>
      </c>
      <c r="I62" s="216" t="s">
        <v>1682</v>
      </c>
      <c r="J62" s="213" t="s">
        <v>1923</v>
      </c>
      <c r="K62" s="214" t="s">
        <v>1987</v>
      </c>
      <c r="L62" s="216" t="s">
        <v>34</v>
      </c>
      <c r="M62" s="213" t="s">
        <v>34</v>
      </c>
      <c r="N62" s="216" t="s">
        <v>1938</v>
      </c>
      <c r="O62" s="217">
        <v>43430</v>
      </c>
      <c r="P62" s="217">
        <v>44694</v>
      </c>
      <c r="Q62" s="152">
        <v>44880</v>
      </c>
      <c r="R62" s="217">
        <v>45017</v>
      </c>
      <c r="S62" s="214"/>
      <c r="T62" s="213" t="s">
        <v>35</v>
      </c>
      <c r="U62" s="213" t="s">
        <v>35</v>
      </c>
      <c r="V62" s="213" t="s">
        <v>35</v>
      </c>
      <c r="W62" s="213" t="s">
        <v>35</v>
      </c>
      <c r="X62" s="213" t="s">
        <v>35</v>
      </c>
      <c r="Y62" s="214"/>
      <c r="Z62" s="214"/>
      <c r="AA62" s="2"/>
    </row>
    <row r="63" spans="1:27" x14ac:dyDescent="0.3">
      <c r="A63" s="231" t="s">
        <v>65</v>
      </c>
      <c r="B63" s="232" t="s">
        <v>1588</v>
      </c>
      <c r="C63" s="231">
        <v>51620</v>
      </c>
      <c r="D63" s="232"/>
      <c r="E63" s="233" t="s">
        <v>1611</v>
      </c>
      <c r="F63" s="233" t="s">
        <v>25</v>
      </c>
      <c r="G63" s="232"/>
      <c r="H63" s="231">
        <v>1</v>
      </c>
      <c r="I63" s="233" t="s">
        <v>1682</v>
      </c>
      <c r="J63" s="231" t="s">
        <v>1923</v>
      </c>
      <c r="K63" s="232" t="s">
        <v>1982</v>
      </c>
      <c r="L63" s="233" t="s">
        <v>34</v>
      </c>
      <c r="M63" s="231" t="s">
        <v>34</v>
      </c>
      <c r="N63" s="233" t="s">
        <v>1938</v>
      </c>
      <c r="O63" s="234">
        <v>43355</v>
      </c>
      <c r="P63" s="231" t="s">
        <v>35</v>
      </c>
      <c r="Q63" s="154">
        <v>45017</v>
      </c>
      <c r="R63" s="234">
        <v>45109</v>
      </c>
      <c r="S63" s="232"/>
      <c r="T63" s="231" t="s">
        <v>35</v>
      </c>
      <c r="U63" s="231" t="s">
        <v>35</v>
      </c>
      <c r="V63" s="231" t="s">
        <v>35</v>
      </c>
      <c r="W63" s="231" t="s">
        <v>35</v>
      </c>
      <c r="X63" s="231" t="s">
        <v>35</v>
      </c>
      <c r="Y63" s="232"/>
      <c r="Z63" s="232"/>
      <c r="AA63" s="2"/>
    </row>
    <row r="64" spans="1:27" x14ac:dyDescent="0.3">
      <c r="A64" s="201" t="s">
        <v>65</v>
      </c>
      <c r="B64" s="202" t="s">
        <v>412</v>
      </c>
      <c r="C64" s="201">
        <v>51630</v>
      </c>
      <c r="D64" s="220" t="s">
        <v>196</v>
      </c>
      <c r="E64" s="203" t="s">
        <v>165</v>
      </c>
      <c r="F64" s="203" t="s">
        <v>51</v>
      </c>
      <c r="G64" s="201"/>
      <c r="H64" s="198">
        <v>1</v>
      </c>
      <c r="I64" s="203" t="s">
        <v>82</v>
      </c>
      <c r="J64" s="201" t="s">
        <v>1923</v>
      </c>
      <c r="K64" s="202" t="s">
        <v>187</v>
      </c>
      <c r="L64" s="203" t="s">
        <v>53</v>
      </c>
      <c r="M64" s="201" t="s">
        <v>35</v>
      </c>
      <c r="N64" s="203" t="s">
        <v>121</v>
      </c>
      <c r="O64" s="160">
        <v>42997</v>
      </c>
      <c r="P64" s="160">
        <v>43613</v>
      </c>
      <c r="Q64" s="134">
        <v>43861</v>
      </c>
      <c r="R64" s="160">
        <v>43893</v>
      </c>
      <c r="S64" s="134">
        <v>44666</v>
      </c>
      <c r="T64" s="160">
        <v>44167</v>
      </c>
      <c r="U64" s="160">
        <v>44257</v>
      </c>
      <c r="V64" s="160">
        <v>44777</v>
      </c>
      <c r="W64" s="134">
        <v>44839</v>
      </c>
      <c r="X64" s="160">
        <v>45021</v>
      </c>
      <c r="Y64" s="236"/>
      <c r="Z64" s="202"/>
      <c r="AA64" s="2"/>
    </row>
    <row r="65" spans="1:27" x14ac:dyDescent="0.3">
      <c r="A65" s="198" t="s">
        <v>65</v>
      </c>
      <c r="B65" s="204" t="s">
        <v>1579</v>
      </c>
      <c r="C65" s="198">
        <v>51075</v>
      </c>
      <c r="D65" s="204"/>
      <c r="E65" s="199" t="s">
        <v>1620</v>
      </c>
      <c r="F65" s="199" t="s">
        <v>25</v>
      </c>
      <c r="G65" s="204"/>
      <c r="H65" s="198">
        <v>1</v>
      </c>
      <c r="I65" s="199" t="s">
        <v>1682</v>
      </c>
      <c r="J65" s="198" t="s">
        <v>1923</v>
      </c>
      <c r="K65" s="204" t="s">
        <v>1632</v>
      </c>
      <c r="L65" s="199" t="s">
        <v>34</v>
      </c>
      <c r="M65" s="198" t="s">
        <v>34</v>
      </c>
      <c r="N65" s="199" t="s">
        <v>35</v>
      </c>
      <c r="O65" s="161">
        <v>43431</v>
      </c>
      <c r="P65" s="161">
        <v>44512</v>
      </c>
      <c r="Q65" s="139">
        <v>44705</v>
      </c>
      <c r="R65" s="160">
        <v>44823</v>
      </c>
      <c r="S65" s="139">
        <v>44798</v>
      </c>
      <c r="T65" s="198" t="s">
        <v>35</v>
      </c>
      <c r="U65" s="198" t="s">
        <v>35</v>
      </c>
      <c r="V65" s="198" t="s">
        <v>35</v>
      </c>
      <c r="W65" s="198" t="s">
        <v>35</v>
      </c>
      <c r="X65" s="198" t="s">
        <v>35</v>
      </c>
      <c r="Y65" s="204"/>
      <c r="Z65" s="204"/>
      <c r="AA65" s="2"/>
    </row>
    <row r="66" spans="1:27" x14ac:dyDescent="0.3">
      <c r="A66" s="231" t="s">
        <v>65</v>
      </c>
      <c r="B66" s="232" t="s">
        <v>1591</v>
      </c>
      <c r="C66" s="231">
        <v>51081</v>
      </c>
      <c r="D66" s="232"/>
      <c r="E66" s="233" t="s">
        <v>1605</v>
      </c>
      <c r="F66" s="233" t="s">
        <v>25</v>
      </c>
      <c r="G66" s="232"/>
      <c r="H66" s="231">
        <v>2</v>
      </c>
      <c r="I66" s="233" t="s">
        <v>1642</v>
      </c>
      <c r="J66" s="231" t="s">
        <v>1923</v>
      </c>
      <c r="K66" s="232" t="s">
        <v>1980</v>
      </c>
      <c r="L66" s="233" t="s">
        <v>34</v>
      </c>
      <c r="M66" s="231" t="s">
        <v>34</v>
      </c>
      <c r="N66" s="233" t="s">
        <v>1938</v>
      </c>
      <c r="O66" s="234">
        <v>43692</v>
      </c>
      <c r="P66" s="234">
        <v>44897</v>
      </c>
      <c r="Q66" s="154">
        <v>45065</v>
      </c>
      <c r="R66" s="234">
        <v>45107</v>
      </c>
      <c r="S66" s="232"/>
      <c r="T66" s="231" t="s">
        <v>35</v>
      </c>
      <c r="U66" s="231" t="s">
        <v>35</v>
      </c>
      <c r="V66" s="231" t="s">
        <v>35</v>
      </c>
      <c r="W66" s="231" t="s">
        <v>35</v>
      </c>
      <c r="X66" s="231" t="s">
        <v>35</v>
      </c>
      <c r="Y66" s="232" t="s">
        <v>1998</v>
      </c>
      <c r="Z66" s="232"/>
      <c r="AA66" s="2"/>
    </row>
    <row r="67" spans="1:27" x14ac:dyDescent="0.3">
      <c r="A67" s="135" t="s">
        <v>65</v>
      </c>
      <c r="B67" s="127" t="s">
        <v>1955</v>
      </c>
      <c r="C67" s="135">
        <v>51083</v>
      </c>
      <c r="D67" s="112"/>
      <c r="E67" s="196" t="s">
        <v>1967</v>
      </c>
      <c r="F67" s="137" t="s">
        <v>35</v>
      </c>
      <c r="G67" s="112"/>
      <c r="H67" s="135" t="s">
        <v>35</v>
      </c>
      <c r="I67" s="137" t="s">
        <v>1642</v>
      </c>
      <c r="J67" s="135" t="s">
        <v>35</v>
      </c>
      <c r="K67" s="200" t="s">
        <v>1986</v>
      </c>
      <c r="L67" s="137" t="s">
        <v>1938</v>
      </c>
      <c r="M67" s="198" t="s">
        <v>35</v>
      </c>
      <c r="N67" s="199" t="s">
        <v>35</v>
      </c>
      <c r="O67" s="161" t="s">
        <v>35</v>
      </c>
      <c r="P67" s="198" t="s">
        <v>35</v>
      </c>
      <c r="Q67" s="198" t="s">
        <v>35</v>
      </c>
      <c r="R67" s="198" t="s">
        <v>35</v>
      </c>
      <c r="S67" s="112"/>
      <c r="T67" s="198" t="s">
        <v>35</v>
      </c>
      <c r="U67" s="198" t="s">
        <v>35</v>
      </c>
      <c r="V67" s="198" t="s">
        <v>35</v>
      </c>
      <c r="W67" s="198" t="s">
        <v>35</v>
      </c>
      <c r="X67" s="135" t="s">
        <v>35</v>
      </c>
      <c r="Y67" s="112"/>
      <c r="Z67" s="112"/>
      <c r="AA67" s="2"/>
    </row>
    <row r="68" spans="1:27" x14ac:dyDescent="0.3">
      <c r="A68" s="201" t="s">
        <v>65</v>
      </c>
      <c r="B68" s="202" t="s">
        <v>332</v>
      </c>
      <c r="C68" s="201">
        <v>51085</v>
      </c>
      <c r="D68" s="237" t="s">
        <v>358</v>
      </c>
      <c r="E68" s="203" t="s">
        <v>357</v>
      </c>
      <c r="F68" s="203" t="s">
        <v>104</v>
      </c>
      <c r="G68" s="202"/>
      <c r="H68" s="198">
        <v>2</v>
      </c>
      <c r="I68" s="203" t="s">
        <v>1642</v>
      </c>
      <c r="J68" s="201" t="s">
        <v>1923</v>
      </c>
      <c r="K68" s="202" t="s">
        <v>1633</v>
      </c>
      <c r="L68" s="203" t="s">
        <v>34</v>
      </c>
      <c r="M68" s="201" t="s">
        <v>35</v>
      </c>
      <c r="N68" s="203" t="s">
        <v>35</v>
      </c>
      <c r="O68" s="160">
        <v>42998</v>
      </c>
      <c r="P68" s="160">
        <v>44091</v>
      </c>
      <c r="Q68" s="134">
        <v>44644</v>
      </c>
      <c r="R68" s="160">
        <v>44823</v>
      </c>
      <c r="S68" s="202"/>
      <c r="T68" s="201" t="s">
        <v>35</v>
      </c>
      <c r="U68" s="201" t="s">
        <v>35</v>
      </c>
      <c r="V68" s="160" t="s">
        <v>35</v>
      </c>
      <c r="W68" s="201" t="s">
        <v>35</v>
      </c>
      <c r="X68" s="201" t="s">
        <v>35</v>
      </c>
      <c r="Y68" s="202"/>
      <c r="Z68" s="202"/>
      <c r="AA68" s="2"/>
    </row>
    <row r="69" spans="1:27" x14ac:dyDescent="0.3">
      <c r="A69" s="231" t="s">
        <v>65</v>
      </c>
      <c r="B69" s="232" t="s">
        <v>1602</v>
      </c>
      <c r="C69" s="238">
        <v>51093</v>
      </c>
      <c r="D69" s="232"/>
      <c r="E69" s="233" t="s">
        <v>1610</v>
      </c>
      <c r="F69" s="233" t="s">
        <v>25</v>
      </c>
      <c r="G69" s="232"/>
      <c r="H69" s="231">
        <v>3</v>
      </c>
      <c r="I69" s="233" t="s">
        <v>1682</v>
      </c>
      <c r="J69" s="231" t="s">
        <v>1923</v>
      </c>
      <c r="K69" s="232" t="s">
        <v>1988</v>
      </c>
      <c r="L69" s="233" t="s">
        <v>34</v>
      </c>
      <c r="M69" s="231" t="s">
        <v>34</v>
      </c>
      <c r="N69" s="233" t="s">
        <v>1938</v>
      </c>
      <c r="O69" s="234">
        <v>43355</v>
      </c>
      <c r="P69" s="234">
        <v>44986</v>
      </c>
      <c r="Q69" s="154">
        <v>45017</v>
      </c>
      <c r="R69" s="234">
        <v>45109</v>
      </c>
      <c r="S69" s="232"/>
      <c r="T69" s="231" t="s">
        <v>35</v>
      </c>
      <c r="U69" s="231" t="s">
        <v>35</v>
      </c>
      <c r="V69" s="231" t="s">
        <v>35</v>
      </c>
      <c r="W69" s="234">
        <v>45169</v>
      </c>
      <c r="X69" s="154">
        <v>45351</v>
      </c>
      <c r="Y69" s="232"/>
      <c r="Z69" s="232"/>
      <c r="AA69" s="2"/>
    </row>
    <row r="70" spans="1:27" x14ac:dyDescent="0.3">
      <c r="A70" s="198" t="s">
        <v>65</v>
      </c>
      <c r="B70" s="204" t="s">
        <v>320</v>
      </c>
      <c r="C70" s="198">
        <v>51101</v>
      </c>
      <c r="D70" s="207" t="s">
        <v>296</v>
      </c>
      <c r="E70" s="199" t="s">
        <v>321</v>
      </c>
      <c r="F70" s="199" t="s">
        <v>104</v>
      </c>
      <c r="G70" s="204"/>
      <c r="H70" s="198">
        <v>2</v>
      </c>
      <c r="I70" s="199" t="s">
        <v>1642</v>
      </c>
      <c r="J70" s="201" t="s">
        <v>1923</v>
      </c>
      <c r="K70" s="204" t="s">
        <v>277</v>
      </c>
      <c r="L70" s="199" t="s">
        <v>34</v>
      </c>
      <c r="M70" s="198" t="s">
        <v>30</v>
      </c>
      <c r="N70" s="199" t="s">
        <v>34</v>
      </c>
      <c r="O70" s="161">
        <v>42998</v>
      </c>
      <c r="P70" s="161">
        <v>44091</v>
      </c>
      <c r="Q70" s="139">
        <v>44348</v>
      </c>
      <c r="R70" s="161">
        <v>44411</v>
      </c>
      <c r="S70" s="198"/>
      <c r="T70" s="161">
        <v>44601</v>
      </c>
      <c r="U70" s="161">
        <v>44691</v>
      </c>
      <c r="V70" s="161" t="s">
        <v>35</v>
      </c>
      <c r="W70" s="161">
        <v>44874</v>
      </c>
      <c r="X70" s="161">
        <v>45055</v>
      </c>
      <c r="Y70" s="204"/>
      <c r="Z70" s="204"/>
      <c r="AA70" s="2"/>
    </row>
    <row r="71" spans="1:27" x14ac:dyDescent="0.3">
      <c r="A71" s="198" t="s">
        <v>65</v>
      </c>
      <c r="B71" s="204" t="s">
        <v>1596</v>
      </c>
      <c r="C71" s="198"/>
      <c r="D71" s="207" t="s">
        <v>406</v>
      </c>
      <c r="E71" s="199" t="s">
        <v>418</v>
      </c>
      <c r="F71" s="199" t="s">
        <v>25</v>
      </c>
      <c r="G71" s="204"/>
      <c r="H71" s="198" t="s">
        <v>30</v>
      </c>
      <c r="I71" s="199" t="s">
        <v>1642</v>
      </c>
      <c r="J71" s="201" t="s">
        <v>1923</v>
      </c>
      <c r="K71" s="204" t="s">
        <v>922</v>
      </c>
      <c r="L71" s="199" t="s">
        <v>30</v>
      </c>
      <c r="M71" s="198" t="s">
        <v>34</v>
      </c>
      <c r="N71" s="199" t="s">
        <v>30</v>
      </c>
      <c r="O71" s="161">
        <v>43690</v>
      </c>
      <c r="P71" s="198" t="s">
        <v>30</v>
      </c>
      <c r="Q71" s="198" t="s">
        <v>30</v>
      </c>
      <c r="R71" s="198" t="s">
        <v>30</v>
      </c>
      <c r="S71" s="204"/>
      <c r="T71" s="198" t="s">
        <v>30</v>
      </c>
      <c r="U71" s="198" t="s">
        <v>30</v>
      </c>
      <c r="V71" s="198" t="s">
        <v>30</v>
      </c>
      <c r="W71" s="198" t="s">
        <v>30</v>
      </c>
      <c r="X71" s="198" t="s">
        <v>30</v>
      </c>
      <c r="Y71" s="204"/>
      <c r="Z71" s="204" t="s">
        <v>1661</v>
      </c>
      <c r="AA71" s="2"/>
    </row>
    <row r="72" spans="1:27" x14ac:dyDescent="0.3">
      <c r="A72" s="198" t="s">
        <v>65</v>
      </c>
      <c r="B72" s="204" t="s">
        <v>130</v>
      </c>
      <c r="C72" s="198">
        <v>51041</v>
      </c>
      <c r="D72" s="205" t="s">
        <v>197</v>
      </c>
      <c r="E72" s="199" t="s">
        <v>128</v>
      </c>
      <c r="F72" s="199" t="s">
        <v>25</v>
      </c>
      <c r="G72" s="198"/>
      <c r="H72" s="198">
        <v>1</v>
      </c>
      <c r="I72" s="199" t="s">
        <v>1737</v>
      </c>
      <c r="J72" s="201" t="s">
        <v>1923</v>
      </c>
      <c r="K72" s="204" t="s">
        <v>1986</v>
      </c>
      <c r="L72" s="199" t="s">
        <v>53</v>
      </c>
      <c r="M72" s="198" t="s">
        <v>35</v>
      </c>
      <c r="N72" s="199" t="s">
        <v>1940</v>
      </c>
      <c r="O72" s="161">
        <v>42607</v>
      </c>
      <c r="P72" s="161">
        <v>43949</v>
      </c>
      <c r="Q72" s="139">
        <v>44361</v>
      </c>
      <c r="R72" s="161">
        <v>44399</v>
      </c>
      <c r="S72" s="139">
        <v>44742</v>
      </c>
      <c r="T72" s="161">
        <v>44907</v>
      </c>
      <c r="U72" s="161">
        <v>44997</v>
      </c>
      <c r="V72" s="161" t="s">
        <v>35</v>
      </c>
      <c r="W72" s="161" t="s">
        <v>35</v>
      </c>
      <c r="X72" s="161" t="s">
        <v>35</v>
      </c>
      <c r="Y72" s="204"/>
      <c r="Z72" s="204"/>
      <c r="AA72" s="2"/>
    </row>
    <row r="73" spans="1:27" x14ac:dyDescent="0.3">
      <c r="A73" s="201" t="s">
        <v>65</v>
      </c>
      <c r="B73" s="202" t="s">
        <v>134</v>
      </c>
      <c r="C73" s="201">
        <v>51570</v>
      </c>
      <c r="D73" s="220" t="s">
        <v>197</v>
      </c>
      <c r="E73" s="203" t="s">
        <v>128</v>
      </c>
      <c r="F73" s="203" t="s">
        <v>25</v>
      </c>
      <c r="G73" s="201"/>
      <c r="H73" s="198">
        <v>1</v>
      </c>
      <c r="I73" s="203" t="s">
        <v>1737</v>
      </c>
      <c r="J73" s="201" t="s">
        <v>1923</v>
      </c>
      <c r="K73" s="204" t="s">
        <v>1986</v>
      </c>
      <c r="L73" s="203" t="s">
        <v>53</v>
      </c>
      <c r="M73" s="201" t="s">
        <v>35</v>
      </c>
      <c r="N73" s="203" t="s">
        <v>1940</v>
      </c>
      <c r="O73" s="160">
        <v>42607</v>
      </c>
      <c r="P73" s="160">
        <v>43949</v>
      </c>
      <c r="Q73" s="134">
        <v>44239</v>
      </c>
      <c r="R73" s="160">
        <v>44287</v>
      </c>
      <c r="S73" s="134">
        <v>44712</v>
      </c>
      <c r="T73" s="160">
        <v>44907</v>
      </c>
      <c r="U73" s="160">
        <v>44997</v>
      </c>
      <c r="V73" s="160" t="s">
        <v>35</v>
      </c>
      <c r="W73" s="160" t="s">
        <v>35</v>
      </c>
      <c r="X73" s="160" t="s">
        <v>35</v>
      </c>
      <c r="Y73" s="202" t="s">
        <v>1968</v>
      </c>
      <c r="Z73" s="202"/>
      <c r="AA73" s="2"/>
    </row>
    <row r="74" spans="1:27" x14ac:dyDescent="0.3">
      <c r="A74" s="201" t="s">
        <v>65</v>
      </c>
      <c r="B74" s="202" t="s">
        <v>135</v>
      </c>
      <c r="C74" s="201">
        <v>51670</v>
      </c>
      <c r="D74" s="220" t="s">
        <v>197</v>
      </c>
      <c r="E74" s="203" t="s">
        <v>128</v>
      </c>
      <c r="F74" s="203" t="s">
        <v>25</v>
      </c>
      <c r="G74" s="201"/>
      <c r="H74" s="198">
        <v>1</v>
      </c>
      <c r="I74" s="203" t="s">
        <v>1737</v>
      </c>
      <c r="J74" s="201" t="s">
        <v>1923</v>
      </c>
      <c r="K74" s="202" t="s">
        <v>1992</v>
      </c>
      <c r="L74" s="203" t="s">
        <v>53</v>
      </c>
      <c r="M74" s="201" t="s">
        <v>35</v>
      </c>
      <c r="N74" s="203" t="s">
        <v>121</v>
      </c>
      <c r="O74" s="160">
        <v>42607</v>
      </c>
      <c r="P74" s="160">
        <v>43949</v>
      </c>
      <c r="Q74" s="134">
        <v>44239</v>
      </c>
      <c r="R74" s="160">
        <v>44286</v>
      </c>
      <c r="S74" s="151"/>
      <c r="T74" s="160">
        <v>44463</v>
      </c>
      <c r="U74" s="160">
        <v>44553</v>
      </c>
      <c r="V74" s="160" t="s">
        <v>35</v>
      </c>
      <c r="W74" s="134">
        <v>44727</v>
      </c>
      <c r="X74" s="151">
        <v>44910</v>
      </c>
      <c r="Y74" s="202" t="s">
        <v>1736</v>
      </c>
      <c r="Z74" s="202" t="s">
        <v>1702</v>
      </c>
      <c r="AA74" s="2"/>
    </row>
    <row r="75" spans="1:27" x14ac:dyDescent="0.3">
      <c r="A75" s="201" t="s">
        <v>65</v>
      </c>
      <c r="B75" s="202" t="s">
        <v>136</v>
      </c>
      <c r="C75" s="201">
        <v>51730</v>
      </c>
      <c r="D75" s="220" t="s">
        <v>197</v>
      </c>
      <c r="E75" s="203" t="s">
        <v>128</v>
      </c>
      <c r="F75" s="203" t="s">
        <v>25</v>
      </c>
      <c r="G75" s="201"/>
      <c r="H75" s="198">
        <v>1</v>
      </c>
      <c r="I75" s="203" t="s">
        <v>1737</v>
      </c>
      <c r="J75" s="201" t="s">
        <v>1923</v>
      </c>
      <c r="K75" s="204" t="s">
        <v>69</v>
      </c>
      <c r="L75" s="203" t="s">
        <v>53</v>
      </c>
      <c r="M75" s="201" t="s">
        <v>35</v>
      </c>
      <c r="N75" s="203" t="s">
        <v>121</v>
      </c>
      <c r="O75" s="160">
        <v>42607</v>
      </c>
      <c r="P75" s="160">
        <v>43949</v>
      </c>
      <c r="Q75" s="134">
        <v>44239</v>
      </c>
      <c r="R75" s="160">
        <v>44280</v>
      </c>
      <c r="S75" s="151"/>
      <c r="T75" s="160">
        <v>44441</v>
      </c>
      <c r="U75" s="160">
        <v>44531</v>
      </c>
      <c r="V75" s="160" t="s">
        <v>35</v>
      </c>
      <c r="W75" s="134">
        <v>44727</v>
      </c>
      <c r="X75" s="151">
        <v>44910</v>
      </c>
      <c r="Y75" s="202"/>
      <c r="Z75" s="202"/>
      <c r="AA75" s="2"/>
    </row>
    <row r="76" spans="1:27" x14ac:dyDescent="0.3">
      <c r="A76" s="201" t="s">
        <v>65</v>
      </c>
      <c r="B76" s="202" t="s">
        <v>137</v>
      </c>
      <c r="C76" s="201">
        <v>51760</v>
      </c>
      <c r="D76" s="220" t="s">
        <v>197</v>
      </c>
      <c r="E76" s="203" t="s">
        <v>128</v>
      </c>
      <c r="F76" s="203" t="s">
        <v>25</v>
      </c>
      <c r="G76" s="201"/>
      <c r="H76" s="198">
        <v>1</v>
      </c>
      <c r="I76" s="203" t="s">
        <v>609</v>
      </c>
      <c r="J76" s="201" t="s">
        <v>1923</v>
      </c>
      <c r="K76" s="202" t="s">
        <v>1987</v>
      </c>
      <c r="L76" s="203" t="s">
        <v>53</v>
      </c>
      <c r="M76" s="201" t="s">
        <v>35</v>
      </c>
      <c r="N76" s="203" t="s">
        <v>1989</v>
      </c>
      <c r="O76" s="160">
        <v>42607</v>
      </c>
      <c r="P76" s="160">
        <v>44405</v>
      </c>
      <c r="Q76" s="134">
        <v>44594</v>
      </c>
      <c r="R76" s="160">
        <v>44669</v>
      </c>
      <c r="S76" s="201"/>
      <c r="T76" s="160" t="s">
        <v>35</v>
      </c>
      <c r="U76" s="160" t="s">
        <v>35</v>
      </c>
      <c r="V76" s="160" t="s">
        <v>35</v>
      </c>
      <c r="W76" s="160" t="s">
        <v>35</v>
      </c>
      <c r="X76" s="160" t="s">
        <v>35</v>
      </c>
      <c r="Y76" s="202"/>
      <c r="Z76" s="202"/>
      <c r="AA76" s="2"/>
    </row>
    <row r="77" spans="1:27" ht="15" customHeight="1" x14ac:dyDescent="0.3">
      <c r="A77" s="198" t="s">
        <v>65</v>
      </c>
      <c r="B77" s="204" t="s">
        <v>131</v>
      </c>
      <c r="C77" s="198">
        <v>51087</v>
      </c>
      <c r="D77" s="205" t="s">
        <v>197</v>
      </c>
      <c r="E77" s="199" t="s">
        <v>128</v>
      </c>
      <c r="F77" s="199" t="s">
        <v>25</v>
      </c>
      <c r="G77" s="198"/>
      <c r="H77" s="198">
        <v>1</v>
      </c>
      <c r="I77" s="199" t="s">
        <v>1737</v>
      </c>
      <c r="J77" s="201" t="s">
        <v>1923</v>
      </c>
      <c r="K77" s="204" t="s">
        <v>1987</v>
      </c>
      <c r="L77" s="199" t="s">
        <v>53</v>
      </c>
      <c r="M77" s="198" t="s">
        <v>35</v>
      </c>
      <c r="N77" s="199" t="s">
        <v>1940</v>
      </c>
      <c r="O77" s="161">
        <v>42607</v>
      </c>
      <c r="P77" s="161">
        <v>44313</v>
      </c>
      <c r="Q77" s="139">
        <v>44512</v>
      </c>
      <c r="R77" s="161">
        <v>44539</v>
      </c>
      <c r="S77" s="198"/>
      <c r="T77" s="161">
        <v>44783</v>
      </c>
      <c r="U77" s="161">
        <v>44873</v>
      </c>
      <c r="V77" s="161" t="s">
        <v>35</v>
      </c>
      <c r="W77" s="161" t="s">
        <v>35</v>
      </c>
      <c r="X77" s="161" t="s">
        <v>35</v>
      </c>
      <c r="Y77" s="204"/>
      <c r="Z77" s="204"/>
      <c r="AA77" s="2"/>
    </row>
    <row r="78" spans="1:27" ht="15" customHeight="1" x14ac:dyDescent="0.3">
      <c r="A78" s="198" t="s">
        <v>65</v>
      </c>
      <c r="B78" s="204" t="s">
        <v>132</v>
      </c>
      <c r="C78" s="198">
        <v>51149</v>
      </c>
      <c r="D78" s="205" t="s">
        <v>197</v>
      </c>
      <c r="E78" s="199" t="s">
        <v>128</v>
      </c>
      <c r="F78" s="199" t="s">
        <v>25</v>
      </c>
      <c r="G78" s="198"/>
      <c r="H78" s="198">
        <v>1</v>
      </c>
      <c r="I78" s="199" t="s">
        <v>1737</v>
      </c>
      <c r="J78" s="201" t="s">
        <v>1923</v>
      </c>
      <c r="K78" s="204" t="s">
        <v>69</v>
      </c>
      <c r="L78" s="199" t="s">
        <v>53</v>
      </c>
      <c r="M78" s="198" t="s">
        <v>35</v>
      </c>
      <c r="N78" s="199" t="s">
        <v>121</v>
      </c>
      <c r="O78" s="161">
        <v>42607</v>
      </c>
      <c r="P78" s="161">
        <v>43691</v>
      </c>
      <c r="Q78" s="139">
        <v>44253</v>
      </c>
      <c r="R78" s="161">
        <v>44284</v>
      </c>
      <c r="S78" s="198"/>
      <c r="T78" s="160">
        <v>44491</v>
      </c>
      <c r="U78" s="160">
        <v>44581</v>
      </c>
      <c r="V78" s="161" t="s">
        <v>35</v>
      </c>
      <c r="W78" s="139">
        <v>44782</v>
      </c>
      <c r="X78" s="185">
        <v>44966</v>
      </c>
      <c r="Y78" s="221"/>
      <c r="Z78" s="204"/>
      <c r="AA78" s="2"/>
    </row>
    <row r="79" spans="1:27" ht="15" customHeight="1" x14ac:dyDescent="0.3">
      <c r="A79" s="231" t="s">
        <v>65</v>
      </c>
      <c r="B79" s="232" t="s">
        <v>1592</v>
      </c>
      <c r="C79" s="231">
        <v>51111</v>
      </c>
      <c r="D79" s="232"/>
      <c r="E79" s="233" t="s">
        <v>1619</v>
      </c>
      <c r="F79" s="233" t="s">
        <v>25</v>
      </c>
      <c r="G79" s="232"/>
      <c r="H79" s="231">
        <v>1</v>
      </c>
      <c r="I79" s="233" t="s">
        <v>1642</v>
      </c>
      <c r="J79" s="231" t="s">
        <v>1923</v>
      </c>
      <c r="K79" s="232" t="s">
        <v>1987</v>
      </c>
      <c r="L79" s="233" t="s">
        <v>34</v>
      </c>
      <c r="M79" s="231" t="s">
        <v>34</v>
      </c>
      <c r="N79" s="233" t="s">
        <v>1938</v>
      </c>
      <c r="O79" s="234">
        <v>43692</v>
      </c>
      <c r="P79" s="234">
        <v>44897</v>
      </c>
      <c r="Q79" s="154">
        <v>45047</v>
      </c>
      <c r="R79" s="234">
        <v>45092</v>
      </c>
      <c r="S79" s="232"/>
      <c r="T79" s="231" t="s">
        <v>35</v>
      </c>
      <c r="U79" s="231" t="s">
        <v>35</v>
      </c>
      <c r="V79" s="231" t="s">
        <v>35</v>
      </c>
      <c r="W79" s="231" t="s">
        <v>35</v>
      </c>
      <c r="X79" s="231" t="s">
        <v>35</v>
      </c>
      <c r="Y79" s="232" t="s">
        <v>1999</v>
      </c>
      <c r="Z79" s="232"/>
      <c r="AA79" s="2"/>
    </row>
    <row r="80" spans="1:27" ht="14.7" customHeight="1" x14ac:dyDescent="0.3">
      <c r="A80" s="231" t="s">
        <v>65</v>
      </c>
      <c r="B80" s="232" t="s">
        <v>1584</v>
      </c>
      <c r="C80" s="231">
        <v>51680</v>
      </c>
      <c r="D80" s="232"/>
      <c r="E80" s="233" t="s">
        <v>1614</v>
      </c>
      <c r="F80" s="233" t="s">
        <v>25</v>
      </c>
      <c r="G80" s="232"/>
      <c r="H80" s="231">
        <v>1</v>
      </c>
      <c r="I80" s="233" t="s">
        <v>1682</v>
      </c>
      <c r="J80" s="231" t="s">
        <v>1923</v>
      </c>
      <c r="K80" s="232" t="s">
        <v>1987</v>
      </c>
      <c r="L80" s="233" t="s">
        <v>34</v>
      </c>
      <c r="M80" s="231" t="s">
        <v>34</v>
      </c>
      <c r="N80" s="233" t="s">
        <v>1938</v>
      </c>
      <c r="O80" s="234">
        <v>43431</v>
      </c>
      <c r="P80" s="234">
        <v>44819</v>
      </c>
      <c r="Q80" s="154">
        <v>45031</v>
      </c>
      <c r="R80" s="234">
        <v>45061</v>
      </c>
      <c r="S80" s="232"/>
      <c r="T80" s="231" t="s">
        <v>35</v>
      </c>
      <c r="U80" s="231" t="s">
        <v>35</v>
      </c>
      <c r="V80" s="231" t="s">
        <v>35</v>
      </c>
      <c r="W80" s="231" t="s">
        <v>35</v>
      </c>
      <c r="X80" s="231" t="s">
        <v>35</v>
      </c>
      <c r="Y80" s="232" t="s">
        <v>2000</v>
      </c>
      <c r="Z80" s="232"/>
      <c r="AA80" s="2"/>
    </row>
    <row r="81" spans="1:27" ht="15" customHeight="1" x14ac:dyDescent="0.3">
      <c r="A81" s="198" t="s">
        <v>65</v>
      </c>
      <c r="B81" s="204" t="s">
        <v>99</v>
      </c>
      <c r="C81" s="198">
        <v>51683</v>
      </c>
      <c r="D81" s="205" t="s">
        <v>342</v>
      </c>
      <c r="E81" s="199" t="s">
        <v>91</v>
      </c>
      <c r="F81" s="199" t="s">
        <v>25</v>
      </c>
      <c r="G81" s="198"/>
      <c r="H81" s="198">
        <v>1</v>
      </c>
      <c r="I81" s="199" t="s">
        <v>1642</v>
      </c>
      <c r="J81" s="201" t="s">
        <v>1923</v>
      </c>
      <c r="K81" s="204" t="s">
        <v>158</v>
      </c>
      <c r="L81" s="199" t="s">
        <v>53</v>
      </c>
      <c r="M81" s="198" t="s">
        <v>35</v>
      </c>
      <c r="N81" s="199" t="s">
        <v>53</v>
      </c>
      <c r="O81" s="161">
        <v>41911</v>
      </c>
      <c r="P81" s="161">
        <v>43154</v>
      </c>
      <c r="Q81" s="139">
        <v>44104</v>
      </c>
      <c r="R81" s="161">
        <v>44132</v>
      </c>
      <c r="S81" s="139">
        <v>44797</v>
      </c>
      <c r="T81" s="161">
        <v>44329</v>
      </c>
      <c r="U81" s="161">
        <v>44419</v>
      </c>
      <c r="V81" s="161" t="s">
        <v>35</v>
      </c>
      <c r="W81" s="198" t="s">
        <v>35</v>
      </c>
      <c r="X81" s="198" t="s">
        <v>35</v>
      </c>
      <c r="Y81" s="204"/>
      <c r="Z81" s="204"/>
      <c r="AA81" s="2"/>
    </row>
    <row r="82" spans="1:27" ht="14.7" customHeight="1" x14ac:dyDescent="0.3">
      <c r="A82" s="198" t="s">
        <v>65</v>
      </c>
      <c r="B82" s="204" t="s">
        <v>100</v>
      </c>
      <c r="C82" s="198">
        <v>51685</v>
      </c>
      <c r="D82" s="205" t="s">
        <v>342</v>
      </c>
      <c r="E82" s="199" t="s">
        <v>91</v>
      </c>
      <c r="F82" s="199" t="s">
        <v>25</v>
      </c>
      <c r="G82" s="198"/>
      <c r="H82" s="198">
        <v>1</v>
      </c>
      <c r="I82" s="199" t="s">
        <v>1642</v>
      </c>
      <c r="J82" s="201" t="s">
        <v>1923</v>
      </c>
      <c r="K82" s="204" t="s">
        <v>158</v>
      </c>
      <c r="L82" s="199" t="s">
        <v>53</v>
      </c>
      <c r="M82" s="198" t="s">
        <v>35</v>
      </c>
      <c r="N82" s="199" t="s">
        <v>53</v>
      </c>
      <c r="O82" s="161">
        <v>41911</v>
      </c>
      <c r="P82" s="161">
        <v>43154</v>
      </c>
      <c r="Q82" s="139">
        <v>44104</v>
      </c>
      <c r="R82" s="161">
        <v>44132</v>
      </c>
      <c r="S82" s="139">
        <v>44797</v>
      </c>
      <c r="T82" s="161">
        <v>44329</v>
      </c>
      <c r="U82" s="161">
        <v>44419</v>
      </c>
      <c r="V82" s="161" t="s">
        <v>35</v>
      </c>
      <c r="W82" s="198" t="s">
        <v>35</v>
      </c>
      <c r="X82" s="198" t="s">
        <v>35</v>
      </c>
      <c r="Y82" s="204"/>
      <c r="Z82" s="204"/>
      <c r="AA82" s="2"/>
    </row>
    <row r="83" spans="1:27" ht="15" customHeight="1" x14ac:dyDescent="0.3">
      <c r="A83" s="135" t="s">
        <v>65</v>
      </c>
      <c r="B83" s="127" t="s">
        <v>1956</v>
      </c>
      <c r="C83" s="135">
        <v>51117</v>
      </c>
      <c r="D83" s="112"/>
      <c r="E83" s="196" t="s">
        <v>1969</v>
      </c>
      <c r="F83" s="137" t="s">
        <v>35</v>
      </c>
      <c r="G83" s="112"/>
      <c r="H83" s="135" t="s">
        <v>35</v>
      </c>
      <c r="I83" s="137" t="s">
        <v>1642</v>
      </c>
      <c r="J83" s="135" t="s">
        <v>35</v>
      </c>
      <c r="K83" s="200" t="s">
        <v>1982</v>
      </c>
      <c r="L83" s="137" t="s">
        <v>1938</v>
      </c>
      <c r="M83" s="198" t="s">
        <v>35</v>
      </c>
      <c r="N83" s="199" t="s">
        <v>35</v>
      </c>
      <c r="O83" s="161" t="s">
        <v>35</v>
      </c>
      <c r="P83" s="198" t="s">
        <v>35</v>
      </c>
      <c r="Q83" s="198" t="s">
        <v>35</v>
      </c>
      <c r="R83" s="198" t="s">
        <v>35</v>
      </c>
      <c r="S83" s="112"/>
      <c r="T83" s="198" t="s">
        <v>35</v>
      </c>
      <c r="U83" s="198" t="s">
        <v>35</v>
      </c>
      <c r="V83" s="198" t="s">
        <v>35</v>
      </c>
      <c r="W83" s="198" t="s">
        <v>35</v>
      </c>
      <c r="X83" s="135" t="s">
        <v>35</v>
      </c>
      <c r="Y83" s="112"/>
      <c r="Z83" s="112"/>
      <c r="AA83" s="2"/>
    </row>
    <row r="84" spans="1:27" ht="15" customHeight="1" x14ac:dyDescent="0.3">
      <c r="A84" s="198" t="s">
        <v>65</v>
      </c>
      <c r="B84" s="204" t="s">
        <v>1548</v>
      </c>
      <c r="C84" s="198"/>
      <c r="D84" s="207" t="s">
        <v>408</v>
      </c>
      <c r="E84" s="199" t="s">
        <v>418</v>
      </c>
      <c r="F84" s="199" t="s">
        <v>25</v>
      </c>
      <c r="G84" s="204"/>
      <c r="H84" s="198" t="s">
        <v>30</v>
      </c>
      <c r="I84" s="199" t="s">
        <v>1642</v>
      </c>
      <c r="J84" s="201" t="s">
        <v>1923</v>
      </c>
      <c r="K84" s="204" t="s">
        <v>47</v>
      </c>
      <c r="L84" s="199" t="s">
        <v>34</v>
      </c>
      <c r="M84" s="198" t="s">
        <v>34</v>
      </c>
      <c r="N84" s="199" t="s">
        <v>30</v>
      </c>
      <c r="O84" s="161">
        <v>43692</v>
      </c>
      <c r="P84" s="161">
        <v>44897</v>
      </c>
      <c r="Q84" s="161" t="s">
        <v>30</v>
      </c>
      <c r="R84" s="161" t="s">
        <v>30</v>
      </c>
      <c r="S84" s="204"/>
      <c r="T84" s="161" t="s">
        <v>30</v>
      </c>
      <c r="U84" s="161" t="s">
        <v>30</v>
      </c>
      <c r="V84" s="161" t="s">
        <v>30</v>
      </c>
      <c r="W84" s="161" t="s">
        <v>30</v>
      </c>
      <c r="X84" s="161" t="s">
        <v>30</v>
      </c>
      <c r="Y84" s="204"/>
      <c r="Z84" s="204"/>
      <c r="AA84" s="2"/>
    </row>
    <row r="85" spans="1:27" ht="14.7" customHeight="1" x14ac:dyDescent="0.3">
      <c r="A85" s="198" t="s">
        <v>65</v>
      </c>
      <c r="B85" s="204" t="s">
        <v>179</v>
      </c>
      <c r="C85" s="198"/>
      <c r="D85" s="207" t="s">
        <v>198</v>
      </c>
      <c r="E85" s="199" t="s">
        <v>351</v>
      </c>
      <c r="F85" s="199" t="s">
        <v>25</v>
      </c>
      <c r="G85" s="198"/>
      <c r="H85" s="198" t="s">
        <v>30</v>
      </c>
      <c r="I85" s="199" t="s">
        <v>1642</v>
      </c>
      <c r="J85" s="201" t="s">
        <v>1923</v>
      </c>
      <c r="K85" s="204" t="s">
        <v>1993</v>
      </c>
      <c r="L85" s="199" t="s">
        <v>53</v>
      </c>
      <c r="M85" s="198" t="s">
        <v>35</v>
      </c>
      <c r="N85" s="199" t="s">
        <v>35</v>
      </c>
      <c r="O85" s="161">
        <v>43431</v>
      </c>
      <c r="P85" s="161">
        <v>44813</v>
      </c>
      <c r="Q85" s="198" t="s">
        <v>30</v>
      </c>
      <c r="R85" s="198" t="s">
        <v>30</v>
      </c>
      <c r="S85" s="204"/>
      <c r="T85" s="198" t="s">
        <v>30</v>
      </c>
      <c r="U85" s="198" t="s">
        <v>30</v>
      </c>
      <c r="V85" s="198" t="s">
        <v>30</v>
      </c>
      <c r="W85" s="198" t="s">
        <v>30</v>
      </c>
      <c r="X85" s="198" t="s">
        <v>30</v>
      </c>
      <c r="Y85" s="204"/>
      <c r="Z85" s="204"/>
      <c r="AA85" s="2"/>
    </row>
    <row r="86" spans="1:27" ht="15" customHeight="1" x14ac:dyDescent="0.3">
      <c r="A86" s="198" t="s">
        <v>65</v>
      </c>
      <c r="B86" s="204" t="s">
        <v>1598</v>
      </c>
      <c r="C86" s="198"/>
      <c r="D86" s="207" t="s">
        <v>411</v>
      </c>
      <c r="E86" s="199" t="s">
        <v>354</v>
      </c>
      <c r="F86" s="199" t="s">
        <v>25</v>
      </c>
      <c r="G86" s="204"/>
      <c r="H86" s="198" t="s">
        <v>30</v>
      </c>
      <c r="I86" s="199" t="s">
        <v>1642</v>
      </c>
      <c r="J86" s="201" t="s">
        <v>1923</v>
      </c>
      <c r="K86" s="204" t="s">
        <v>47</v>
      </c>
      <c r="L86" s="199" t="s">
        <v>34</v>
      </c>
      <c r="M86" s="198" t="s">
        <v>34</v>
      </c>
      <c r="N86" s="199" t="s">
        <v>30</v>
      </c>
      <c r="O86" s="161">
        <v>43683</v>
      </c>
      <c r="P86" s="198" t="s">
        <v>30</v>
      </c>
      <c r="Q86" s="198" t="s">
        <v>30</v>
      </c>
      <c r="R86" s="198" t="s">
        <v>30</v>
      </c>
      <c r="S86" s="204"/>
      <c r="T86" s="198" t="s">
        <v>30</v>
      </c>
      <c r="U86" s="198" t="s">
        <v>30</v>
      </c>
      <c r="V86" s="198" t="s">
        <v>30</v>
      </c>
      <c r="W86" s="198" t="s">
        <v>30</v>
      </c>
      <c r="X86" s="198" t="s">
        <v>30</v>
      </c>
      <c r="Y86" s="204"/>
      <c r="Z86" s="204" t="s">
        <v>1661</v>
      </c>
      <c r="AA86" s="2"/>
    </row>
    <row r="87" spans="1:27" ht="14.7" customHeight="1" x14ac:dyDescent="0.3">
      <c r="A87" s="198" t="s">
        <v>65</v>
      </c>
      <c r="B87" s="204" t="s">
        <v>285</v>
      </c>
      <c r="C87" s="198">
        <v>51121</v>
      </c>
      <c r="D87" s="205" t="s">
        <v>1570</v>
      </c>
      <c r="E87" s="199" t="s">
        <v>142</v>
      </c>
      <c r="F87" s="199" t="s">
        <v>51</v>
      </c>
      <c r="G87" s="198"/>
      <c r="H87" s="198">
        <v>3</v>
      </c>
      <c r="I87" s="199" t="s">
        <v>82</v>
      </c>
      <c r="J87" s="201" t="s">
        <v>1923</v>
      </c>
      <c r="K87" s="204" t="s">
        <v>140</v>
      </c>
      <c r="L87" s="199" t="s">
        <v>53</v>
      </c>
      <c r="M87" s="198" t="s">
        <v>35</v>
      </c>
      <c r="N87" s="199" t="s">
        <v>53</v>
      </c>
      <c r="O87" s="198" t="s">
        <v>30</v>
      </c>
      <c r="P87" s="198" t="s">
        <v>30</v>
      </c>
      <c r="Q87" s="161" t="s">
        <v>35</v>
      </c>
      <c r="R87" s="198" t="s">
        <v>35</v>
      </c>
      <c r="S87" s="198"/>
      <c r="T87" s="198" t="s">
        <v>35</v>
      </c>
      <c r="U87" s="198" t="s">
        <v>35</v>
      </c>
      <c r="V87" s="161" t="s">
        <v>35</v>
      </c>
      <c r="W87" s="198" t="s">
        <v>35</v>
      </c>
      <c r="X87" s="198" t="s">
        <v>35</v>
      </c>
      <c r="Y87" s="204"/>
      <c r="Z87" s="204"/>
      <c r="AA87" s="2"/>
    </row>
    <row r="88" spans="1:27" ht="15" customHeight="1" x14ac:dyDescent="0.3">
      <c r="A88" s="208" t="s">
        <v>65</v>
      </c>
      <c r="B88" s="209" t="s">
        <v>1585</v>
      </c>
      <c r="C88" s="208">
        <v>51125</v>
      </c>
      <c r="D88" s="209"/>
      <c r="E88" s="211" t="s">
        <v>1613</v>
      </c>
      <c r="F88" s="211" t="s">
        <v>25</v>
      </c>
      <c r="G88" s="209"/>
      <c r="H88" s="208">
        <v>1</v>
      </c>
      <c r="I88" s="211" t="s">
        <v>1682</v>
      </c>
      <c r="J88" s="208" t="s">
        <v>1923</v>
      </c>
      <c r="K88" s="141" t="s">
        <v>1987</v>
      </c>
      <c r="L88" s="211" t="s">
        <v>34</v>
      </c>
      <c r="M88" s="208" t="s">
        <v>34</v>
      </c>
      <c r="N88" s="211" t="s">
        <v>1938</v>
      </c>
      <c r="O88" s="212">
        <v>43431</v>
      </c>
      <c r="P88" s="212">
        <v>44813</v>
      </c>
      <c r="Q88" s="142">
        <v>44985</v>
      </c>
      <c r="R88" s="212">
        <v>45030</v>
      </c>
      <c r="S88" s="209"/>
      <c r="T88" s="208" t="s">
        <v>35</v>
      </c>
      <c r="U88" s="208" t="s">
        <v>35</v>
      </c>
      <c r="V88" s="208" t="s">
        <v>35</v>
      </c>
      <c r="W88" s="208" t="s">
        <v>35</v>
      </c>
      <c r="X88" s="208" t="s">
        <v>35</v>
      </c>
      <c r="Y88" s="209"/>
      <c r="Z88" s="209"/>
      <c r="AA88" s="2"/>
    </row>
    <row r="89" spans="1:27" ht="14.7" customHeight="1" x14ac:dyDescent="0.3">
      <c r="A89" s="198" t="s">
        <v>65</v>
      </c>
      <c r="B89" s="204" t="s">
        <v>414</v>
      </c>
      <c r="C89" s="198"/>
      <c r="D89" s="207" t="s">
        <v>296</v>
      </c>
      <c r="E89" s="199" t="s">
        <v>190</v>
      </c>
      <c r="F89" s="199" t="s">
        <v>302</v>
      </c>
      <c r="G89" s="198" t="s">
        <v>30</v>
      </c>
      <c r="H89" s="198" t="s">
        <v>30</v>
      </c>
      <c r="I89" s="199" t="s">
        <v>1738</v>
      </c>
      <c r="J89" s="201" t="s">
        <v>1923</v>
      </c>
      <c r="K89" s="204" t="s">
        <v>277</v>
      </c>
      <c r="L89" s="199" t="s">
        <v>34</v>
      </c>
      <c r="M89" s="198" t="s">
        <v>30</v>
      </c>
      <c r="N89" s="199" t="s">
        <v>30</v>
      </c>
      <c r="O89" s="161">
        <v>42998</v>
      </c>
      <c r="P89" s="198" t="s">
        <v>30</v>
      </c>
      <c r="Q89" s="161" t="s">
        <v>30</v>
      </c>
      <c r="R89" s="161" t="s">
        <v>30</v>
      </c>
      <c r="S89" s="198"/>
      <c r="T89" s="198" t="s">
        <v>30</v>
      </c>
      <c r="U89" s="198" t="s">
        <v>30</v>
      </c>
      <c r="V89" s="198" t="s">
        <v>35</v>
      </c>
      <c r="W89" s="198" t="s">
        <v>30</v>
      </c>
      <c r="X89" s="198" t="s">
        <v>30</v>
      </c>
      <c r="Y89" s="204"/>
      <c r="Z89" s="204" t="s">
        <v>413</v>
      </c>
      <c r="AA89" s="2"/>
    </row>
    <row r="90" spans="1:27" ht="15" customHeight="1" x14ac:dyDescent="0.3">
      <c r="A90" s="198" t="s">
        <v>65</v>
      </c>
      <c r="B90" s="204" t="s">
        <v>1580</v>
      </c>
      <c r="C90" s="198">
        <v>51145</v>
      </c>
      <c r="D90" s="204"/>
      <c r="E90" s="199" t="s">
        <v>1618</v>
      </c>
      <c r="F90" s="199" t="s">
        <v>25</v>
      </c>
      <c r="G90" s="204"/>
      <c r="H90" s="198">
        <v>1</v>
      </c>
      <c r="I90" s="199" t="s">
        <v>1682</v>
      </c>
      <c r="J90" s="198" t="s">
        <v>1923</v>
      </c>
      <c r="K90" s="204" t="s">
        <v>1632</v>
      </c>
      <c r="L90" s="199" t="s">
        <v>34</v>
      </c>
      <c r="M90" s="198" t="s">
        <v>34</v>
      </c>
      <c r="N90" s="199" t="s">
        <v>35</v>
      </c>
      <c r="O90" s="161">
        <v>43431</v>
      </c>
      <c r="P90" s="161">
        <v>44512</v>
      </c>
      <c r="Q90" s="139">
        <v>44705</v>
      </c>
      <c r="R90" s="160" t="s">
        <v>35</v>
      </c>
      <c r="S90" s="239"/>
      <c r="T90" s="198" t="s">
        <v>35</v>
      </c>
      <c r="U90" s="198" t="s">
        <v>35</v>
      </c>
      <c r="V90" s="198" t="s">
        <v>35</v>
      </c>
      <c r="W90" s="198" t="s">
        <v>35</v>
      </c>
      <c r="X90" s="198" t="s">
        <v>35</v>
      </c>
      <c r="Y90" s="204"/>
      <c r="Z90" s="204"/>
      <c r="AA90" s="2"/>
    </row>
    <row r="91" spans="1:27" ht="14.7" customHeight="1" x14ac:dyDescent="0.3">
      <c r="A91" s="198" t="s">
        <v>65</v>
      </c>
      <c r="B91" s="204" t="s">
        <v>306</v>
      </c>
      <c r="C91" s="198">
        <v>51147</v>
      </c>
      <c r="D91" s="207" t="s">
        <v>194</v>
      </c>
      <c r="E91" s="199" t="s">
        <v>307</v>
      </c>
      <c r="F91" s="199" t="s">
        <v>104</v>
      </c>
      <c r="G91" s="204"/>
      <c r="H91" s="198">
        <v>2</v>
      </c>
      <c r="I91" s="199" t="s">
        <v>1642</v>
      </c>
      <c r="J91" s="201" t="s">
        <v>1923</v>
      </c>
      <c r="K91" s="204" t="s">
        <v>1987</v>
      </c>
      <c r="L91" s="199" t="s">
        <v>53</v>
      </c>
      <c r="M91" s="198" t="s">
        <v>35</v>
      </c>
      <c r="N91" s="199" t="s">
        <v>1940</v>
      </c>
      <c r="O91" s="161">
        <v>43353</v>
      </c>
      <c r="P91" s="161">
        <v>44022</v>
      </c>
      <c r="Q91" s="139">
        <v>44300</v>
      </c>
      <c r="R91" s="161">
        <v>44314</v>
      </c>
      <c r="S91" s="198"/>
      <c r="T91" s="161">
        <v>44608</v>
      </c>
      <c r="U91" s="161">
        <v>44698</v>
      </c>
      <c r="V91" s="161" t="s">
        <v>35</v>
      </c>
      <c r="W91" s="139">
        <v>44853</v>
      </c>
      <c r="X91" s="161">
        <v>45035</v>
      </c>
      <c r="Y91" s="204"/>
      <c r="Z91" s="204"/>
      <c r="AA91" s="2"/>
    </row>
    <row r="92" spans="1:27" ht="15" customHeight="1" x14ac:dyDescent="0.3">
      <c r="A92" s="198" t="s">
        <v>65</v>
      </c>
      <c r="B92" s="204" t="s">
        <v>95</v>
      </c>
      <c r="C92" s="198">
        <v>51153</v>
      </c>
      <c r="D92" s="205" t="s">
        <v>342</v>
      </c>
      <c r="E92" s="199" t="s">
        <v>91</v>
      </c>
      <c r="F92" s="199" t="s">
        <v>25</v>
      </c>
      <c r="G92" s="198"/>
      <c r="H92" s="198">
        <v>5</v>
      </c>
      <c r="I92" s="199" t="s">
        <v>1642</v>
      </c>
      <c r="J92" s="201" t="s">
        <v>1923</v>
      </c>
      <c r="K92" s="204" t="s">
        <v>1980</v>
      </c>
      <c r="L92" s="199" t="s">
        <v>53</v>
      </c>
      <c r="M92" s="198" t="s">
        <v>35</v>
      </c>
      <c r="N92" s="199" t="s">
        <v>1940</v>
      </c>
      <c r="O92" s="161">
        <v>41911</v>
      </c>
      <c r="P92" s="161">
        <v>43154</v>
      </c>
      <c r="Q92" s="139">
        <v>44104</v>
      </c>
      <c r="R92" s="161">
        <v>44132</v>
      </c>
      <c r="S92" s="139">
        <v>44797</v>
      </c>
      <c r="T92" s="161">
        <v>44329</v>
      </c>
      <c r="U92" s="161">
        <v>44419</v>
      </c>
      <c r="V92" s="161" t="s">
        <v>35</v>
      </c>
      <c r="W92" s="161" t="s">
        <v>35</v>
      </c>
      <c r="X92" s="161" t="s">
        <v>35</v>
      </c>
      <c r="Y92" s="204"/>
      <c r="Z92" s="204"/>
      <c r="AA92" s="2"/>
    </row>
    <row r="93" spans="1:27" ht="14.7" customHeight="1" x14ac:dyDescent="0.3">
      <c r="A93" s="201" t="s">
        <v>65</v>
      </c>
      <c r="B93" s="202" t="s">
        <v>166</v>
      </c>
      <c r="C93" s="201">
        <v>51155</v>
      </c>
      <c r="D93" s="203" t="s">
        <v>167</v>
      </c>
      <c r="E93" s="203" t="s">
        <v>168</v>
      </c>
      <c r="F93" s="203" t="s">
        <v>51</v>
      </c>
      <c r="G93" s="201"/>
      <c r="H93" s="198">
        <v>3</v>
      </c>
      <c r="I93" s="203" t="s">
        <v>82</v>
      </c>
      <c r="J93" s="201" t="s">
        <v>1923</v>
      </c>
      <c r="K93" s="156" t="s">
        <v>1987</v>
      </c>
      <c r="L93" s="203" t="s">
        <v>53</v>
      </c>
      <c r="M93" s="201" t="s">
        <v>35</v>
      </c>
      <c r="N93" s="203" t="s">
        <v>1940</v>
      </c>
      <c r="O93" s="201" t="s">
        <v>30</v>
      </c>
      <c r="P93" s="160">
        <v>43619</v>
      </c>
      <c r="Q93" s="134">
        <v>43861</v>
      </c>
      <c r="R93" s="160">
        <v>43881</v>
      </c>
      <c r="S93" s="139">
        <v>44696</v>
      </c>
      <c r="T93" s="160">
        <v>44913</v>
      </c>
      <c r="U93" s="160">
        <v>45003</v>
      </c>
      <c r="V93" s="160" t="s">
        <v>35</v>
      </c>
      <c r="W93" s="160" t="s">
        <v>35</v>
      </c>
      <c r="X93" s="160" t="s">
        <v>35</v>
      </c>
      <c r="Y93" s="202" t="s">
        <v>1970</v>
      </c>
      <c r="Z93" s="202"/>
      <c r="AA93" s="2"/>
    </row>
    <row r="94" spans="1:27" ht="15" customHeight="1" x14ac:dyDescent="0.3">
      <c r="A94" s="198" t="s">
        <v>65</v>
      </c>
      <c r="B94" s="204" t="s">
        <v>1545</v>
      </c>
      <c r="C94" s="206"/>
      <c r="D94" s="207" t="s">
        <v>1572</v>
      </c>
      <c r="E94" s="199" t="s">
        <v>139</v>
      </c>
      <c r="F94" s="199" t="s">
        <v>51</v>
      </c>
      <c r="G94" s="204"/>
      <c r="H94" s="198" t="s">
        <v>30</v>
      </c>
      <c r="I94" s="199" t="s">
        <v>1738</v>
      </c>
      <c r="J94" s="198" t="s">
        <v>30</v>
      </c>
      <c r="K94" s="204" t="s">
        <v>1994</v>
      </c>
      <c r="L94" s="199" t="s">
        <v>53</v>
      </c>
      <c r="M94" s="198" t="s">
        <v>35</v>
      </c>
      <c r="N94" s="199" t="s">
        <v>30</v>
      </c>
      <c r="O94" s="198" t="s">
        <v>30</v>
      </c>
      <c r="P94" s="198" t="s">
        <v>30</v>
      </c>
      <c r="Q94" s="198" t="s">
        <v>30</v>
      </c>
      <c r="R94" s="198" t="s">
        <v>30</v>
      </c>
      <c r="S94" s="175"/>
      <c r="T94" s="198" t="s">
        <v>30</v>
      </c>
      <c r="U94" s="198" t="s">
        <v>30</v>
      </c>
      <c r="V94" s="198" t="s">
        <v>35</v>
      </c>
      <c r="W94" s="198" t="s">
        <v>30</v>
      </c>
      <c r="X94" s="198" t="s">
        <v>30</v>
      </c>
      <c r="Y94" s="175"/>
      <c r="Z94" s="175"/>
      <c r="AA94" s="2"/>
    </row>
    <row r="95" spans="1:27" ht="14.7" customHeight="1" x14ac:dyDescent="0.3">
      <c r="A95" s="198" t="s">
        <v>65</v>
      </c>
      <c r="B95" s="204" t="s">
        <v>182</v>
      </c>
      <c r="C95" s="198"/>
      <c r="D95" s="204" t="s">
        <v>202</v>
      </c>
      <c r="E95" s="199" t="s">
        <v>351</v>
      </c>
      <c r="F95" s="199" t="s">
        <v>25</v>
      </c>
      <c r="G95" s="198"/>
      <c r="H95" s="198" t="s">
        <v>30</v>
      </c>
      <c r="I95" s="199" t="s">
        <v>1738</v>
      </c>
      <c r="J95" s="201" t="s">
        <v>1923</v>
      </c>
      <c r="K95" s="202" t="s">
        <v>120</v>
      </c>
      <c r="L95" s="199" t="s">
        <v>53</v>
      </c>
      <c r="M95" s="198" t="s">
        <v>35</v>
      </c>
      <c r="N95" s="199" t="s">
        <v>35</v>
      </c>
      <c r="O95" s="161">
        <v>43430</v>
      </c>
      <c r="P95" s="161">
        <v>44694</v>
      </c>
      <c r="Q95" s="198" t="s">
        <v>30</v>
      </c>
      <c r="R95" s="198" t="s">
        <v>30</v>
      </c>
      <c r="S95" s="204"/>
      <c r="T95" s="198" t="s">
        <v>30</v>
      </c>
      <c r="U95" s="198" t="s">
        <v>30</v>
      </c>
      <c r="V95" s="198" t="s">
        <v>30</v>
      </c>
      <c r="W95" s="198" t="s">
        <v>30</v>
      </c>
      <c r="X95" s="198" t="s">
        <v>30</v>
      </c>
      <c r="Y95" s="204"/>
      <c r="Z95" s="204"/>
      <c r="AA95" s="2"/>
    </row>
    <row r="96" spans="1:27" ht="15" customHeight="1" x14ac:dyDescent="0.3">
      <c r="A96" s="198" t="s">
        <v>65</v>
      </c>
      <c r="B96" s="204" t="s">
        <v>1547</v>
      </c>
      <c r="C96" s="198"/>
      <c r="D96" s="207" t="s">
        <v>407</v>
      </c>
      <c r="E96" s="199" t="s">
        <v>418</v>
      </c>
      <c r="F96" s="199" t="s">
        <v>25</v>
      </c>
      <c r="G96" s="204"/>
      <c r="H96" s="198" t="s">
        <v>30</v>
      </c>
      <c r="I96" s="199" t="s">
        <v>1642</v>
      </c>
      <c r="J96" s="201" t="s">
        <v>1923</v>
      </c>
      <c r="K96" s="204" t="s">
        <v>28</v>
      </c>
      <c r="L96" s="199" t="s">
        <v>34</v>
      </c>
      <c r="M96" s="198" t="s">
        <v>35</v>
      </c>
      <c r="N96" s="199" t="s">
        <v>35</v>
      </c>
      <c r="O96" s="161">
        <v>43691</v>
      </c>
      <c r="P96" s="161">
        <v>44972</v>
      </c>
      <c r="Q96" s="161" t="s">
        <v>30</v>
      </c>
      <c r="R96" s="161" t="s">
        <v>30</v>
      </c>
      <c r="S96" s="204"/>
      <c r="T96" s="161" t="s">
        <v>30</v>
      </c>
      <c r="U96" s="161" t="s">
        <v>30</v>
      </c>
      <c r="V96" s="161" t="s">
        <v>30</v>
      </c>
      <c r="W96" s="161" t="s">
        <v>30</v>
      </c>
      <c r="X96" s="161" t="s">
        <v>30</v>
      </c>
      <c r="Y96" s="204"/>
      <c r="Z96" s="204" t="s">
        <v>1661</v>
      </c>
      <c r="AA96" s="2"/>
    </row>
    <row r="97" spans="1:27" ht="14.7" customHeight="1" x14ac:dyDescent="0.3">
      <c r="A97" s="231" t="s">
        <v>65</v>
      </c>
      <c r="B97" s="232" t="s">
        <v>1589</v>
      </c>
      <c r="C97" s="231">
        <v>51175</v>
      </c>
      <c r="D97" s="232"/>
      <c r="E97" s="233" t="s">
        <v>1609</v>
      </c>
      <c r="F97" s="233" t="s">
        <v>25</v>
      </c>
      <c r="G97" s="232"/>
      <c r="H97" s="231">
        <v>1</v>
      </c>
      <c r="I97" s="233" t="s">
        <v>1682</v>
      </c>
      <c r="J97" s="231" t="s">
        <v>1923</v>
      </c>
      <c r="K97" s="232" t="s">
        <v>1982</v>
      </c>
      <c r="L97" s="233" t="s">
        <v>34</v>
      </c>
      <c r="M97" s="231" t="s">
        <v>34</v>
      </c>
      <c r="N97" s="233" t="s">
        <v>1938</v>
      </c>
      <c r="O97" s="234">
        <v>43354</v>
      </c>
      <c r="P97" s="231" t="s">
        <v>35</v>
      </c>
      <c r="Q97" s="154">
        <v>45017</v>
      </c>
      <c r="R97" s="234">
        <v>45109</v>
      </c>
      <c r="S97" s="232"/>
      <c r="T97" s="231" t="s">
        <v>35</v>
      </c>
      <c r="U97" s="231" t="s">
        <v>35</v>
      </c>
      <c r="V97" s="231" t="s">
        <v>35</v>
      </c>
      <c r="W97" s="231" t="s">
        <v>35</v>
      </c>
      <c r="X97" s="231" t="s">
        <v>35</v>
      </c>
      <c r="Y97" s="232"/>
      <c r="Z97" s="232"/>
      <c r="AA97" s="2"/>
    </row>
    <row r="98" spans="1:27" ht="15" customHeight="1" x14ac:dyDescent="0.3">
      <c r="A98" s="201" t="s">
        <v>65</v>
      </c>
      <c r="B98" s="202" t="s">
        <v>162</v>
      </c>
      <c r="C98" s="201">
        <v>51177</v>
      </c>
      <c r="D98" s="203" t="s">
        <v>163</v>
      </c>
      <c r="E98" s="203" t="s">
        <v>164</v>
      </c>
      <c r="F98" s="203" t="s">
        <v>51</v>
      </c>
      <c r="G98" s="201"/>
      <c r="H98" s="198">
        <v>1</v>
      </c>
      <c r="I98" s="203" t="s">
        <v>82</v>
      </c>
      <c r="J98" s="201" t="s">
        <v>1923</v>
      </c>
      <c r="K98" s="202" t="s">
        <v>187</v>
      </c>
      <c r="L98" s="203" t="s">
        <v>53</v>
      </c>
      <c r="M98" s="201" t="s">
        <v>35</v>
      </c>
      <c r="N98" s="203" t="s">
        <v>121</v>
      </c>
      <c r="O98" s="160">
        <v>42997</v>
      </c>
      <c r="P98" s="160">
        <v>43613</v>
      </c>
      <c r="Q98" s="134">
        <v>43861</v>
      </c>
      <c r="R98" s="160">
        <v>43893</v>
      </c>
      <c r="S98" s="134">
        <v>44469</v>
      </c>
      <c r="T98" s="160">
        <v>44614</v>
      </c>
      <c r="U98" s="160">
        <v>44704</v>
      </c>
      <c r="V98" s="160">
        <v>44777</v>
      </c>
      <c r="W98" s="151">
        <v>44874</v>
      </c>
      <c r="X98" s="151">
        <v>45055</v>
      </c>
      <c r="Y98" s="202" t="s">
        <v>1943</v>
      </c>
      <c r="Z98" s="202"/>
      <c r="AA98" s="2"/>
    </row>
    <row r="99" spans="1:27" ht="14.7" customHeight="1" x14ac:dyDescent="0.3">
      <c r="A99" s="201" t="s">
        <v>65</v>
      </c>
      <c r="B99" s="202" t="s">
        <v>330</v>
      </c>
      <c r="C99" s="201">
        <v>51179</v>
      </c>
      <c r="D99" s="237" t="s">
        <v>294</v>
      </c>
      <c r="E99" s="203" t="s">
        <v>148</v>
      </c>
      <c r="F99" s="203" t="s">
        <v>104</v>
      </c>
      <c r="G99" s="202"/>
      <c r="H99" s="198">
        <v>1</v>
      </c>
      <c r="I99" s="203" t="s">
        <v>82</v>
      </c>
      <c r="J99" s="201" t="s">
        <v>1923</v>
      </c>
      <c r="K99" s="204" t="s">
        <v>1633</v>
      </c>
      <c r="L99" s="203" t="s">
        <v>334</v>
      </c>
      <c r="M99" s="201" t="s">
        <v>30</v>
      </c>
      <c r="N99" s="203" t="s">
        <v>34</v>
      </c>
      <c r="O99" s="160">
        <v>42996</v>
      </c>
      <c r="P99" s="160">
        <v>43535</v>
      </c>
      <c r="Q99" s="134">
        <v>43822</v>
      </c>
      <c r="R99" s="160">
        <v>43880</v>
      </c>
      <c r="S99" s="134">
        <v>44398</v>
      </c>
      <c r="T99" s="160">
        <v>44645</v>
      </c>
      <c r="U99" s="160">
        <v>44735</v>
      </c>
      <c r="V99" s="160">
        <v>44777</v>
      </c>
      <c r="W99" s="151">
        <v>44902</v>
      </c>
      <c r="X99" s="151">
        <v>45084</v>
      </c>
      <c r="Y99" s="202" t="s">
        <v>1920</v>
      </c>
      <c r="Z99" s="202" t="s">
        <v>1680</v>
      </c>
      <c r="AA99" s="2"/>
    </row>
    <row r="100" spans="1:27" ht="15" customHeight="1" x14ac:dyDescent="0.3">
      <c r="A100" s="240" t="s">
        <v>65</v>
      </c>
      <c r="B100" s="241" t="s">
        <v>1603</v>
      </c>
      <c r="C100" s="240">
        <v>51800</v>
      </c>
      <c r="D100" s="241"/>
      <c r="E100" s="242" t="s">
        <v>1608</v>
      </c>
      <c r="F100" s="242" t="s">
        <v>25</v>
      </c>
      <c r="G100" s="241"/>
      <c r="H100" s="240">
        <v>1</v>
      </c>
      <c r="I100" s="242" t="s">
        <v>1682</v>
      </c>
      <c r="J100" s="240" t="s">
        <v>1923</v>
      </c>
      <c r="K100" s="241" t="s">
        <v>1988</v>
      </c>
      <c r="L100" s="242" t="s">
        <v>34</v>
      </c>
      <c r="M100" s="240" t="s">
        <v>34</v>
      </c>
      <c r="N100" s="242" t="s">
        <v>1938</v>
      </c>
      <c r="O100" s="243">
        <v>43354</v>
      </c>
      <c r="P100" s="240" t="s">
        <v>35</v>
      </c>
      <c r="Q100" s="158">
        <v>45122</v>
      </c>
      <c r="R100" s="243">
        <v>45245</v>
      </c>
      <c r="S100" s="241"/>
      <c r="T100" s="240" t="s">
        <v>35</v>
      </c>
      <c r="U100" s="240" t="s">
        <v>35</v>
      </c>
      <c r="V100" s="240" t="s">
        <v>35</v>
      </c>
      <c r="W100" s="240" t="s">
        <v>35</v>
      </c>
      <c r="X100" s="240" t="s">
        <v>35</v>
      </c>
      <c r="Y100" s="241" t="s">
        <v>2001</v>
      </c>
      <c r="Z100" s="241"/>
      <c r="AA100" s="2"/>
    </row>
    <row r="101" spans="1:27" ht="14.7" customHeight="1" x14ac:dyDescent="0.3">
      <c r="A101" s="198" t="s">
        <v>65</v>
      </c>
      <c r="B101" s="204" t="s">
        <v>1599</v>
      </c>
      <c r="C101" s="198">
        <v>51183</v>
      </c>
      <c r="D101" s="204"/>
      <c r="E101" s="199" t="s">
        <v>1622</v>
      </c>
      <c r="F101" s="199" t="s">
        <v>25</v>
      </c>
      <c r="G101" s="204"/>
      <c r="H101" s="198" t="s">
        <v>30</v>
      </c>
      <c r="I101" s="199" t="s">
        <v>1737</v>
      </c>
      <c r="J101" s="201" t="s">
        <v>1923</v>
      </c>
      <c r="K101" s="204" t="s">
        <v>1647</v>
      </c>
      <c r="L101" s="199" t="s">
        <v>30</v>
      </c>
      <c r="M101" s="198" t="s">
        <v>34</v>
      </c>
      <c r="N101" s="199" t="s">
        <v>30</v>
      </c>
      <c r="O101" s="161">
        <v>43354</v>
      </c>
      <c r="P101" s="198" t="s">
        <v>30</v>
      </c>
      <c r="Q101" s="198" t="s">
        <v>30</v>
      </c>
      <c r="R101" s="198" t="s">
        <v>30</v>
      </c>
      <c r="S101" s="204"/>
      <c r="T101" s="198" t="s">
        <v>30</v>
      </c>
      <c r="U101" s="198" t="s">
        <v>30</v>
      </c>
      <c r="V101" s="198" t="s">
        <v>30</v>
      </c>
      <c r="W101" s="198" t="s">
        <v>30</v>
      </c>
      <c r="X101" s="198" t="s">
        <v>30</v>
      </c>
      <c r="Y101" s="204"/>
      <c r="Z101" s="204" t="s">
        <v>1661</v>
      </c>
      <c r="AA101" s="2"/>
    </row>
    <row r="102" spans="1:27" ht="15" customHeight="1" x14ac:dyDescent="0.3">
      <c r="A102" s="135" t="s">
        <v>65</v>
      </c>
      <c r="B102" s="127" t="s">
        <v>1971</v>
      </c>
      <c r="C102" s="135">
        <v>51183</v>
      </c>
      <c r="D102" s="112"/>
      <c r="E102" s="199" t="s">
        <v>35</v>
      </c>
      <c r="F102" s="137" t="s">
        <v>35</v>
      </c>
      <c r="G102" s="112"/>
      <c r="H102" s="135" t="s">
        <v>35</v>
      </c>
      <c r="I102" s="137" t="s">
        <v>1737</v>
      </c>
      <c r="J102" s="135" t="s">
        <v>35</v>
      </c>
      <c r="K102" s="200" t="s">
        <v>1977</v>
      </c>
      <c r="L102" s="137" t="s">
        <v>1938</v>
      </c>
      <c r="M102" s="198" t="s">
        <v>35</v>
      </c>
      <c r="N102" s="199" t="s">
        <v>35</v>
      </c>
      <c r="O102" s="161" t="s">
        <v>35</v>
      </c>
      <c r="P102" s="198" t="s">
        <v>35</v>
      </c>
      <c r="Q102" s="198" t="s">
        <v>35</v>
      </c>
      <c r="R102" s="198" t="s">
        <v>35</v>
      </c>
      <c r="S102" s="112"/>
      <c r="T102" s="198" t="s">
        <v>35</v>
      </c>
      <c r="U102" s="198" t="s">
        <v>35</v>
      </c>
      <c r="V102" s="198" t="s">
        <v>35</v>
      </c>
      <c r="W102" s="198" t="s">
        <v>35</v>
      </c>
      <c r="X102" s="135" t="s">
        <v>35</v>
      </c>
      <c r="Y102" s="112"/>
      <c r="Z102" s="112"/>
      <c r="AA102" s="2"/>
    </row>
    <row r="103" spans="1:27" ht="14.7" customHeight="1" x14ac:dyDescent="0.3">
      <c r="A103" s="198" t="s">
        <v>65</v>
      </c>
      <c r="B103" s="204" t="s">
        <v>1552</v>
      </c>
      <c r="C103" s="198"/>
      <c r="D103" s="207" t="s">
        <v>410</v>
      </c>
      <c r="E103" s="199" t="s">
        <v>418</v>
      </c>
      <c r="F103" s="199" t="s">
        <v>25</v>
      </c>
      <c r="G103" s="204"/>
      <c r="H103" s="198" t="s">
        <v>30</v>
      </c>
      <c r="I103" s="199" t="s">
        <v>1642</v>
      </c>
      <c r="J103" s="201" t="s">
        <v>1923</v>
      </c>
      <c r="K103" s="204" t="s">
        <v>277</v>
      </c>
      <c r="L103" s="199" t="s">
        <v>34</v>
      </c>
      <c r="M103" s="198" t="s">
        <v>34</v>
      </c>
      <c r="N103" s="199" t="s">
        <v>35</v>
      </c>
      <c r="O103" s="161">
        <v>43691</v>
      </c>
      <c r="P103" s="161" t="s">
        <v>30</v>
      </c>
      <c r="Q103" s="161" t="s">
        <v>30</v>
      </c>
      <c r="R103" s="161" t="s">
        <v>30</v>
      </c>
      <c r="S103" s="204"/>
      <c r="T103" s="161" t="s">
        <v>30</v>
      </c>
      <c r="U103" s="161" t="s">
        <v>30</v>
      </c>
      <c r="V103" s="161" t="s">
        <v>30</v>
      </c>
      <c r="W103" s="161" t="s">
        <v>30</v>
      </c>
      <c r="X103" s="161" t="s">
        <v>30</v>
      </c>
      <c r="Y103" s="204"/>
      <c r="Z103" s="204" t="s">
        <v>1661</v>
      </c>
      <c r="AA103" s="2"/>
    </row>
    <row r="104" spans="1:27" ht="15" customHeight="1" x14ac:dyDescent="0.3">
      <c r="A104" s="198" t="s">
        <v>65</v>
      </c>
      <c r="B104" s="204" t="s">
        <v>1595</v>
      </c>
      <c r="C104" s="198"/>
      <c r="D104" s="207" t="s">
        <v>1601</v>
      </c>
      <c r="E104" s="199" t="s">
        <v>418</v>
      </c>
      <c r="F104" s="199" t="s">
        <v>25</v>
      </c>
      <c r="G104" s="204"/>
      <c r="H104" s="198" t="s">
        <v>30</v>
      </c>
      <c r="I104" s="199" t="s">
        <v>1642</v>
      </c>
      <c r="J104" s="201" t="s">
        <v>1923</v>
      </c>
      <c r="K104" s="204" t="s">
        <v>922</v>
      </c>
      <c r="L104" s="199" t="s">
        <v>30</v>
      </c>
      <c r="M104" s="198" t="s">
        <v>34</v>
      </c>
      <c r="N104" s="199" t="s">
        <v>30</v>
      </c>
      <c r="O104" s="161">
        <v>44021</v>
      </c>
      <c r="P104" s="198" t="s">
        <v>30</v>
      </c>
      <c r="Q104" s="198" t="s">
        <v>30</v>
      </c>
      <c r="R104" s="198" t="s">
        <v>30</v>
      </c>
      <c r="S104" s="204"/>
      <c r="T104" s="198" t="s">
        <v>30</v>
      </c>
      <c r="U104" s="198" t="s">
        <v>30</v>
      </c>
      <c r="V104" s="198" t="s">
        <v>30</v>
      </c>
      <c r="W104" s="198" t="s">
        <v>30</v>
      </c>
      <c r="X104" s="198" t="s">
        <v>30</v>
      </c>
      <c r="Y104" s="204"/>
      <c r="Z104" s="204" t="s">
        <v>1661</v>
      </c>
      <c r="AA104" s="2"/>
    </row>
    <row r="105" spans="1:27" ht="14.7" customHeight="1" x14ac:dyDescent="0.3">
      <c r="A105" s="135" t="s">
        <v>65</v>
      </c>
      <c r="B105" s="127" t="s">
        <v>1951</v>
      </c>
      <c r="C105" s="135"/>
      <c r="D105" s="140" t="s">
        <v>1948</v>
      </c>
      <c r="E105" s="196" t="s">
        <v>35</v>
      </c>
      <c r="F105" s="199" t="s">
        <v>1559</v>
      </c>
      <c r="G105" s="112"/>
      <c r="H105" s="135" t="s">
        <v>35</v>
      </c>
      <c r="I105" s="137" t="s">
        <v>82</v>
      </c>
      <c r="J105" s="135" t="s">
        <v>35</v>
      </c>
      <c r="K105" s="200" t="s">
        <v>1985</v>
      </c>
      <c r="L105" s="137" t="s">
        <v>1938</v>
      </c>
      <c r="M105" s="198" t="s">
        <v>35</v>
      </c>
      <c r="N105" s="199" t="s">
        <v>35</v>
      </c>
      <c r="O105" s="161" t="s">
        <v>35</v>
      </c>
      <c r="P105" s="198" t="s">
        <v>35</v>
      </c>
      <c r="Q105" s="198" t="s">
        <v>35</v>
      </c>
      <c r="R105" s="198" t="s">
        <v>35</v>
      </c>
      <c r="S105" s="112"/>
      <c r="T105" s="198" t="s">
        <v>35</v>
      </c>
      <c r="U105" s="198" t="s">
        <v>35</v>
      </c>
      <c r="V105" s="198" t="s">
        <v>35</v>
      </c>
      <c r="W105" s="198" t="s">
        <v>35</v>
      </c>
      <c r="X105" s="135" t="s">
        <v>35</v>
      </c>
      <c r="Y105" s="112"/>
      <c r="Z105" s="112"/>
      <c r="AA105" s="2"/>
    </row>
    <row r="106" spans="1:27" ht="15" customHeight="1" x14ac:dyDescent="0.3">
      <c r="A106" s="135" t="s">
        <v>65</v>
      </c>
      <c r="B106" s="127" t="s">
        <v>1952</v>
      </c>
      <c r="C106" s="135"/>
      <c r="D106" s="140" t="s">
        <v>201</v>
      </c>
      <c r="E106" s="199" t="s">
        <v>35</v>
      </c>
      <c r="F106" s="199" t="s">
        <v>1559</v>
      </c>
      <c r="G106" s="112"/>
      <c r="H106" s="135" t="s">
        <v>35</v>
      </c>
      <c r="I106" s="137" t="s">
        <v>82</v>
      </c>
      <c r="J106" s="135" t="s">
        <v>35</v>
      </c>
      <c r="K106" s="200" t="s">
        <v>1985</v>
      </c>
      <c r="L106" s="137" t="s">
        <v>1938</v>
      </c>
      <c r="M106" s="198" t="s">
        <v>35</v>
      </c>
      <c r="N106" s="199" t="s">
        <v>35</v>
      </c>
      <c r="O106" s="161" t="s">
        <v>35</v>
      </c>
      <c r="P106" s="198" t="s">
        <v>35</v>
      </c>
      <c r="Q106" s="198" t="s">
        <v>35</v>
      </c>
      <c r="R106" s="198" t="s">
        <v>35</v>
      </c>
      <c r="S106" s="112"/>
      <c r="T106" s="198" t="s">
        <v>35</v>
      </c>
      <c r="U106" s="198" t="s">
        <v>35</v>
      </c>
      <c r="V106" s="198" t="s">
        <v>35</v>
      </c>
      <c r="W106" s="198" t="s">
        <v>35</v>
      </c>
      <c r="X106" s="135" t="s">
        <v>35</v>
      </c>
      <c r="Y106" s="112"/>
      <c r="Z106" s="112"/>
      <c r="AA106" s="2"/>
    </row>
    <row r="107" spans="1:27" ht="14.7" customHeight="1" x14ac:dyDescent="0.3">
      <c r="A107" s="198" t="s">
        <v>65</v>
      </c>
      <c r="B107" s="204" t="s">
        <v>1597</v>
      </c>
      <c r="C107" s="198"/>
      <c r="D107" s="207" t="s">
        <v>1568</v>
      </c>
      <c r="E107" s="199" t="s">
        <v>418</v>
      </c>
      <c r="F107" s="199" t="s">
        <v>25</v>
      </c>
      <c r="G107" s="204"/>
      <c r="H107" s="198" t="s">
        <v>30</v>
      </c>
      <c r="I107" s="199" t="s">
        <v>1642</v>
      </c>
      <c r="J107" s="201" t="s">
        <v>1923</v>
      </c>
      <c r="K107" s="204" t="s">
        <v>277</v>
      </c>
      <c r="L107" s="199" t="s">
        <v>30</v>
      </c>
      <c r="M107" s="198" t="s">
        <v>34</v>
      </c>
      <c r="N107" s="199" t="s">
        <v>30</v>
      </c>
      <c r="O107" s="161">
        <v>44021</v>
      </c>
      <c r="P107" s="198" t="s">
        <v>30</v>
      </c>
      <c r="Q107" s="198" t="s">
        <v>30</v>
      </c>
      <c r="R107" s="198" t="s">
        <v>30</v>
      </c>
      <c r="S107" s="204"/>
      <c r="T107" s="198" t="s">
        <v>30</v>
      </c>
      <c r="U107" s="198" t="s">
        <v>30</v>
      </c>
      <c r="V107" s="198" t="s">
        <v>30</v>
      </c>
      <c r="W107" s="198" t="s">
        <v>30</v>
      </c>
      <c r="X107" s="198" t="s">
        <v>30</v>
      </c>
      <c r="Y107" s="204"/>
      <c r="Z107" s="204" t="s">
        <v>1661</v>
      </c>
      <c r="AA107" s="2"/>
    </row>
    <row r="108" spans="1:27" ht="15" customHeight="1" x14ac:dyDescent="0.3">
      <c r="A108" s="198" t="s">
        <v>65</v>
      </c>
      <c r="B108" s="204" t="s">
        <v>1594</v>
      </c>
      <c r="C108" s="198"/>
      <c r="D108" s="207" t="s">
        <v>1600</v>
      </c>
      <c r="E108" s="199" t="s">
        <v>1623</v>
      </c>
      <c r="F108" s="199" t="s">
        <v>25</v>
      </c>
      <c r="G108" s="204"/>
      <c r="H108" s="198" t="s">
        <v>30</v>
      </c>
      <c r="I108" s="199" t="s">
        <v>1642</v>
      </c>
      <c r="J108" s="201" t="s">
        <v>1923</v>
      </c>
      <c r="K108" s="204" t="s">
        <v>1634</v>
      </c>
      <c r="L108" s="199" t="s">
        <v>30</v>
      </c>
      <c r="M108" s="198" t="s">
        <v>34</v>
      </c>
      <c r="N108" s="199" t="s">
        <v>34</v>
      </c>
      <c r="O108" s="161">
        <v>44021</v>
      </c>
      <c r="P108" s="198" t="s">
        <v>30</v>
      </c>
      <c r="Q108" s="198" t="s">
        <v>30</v>
      </c>
      <c r="R108" s="198" t="s">
        <v>30</v>
      </c>
      <c r="S108" s="204"/>
      <c r="T108" s="198" t="s">
        <v>30</v>
      </c>
      <c r="U108" s="198" t="s">
        <v>30</v>
      </c>
      <c r="V108" s="198" t="s">
        <v>30</v>
      </c>
      <c r="W108" s="198" t="s">
        <v>30</v>
      </c>
      <c r="X108" s="198" t="s">
        <v>30</v>
      </c>
      <c r="Y108" s="204"/>
      <c r="Z108" s="204" t="s">
        <v>1661</v>
      </c>
      <c r="AA108" s="2"/>
    </row>
    <row r="109" spans="1:27" ht="14.7" customHeight="1" x14ac:dyDescent="0.3">
      <c r="A109" s="198" t="s">
        <v>405</v>
      </c>
      <c r="B109" s="204" t="s">
        <v>1707</v>
      </c>
      <c r="C109" s="198"/>
      <c r="D109" s="207" t="s">
        <v>1715</v>
      </c>
      <c r="E109" s="199" t="s">
        <v>1711</v>
      </c>
      <c r="F109" s="199" t="s">
        <v>25</v>
      </c>
      <c r="G109" s="204"/>
      <c r="H109" s="198" t="s">
        <v>30</v>
      </c>
      <c r="I109" s="199" t="s">
        <v>1682</v>
      </c>
      <c r="J109" s="198" t="s">
        <v>178</v>
      </c>
      <c r="K109" s="204" t="s">
        <v>922</v>
      </c>
      <c r="L109" s="199" t="s">
        <v>34</v>
      </c>
      <c r="M109" s="198" t="s">
        <v>35</v>
      </c>
      <c r="N109" s="199" t="s">
        <v>35</v>
      </c>
      <c r="O109" s="161">
        <v>41073</v>
      </c>
      <c r="P109" s="161">
        <v>44735</v>
      </c>
      <c r="Q109" s="198" t="s">
        <v>30</v>
      </c>
      <c r="R109" s="198" t="s">
        <v>35</v>
      </c>
      <c r="S109" s="198"/>
      <c r="T109" s="198" t="s">
        <v>35</v>
      </c>
      <c r="U109" s="198" t="s">
        <v>35</v>
      </c>
      <c r="V109" s="198" t="s">
        <v>35</v>
      </c>
      <c r="W109" s="198" t="s">
        <v>35</v>
      </c>
      <c r="X109" s="198" t="s">
        <v>35</v>
      </c>
      <c r="Y109" s="204" t="s">
        <v>1661</v>
      </c>
      <c r="Z109" s="204"/>
      <c r="AA109" s="2"/>
    </row>
    <row r="110" spans="1:27" ht="15" customHeight="1" x14ac:dyDescent="0.3">
      <c r="A110" s="198" t="s">
        <v>43</v>
      </c>
      <c r="B110" s="204" t="s">
        <v>1695</v>
      </c>
      <c r="C110" s="198">
        <v>54003</v>
      </c>
      <c r="D110" s="204"/>
      <c r="E110" s="199" t="s">
        <v>1698</v>
      </c>
      <c r="F110" s="199" t="s">
        <v>25</v>
      </c>
      <c r="G110" s="204"/>
      <c r="H110" s="198">
        <v>3</v>
      </c>
      <c r="I110" s="199" t="s">
        <v>1738</v>
      </c>
      <c r="J110" s="198" t="s">
        <v>178</v>
      </c>
      <c r="K110" s="204" t="s">
        <v>1916</v>
      </c>
      <c r="L110" s="199" t="s">
        <v>1700</v>
      </c>
      <c r="M110" s="198" t="s">
        <v>41</v>
      </c>
      <c r="N110" s="199" t="s">
        <v>35</v>
      </c>
      <c r="O110" s="161">
        <v>44515</v>
      </c>
      <c r="P110" s="198" t="s">
        <v>35</v>
      </c>
      <c r="Q110" s="198" t="s">
        <v>35</v>
      </c>
      <c r="R110" s="198" t="s">
        <v>35</v>
      </c>
      <c r="S110" s="198"/>
      <c r="T110" s="198" t="s">
        <v>35</v>
      </c>
      <c r="U110" s="198" t="s">
        <v>35</v>
      </c>
      <c r="V110" s="198" t="s">
        <v>35</v>
      </c>
      <c r="W110" s="198" t="s">
        <v>35</v>
      </c>
      <c r="X110" s="198" t="s">
        <v>35</v>
      </c>
      <c r="Y110" s="204"/>
      <c r="Z110" s="204"/>
      <c r="AA110" s="2"/>
    </row>
    <row r="111" spans="1:27" x14ac:dyDescent="0.3">
      <c r="A111" s="198" t="s">
        <v>43</v>
      </c>
      <c r="B111" s="204" t="s">
        <v>1705</v>
      </c>
      <c r="C111" s="198"/>
      <c r="D111" s="207" t="s">
        <v>1714</v>
      </c>
      <c r="E111" s="199" t="s">
        <v>1711</v>
      </c>
      <c r="F111" s="199" t="s">
        <v>25</v>
      </c>
      <c r="G111" s="204"/>
      <c r="H111" s="198" t="s">
        <v>35</v>
      </c>
      <c r="I111" s="199" t="s">
        <v>1682</v>
      </c>
      <c r="J111" s="198" t="s">
        <v>178</v>
      </c>
      <c r="K111" s="204" t="s">
        <v>1717</v>
      </c>
      <c r="L111" s="199" t="s">
        <v>34</v>
      </c>
      <c r="M111" s="198" t="s">
        <v>35</v>
      </c>
      <c r="N111" s="199" t="s">
        <v>35</v>
      </c>
      <c r="O111" s="161" t="s">
        <v>35</v>
      </c>
      <c r="P111" s="198" t="s">
        <v>30</v>
      </c>
      <c r="Q111" s="198" t="s">
        <v>30</v>
      </c>
      <c r="R111" s="198" t="s">
        <v>35</v>
      </c>
      <c r="S111" s="198"/>
      <c r="T111" s="198" t="s">
        <v>35</v>
      </c>
      <c r="U111" s="198" t="s">
        <v>35</v>
      </c>
      <c r="V111" s="198" t="s">
        <v>35</v>
      </c>
      <c r="W111" s="198" t="s">
        <v>35</v>
      </c>
      <c r="X111" s="198" t="s">
        <v>35</v>
      </c>
      <c r="Y111" s="204"/>
      <c r="Z111" s="204"/>
      <c r="AA111" s="2"/>
    </row>
    <row r="112" spans="1:27" x14ac:dyDescent="0.3">
      <c r="A112" s="198" t="s">
        <v>43</v>
      </c>
      <c r="B112" s="127" t="s">
        <v>1728</v>
      </c>
      <c r="C112" s="198"/>
      <c r="D112" s="128" t="s">
        <v>1721</v>
      </c>
      <c r="E112" s="196" t="s">
        <v>1710</v>
      </c>
      <c r="F112" s="199" t="s">
        <v>1559</v>
      </c>
      <c r="G112" s="204"/>
      <c r="H112" s="198" t="s">
        <v>30</v>
      </c>
      <c r="I112" s="199" t="s">
        <v>1682</v>
      </c>
      <c r="J112" s="198" t="s">
        <v>178</v>
      </c>
      <c r="K112" s="200" t="s">
        <v>1985</v>
      </c>
      <c r="L112" s="137" t="s">
        <v>1938</v>
      </c>
      <c r="M112" s="198" t="s">
        <v>35</v>
      </c>
      <c r="N112" s="199" t="s">
        <v>35</v>
      </c>
      <c r="O112" s="161" t="s">
        <v>35</v>
      </c>
      <c r="P112" s="198" t="s">
        <v>35</v>
      </c>
      <c r="Q112" s="198" t="s">
        <v>35</v>
      </c>
      <c r="R112" s="198" t="s">
        <v>35</v>
      </c>
      <c r="S112" s="198"/>
      <c r="T112" s="198" t="s">
        <v>35</v>
      </c>
      <c r="U112" s="198" t="s">
        <v>35</v>
      </c>
      <c r="V112" s="198" t="s">
        <v>35</v>
      </c>
      <c r="W112" s="198" t="s">
        <v>35</v>
      </c>
      <c r="X112" s="198" t="s">
        <v>35</v>
      </c>
      <c r="Y112" s="204"/>
      <c r="Z112" s="204"/>
      <c r="AA112" s="2"/>
    </row>
    <row r="113" spans="1:27" x14ac:dyDescent="0.3">
      <c r="A113" s="198" t="s">
        <v>43</v>
      </c>
      <c r="B113" s="127" t="s">
        <v>1729</v>
      </c>
      <c r="C113" s="198"/>
      <c r="D113" s="128" t="s">
        <v>290</v>
      </c>
      <c r="E113" s="196" t="s">
        <v>354</v>
      </c>
      <c r="F113" s="199" t="s">
        <v>1559</v>
      </c>
      <c r="G113" s="204"/>
      <c r="H113" s="198" t="s">
        <v>30</v>
      </c>
      <c r="I113" s="203" t="s">
        <v>609</v>
      </c>
      <c r="J113" s="198" t="s">
        <v>178</v>
      </c>
      <c r="K113" s="200" t="s">
        <v>1985</v>
      </c>
      <c r="L113" s="137" t="s">
        <v>1938</v>
      </c>
      <c r="M113" s="198" t="s">
        <v>35</v>
      </c>
      <c r="N113" s="199" t="s">
        <v>35</v>
      </c>
      <c r="O113" s="161" t="s">
        <v>35</v>
      </c>
      <c r="P113" s="198" t="s">
        <v>35</v>
      </c>
      <c r="Q113" s="198" t="s">
        <v>35</v>
      </c>
      <c r="R113" s="198" t="s">
        <v>35</v>
      </c>
      <c r="S113" s="198"/>
      <c r="T113" s="198" t="s">
        <v>35</v>
      </c>
      <c r="U113" s="198" t="s">
        <v>35</v>
      </c>
      <c r="V113" s="198" t="s">
        <v>35</v>
      </c>
      <c r="W113" s="198" t="s">
        <v>35</v>
      </c>
      <c r="X113" s="198" t="s">
        <v>35</v>
      </c>
      <c r="Y113" s="204"/>
      <c r="Z113" s="204"/>
      <c r="AA113" s="2"/>
    </row>
    <row r="114" spans="1:27" x14ac:dyDescent="0.3">
      <c r="A114" s="198" t="s">
        <v>43</v>
      </c>
      <c r="B114" s="127" t="s">
        <v>1730</v>
      </c>
      <c r="C114" s="198"/>
      <c r="D114" s="128" t="s">
        <v>289</v>
      </c>
      <c r="E114" s="196" t="s">
        <v>354</v>
      </c>
      <c r="F114" s="199" t="s">
        <v>1559</v>
      </c>
      <c r="G114" s="204"/>
      <c r="H114" s="198" t="s">
        <v>30</v>
      </c>
      <c r="I114" s="199" t="s">
        <v>1738</v>
      </c>
      <c r="J114" s="198" t="s">
        <v>178</v>
      </c>
      <c r="K114" s="200" t="s">
        <v>1985</v>
      </c>
      <c r="L114" s="137" t="s">
        <v>1938</v>
      </c>
      <c r="M114" s="198" t="s">
        <v>35</v>
      </c>
      <c r="N114" s="199" t="s">
        <v>35</v>
      </c>
      <c r="O114" s="161" t="s">
        <v>35</v>
      </c>
      <c r="P114" s="198" t="s">
        <v>35</v>
      </c>
      <c r="Q114" s="198" t="s">
        <v>35</v>
      </c>
      <c r="R114" s="198" t="s">
        <v>35</v>
      </c>
      <c r="S114" s="198"/>
      <c r="T114" s="198" t="s">
        <v>35</v>
      </c>
      <c r="U114" s="198" t="s">
        <v>35</v>
      </c>
      <c r="V114" s="198" t="s">
        <v>35</v>
      </c>
      <c r="W114" s="198" t="s">
        <v>35</v>
      </c>
      <c r="X114" s="198" t="s">
        <v>35</v>
      </c>
      <c r="Y114" s="204"/>
      <c r="Z114" s="204"/>
      <c r="AA114" s="2"/>
    </row>
    <row r="115" spans="1:27" x14ac:dyDescent="0.3">
      <c r="A115" s="198" t="s">
        <v>43</v>
      </c>
      <c r="B115" s="204" t="s">
        <v>397</v>
      </c>
      <c r="C115" s="198">
        <v>54025</v>
      </c>
      <c r="D115" s="207" t="s">
        <v>398</v>
      </c>
      <c r="E115" s="199" t="s">
        <v>396</v>
      </c>
      <c r="F115" s="199" t="s">
        <v>25</v>
      </c>
      <c r="G115" s="204"/>
      <c r="H115" s="198">
        <v>9</v>
      </c>
      <c r="I115" s="199" t="s">
        <v>1738</v>
      </c>
      <c r="J115" s="198" t="s">
        <v>178</v>
      </c>
      <c r="K115" s="204" t="s">
        <v>1915</v>
      </c>
      <c r="L115" s="199" t="s">
        <v>288</v>
      </c>
      <c r="M115" s="198" t="s">
        <v>41</v>
      </c>
      <c r="N115" s="199" t="s">
        <v>35</v>
      </c>
      <c r="O115" s="198" t="s">
        <v>30</v>
      </c>
      <c r="P115" s="161">
        <v>44089</v>
      </c>
      <c r="Q115" s="139">
        <v>44469</v>
      </c>
      <c r="R115" s="161">
        <v>44494</v>
      </c>
      <c r="S115" s="198"/>
      <c r="T115" s="161">
        <v>44694</v>
      </c>
      <c r="U115" s="161">
        <v>44784</v>
      </c>
      <c r="V115" s="198" t="s">
        <v>35</v>
      </c>
      <c r="W115" s="185">
        <v>44931</v>
      </c>
      <c r="X115" s="161">
        <v>45112</v>
      </c>
      <c r="Y115" s="198"/>
      <c r="Z115" s="198"/>
      <c r="AA115" s="2"/>
    </row>
    <row r="116" spans="1:27" x14ac:dyDescent="0.3">
      <c r="A116" s="231" t="s">
        <v>43</v>
      </c>
      <c r="B116" s="232" t="s">
        <v>1544</v>
      </c>
      <c r="C116" s="238">
        <v>54027</v>
      </c>
      <c r="D116" s="244"/>
      <c r="E116" s="233" t="s">
        <v>1656</v>
      </c>
      <c r="F116" s="233" t="s">
        <v>25</v>
      </c>
      <c r="G116" s="232"/>
      <c r="H116" s="231">
        <v>3</v>
      </c>
      <c r="I116" s="233" t="s">
        <v>1738</v>
      </c>
      <c r="J116" s="231" t="s">
        <v>178</v>
      </c>
      <c r="K116" s="245" t="s">
        <v>1976</v>
      </c>
      <c r="L116" s="233" t="s">
        <v>288</v>
      </c>
      <c r="M116" s="231" t="s">
        <v>41</v>
      </c>
      <c r="N116" s="233" t="s">
        <v>1938</v>
      </c>
      <c r="O116" s="234">
        <v>44375</v>
      </c>
      <c r="P116" s="234" t="s">
        <v>35</v>
      </c>
      <c r="Q116" s="154">
        <v>45031</v>
      </c>
      <c r="R116" s="234" t="s">
        <v>35</v>
      </c>
      <c r="S116" s="232"/>
      <c r="T116" s="234" t="s">
        <v>35</v>
      </c>
      <c r="U116" s="234" t="s">
        <v>35</v>
      </c>
      <c r="V116" s="234" t="s">
        <v>35</v>
      </c>
      <c r="W116" s="234" t="s">
        <v>35</v>
      </c>
      <c r="X116" s="234" t="s">
        <v>35</v>
      </c>
      <c r="Y116" s="232" t="s">
        <v>1687</v>
      </c>
      <c r="Z116" s="232"/>
      <c r="AA116" s="2"/>
    </row>
    <row r="117" spans="1:27" x14ac:dyDescent="0.3">
      <c r="A117" s="201" t="s">
        <v>43</v>
      </c>
      <c r="B117" s="202" t="s">
        <v>1543</v>
      </c>
      <c r="C117" s="246">
        <v>54031</v>
      </c>
      <c r="D117" s="237"/>
      <c r="E117" s="203" t="s">
        <v>1654</v>
      </c>
      <c r="F117" s="203" t="s">
        <v>25</v>
      </c>
      <c r="G117" s="202"/>
      <c r="H117" s="198">
        <v>3</v>
      </c>
      <c r="I117" s="203" t="s">
        <v>609</v>
      </c>
      <c r="J117" s="201" t="s">
        <v>178</v>
      </c>
      <c r="K117" s="202" t="s">
        <v>1916</v>
      </c>
      <c r="L117" s="203" t="s">
        <v>288</v>
      </c>
      <c r="M117" s="201" t="s">
        <v>41</v>
      </c>
      <c r="N117" s="203" t="s">
        <v>1944</v>
      </c>
      <c r="O117" s="160" t="s">
        <v>30</v>
      </c>
      <c r="P117" s="160">
        <v>44454</v>
      </c>
      <c r="Q117" s="134">
        <v>44665</v>
      </c>
      <c r="R117" s="160">
        <v>44733</v>
      </c>
      <c r="S117" s="202"/>
      <c r="T117" s="160" t="s">
        <v>35</v>
      </c>
      <c r="U117" s="160" t="s">
        <v>35</v>
      </c>
      <c r="V117" s="160" t="s">
        <v>35</v>
      </c>
      <c r="W117" s="160" t="s">
        <v>35</v>
      </c>
      <c r="X117" s="160" t="s">
        <v>35</v>
      </c>
      <c r="Y117" s="202"/>
      <c r="Z117" s="202"/>
      <c r="AA117" s="2"/>
    </row>
    <row r="118" spans="1:27" x14ac:dyDescent="0.3">
      <c r="A118" s="198" t="s">
        <v>43</v>
      </c>
      <c r="B118" s="204" t="s">
        <v>45</v>
      </c>
      <c r="C118" s="198">
        <v>54031</v>
      </c>
      <c r="D118" s="199"/>
      <c r="E118" s="199" t="s">
        <v>46</v>
      </c>
      <c r="F118" s="199" t="s">
        <v>44</v>
      </c>
      <c r="G118" s="198"/>
      <c r="H118" s="198">
        <v>2</v>
      </c>
      <c r="I118" s="199" t="s">
        <v>609</v>
      </c>
      <c r="J118" s="198" t="s">
        <v>1653</v>
      </c>
      <c r="K118" s="200" t="s">
        <v>1975</v>
      </c>
      <c r="L118" s="199" t="s">
        <v>1931</v>
      </c>
      <c r="M118" s="198" t="s">
        <v>30</v>
      </c>
      <c r="N118" s="199" t="s">
        <v>35</v>
      </c>
      <c r="O118" s="198" t="s">
        <v>30</v>
      </c>
      <c r="P118" s="198" t="s">
        <v>30</v>
      </c>
      <c r="Q118" s="161" t="s">
        <v>35</v>
      </c>
      <c r="R118" s="198" t="s">
        <v>30</v>
      </c>
      <c r="S118" s="198"/>
      <c r="T118" s="198" t="s">
        <v>35</v>
      </c>
      <c r="U118" s="198" t="s">
        <v>35</v>
      </c>
      <c r="V118" s="198" t="s">
        <v>35</v>
      </c>
      <c r="W118" s="198" t="s">
        <v>35</v>
      </c>
      <c r="X118" s="198" t="s">
        <v>35</v>
      </c>
      <c r="Y118" s="204"/>
      <c r="Z118" s="204" t="s">
        <v>48</v>
      </c>
      <c r="AA118" s="2"/>
    </row>
    <row r="119" spans="1:27" x14ac:dyDescent="0.3">
      <c r="A119" s="198" t="s">
        <v>43</v>
      </c>
      <c r="B119" s="204" t="s">
        <v>1550</v>
      </c>
      <c r="C119" s="198">
        <v>54011</v>
      </c>
      <c r="D119" s="204"/>
      <c r="E119" s="199" t="s">
        <v>35</v>
      </c>
      <c r="F119" s="199" t="s">
        <v>44</v>
      </c>
      <c r="G119" s="204"/>
      <c r="H119" s="198" t="s">
        <v>35</v>
      </c>
      <c r="I119" s="199" t="s">
        <v>609</v>
      </c>
      <c r="J119" s="198" t="s">
        <v>1653</v>
      </c>
      <c r="K119" s="199" t="s">
        <v>35</v>
      </c>
      <c r="L119" s="199" t="s">
        <v>1551</v>
      </c>
      <c r="M119" s="198" t="s">
        <v>35</v>
      </c>
      <c r="N119" s="199" t="s">
        <v>35</v>
      </c>
      <c r="O119" s="198" t="s">
        <v>35</v>
      </c>
      <c r="P119" s="198" t="s">
        <v>35</v>
      </c>
      <c r="Q119" s="198" t="s">
        <v>35</v>
      </c>
      <c r="R119" s="198" t="s">
        <v>30</v>
      </c>
      <c r="S119" s="204"/>
      <c r="T119" s="198" t="s">
        <v>35</v>
      </c>
      <c r="U119" s="198" t="s">
        <v>35</v>
      </c>
      <c r="V119" s="198" t="s">
        <v>35</v>
      </c>
      <c r="W119" s="198" t="s">
        <v>35</v>
      </c>
      <c r="X119" s="198" t="s">
        <v>35</v>
      </c>
      <c r="Y119" s="204"/>
      <c r="Z119" s="204"/>
      <c r="AA119" s="2"/>
    </row>
    <row r="120" spans="1:27" x14ac:dyDescent="0.3">
      <c r="A120" s="198" t="s">
        <v>43</v>
      </c>
      <c r="B120" s="204" t="s">
        <v>1549</v>
      </c>
      <c r="C120" s="198">
        <v>54011</v>
      </c>
      <c r="D120" s="204"/>
      <c r="E120" s="199" t="s">
        <v>35</v>
      </c>
      <c r="F120" s="199" t="s">
        <v>44</v>
      </c>
      <c r="G120" s="204"/>
      <c r="H120" s="198" t="s">
        <v>35</v>
      </c>
      <c r="I120" s="199" t="s">
        <v>1642</v>
      </c>
      <c r="J120" s="198" t="s">
        <v>1653</v>
      </c>
      <c r="K120" s="199" t="s">
        <v>35</v>
      </c>
      <c r="L120" s="199" t="s">
        <v>1551</v>
      </c>
      <c r="M120" s="198" t="s">
        <v>35</v>
      </c>
      <c r="N120" s="199" t="s">
        <v>35</v>
      </c>
      <c r="O120" s="198" t="s">
        <v>35</v>
      </c>
      <c r="P120" s="161">
        <v>43704</v>
      </c>
      <c r="Q120" s="198" t="s">
        <v>35</v>
      </c>
      <c r="R120" s="198" t="s">
        <v>35</v>
      </c>
      <c r="S120" s="204"/>
      <c r="T120" s="198" t="s">
        <v>35</v>
      </c>
      <c r="U120" s="198" t="s">
        <v>35</v>
      </c>
      <c r="V120" s="198" t="s">
        <v>35</v>
      </c>
      <c r="W120" s="198" t="s">
        <v>35</v>
      </c>
      <c r="X120" s="198" t="s">
        <v>35</v>
      </c>
      <c r="Y120" s="204"/>
      <c r="Z120" s="204"/>
      <c r="AA120" s="2"/>
    </row>
    <row r="121" spans="1:27" x14ac:dyDescent="0.3">
      <c r="A121" s="222" t="s">
        <v>43</v>
      </c>
      <c r="B121" s="223" t="s">
        <v>1640</v>
      </c>
      <c r="C121" s="222">
        <v>54037</v>
      </c>
      <c r="D121" s="223"/>
      <c r="E121" s="225" t="s">
        <v>1658</v>
      </c>
      <c r="F121" s="225" t="s">
        <v>25</v>
      </c>
      <c r="G121" s="223"/>
      <c r="H121" s="222">
        <v>6</v>
      </c>
      <c r="I121" s="225" t="s">
        <v>1738</v>
      </c>
      <c r="J121" s="222" t="s">
        <v>178</v>
      </c>
      <c r="K121" s="223" t="s">
        <v>1977</v>
      </c>
      <c r="L121" s="225" t="s">
        <v>288</v>
      </c>
      <c r="M121" s="222" t="s">
        <v>41</v>
      </c>
      <c r="N121" s="225" t="s">
        <v>1938</v>
      </c>
      <c r="O121" s="222" t="s">
        <v>30</v>
      </c>
      <c r="P121" s="227">
        <v>45092</v>
      </c>
      <c r="Q121" s="144">
        <v>45230</v>
      </c>
      <c r="R121" s="222" t="s">
        <v>35</v>
      </c>
      <c r="S121" s="223"/>
      <c r="T121" s="222" t="s">
        <v>35</v>
      </c>
      <c r="U121" s="222" t="s">
        <v>35</v>
      </c>
      <c r="V121" s="222" t="s">
        <v>35</v>
      </c>
      <c r="W121" s="222" t="s">
        <v>35</v>
      </c>
      <c r="X121" s="222" t="s">
        <v>35</v>
      </c>
      <c r="Y121" s="223" t="s">
        <v>2002</v>
      </c>
      <c r="Z121" s="223"/>
      <c r="AA121" s="2"/>
    </row>
    <row r="122" spans="1:27" x14ac:dyDescent="0.3">
      <c r="A122" s="201" t="s">
        <v>43</v>
      </c>
      <c r="B122" s="202" t="s">
        <v>301</v>
      </c>
      <c r="C122" s="201">
        <v>54039</v>
      </c>
      <c r="D122" s="237" t="s">
        <v>1723</v>
      </c>
      <c r="E122" s="203" t="s">
        <v>305</v>
      </c>
      <c r="F122" s="203" t="s">
        <v>25</v>
      </c>
      <c r="G122" s="201">
        <v>1</v>
      </c>
      <c r="H122" s="198">
        <v>2</v>
      </c>
      <c r="I122" s="203" t="s">
        <v>609</v>
      </c>
      <c r="J122" s="201" t="s">
        <v>178</v>
      </c>
      <c r="K122" s="204" t="s">
        <v>1915</v>
      </c>
      <c r="L122" s="203" t="s">
        <v>288</v>
      </c>
      <c r="M122" s="201" t="s">
        <v>41</v>
      </c>
      <c r="N122" s="203" t="s">
        <v>288</v>
      </c>
      <c r="O122" s="201" t="s">
        <v>30</v>
      </c>
      <c r="P122" s="160">
        <v>43615</v>
      </c>
      <c r="Q122" s="134">
        <v>43812</v>
      </c>
      <c r="R122" s="160">
        <v>44278</v>
      </c>
      <c r="S122" s="134">
        <v>44494</v>
      </c>
      <c r="T122" s="160">
        <v>44701</v>
      </c>
      <c r="U122" s="160">
        <v>44791</v>
      </c>
      <c r="V122" s="160">
        <v>44802</v>
      </c>
      <c r="W122" s="151">
        <v>44958</v>
      </c>
      <c r="X122" s="151">
        <v>45139</v>
      </c>
      <c r="Y122" s="203" t="s">
        <v>1693</v>
      </c>
      <c r="Z122" s="201"/>
      <c r="AA122" s="2"/>
    </row>
    <row r="123" spans="1:27" x14ac:dyDescent="0.3">
      <c r="A123" s="135" t="s">
        <v>43</v>
      </c>
      <c r="B123" s="127" t="s">
        <v>1950</v>
      </c>
      <c r="C123" s="135"/>
      <c r="D123" s="140" t="s">
        <v>1945</v>
      </c>
      <c r="E123" s="199" t="s">
        <v>35</v>
      </c>
      <c r="F123" s="199" t="s">
        <v>1559</v>
      </c>
      <c r="G123" s="112"/>
      <c r="H123" s="135" t="s">
        <v>35</v>
      </c>
      <c r="I123" s="137" t="s">
        <v>82</v>
      </c>
      <c r="J123" s="135" t="s">
        <v>35</v>
      </c>
      <c r="K123" s="200" t="s">
        <v>1985</v>
      </c>
      <c r="L123" s="137" t="s">
        <v>1938</v>
      </c>
      <c r="M123" s="198" t="s">
        <v>35</v>
      </c>
      <c r="N123" s="199" t="s">
        <v>35</v>
      </c>
      <c r="O123" s="161" t="s">
        <v>35</v>
      </c>
      <c r="P123" s="198" t="s">
        <v>35</v>
      </c>
      <c r="Q123" s="198" t="s">
        <v>35</v>
      </c>
      <c r="R123" s="198" t="s">
        <v>35</v>
      </c>
      <c r="S123" s="112"/>
      <c r="T123" s="198" t="s">
        <v>35</v>
      </c>
      <c r="U123" s="198" t="s">
        <v>35</v>
      </c>
      <c r="V123" s="198" t="s">
        <v>35</v>
      </c>
      <c r="W123" s="198" t="s">
        <v>35</v>
      </c>
      <c r="X123" s="135" t="s">
        <v>35</v>
      </c>
      <c r="Y123" s="112"/>
      <c r="Z123" s="112"/>
      <c r="AA123" s="2"/>
    </row>
    <row r="124" spans="1:27" x14ac:dyDescent="0.3">
      <c r="A124" s="198" t="s">
        <v>43</v>
      </c>
      <c r="B124" s="204" t="s">
        <v>1704</v>
      </c>
      <c r="C124" s="198"/>
      <c r="D124" s="207" t="s">
        <v>1422</v>
      </c>
      <c r="E124" s="199" t="s">
        <v>1710</v>
      </c>
      <c r="F124" s="199" t="s">
        <v>25</v>
      </c>
      <c r="G124" s="204"/>
      <c r="H124" s="198" t="s">
        <v>35</v>
      </c>
      <c r="I124" s="199" t="s">
        <v>1682</v>
      </c>
      <c r="J124" s="198" t="s">
        <v>178</v>
      </c>
      <c r="K124" s="204" t="s">
        <v>1718</v>
      </c>
      <c r="L124" s="199" t="s">
        <v>34</v>
      </c>
      <c r="M124" s="198" t="s">
        <v>35</v>
      </c>
      <c r="N124" s="199" t="s">
        <v>35</v>
      </c>
      <c r="O124" s="161">
        <v>42969</v>
      </c>
      <c r="P124" s="198" t="s">
        <v>30</v>
      </c>
      <c r="Q124" s="198" t="s">
        <v>30</v>
      </c>
      <c r="R124" s="198" t="s">
        <v>35</v>
      </c>
      <c r="S124" s="198"/>
      <c r="T124" s="198" t="s">
        <v>35</v>
      </c>
      <c r="U124" s="198" t="s">
        <v>35</v>
      </c>
      <c r="V124" s="198" t="s">
        <v>35</v>
      </c>
      <c r="W124" s="198" t="s">
        <v>35</v>
      </c>
      <c r="X124" s="198" t="s">
        <v>35</v>
      </c>
      <c r="Y124" s="204"/>
      <c r="Z124" s="204"/>
      <c r="AA124" s="2"/>
    </row>
    <row r="125" spans="1:27" x14ac:dyDescent="0.3">
      <c r="A125" s="198" t="s">
        <v>43</v>
      </c>
      <c r="B125" s="127" t="s">
        <v>1731</v>
      </c>
      <c r="C125" s="198"/>
      <c r="D125" s="128" t="s">
        <v>1722</v>
      </c>
      <c r="E125" s="196" t="s">
        <v>354</v>
      </c>
      <c r="F125" s="199" t="s">
        <v>1559</v>
      </c>
      <c r="G125" s="204"/>
      <c r="H125" s="198" t="s">
        <v>30</v>
      </c>
      <c r="I125" s="199" t="s">
        <v>1642</v>
      </c>
      <c r="J125" s="198" t="s">
        <v>178</v>
      </c>
      <c r="K125" s="200" t="s">
        <v>1985</v>
      </c>
      <c r="L125" s="137" t="s">
        <v>1938</v>
      </c>
      <c r="M125" s="198" t="s">
        <v>35</v>
      </c>
      <c r="N125" s="199" t="s">
        <v>35</v>
      </c>
      <c r="O125" s="161" t="s">
        <v>35</v>
      </c>
      <c r="P125" s="198" t="s">
        <v>35</v>
      </c>
      <c r="Q125" s="198" t="s">
        <v>35</v>
      </c>
      <c r="R125" s="198" t="s">
        <v>35</v>
      </c>
      <c r="S125" s="198"/>
      <c r="T125" s="198" t="s">
        <v>35</v>
      </c>
      <c r="U125" s="198" t="s">
        <v>35</v>
      </c>
      <c r="V125" s="198" t="s">
        <v>35</v>
      </c>
      <c r="W125" s="198" t="s">
        <v>35</v>
      </c>
      <c r="X125" s="198" t="s">
        <v>35</v>
      </c>
      <c r="Y125" s="204"/>
      <c r="Z125" s="204"/>
      <c r="AA125" s="2"/>
    </row>
    <row r="126" spans="1:27" x14ac:dyDescent="0.3">
      <c r="A126" s="198" t="s">
        <v>43</v>
      </c>
      <c r="B126" s="127" t="s">
        <v>1732</v>
      </c>
      <c r="C126" s="198"/>
      <c r="D126" s="128" t="s">
        <v>291</v>
      </c>
      <c r="E126" s="196" t="s">
        <v>354</v>
      </c>
      <c r="F126" s="199" t="s">
        <v>1559</v>
      </c>
      <c r="G126" s="204"/>
      <c r="H126" s="198" t="s">
        <v>30</v>
      </c>
      <c r="I126" s="199" t="s">
        <v>1737</v>
      </c>
      <c r="J126" s="198" t="s">
        <v>178</v>
      </c>
      <c r="K126" s="200" t="s">
        <v>1985</v>
      </c>
      <c r="L126" s="137" t="s">
        <v>1938</v>
      </c>
      <c r="M126" s="198" t="s">
        <v>35</v>
      </c>
      <c r="N126" s="199" t="s">
        <v>35</v>
      </c>
      <c r="O126" s="161" t="s">
        <v>35</v>
      </c>
      <c r="P126" s="198" t="s">
        <v>35</v>
      </c>
      <c r="Q126" s="198" t="s">
        <v>35</v>
      </c>
      <c r="R126" s="198" t="s">
        <v>35</v>
      </c>
      <c r="S126" s="198"/>
      <c r="T126" s="198" t="s">
        <v>35</v>
      </c>
      <c r="U126" s="198" t="s">
        <v>35</v>
      </c>
      <c r="V126" s="198" t="s">
        <v>35</v>
      </c>
      <c r="W126" s="198" t="s">
        <v>35</v>
      </c>
      <c r="X126" s="198" t="s">
        <v>35</v>
      </c>
      <c r="Y126" s="204"/>
      <c r="Z126" s="204"/>
      <c r="AA126" s="2"/>
    </row>
    <row r="127" spans="1:27" x14ac:dyDescent="0.3">
      <c r="A127" s="198" t="s">
        <v>43</v>
      </c>
      <c r="B127" s="204" t="s">
        <v>1706</v>
      </c>
      <c r="C127" s="198">
        <v>54055</v>
      </c>
      <c r="D127" s="204"/>
      <c r="E127" s="199" t="s">
        <v>354</v>
      </c>
      <c r="F127" s="199" t="s">
        <v>25</v>
      </c>
      <c r="G127" s="204"/>
      <c r="H127" s="198" t="s">
        <v>35</v>
      </c>
      <c r="I127" s="199" t="s">
        <v>609</v>
      </c>
      <c r="J127" s="198" t="s">
        <v>178</v>
      </c>
      <c r="K127" s="204" t="s">
        <v>47</v>
      </c>
      <c r="L127" s="199" t="s">
        <v>34</v>
      </c>
      <c r="M127" s="198" t="s">
        <v>35</v>
      </c>
      <c r="N127" s="199" t="s">
        <v>35</v>
      </c>
      <c r="O127" s="161">
        <v>43683</v>
      </c>
      <c r="P127" s="198" t="s">
        <v>35</v>
      </c>
      <c r="Q127" s="198" t="s">
        <v>30</v>
      </c>
      <c r="R127" s="198" t="s">
        <v>30</v>
      </c>
      <c r="S127" s="198"/>
      <c r="T127" s="198" t="s">
        <v>30</v>
      </c>
      <c r="U127" s="198" t="s">
        <v>30</v>
      </c>
      <c r="V127" s="198" t="s">
        <v>30</v>
      </c>
      <c r="W127" s="198" t="s">
        <v>30</v>
      </c>
      <c r="X127" s="198" t="s">
        <v>30</v>
      </c>
      <c r="Y127" s="204"/>
      <c r="Z127" s="204"/>
      <c r="AA127" s="2"/>
    </row>
    <row r="128" spans="1:27" x14ac:dyDescent="0.3">
      <c r="A128" s="198" t="s">
        <v>43</v>
      </c>
      <c r="B128" s="204" t="s">
        <v>1675</v>
      </c>
      <c r="C128" s="198">
        <v>54057</v>
      </c>
      <c r="D128" s="204"/>
      <c r="E128" s="199" t="s">
        <v>1676</v>
      </c>
      <c r="F128" s="199" t="s">
        <v>44</v>
      </c>
      <c r="G128" s="204"/>
      <c r="H128" s="198" t="s">
        <v>35</v>
      </c>
      <c r="I128" s="199" t="s">
        <v>609</v>
      </c>
      <c r="J128" s="198" t="s">
        <v>178</v>
      </c>
      <c r="K128" s="204" t="s">
        <v>1990</v>
      </c>
      <c r="L128" s="199" t="s">
        <v>35</v>
      </c>
      <c r="M128" s="198" t="s">
        <v>35</v>
      </c>
      <c r="N128" s="199" t="s">
        <v>35</v>
      </c>
      <c r="O128" s="161" t="s">
        <v>30</v>
      </c>
      <c r="P128" s="198" t="s">
        <v>35</v>
      </c>
      <c r="Q128" s="198" t="s">
        <v>35</v>
      </c>
      <c r="R128" s="198" t="s">
        <v>30</v>
      </c>
      <c r="S128" s="198"/>
      <c r="T128" s="198" t="s">
        <v>35</v>
      </c>
      <c r="U128" s="198" t="s">
        <v>35</v>
      </c>
      <c r="V128" s="198" t="s">
        <v>35</v>
      </c>
      <c r="W128" s="198" t="s">
        <v>35</v>
      </c>
      <c r="X128" s="198" t="s">
        <v>35</v>
      </c>
      <c r="Y128" s="204"/>
      <c r="Z128" s="204"/>
      <c r="AA128" s="2"/>
    </row>
    <row r="129" spans="1:27" x14ac:dyDescent="0.3">
      <c r="A129" s="198" t="s">
        <v>43</v>
      </c>
      <c r="B129" s="204" t="s">
        <v>77</v>
      </c>
      <c r="C129" s="198">
        <v>54057</v>
      </c>
      <c r="D129" s="199"/>
      <c r="E129" s="199" t="s">
        <v>78</v>
      </c>
      <c r="F129" s="199" t="s">
        <v>44</v>
      </c>
      <c r="G129" s="198"/>
      <c r="H129" s="198">
        <v>2</v>
      </c>
      <c r="I129" s="199" t="s">
        <v>609</v>
      </c>
      <c r="J129" s="198" t="s">
        <v>1653</v>
      </c>
      <c r="K129" s="218" t="s">
        <v>1933</v>
      </c>
      <c r="L129" s="199" t="s">
        <v>1931</v>
      </c>
      <c r="M129" s="198" t="s">
        <v>35</v>
      </c>
      <c r="N129" s="199" t="s">
        <v>35</v>
      </c>
      <c r="O129" s="198" t="s">
        <v>30</v>
      </c>
      <c r="P129" s="161">
        <v>43160</v>
      </c>
      <c r="Q129" s="161" t="s">
        <v>35</v>
      </c>
      <c r="R129" s="198" t="s">
        <v>30</v>
      </c>
      <c r="S129" s="198"/>
      <c r="T129" s="198" t="s">
        <v>35</v>
      </c>
      <c r="U129" s="198" t="s">
        <v>35</v>
      </c>
      <c r="V129" s="198" t="s">
        <v>35</v>
      </c>
      <c r="W129" s="198" t="s">
        <v>35</v>
      </c>
      <c r="X129" s="198" t="s">
        <v>35</v>
      </c>
      <c r="Y129" s="204"/>
      <c r="Z129" s="204" t="s">
        <v>79</v>
      </c>
      <c r="AA129" s="2"/>
    </row>
    <row r="130" spans="1:27" ht="13.5" customHeight="1" x14ac:dyDescent="0.3">
      <c r="A130" s="198" t="s">
        <v>43</v>
      </c>
      <c r="B130" s="204" t="s">
        <v>1625</v>
      </c>
      <c r="C130" s="198">
        <v>54063</v>
      </c>
      <c r="D130" s="204"/>
      <c r="E130" s="199" t="s">
        <v>1659</v>
      </c>
      <c r="F130" s="199" t="s">
        <v>25</v>
      </c>
      <c r="G130" s="204"/>
      <c r="H130" s="198">
        <v>4</v>
      </c>
      <c r="I130" s="199" t="s">
        <v>1737</v>
      </c>
      <c r="J130" s="198" t="s">
        <v>178</v>
      </c>
      <c r="K130" s="204" t="s">
        <v>1975</v>
      </c>
      <c r="L130" s="199" t="s">
        <v>288</v>
      </c>
      <c r="M130" s="198" t="s">
        <v>41</v>
      </c>
      <c r="N130" s="199" t="s">
        <v>1938</v>
      </c>
      <c r="O130" s="161">
        <v>43683</v>
      </c>
      <c r="P130" s="161">
        <v>44712</v>
      </c>
      <c r="Q130" s="139">
        <v>44865</v>
      </c>
      <c r="R130" s="161">
        <v>44910</v>
      </c>
      <c r="S130" s="198"/>
      <c r="T130" s="198" t="s">
        <v>35</v>
      </c>
      <c r="U130" s="198" t="s">
        <v>35</v>
      </c>
      <c r="V130" s="198" t="s">
        <v>35</v>
      </c>
      <c r="W130" s="198" t="s">
        <v>35</v>
      </c>
      <c r="X130" s="198" t="s">
        <v>35</v>
      </c>
      <c r="Y130" s="204"/>
      <c r="Z130" s="204"/>
      <c r="AA130" s="2"/>
    </row>
    <row r="131" spans="1:27" x14ac:dyDescent="0.3">
      <c r="A131" s="198" t="s">
        <v>43</v>
      </c>
      <c r="B131" s="204" t="s">
        <v>1696</v>
      </c>
      <c r="C131" s="198">
        <v>54065</v>
      </c>
      <c r="D131" s="204"/>
      <c r="E131" s="199" t="s">
        <v>1699</v>
      </c>
      <c r="F131" s="199" t="s">
        <v>25</v>
      </c>
      <c r="G131" s="204"/>
      <c r="H131" s="198">
        <v>3</v>
      </c>
      <c r="I131" s="199" t="s">
        <v>1738</v>
      </c>
      <c r="J131" s="198" t="s">
        <v>178</v>
      </c>
      <c r="K131" s="204" t="s">
        <v>1915</v>
      </c>
      <c r="L131" s="199" t="s">
        <v>1700</v>
      </c>
      <c r="M131" s="198" t="s">
        <v>41</v>
      </c>
      <c r="N131" s="199" t="s">
        <v>35</v>
      </c>
      <c r="O131" s="161" t="s">
        <v>35</v>
      </c>
      <c r="P131" s="161" t="s">
        <v>35</v>
      </c>
      <c r="Q131" s="198" t="s">
        <v>35</v>
      </c>
      <c r="R131" s="198" t="s">
        <v>35</v>
      </c>
      <c r="S131" s="198"/>
      <c r="T131" s="198" t="s">
        <v>35</v>
      </c>
      <c r="U131" s="198" t="s">
        <v>35</v>
      </c>
      <c r="V131" s="198" t="s">
        <v>35</v>
      </c>
      <c r="W131" s="198" t="s">
        <v>35</v>
      </c>
      <c r="X131" s="198" t="s">
        <v>35</v>
      </c>
      <c r="Y131" s="204" t="s">
        <v>1926</v>
      </c>
      <c r="Z131" s="204"/>
      <c r="AA131" s="2"/>
    </row>
    <row r="132" spans="1:27" x14ac:dyDescent="0.3">
      <c r="A132" s="198" t="s">
        <v>43</v>
      </c>
      <c r="B132" s="204" t="s">
        <v>1638</v>
      </c>
      <c r="C132" s="198">
        <v>54071</v>
      </c>
      <c r="D132" s="204"/>
      <c r="E132" s="199" t="s">
        <v>1655</v>
      </c>
      <c r="F132" s="199" t="s">
        <v>25</v>
      </c>
      <c r="G132" s="204"/>
      <c r="H132" s="198">
        <v>2</v>
      </c>
      <c r="I132" s="199" t="s">
        <v>1738</v>
      </c>
      <c r="J132" s="198" t="s">
        <v>178</v>
      </c>
      <c r="K132" s="204" t="s">
        <v>1977</v>
      </c>
      <c r="L132" s="199" t="s">
        <v>288</v>
      </c>
      <c r="M132" s="198" t="s">
        <v>41</v>
      </c>
      <c r="N132" s="199" t="s">
        <v>1944</v>
      </c>
      <c r="O132" s="198" t="s">
        <v>30</v>
      </c>
      <c r="P132" s="161">
        <v>44301</v>
      </c>
      <c r="Q132" s="139">
        <v>44446</v>
      </c>
      <c r="R132" s="161">
        <v>44453</v>
      </c>
      <c r="S132" s="204"/>
      <c r="T132" s="160">
        <v>44623</v>
      </c>
      <c r="U132" s="160">
        <v>44713</v>
      </c>
      <c r="V132" s="198" t="s">
        <v>35</v>
      </c>
      <c r="W132" s="151">
        <v>44874</v>
      </c>
      <c r="X132" s="151">
        <v>45055</v>
      </c>
      <c r="Y132" s="204"/>
      <c r="Z132" s="204"/>
      <c r="AA132" s="2"/>
    </row>
    <row r="133" spans="1:27" x14ac:dyDescent="0.3">
      <c r="A133" s="222" t="s">
        <v>43</v>
      </c>
      <c r="B133" s="223" t="s">
        <v>1641</v>
      </c>
      <c r="C133" s="222">
        <v>54075</v>
      </c>
      <c r="D133" s="224"/>
      <c r="E133" s="225" t="s">
        <v>1657</v>
      </c>
      <c r="F133" s="225" t="s">
        <v>25</v>
      </c>
      <c r="G133" s="222"/>
      <c r="H133" s="222">
        <v>4</v>
      </c>
      <c r="I133" s="225" t="s">
        <v>1738</v>
      </c>
      <c r="J133" s="222" t="s">
        <v>178</v>
      </c>
      <c r="K133" s="223" t="s">
        <v>1986</v>
      </c>
      <c r="L133" s="225" t="s">
        <v>288</v>
      </c>
      <c r="M133" s="222" t="s">
        <v>41</v>
      </c>
      <c r="N133" s="225" t="s">
        <v>1938</v>
      </c>
      <c r="O133" s="227" t="s">
        <v>30</v>
      </c>
      <c r="P133" s="227">
        <v>44896</v>
      </c>
      <c r="Q133" s="144">
        <v>45200</v>
      </c>
      <c r="R133" s="227" t="s">
        <v>35</v>
      </c>
      <c r="S133" s="227"/>
      <c r="T133" s="222" t="s">
        <v>35</v>
      </c>
      <c r="U133" s="222" t="s">
        <v>35</v>
      </c>
      <c r="V133" s="227" t="s">
        <v>35</v>
      </c>
      <c r="W133" s="222" t="s">
        <v>35</v>
      </c>
      <c r="X133" s="222" t="s">
        <v>35</v>
      </c>
      <c r="Y133" s="223" t="s">
        <v>1972</v>
      </c>
      <c r="Z133" s="223"/>
      <c r="AA133" s="2"/>
    </row>
    <row r="134" spans="1:27" x14ac:dyDescent="0.3">
      <c r="A134" s="198" t="s">
        <v>43</v>
      </c>
      <c r="B134" s="204" t="s">
        <v>1708</v>
      </c>
      <c r="C134" s="198"/>
      <c r="D134" s="207" t="s">
        <v>1716</v>
      </c>
      <c r="E134" s="199" t="s">
        <v>1712</v>
      </c>
      <c r="F134" s="199" t="s">
        <v>25</v>
      </c>
      <c r="G134" s="204"/>
      <c r="H134" s="198" t="s">
        <v>35</v>
      </c>
      <c r="I134" s="199" t="s">
        <v>1682</v>
      </c>
      <c r="J134" s="198" t="s">
        <v>178</v>
      </c>
      <c r="K134" s="204" t="s">
        <v>1647</v>
      </c>
      <c r="L134" s="199" t="s">
        <v>34</v>
      </c>
      <c r="M134" s="198" t="s">
        <v>35</v>
      </c>
      <c r="N134" s="199" t="s">
        <v>35</v>
      </c>
      <c r="O134" s="161" t="s">
        <v>30</v>
      </c>
      <c r="P134" s="198" t="s">
        <v>30</v>
      </c>
      <c r="Q134" s="198" t="s">
        <v>30</v>
      </c>
      <c r="R134" s="198" t="s">
        <v>30</v>
      </c>
      <c r="S134" s="198"/>
      <c r="T134" s="198" t="s">
        <v>35</v>
      </c>
      <c r="U134" s="198" t="s">
        <v>35</v>
      </c>
      <c r="V134" s="198" t="s">
        <v>35</v>
      </c>
      <c r="W134" s="198" t="s">
        <v>35</v>
      </c>
      <c r="X134" s="198" t="s">
        <v>35</v>
      </c>
      <c r="Y134" s="204"/>
      <c r="Z134" s="204"/>
      <c r="AA134" s="2"/>
    </row>
    <row r="135" spans="1:27" x14ac:dyDescent="0.3">
      <c r="A135" s="198" t="s">
        <v>43</v>
      </c>
      <c r="B135" s="204" t="s">
        <v>1639</v>
      </c>
      <c r="C135" s="198">
        <v>54089</v>
      </c>
      <c r="D135" s="204"/>
      <c r="E135" s="199" t="s">
        <v>1660</v>
      </c>
      <c r="F135" s="199" t="s">
        <v>25</v>
      </c>
      <c r="G135" s="204"/>
      <c r="H135" s="198">
        <v>2</v>
      </c>
      <c r="I135" s="199" t="s">
        <v>1737</v>
      </c>
      <c r="J135" s="198" t="s">
        <v>178</v>
      </c>
      <c r="K135" s="204" t="s">
        <v>1975</v>
      </c>
      <c r="L135" s="199" t="s">
        <v>288</v>
      </c>
      <c r="M135" s="198" t="s">
        <v>41</v>
      </c>
      <c r="N135" s="199" t="s">
        <v>1938</v>
      </c>
      <c r="O135" s="198" t="s">
        <v>30</v>
      </c>
      <c r="P135" s="161">
        <v>44609</v>
      </c>
      <c r="Q135" s="139">
        <v>44834</v>
      </c>
      <c r="R135" s="161">
        <v>44910</v>
      </c>
      <c r="S135" s="204"/>
      <c r="T135" s="198" t="s">
        <v>35</v>
      </c>
      <c r="U135" s="198" t="s">
        <v>35</v>
      </c>
      <c r="V135" s="198" t="s">
        <v>35</v>
      </c>
      <c r="W135" s="198" t="s">
        <v>35</v>
      </c>
      <c r="X135" s="198" t="s">
        <v>35</v>
      </c>
      <c r="Y135" s="204"/>
      <c r="Z135" s="204"/>
      <c r="AA135" s="2"/>
    </row>
    <row r="136" spans="1:27" x14ac:dyDescent="0.3">
      <c r="A136" s="198" t="s">
        <v>43</v>
      </c>
      <c r="B136" s="204" t="s">
        <v>1709</v>
      </c>
      <c r="C136" s="198"/>
      <c r="D136" s="207" t="s">
        <v>1505</v>
      </c>
      <c r="E136" s="199" t="s">
        <v>1712</v>
      </c>
      <c r="F136" s="199" t="s">
        <v>25</v>
      </c>
      <c r="G136" s="204"/>
      <c r="H136" s="198" t="s">
        <v>35</v>
      </c>
      <c r="I136" s="199" t="s">
        <v>1682</v>
      </c>
      <c r="J136" s="198" t="s">
        <v>178</v>
      </c>
      <c r="K136" s="204" t="s">
        <v>1647</v>
      </c>
      <c r="L136" s="199" t="s">
        <v>34</v>
      </c>
      <c r="M136" s="198" t="s">
        <v>35</v>
      </c>
      <c r="N136" s="199" t="s">
        <v>35</v>
      </c>
      <c r="O136" s="161" t="s">
        <v>35</v>
      </c>
      <c r="P136" s="198" t="s">
        <v>30</v>
      </c>
      <c r="Q136" s="198" t="s">
        <v>30</v>
      </c>
      <c r="R136" s="198" t="s">
        <v>35</v>
      </c>
      <c r="S136" s="198"/>
      <c r="T136" s="198" t="s">
        <v>35</v>
      </c>
      <c r="U136" s="198" t="s">
        <v>35</v>
      </c>
      <c r="V136" s="198" t="s">
        <v>35</v>
      </c>
      <c r="W136" s="198" t="s">
        <v>35</v>
      </c>
      <c r="X136" s="198" t="s">
        <v>35</v>
      </c>
      <c r="Y136" s="204"/>
      <c r="Z136" s="204"/>
      <c r="AA136" s="2"/>
    </row>
    <row r="137" spans="1:27" x14ac:dyDescent="0.3">
      <c r="A137" s="198" t="s">
        <v>43</v>
      </c>
      <c r="B137" s="127" t="s">
        <v>1733</v>
      </c>
      <c r="C137" s="198"/>
      <c r="D137" s="128" t="s">
        <v>1713</v>
      </c>
      <c r="E137" s="196" t="s">
        <v>1710</v>
      </c>
      <c r="F137" s="199" t="s">
        <v>1559</v>
      </c>
      <c r="G137" s="204"/>
      <c r="H137" s="198" t="s">
        <v>30</v>
      </c>
      <c r="I137" s="199" t="s">
        <v>1682</v>
      </c>
      <c r="J137" s="198" t="s">
        <v>178</v>
      </c>
      <c r="K137" s="200" t="s">
        <v>1985</v>
      </c>
      <c r="L137" s="199" t="s">
        <v>34</v>
      </c>
      <c r="M137" s="198" t="s">
        <v>35</v>
      </c>
      <c r="N137" s="199" t="s">
        <v>35</v>
      </c>
      <c r="O137" s="161" t="s">
        <v>35</v>
      </c>
      <c r="P137" s="198" t="s">
        <v>35</v>
      </c>
      <c r="Q137" s="198" t="s">
        <v>35</v>
      </c>
      <c r="R137" s="198" t="s">
        <v>35</v>
      </c>
      <c r="S137" s="198"/>
      <c r="T137" s="198" t="s">
        <v>35</v>
      </c>
      <c r="U137" s="198" t="s">
        <v>35</v>
      </c>
      <c r="V137" s="198" t="s">
        <v>35</v>
      </c>
      <c r="W137" s="198" t="s">
        <v>35</v>
      </c>
      <c r="X137" s="198" t="s">
        <v>35</v>
      </c>
      <c r="Y137" s="204"/>
      <c r="Z137" s="204"/>
      <c r="AA137" s="2"/>
    </row>
    <row r="138" spans="1:27" x14ac:dyDescent="0.3">
      <c r="A138" s="198" t="s">
        <v>43</v>
      </c>
      <c r="B138" s="204" t="s">
        <v>1703</v>
      </c>
      <c r="C138" s="198"/>
      <c r="D138" s="207" t="s">
        <v>1713</v>
      </c>
      <c r="E138" s="199" t="s">
        <v>1710</v>
      </c>
      <c r="F138" s="199" t="s">
        <v>25</v>
      </c>
      <c r="G138" s="204"/>
      <c r="H138" s="198" t="s">
        <v>35</v>
      </c>
      <c r="I138" s="199" t="s">
        <v>1682</v>
      </c>
      <c r="J138" s="198" t="s">
        <v>178</v>
      </c>
      <c r="K138" s="204" t="s">
        <v>1717</v>
      </c>
      <c r="L138" s="199" t="s">
        <v>34</v>
      </c>
      <c r="M138" s="198" t="s">
        <v>35</v>
      </c>
      <c r="N138" s="199" t="s">
        <v>35</v>
      </c>
      <c r="O138" s="161" t="s">
        <v>35</v>
      </c>
      <c r="P138" s="198" t="s">
        <v>30</v>
      </c>
      <c r="Q138" s="198" t="s">
        <v>30</v>
      </c>
      <c r="R138" s="198" t="s">
        <v>35</v>
      </c>
      <c r="S138" s="198"/>
      <c r="T138" s="198" t="s">
        <v>35</v>
      </c>
      <c r="U138" s="198" t="s">
        <v>35</v>
      </c>
      <c r="V138" s="198" t="s">
        <v>35</v>
      </c>
      <c r="W138" s="198" t="s">
        <v>35</v>
      </c>
      <c r="X138" s="198" t="s">
        <v>35</v>
      </c>
      <c r="Y138" s="204"/>
      <c r="Z138" s="204"/>
      <c r="AA138" s="2"/>
    </row>
    <row r="139" spans="1:27" x14ac:dyDescent="0.3">
      <c r="A139" s="198" t="s">
        <v>43</v>
      </c>
      <c r="B139" s="127" t="s">
        <v>1734</v>
      </c>
      <c r="C139" s="198"/>
      <c r="D139" s="128" t="s">
        <v>1723</v>
      </c>
      <c r="E139" s="196" t="s">
        <v>354</v>
      </c>
      <c r="F139" s="199" t="s">
        <v>1559</v>
      </c>
      <c r="G139" s="204"/>
      <c r="H139" s="198" t="s">
        <v>30</v>
      </c>
      <c r="I139" s="199" t="s">
        <v>1642</v>
      </c>
      <c r="J139" s="198" t="s">
        <v>178</v>
      </c>
      <c r="K139" s="200" t="s">
        <v>1985</v>
      </c>
      <c r="L139" s="137" t="s">
        <v>1938</v>
      </c>
      <c r="M139" s="198" t="s">
        <v>35</v>
      </c>
      <c r="N139" s="199" t="s">
        <v>35</v>
      </c>
      <c r="O139" s="161" t="s">
        <v>35</v>
      </c>
      <c r="P139" s="198" t="s">
        <v>35</v>
      </c>
      <c r="Q139" s="198" t="s">
        <v>35</v>
      </c>
      <c r="R139" s="198" t="s">
        <v>35</v>
      </c>
      <c r="S139" s="198"/>
      <c r="T139" s="198" t="s">
        <v>35</v>
      </c>
      <c r="U139" s="198" t="s">
        <v>35</v>
      </c>
      <c r="V139" s="198" t="s">
        <v>35</v>
      </c>
      <c r="W139" s="198" t="s">
        <v>35</v>
      </c>
      <c r="X139" s="198" t="s">
        <v>35</v>
      </c>
      <c r="Y139" s="204"/>
      <c r="Z139" s="204"/>
      <c r="AA139" s="2"/>
    </row>
    <row r="140" spans="1:27" x14ac:dyDescent="0.3">
      <c r="A140" s="135" t="s">
        <v>43</v>
      </c>
      <c r="B140" s="127" t="s">
        <v>1953</v>
      </c>
      <c r="C140" s="135"/>
      <c r="D140" s="140" t="s">
        <v>1949</v>
      </c>
      <c r="E140" s="196" t="s">
        <v>35</v>
      </c>
      <c r="F140" s="199" t="s">
        <v>1559</v>
      </c>
      <c r="G140" s="112"/>
      <c r="H140" s="135" t="s">
        <v>35</v>
      </c>
      <c r="I140" s="137" t="s">
        <v>82</v>
      </c>
      <c r="J140" s="135" t="s">
        <v>35</v>
      </c>
      <c r="K140" s="200" t="s">
        <v>1985</v>
      </c>
      <c r="L140" s="137" t="s">
        <v>1938</v>
      </c>
      <c r="M140" s="198" t="s">
        <v>35</v>
      </c>
      <c r="N140" s="199" t="s">
        <v>35</v>
      </c>
      <c r="O140" s="161" t="s">
        <v>35</v>
      </c>
      <c r="P140" s="198" t="s">
        <v>35</v>
      </c>
      <c r="Q140" s="198" t="s">
        <v>35</v>
      </c>
      <c r="R140" s="198" t="s">
        <v>35</v>
      </c>
      <c r="S140" s="112"/>
      <c r="T140" s="198" t="s">
        <v>35</v>
      </c>
      <c r="U140" s="198" t="s">
        <v>35</v>
      </c>
      <c r="V140" s="198" t="s">
        <v>35</v>
      </c>
      <c r="W140" s="198" t="s">
        <v>35</v>
      </c>
      <c r="X140" s="135" t="s">
        <v>35</v>
      </c>
      <c r="Y140" s="112"/>
      <c r="Z140" s="112"/>
      <c r="AA140" s="2"/>
    </row>
    <row r="141" spans="1:27" x14ac:dyDescent="0.3">
      <c r="A141" s="67"/>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sheetData>
  <autoFilter ref="A1:Z142" xr:uid="{F558BC64-36E4-44AA-8310-997B29629899}">
    <sortState xmlns:xlrd2="http://schemas.microsoft.com/office/spreadsheetml/2017/richdata2" ref="A2:Z142">
      <sortCondition ref="A1:A142"/>
    </sortState>
  </autoFilter>
  <phoneticPr fontId="45" type="noConversion"/>
  <hyperlinks>
    <hyperlink ref="K116" r:id="rId1" display="jonathan.langley@woodplc.com" xr:uid="{B71244C2-AC92-4F73-A320-5E14576BB33E}"/>
    <hyperlink ref="K9" r:id="rId2" display="dave.guignet@maryland.gov" xr:uid="{BB63B5D1-40FA-4898-A39C-EE15F7AFB467}"/>
    <hyperlink ref="K133" r:id="rId3" display="brandon.cramer@woodplc.com" xr:uid="{CEFB0B4B-E953-4973-9778-C1B2046B12F1}"/>
    <hyperlink ref="K19" r:id="rId4" xr:uid="{682A04BE-FD86-4EDE-9416-CA9D28A811B7}"/>
    <hyperlink ref="K2" r:id="rId5" xr:uid="{C3DB7F85-A227-45D5-A2E3-393EDF0F57F3}"/>
    <hyperlink ref="K3" r:id="rId6" xr:uid="{E325B60D-C0CF-4774-A8AA-4342ECDFDF47}"/>
    <hyperlink ref="K5" r:id="rId7" xr:uid="{754EFEFE-02FB-4409-AAAD-4F9A08B1B39D}"/>
    <hyperlink ref="K12" r:id="rId8" xr:uid="{DD265A8B-98ED-4E85-BB0C-73E39F0221F7}"/>
    <hyperlink ref="K21" r:id="rId9" display="mailto:heather.rogers@freese.com" xr:uid="{E64E9EA5-A8C9-4C99-9B61-6D4051E635BF}"/>
    <hyperlink ref="K51" r:id="rId10" xr:uid="{644FDD0B-1384-43D8-A019-B3CAB389A643}"/>
    <hyperlink ref="K67" r:id="rId11" display="mailto:david.r.cooper@wsp.com" xr:uid="{40BDD8DE-F323-4E7D-ADE2-6A9CC0610B2B}"/>
    <hyperlink ref="K83" r:id="rId12" display="mailto:heather.rogers@freese.com" xr:uid="{8BC48A12-BE7E-4719-B518-77427D7300FB}"/>
    <hyperlink ref="K118" r:id="rId13" xr:uid="{1FD4D4ED-EAA7-42A3-A9F9-19F9C21311AE}"/>
    <hyperlink ref="K140" r:id="rId14" display="mailto:crystal.ward@wsp.com" xr:uid="{62F08205-5949-4F12-B8CA-B9DE234A6023}"/>
    <hyperlink ref="K123" r:id="rId15" display="mailto:crystal.ward@wsp.com" xr:uid="{A65CF499-9F94-43FB-A10F-F9C453B4EC9C}"/>
    <hyperlink ref="K106" r:id="rId16" display="mailto:crystal.ward@wsp.com" xr:uid="{5A06C5D2-FBA3-4BE4-8091-FF7E790F766A}"/>
    <hyperlink ref="K30" r:id="rId17" display="mailto:crystal.ward@wsp.com" xr:uid="{4EAC85F9-85D6-46FB-9EFA-2AAF43F46C02}"/>
    <hyperlink ref="K42" r:id="rId18" display="mailto:crystal.ward@wsp.com" xr:uid="{A161357B-3EFE-4A6A-A719-57B9216848C5}"/>
    <hyperlink ref="K44" r:id="rId19" display="mailto:crystal.ward@wsp.com" xr:uid="{7433B897-8054-44CB-81EB-18712D6D5AB9}"/>
    <hyperlink ref="K110:K112" r:id="rId20" display="mailto:crystal.ward@wsp.com" xr:uid="{BC168B16-6DDE-42AF-923D-641BD56FD1F0}"/>
    <hyperlink ref="K123:K124" r:id="rId21" display="mailto:crystal.ward@wsp.com" xr:uid="{24E84193-CD01-476F-8571-B336525C2555}"/>
    <hyperlink ref="K137" r:id="rId22" display="mailto:crystal.ward@wsp.com" xr:uid="{20830788-5800-4A2B-A516-2CFCF26F7BB3}"/>
    <hyperlink ref="K139" r:id="rId23" display="mailto:crystal.ward@wsp.com" xr:uid="{59441B28-2437-4B1B-9573-30C9D7D8A75C}"/>
    <hyperlink ref="K16" r:id="rId24" xr:uid="{39D9DFA2-EAB1-4FAF-89E4-5CA6B7FEAAB8}"/>
    <hyperlink ref="K28" r:id="rId25" xr:uid="{AF4AFDE7-D627-479D-A315-6E9FA5FEA0F2}"/>
  </hyperlinks>
  <printOptions horizontalCentered="1"/>
  <pageMargins left="0.7" right="0.7" top="0.75" bottom="0.75" header="0.3" footer="0.3"/>
  <pageSetup scale="22" fitToHeight="10" orientation="landscape" r:id="rId26"/>
  <headerFooter>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DDF7C-C3B7-40DB-9CCD-31E725B9655F}">
  <sheetPr>
    <pageSetUpPr fitToPage="1"/>
  </sheetPr>
  <dimension ref="A1:AD574"/>
  <sheetViews>
    <sheetView zoomScaleNormal="100" zoomScaleSheetLayoutView="100" workbookViewId="0">
      <pane xSplit="2" ySplit="1" topLeftCell="C2" activePane="bottomRight" state="frozen"/>
      <selection pane="topRight" activeCell="C1" sqref="C1"/>
      <selection pane="bottomLeft" activeCell="A2" sqref="A2"/>
      <selection pane="bottomRight" activeCell="B2" sqref="B2"/>
    </sheetView>
  </sheetViews>
  <sheetFormatPr defaultColWidth="9.109375" defaultRowHeight="14.4" x14ac:dyDescent="0.3"/>
  <cols>
    <col min="1" max="1" width="6.44140625" style="82" customWidth="1"/>
    <col min="2" max="2" width="68.6640625" style="82" customWidth="1"/>
    <col min="3" max="3" width="6.6640625" style="90" customWidth="1"/>
    <col min="4" max="4" width="9.6640625" style="90" customWidth="1"/>
    <col min="5" max="5" width="12.6640625" style="90" customWidth="1"/>
    <col min="6" max="6" width="12.6640625" style="82" customWidth="1"/>
    <col min="7" max="7" width="8.6640625" style="90" customWidth="1"/>
    <col min="8" max="8" width="15.6640625" style="90" customWidth="1"/>
    <col min="9" max="9" width="15.6640625" style="82" customWidth="1"/>
    <col min="10" max="10" width="15.88671875" style="82" customWidth="1"/>
    <col min="11" max="11" width="30.6640625" style="82" customWidth="1"/>
    <col min="12" max="14" width="12.6640625" style="82" customWidth="1"/>
    <col min="15" max="26" width="12.6640625" style="172" customWidth="1"/>
    <col min="27" max="27" width="15.6640625" style="82" customWidth="1"/>
    <col min="28" max="28" width="50.6640625" style="82" customWidth="1"/>
    <col min="29" max="16384" width="9.109375" style="82"/>
  </cols>
  <sheetData>
    <row r="1" spans="1:29" ht="45" customHeight="1" x14ac:dyDescent="0.3">
      <c r="A1" s="86" t="s">
        <v>0</v>
      </c>
      <c r="B1" s="86" t="s">
        <v>1</v>
      </c>
      <c r="C1" s="86" t="s">
        <v>2</v>
      </c>
      <c r="D1" s="86" t="s">
        <v>3</v>
      </c>
      <c r="E1" s="86" t="s">
        <v>4</v>
      </c>
      <c r="F1" s="86" t="s">
        <v>5</v>
      </c>
      <c r="G1" s="87" t="s">
        <v>428</v>
      </c>
      <c r="H1" s="88" t="s">
        <v>429</v>
      </c>
      <c r="I1" s="86" t="s">
        <v>8</v>
      </c>
      <c r="J1" s="86" t="s">
        <v>9</v>
      </c>
      <c r="K1" s="86" t="s">
        <v>261</v>
      </c>
      <c r="L1" s="86" t="s">
        <v>11</v>
      </c>
      <c r="M1" s="86" t="s">
        <v>12</v>
      </c>
      <c r="N1" s="86" t="s">
        <v>13</v>
      </c>
      <c r="O1" s="188" t="s">
        <v>227</v>
      </c>
      <c r="P1" s="188" t="s">
        <v>230</v>
      </c>
      <c r="Q1" s="89" t="s">
        <v>292</v>
      </c>
      <c r="R1" s="188" t="s">
        <v>236</v>
      </c>
      <c r="S1" s="188" t="s">
        <v>293</v>
      </c>
      <c r="T1" s="188" t="s">
        <v>234</v>
      </c>
      <c r="U1" s="89" t="s">
        <v>430</v>
      </c>
      <c r="V1" s="188" t="s">
        <v>18</v>
      </c>
      <c r="W1" s="188" t="s">
        <v>19</v>
      </c>
      <c r="X1" s="188" t="s">
        <v>367</v>
      </c>
      <c r="Y1" s="188" t="s">
        <v>431</v>
      </c>
      <c r="Z1" s="188" t="s">
        <v>432</v>
      </c>
      <c r="AA1" s="86" t="s">
        <v>22</v>
      </c>
      <c r="AB1" s="189" t="s">
        <v>23</v>
      </c>
    </row>
    <row r="2" spans="1:29" x14ac:dyDescent="0.3">
      <c r="A2" s="248" t="s">
        <v>433</v>
      </c>
      <c r="B2" s="249" t="s">
        <v>434</v>
      </c>
      <c r="C2" s="250">
        <v>11001</v>
      </c>
      <c r="D2" s="250"/>
      <c r="E2" s="250" t="s">
        <v>435</v>
      </c>
      <c r="F2" s="249" t="s">
        <v>436</v>
      </c>
      <c r="G2" s="250" t="s">
        <v>437</v>
      </c>
      <c r="H2" s="250">
        <v>1</v>
      </c>
      <c r="I2" s="249" t="s">
        <v>438</v>
      </c>
      <c r="J2" s="249" t="s">
        <v>439</v>
      </c>
      <c r="K2" s="249" t="s">
        <v>437</v>
      </c>
      <c r="L2" s="249" t="s">
        <v>41</v>
      </c>
      <c r="M2" s="249" t="s">
        <v>30</v>
      </c>
      <c r="N2" s="249" t="s">
        <v>440</v>
      </c>
      <c r="O2" s="251" t="s">
        <v>30</v>
      </c>
      <c r="P2" s="251" t="s">
        <v>30</v>
      </c>
      <c r="Q2" s="251">
        <v>38980</v>
      </c>
      <c r="R2" s="251" t="s">
        <v>30</v>
      </c>
      <c r="S2" s="251" t="s">
        <v>30</v>
      </c>
      <c r="T2" s="251" t="s">
        <v>30</v>
      </c>
      <c r="U2" s="251"/>
      <c r="V2" s="251">
        <v>39346</v>
      </c>
      <c r="W2" s="251">
        <v>39450</v>
      </c>
      <c r="X2" s="251"/>
      <c r="Y2" s="251">
        <v>40263</v>
      </c>
      <c r="Z2" s="251">
        <v>40448</v>
      </c>
      <c r="AA2" s="252" t="s">
        <v>437</v>
      </c>
      <c r="AB2" s="249" t="s">
        <v>473</v>
      </c>
    </row>
    <row r="3" spans="1:29" s="2" customFormat="1" x14ac:dyDescent="0.3">
      <c r="A3" s="248" t="s">
        <v>433</v>
      </c>
      <c r="B3" s="249" t="s">
        <v>441</v>
      </c>
      <c r="C3" s="250">
        <v>11001</v>
      </c>
      <c r="D3" s="250"/>
      <c r="E3" s="250" t="s">
        <v>442</v>
      </c>
      <c r="F3" s="249" t="s">
        <v>437</v>
      </c>
      <c r="G3" s="250" t="s">
        <v>437</v>
      </c>
      <c r="H3" s="250" t="s">
        <v>437</v>
      </c>
      <c r="I3" s="249" t="s">
        <v>438</v>
      </c>
      <c r="J3" s="249" t="s">
        <v>443</v>
      </c>
      <c r="K3" s="249" t="s">
        <v>437</v>
      </c>
      <c r="L3" s="249" t="s">
        <v>437</v>
      </c>
      <c r="M3" s="249" t="s">
        <v>437</v>
      </c>
      <c r="N3" s="249" t="s">
        <v>437</v>
      </c>
      <c r="O3" s="251" t="s">
        <v>30</v>
      </c>
      <c r="P3" s="251" t="s">
        <v>30</v>
      </c>
      <c r="Q3" s="251" t="s">
        <v>35</v>
      </c>
      <c r="R3" s="251" t="s">
        <v>30</v>
      </c>
      <c r="S3" s="251" t="s">
        <v>30</v>
      </c>
      <c r="T3" s="251" t="s">
        <v>30</v>
      </c>
      <c r="U3" s="251"/>
      <c r="V3" s="251"/>
      <c r="W3" s="251"/>
      <c r="X3" s="251"/>
      <c r="Y3" s="251" t="s">
        <v>30</v>
      </c>
      <c r="Z3" s="251" t="s">
        <v>30</v>
      </c>
      <c r="AA3" s="252" t="s">
        <v>437</v>
      </c>
      <c r="AB3" s="249" t="s">
        <v>437</v>
      </c>
    </row>
    <row r="4" spans="1:29" ht="15" customHeight="1" x14ac:dyDescent="0.3">
      <c r="A4" s="248" t="s">
        <v>433</v>
      </c>
      <c r="B4" s="249" t="s">
        <v>444</v>
      </c>
      <c r="C4" s="250">
        <v>11001</v>
      </c>
      <c r="D4" s="250"/>
      <c r="E4" s="250" t="s">
        <v>445</v>
      </c>
      <c r="F4" s="249" t="s">
        <v>437</v>
      </c>
      <c r="G4" s="250" t="s">
        <v>437</v>
      </c>
      <c r="H4" s="250" t="s">
        <v>437</v>
      </c>
      <c r="I4" s="249" t="s">
        <v>446</v>
      </c>
      <c r="J4" s="249" t="s">
        <v>443</v>
      </c>
      <c r="K4" s="249" t="s">
        <v>437</v>
      </c>
      <c r="L4" s="249" t="s">
        <v>437</v>
      </c>
      <c r="M4" s="249" t="s">
        <v>437</v>
      </c>
      <c r="N4" s="249" t="s">
        <v>437</v>
      </c>
      <c r="O4" s="251" t="s">
        <v>30</v>
      </c>
      <c r="P4" s="251" t="s">
        <v>30</v>
      </c>
      <c r="Q4" s="251" t="s">
        <v>35</v>
      </c>
      <c r="R4" s="251" t="s">
        <v>30</v>
      </c>
      <c r="S4" s="251" t="s">
        <v>30</v>
      </c>
      <c r="T4" s="251" t="s">
        <v>30</v>
      </c>
      <c r="U4" s="251"/>
      <c r="V4" s="251"/>
      <c r="W4" s="251"/>
      <c r="X4" s="251"/>
      <c r="Y4" s="251" t="s">
        <v>30</v>
      </c>
      <c r="Z4" s="251" t="s">
        <v>30</v>
      </c>
      <c r="AA4" s="252" t="s">
        <v>437</v>
      </c>
      <c r="AB4" s="249" t="s">
        <v>437</v>
      </c>
      <c r="AC4" s="190"/>
    </row>
    <row r="5" spans="1:29" ht="15" customHeight="1" x14ac:dyDescent="0.3">
      <c r="A5" s="248" t="s">
        <v>54</v>
      </c>
      <c r="B5" s="249" t="s">
        <v>474</v>
      </c>
      <c r="C5" s="249">
        <v>10001</v>
      </c>
      <c r="D5" s="249"/>
      <c r="E5" s="250" t="s">
        <v>475</v>
      </c>
      <c r="F5" s="249" t="s">
        <v>25</v>
      </c>
      <c r="G5" s="249"/>
      <c r="H5" s="250">
        <v>3</v>
      </c>
      <c r="I5" s="249" t="s">
        <v>26</v>
      </c>
      <c r="J5" s="249" t="s">
        <v>74</v>
      </c>
      <c r="K5" s="249" t="s">
        <v>476</v>
      </c>
      <c r="L5" s="249" t="s">
        <v>477</v>
      </c>
      <c r="M5" s="249" t="s">
        <v>35</v>
      </c>
      <c r="N5" s="249" t="s">
        <v>477</v>
      </c>
      <c r="O5" s="250" t="s">
        <v>30</v>
      </c>
      <c r="P5" s="251">
        <v>42178</v>
      </c>
      <c r="Q5" s="251">
        <v>42415</v>
      </c>
      <c r="R5" s="250" t="s">
        <v>35</v>
      </c>
      <c r="S5" s="251">
        <v>42480</v>
      </c>
      <c r="T5" s="250" t="s">
        <v>30</v>
      </c>
      <c r="U5" s="250"/>
      <c r="V5" s="251">
        <v>42887</v>
      </c>
      <c r="W5" s="251">
        <v>42979</v>
      </c>
      <c r="X5" s="250"/>
      <c r="Y5" s="251">
        <v>43089</v>
      </c>
      <c r="Z5" s="251">
        <v>43271</v>
      </c>
      <c r="AA5" s="252" t="s">
        <v>437</v>
      </c>
      <c r="AB5" s="249" t="s">
        <v>437</v>
      </c>
      <c r="AC5" s="190"/>
    </row>
    <row r="6" spans="1:29" ht="15" customHeight="1" x14ac:dyDescent="0.3">
      <c r="A6" s="248" t="s">
        <v>54</v>
      </c>
      <c r="B6" s="249" t="s">
        <v>447</v>
      </c>
      <c r="C6" s="250">
        <v>10001</v>
      </c>
      <c r="D6" s="250"/>
      <c r="E6" s="250" t="s">
        <v>448</v>
      </c>
      <c r="F6" s="249" t="s">
        <v>437</v>
      </c>
      <c r="G6" s="250" t="s">
        <v>437</v>
      </c>
      <c r="H6" s="250">
        <v>15</v>
      </c>
      <c r="I6" s="249" t="s">
        <v>437</v>
      </c>
      <c r="J6" s="249" t="s">
        <v>437</v>
      </c>
      <c r="K6" s="249" t="s">
        <v>437</v>
      </c>
      <c r="L6" s="249" t="s">
        <v>437</v>
      </c>
      <c r="M6" s="249" t="s">
        <v>437</v>
      </c>
      <c r="N6" s="249" t="s">
        <v>437</v>
      </c>
      <c r="O6" s="251" t="s">
        <v>30</v>
      </c>
      <c r="P6" s="251" t="s">
        <v>30</v>
      </c>
      <c r="Q6" s="251">
        <v>37161</v>
      </c>
      <c r="R6" s="251" t="s">
        <v>30</v>
      </c>
      <c r="S6" s="251" t="s">
        <v>30</v>
      </c>
      <c r="T6" s="251" t="s">
        <v>30</v>
      </c>
      <c r="U6" s="251"/>
      <c r="V6" s="251"/>
      <c r="W6" s="251"/>
      <c r="X6" s="251"/>
      <c r="Y6" s="251">
        <v>37565</v>
      </c>
      <c r="Z6" s="251">
        <v>37746</v>
      </c>
      <c r="AA6" s="204"/>
      <c r="AB6" s="204" t="s">
        <v>42</v>
      </c>
      <c r="AC6" s="190"/>
    </row>
    <row r="7" spans="1:29" ht="15" customHeight="1" x14ac:dyDescent="0.3">
      <c r="A7" s="248" t="s">
        <v>54</v>
      </c>
      <c r="B7" s="249" t="s">
        <v>457</v>
      </c>
      <c r="C7" s="250">
        <v>10001</v>
      </c>
      <c r="D7" s="250"/>
      <c r="E7" s="250" t="s">
        <v>458</v>
      </c>
      <c r="F7" s="249" t="s">
        <v>25</v>
      </c>
      <c r="G7" s="250" t="s">
        <v>437</v>
      </c>
      <c r="H7" s="250">
        <v>12</v>
      </c>
      <c r="I7" s="249" t="s">
        <v>446</v>
      </c>
      <c r="J7" s="249" t="s">
        <v>27</v>
      </c>
      <c r="K7" s="249" t="s">
        <v>437</v>
      </c>
      <c r="L7" s="249" t="s">
        <v>459</v>
      </c>
      <c r="M7" s="249" t="s">
        <v>459</v>
      </c>
      <c r="N7" s="249" t="s">
        <v>459</v>
      </c>
      <c r="O7" s="251">
        <v>40513</v>
      </c>
      <c r="P7" s="251">
        <v>41121</v>
      </c>
      <c r="Q7" s="251">
        <v>41151</v>
      </c>
      <c r="R7" s="251">
        <v>41961</v>
      </c>
      <c r="S7" s="251">
        <v>41204</v>
      </c>
      <c r="T7" s="251">
        <v>41457</v>
      </c>
      <c r="U7" s="251"/>
      <c r="V7" s="251">
        <v>41424</v>
      </c>
      <c r="W7" s="251">
        <v>41513</v>
      </c>
      <c r="X7" s="251"/>
      <c r="Y7" s="251">
        <v>41646</v>
      </c>
      <c r="Z7" s="251">
        <v>41827</v>
      </c>
      <c r="AA7" s="252"/>
      <c r="AB7" s="249"/>
      <c r="AC7" s="190"/>
    </row>
    <row r="8" spans="1:29" ht="15" customHeight="1" x14ac:dyDescent="0.3">
      <c r="A8" s="248" t="s">
        <v>54</v>
      </c>
      <c r="B8" s="249" t="s">
        <v>480</v>
      </c>
      <c r="C8" s="250">
        <v>10001</v>
      </c>
      <c r="D8" s="250"/>
      <c r="E8" s="250" t="s">
        <v>481</v>
      </c>
      <c r="F8" s="249" t="s">
        <v>437</v>
      </c>
      <c r="G8" s="250" t="s">
        <v>437</v>
      </c>
      <c r="H8" s="250" t="s">
        <v>437</v>
      </c>
      <c r="I8" s="249" t="s">
        <v>26</v>
      </c>
      <c r="J8" s="249" t="s">
        <v>462</v>
      </c>
      <c r="K8" s="249" t="s">
        <v>437</v>
      </c>
      <c r="L8" s="249" t="s">
        <v>437</v>
      </c>
      <c r="M8" s="249" t="s">
        <v>437</v>
      </c>
      <c r="N8" s="249" t="s">
        <v>437</v>
      </c>
      <c r="O8" s="251" t="s">
        <v>30</v>
      </c>
      <c r="P8" s="251" t="s">
        <v>30</v>
      </c>
      <c r="Q8" s="251">
        <v>41151</v>
      </c>
      <c r="R8" s="251" t="s">
        <v>30</v>
      </c>
      <c r="S8" s="251" t="s">
        <v>30</v>
      </c>
      <c r="T8" s="251" t="s">
        <v>30</v>
      </c>
      <c r="U8" s="251"/>
      <c r="V8" s="251"/>
      <c r="W8" s="251"/>
      <c r="X8" s="251"/>
      <c r="Y8" s="251" t="s">
        <v>30</v>
      </c>
      <c r="Z8" s="251" t="s">
        <v>30</v>
      </c>
      <c r="AA8" s="252" t="s">
        <v>437</v>
      </c>
      <c r="AB8" s="204"/>
      <c r="AC8" s="191"/>
    </row>
    <row r="9" spans="1:29" ht="15" customHeight="1" x14ac:dyDescent="0.3">
      <c r="A9" s="248" t="s">
        <v>54</v>
      </c>
      <c r="B9" s="249" t="s">
        <v>455</v>
      </c>
      <c r="C9" s="250">
        <v>10003</v>
      </c>
      <c r="D9" s="250"/>
      <c r="E9" s="250" t="s">
        <v>456</v>
      </c>
      <c r="F9" s="249" t="s">
        <v>437</v>
      </c>
      <c r="G9" s="250" t="s">
        <v>437</v>
      </c>
      <c r="H9" s="250" t="s">
        <v>437</v>
      </c>
      <c r="I9" s="249" t="s">
        <v>437</v>
      </c>
      <c r="J9" s="249" t="s">
        <v>437</v>
      </c>
      <c r="K9" s="249" t="s">
        <v>437</v>
      </c>
      <c r="L9" s="249" t="s">
        <v>437</v>
      </c>
      <c r="M9" s="249" t="s">
        <v>437</v>
      </c>
      <c r="N9" s="249" t="s">
        <v>437</v>
      </c>
      <c r="O9" s="251" t="s">
        <v>30</v>
      </c>
      <c r="P9" s="251" t="s">
        <v>30</v>
      </c>
      <c r="Q9" s="251">
        <v>38596</v>
      </c>
      <c r="R9" s="251" t="s">
        <v>30</v>
      </c>
      <c r="S9" s="251" t="s">
        <v>30</v>
      </c>
      <c r="T9" s="251" t="s">
        <v>30</v>
      </c>
      <c r="U9" s="251"/>
      <c r="V9" s="251"/>
      <c r="W9" s="251"/>
      <c r="X9" s="251"/>
      <c r="Y9" s="251">
        <v>38915</v>
      </c>
      <c r="Z9" s="251">
        <v>39099</v>
      </c>
      <c r="AA9" s="252" t="s">
        <v>437</v>
      </c>
      <c r="AB9" s="249" t="s">
        <v>437</v>
      </c>
      <c r="AC9" s="191"/>
    </row>
    <row r="10" spans="1:29" ht="15" customHeight="1" x14ac:dyDescent="0.3">
      <c r="A10" s="248" t="s">
        <v>54</v>
      </c>
      <c r="B10" s="249" t="s">
        <v>282</v>
      </c>
      <c r="C10" s="250">
        <v>10003</v>
      </c>
      <c r="D10" s="250"/>
      <c r="E10" s="250" t="s">
        <v>55</v>
      </c>
      <c r="F10" s="249" t="s">
        <v>56</v>
      </c>
      <c r="G10" s="250">
        <v>1</v>
      </c>
      <c r="H10" s="250">
        <v>7</v>
      </c>
      <c r="I10" s="249" t="s">
        <v>26</v>
      </c>
      <c r="J10" s="249" t="s">
        <v>74</v>
      </c>
      <c r="K10" s="249" t="s">
        <v>57</v>
      </c>
      <c r="L10" s="249" t="s">
        <v>58</v>
      </c>
      <c r="M10" s="249" t="s">
        <v>35</v>
      </c>
      <c r="N10" s="249" t="s">
        <v>59</v>
      </c>
      <c r="O10" s="251" t="s">
        <v>30</v>
      </c>
      <c r="P10" s="251" t="s">
        <v>30</v>
      </c>
      <c r="Q10" s="251">
        <v>42901</v>
      </c>
      <c r="R10" s="251" t="s">
        <v>30</v>
      </c>
      <c r="S10" s="251" t="s">
        <v>30</v>
      </c>
      <c r="T10" s="198"/>
      <c r="U10" s="251">
        <v>43238</v>
      </c>
      <c r="V10" s="251">
        <v>43448</v>
      </c>
      <c r="W10" s="251">
        <v>43538</v>
      </c>
      <c r="X10" s="251">
        <v>43677</v>
      </c>
      <c r="Y10" s="251">
        <v>43668</v>
      </c>
      <c r="Z10" s="251">
        <v>43852</v>
      </c>
      <c r="AA10" s="252" t="s">
        <v>437</v>
      </c>
      <c r="AB10" s="249" t="s">
        <v>495</v>
      </c>
    </row>
    <row r="11" spans="1:29" ht="15" customHeight="1" x14ac:dyDescent="0.3">
      <c r="A11" s="253" t="s">
        <v>54</v>
      </c>
      <c r="B11" s="254" t="s">
        <v>486</v>
      </c>
      <c r="C11" s="255" t="s">
        <v>487</v>
      </c>
      <c r="D11" s="255"/>
      <c r="E11" s="255" t="s">
        <v>55</v>
      </c>
      <c r="F11" s="254" t="s">
        <v>56</v>
      </c>
      <c r="G11" s="255"/>
      <c r="H11" s="255">
        <v>14</v>
      </c>
      <c r="I11" s="254" t="s">
        <v>26</v>
      </c>
      <c r="J11" s="253" t="s">
        <v>488</v>
      </c>
      <c r="K11" s="254" t="s">
        <v>57</v>
      </c>
      <c r="L11" s="254" t="s">
        <v>58</v>
      </c>
      <c r="M11" s="253" t="s">
        <v>35</v>
      </c>
      <c r="N11" s="254" t="s">
        <v>58</v>
      </c>
      <c r="O11" s="256" t="s">
        <v>30</v>
      </c>
      <c r="P11" s="256" t="s">
        <v>30</v>
      </c>
      <c r="Q11" s="256">
        <v>42901</v>
      </c>
      <c r="R11" s="255" t="s">
        <v>30</v>
      </c>
      <c r="S11" s="256" t="s">
        <v>30</v>
      </c>
      <c r="T11" s="255" t="s">
        <v>30</v>
      </c>
      <c r="U11" s="255"/>
      <c r="V11" s="256" t="s">
        <v>30</v>
      </c>
      <c r="W11" s="256" t="s">
        <v>30</v>
      </c>
      <c r="X11" s="256"/>
      <c r="Y11" s="256" t="s">
        <v>35</v>
      </c>
      <c r="Z11" s="256" t="s">
        <v>35</v>
      </c>
      <c r="AA11" s="252" t="s">
        <v>437</v>
      </c>
      <c r="AB11" s="249" t="s">
        <v>437</v>
      </c>
      <c r="AC11" s="191"/>
    </row>
    <row r="12" spans="1:29" ht="15" customHeight="1" x14ac:dyDescent="0.3">
      <c r="A12" s="248" t="s">
        <v>54</v>
      </c>
      <c r="B12" s="249" t="s">
        <v>449</v>
      </c>
      <c r="C12" s="250">
        <v>10003</v>
      </c>
      <c r="D12" s="250"/>
      <c r="E12" s="250" t="s">
        <v>450</v>
      </c>
      <c r="F12" s="249" t="s">
        <v>437</v>
      </c>
      <c r="G12" s="250" t="s">
        <v>437</v>
      </c>
      <c r="H12" s="250" t="s">
        <v>437</v>
      </c>
      <c r="I12" s="249" t="s">
        <v>437</v>
      </c>
      <c r="J12" s="249" t="s">
        <v>437</v>
      </c>
      <c r="K12" s="249" t="s">
        <v>437</v>
      </c>
      <c r="L12" s="249" t="s">
        <v>437</v>
      </c>
      <c r="M12" s="249" t="s">
        <v>437</v>
      </c>
      <c r="N12" s="249" t="s">
        <v>437</v>
      </c>
      <c r="O12" s="251" t="s">
        <v>30</v>
      </c>
      <c r="P12" s="251" t="s">
        <v>30</v>
      </c>
      <c r="Q12" s="251" t="s">
        <v>35</v>
      </c>
      <c r="R12" s="251" t="s">
        <v>30</v>
      </c>
      <c r="S12" s="251" t="s">
        <v>30</v>
      </c>
      <c r="T12" s="251" t="s">
        <v>30</v>
      </c>
      <c r="U12" s="251"/>
      <c r="V12" s="251"/>
      <c r="W12" s="251"/>
      <c r="X12" s="251"/>
      <c r="Y12" s="251">
        <v>37565</v>
      </c>
      <c r="Z12" s="251">
        <v>37746</v>
      </c>
      <c r="AA12" s="252" t="s">
        <v>437</v>
      </c>
      <c r="AB12" s="249" t="s">
        <v>437</v>
      </c>
      <c r="AC12" s="191"/>
    </row>
    <row r="13" spans="1:29" ht="15" customHeight="1" x14ac:dyDescent="0.3">
      <c r="A13" s="248" t="s">
        <v>54</v>
      </c>
      <c r="B13" s="249" t="s">
        <v>465</v>
      </c>
      <c r="C13" s="250">
        <v>10003</v>
      </c>
      <c r="D13" s="250"/>
      <c r="E13" s="250" t="s">
        <v>466</v>
      </c>
      <c r="F13" s="249" t="s">
        <v>437</v>
      </c>
      <c r="G13" s="250" t="s">
        <v>437</v>
      </c>
      <c r="H13" s="250" t="s">
        <v>437</v>
      </c>
      <c r="I13" s="249" t="s">
        <v>446</v>
      </c>
      <c r="J13" s="249" t="s">
        <v>27</v>
      </c>
      <c r="K13" s="249" t="s">
        <v>437</v>
      </c>
      <c r="L13" s="249" t="s">
        <v>437</v>
      </c>
      <c r="M13" s="249" t="s">
        <v>437</v>
      </c>
      <c r="N13" s="249" t="s">
        <v>437</v>
      </c>
      <c r="O13" s="251">
        <v>40512</v>
      </c>
      <c r="P13" s="251">
        <v>41249</v>
      </c>
      <c r="Q13" s="251">
        <v>41404</v>
      </c>
      <c r="R13" s="251">
        <v>42194</v>
      </c>
      <c r="S13" s="251">
        <v>41443</v>
      </c>
      <c r="T13" s="251">
        <v>41604</v>
      </c>
      <c r="U13" s="251"/>
      <c r="V13" s="251"/>
      <c r="W13" s="251"/>
      <c r="X13" s="251"/>
      <c r="Y13" s="251">
        <v>41855</v>
      </c>
      <c r="Z13" s="251">
        <v>42039</v>
      </c>
      <c r="AA13" s="252" t="s">
        <v>437</v>
      </c>
      <c r="AB13" s="249" t="s">
        <v>437</v>
      </c>
      <c r="AC13" s="190"/>
    </row>
    <row r="14" spans="1:29" ht="15" customHeight="1" x14ac:dyDescent="0.3">
      <c r="A14" s="248" t="s">
        <v>54</v>
      </c>
      <c r="B14" s="249" t="s">
        <v>482</v>
      </c>
      <c r="C14" s="250">
        <v>10003</v>
      </c>
      <c r="D14" s="250"/>
      <c r="E14" s="250" t="s">
        <v>483</v>
      </c>
      <c r="F14" s="249" t="s">
        <v>437</v>
      </c>
      <c r="G14" s="250" t="s">
        <v>437</v>
      </c>
      <c r="H14" s="250" t="s">
        <v>437</v>
      </c>
      <c r="I14" s="249" t="s">
        <v>26</v>
      </c>
      <c r="J14" s="249" t="s">
        <v>462</v>
      </c>
      <c r="K14" s="249" t="s">
        <v>437</v>
      </c>
      <c r="L14" s="249" t="s">
        <v>437</v>
      </c>
      <c r="M14" s="249" t="s">
        <v>437</v>
      </c>
      <c r="N14" s="249" t="s">
        <v>437</v>
      </c>
      <c r="O14" s="251" t="s">
        <v>30</v>
      </c>
      <c r="P14" s="251" t="s">
        <v>30</v>
      </c>
      <c r="Q14" s="251">
        <v>40854</v>
      </c>
      <c r="R14" s="251" t="s">
        <v>30</v>
      </c>
      <c r="S14" s="251" t="s">
        <v>30</v>
      </c>
      <c r="T14" s="251" t="s">
        <v>30</v>
      </c>
      <c r="U14" s="251"/>
      <c r="V14" s="251"/>
      <c r="W14" s="251"/>
      <c r="X14" s="251"/>
      <c r="Y14" s="251" t="s">
        <v>30</v>
      </c>
      <c r="Z14" s="251" t="s">
        <v>30</v>
      </c>
      <c r="AA14" s="252" t="s">
        <v>437</v>
      </c>
      <c r="AB14" s="249" t="s">
        <v>437</v>
      </c>
      <c r="AC14" s="190"/>
    </row>
    <row r="15" spans="1:29" ht="15" customHeight="1" x14ac:dyDescent="0.3">
      <c r="A15" s="248" t="s">
        <v>54</v>
      </c>
      <c r="B15" s="249" t="s">
        <v>463</v>
      </c>
      <c r="C15" s="250">
        <v>10003</v>
      </c>
      <c r="D15" s="250"/>
      <c r="E15" s="250" t="s">
        <v>464</v>
      </c>
      <c r="F15" s="249" t="s">
        <v>437</v>
      </c>
      <c r="G15" s="250" t="s">
        <v>437</v>
      </c>
      <c r="H15" s="250" t="s">
        <v>437</v>
      </c>
      <c r="I15" s="249" t="s">
        <v>26</v>
      </c>
      <c r="J15" s="249" t="s">
        <v>462</v>
      </c>
      <c r="K15" s="249" t="s">
        <v>437</v>
      </c>
      <c r="L15" s="249" t="s">
        <v>437</v>
      </c>
      <c r="M15" s="249" t="s">
        <v>437</v>
      </c>
      <c r="N15" s="249" t="s">
        <v>437</v>
      </c>
      <c r="O15" s="251" t="s">
        <v>30</v>
      </c>
      <c r="P15" s="251" t="s">
        <v>30</v>
      </c>
      <c r="Q15" s="251">
        <v>41394</v>
      </c>
      <c r="R15" s="251" t="s">
        <v>30</v>
      </c>
      <c r="S15" s="251">
        <v>41443</v>
      </c>
      <c r="T15" s="251" t="s">
        <v>30</v>
      </c>
      <c r="U15" s="251"/>
      <c r="V15" s="251"/>
      <c r="W15" s="251"/>
      <c r="X15" s="251"/>
      <c r="Y15" s="251">
        <v>41701</v>
      </c>
      <c r="Z15" s="251">
        <v>41885</v>
      </c>
      <c r="AA15" s="252" t="s">
        <v>437</v>
      </c>
      <c r="AB15" s="249" t="s">
        <v>437</v>
      </c>
      <c r="AC15" s="190"/>
    </row>
    <row r="16" spans="1:29" ht="15" customHeight="1" x14ac:dyDescent="0.3">
      <c r="A16" s="199" t="s">
        <v>54</v>
      </c>
      <c r="B16" s="204" t="s">
        <v>479</v>
      </c>
      <c r="C16" s="198">
        <v>10005</v>
      </c>
      <c r="D16" s="199"/>
      <c r="E16" s="228" t="s">
        <v>475</v>
      </c>
      <c r="F16" s="204" t="s">
        <v>25</v>
      </c>
      <c r="G16" s="198">
        <v>1</v>
      </c>
      <c r="H16" s="228">
        <v>8</v>
      </c>
      <c r="I16" s="204" t="s">
        <v>26</v>
      </c>
      <c r="J16" s="204" t="s">
        <v>74</v>
      </c>
      <c r="K16" s="204" t="s">
        <v>476</v>
      </c>
      <c r="L16" s="204" t="s">
        <v>477</v>
      </c>
      <c r="M16" s="204" t="s">
        <v>35</v>
      </c>
      <c r="N16" s="204" t="s">
        <v>477</v>
      </c>
      <c r="O16" s="198" t="s">
        <v>30</v>
      </c>
      <c r="P16" s="161">
        <v>42178</v>
      </c>
      <c r="Q16" s="161">
        <v>42415</v>
      </c>
      <c r="R16" s="198" t="s">
        <v>35</v>
      </c>
      <c r="S16" s="161">
        <v>42480</v>
      </c>
      <c r="T16" s="251" t="s">
        <v>30</v>
      </c>
      <c r="U16" s="161">
        <v>42678</v>
      </c>
      <c r="V16" s="161">
        <v>42888</v>
      </c>
      <c r="W16" s="161">
        <v>42980</v>
      </c>
      <c r="X16" s="161"/>
      <c r="Y16" s="161">
        <v>43089</v>
      </c>
      <c r="Z16" s="161">
        <v>43271</v>
      </c>
      <c r="AA16" s="252" t="s">
        <v>437</v>
      </c>
      <c r="AB16" s="249" t="s">
        <v>437</v>
      </c>
    </row>
    <row r="17" spans="1:30" ht="15" customHeight="1" x14ac:dyDescent="0.3">
      <c r="A17" s="248" t="s">
        <v>54</v>
      </c>
      <c r="B17" s="249" t="s">
        <v>451</v>
      </c>
      <c r="C17" s="250">
        <v>10005</v>
      </c>
      <c r="D17" s="250"/>
      <c r="E17" s="250" t="s">
        <v>452</v>
      </c>
      <c r="F17" s="249" t="s">
        <v>437</v>
      </c>
      <c r="G17" s="250" t="s">
        <v>437</v>
      </c>
      <c r="H17" s="250" t="s">
        <v>437</v>
      </c>
      <c r="I17" s="249" t="s">
        <v>437</v>
      </c>
      <c r="J17" s="249" t="s">
        <v>437</v>
      </c>
      <c r="K17" s="249" t="s">
        <v>437</v>
      </c>
      <c r="L17" s="249" t="s">
        <v>437</v>
      </c>
      <c r="M17" s="249" t="s">
        <v>437</v>
      </c>
      <c r="N17" s="249" t="s">
        <v>437</v>
      </c>
      <c r="O17" s="251" t="s">
        <v>30</v>
      </c>
      <c r="P17" s="251" t="s">
        <v>30</v>
      </c>
      <c r="Q17" s="251">
        <v>38016</v>
      </c>
      <c r="R17" s="251" t="s">
        <v>30</v>
      </c>
      <c r="S17" s="251" t="s">
        <v>30</v>
      </c>
      <c r="T17" s="251" t="s">
        <v>30</v>
      </c>
      <c r="U17" s="251"/>
      <c r="V17" s="251"/>
      <c r="W17" s="251"/>
      <c r="X17" s="251"/>
      <c r="Y17" s="251" t="s">
        <v>30</v>
      </c>
      <c r="Z17" s="251">
        <v>38358</v>
      </c>
      <c r="AA17" s="252" t="s">
        <v>437</v>
      </c>
      <c r="AB17" s="249" t="s">
        <v>437</v>
      </c>
    </row>
    <row r="18" spans="1:30" ht="15" customHeight="1" x14ac:dyDescent="0.3">
      <c r="A18" s="248" t="s">
        <v>54</v>
      </c>
      <c r="B18" s="249" t="s">
        <v>484</v>
      </c>
      <c r="C18" s="250">
        <v>10005</v>
      </c>
      <c r="D18" s="250"/>
      <c r="E18" s="250" t="s">
        <v>485</v>
      </c>
      <c r="F18" s="249" t="s">
        <v>437</v>
      </c>
      <c r="G18" s="250" t="s">
        <v>437</v>
      </c>
      <c r="H18" s="250" t="s">
        <v>437</v>
      </c>
      <c r="I18" s="249" t="s">
        <v>446</v>
      </c>
      <c r="J18" s="249" t="s">
        <v>462</v>
      </c>
      <c r="K18" s="249" t="s">
        <v>437</v>
      </c>
      <c r="L18" s="249" t="s">
        <v>437</v>
      </c>
      <c r="M18" s="249" t="s">
        <v>437</v>
      </c>
      <c r="N18" s="249" t="s">
        <v>437</v>
      </c>
      <c r="O18" s="251" t="s">
        <v>30</v>
      </c>
      <c r="P18" s="251" t="s">
        <v>30</v>
      </c>
      <c r="Q18" s="251">
        <v>41425</v>
      </c>
      <c r="R18" s="251" t="s">
        <v>30</v>
      </c>
      <c r="S18" s="251" t="s">
        <v>30</v>
      </c>
      <c r="T18" s="251" t="s">
        <v>30</v>
      </c>
      <c r="U18" s="251"/>
      <c r="V18" s="251"/>
      <c r="W18" s="251"/>
      <c r="X18" s="251"/>
      <c r="Y18" s="251" t="s">
        <v>30</v>
      </c>
      <c r="Z18" s="251" t="s">
        <v>30</v>
      </c>
      <c r="AA18" s="252" t="s">
        <v>437</v>
      </c>
      <c r="AB18" s="249" t="s">
        <v>437</v>
      </c>
    </row>
    <row r="19" spans="1:30" ht="15" customHeight="1" x14ac:dyDescent="0.3">
      <c r="A19" s="257" t="s">
        <v>54</v>
      </c>
      <c r="B19" s="258" t="s">
        <v>469</v>
      </c>
      <c r="C19" s="259" t="s">
        <v>470</v>
      </c>
      <c r="D19" s="259"/>
      <c r="E19" s="260" t="s">
        <v>471</v>
      </c>
      <c r="F19" s="258" t="s">
        <v>25</v>
      </c>
      <c r="G19" s="259"/>
      <c r="H19" s="259">
        <v>2</v>
      </c>
      <c r="I19" s="258" t="s">
        <v>609</v>
      </c>
      <c r="J19" s="258" t="s">
        <v>472</v>
      </c>
      <c r="K19" s="258" t="s">
        <v>28</v>
      </c>
      <c r="L19" s="258" t="s">
        <v>459</v>
      </c>
      <c r="M19" s="258" t="s">
        <v>35</v>
      </c>
      <c r="N19" s="258" t="s">
        <v>35</v>
      </c>
      <c r="O19" s="259" t="s">
        <v>30</v>
      </c>
      <c r="P19" s="259" t="s">
        <v>30</v>
      </c>
      <c r="Q19" s="261">
        <v>42142</v>
      </c>
      <c r="R19" s="259" t="s">
        <v>35</v>
      </c>
      <c r="S19" s="261">
        <v>42145</v>
      </c>
      <c r="T19" s="261">
        <v>42167</v>
      </c>
      <c r="U19" s="259"/>
      <c r="V19" s="261">
        <v>42300</v>
      </c>
      <c r="W19" s="261">
        <v>42389</v>
      </c>
      <c r="X19" s="261"/>
      <c r="Y19" s="262">
        <v>42620</v>
      </c>
      <c r="Z19" s="262">
        <v>42801</v>
      </c>
      <c r="AA19" s="252" t="s">
        <v>437</v>
      </c>
      <c r="AB19" s="249" t="s">
        <v>437</v>
      </c>
    </row>
    <row r="20" spans="1:30" ht="15" customHeight="1" x14ac:dyDescent="0.3">
      <c r="A20" s="248" t="s">
        <v>54</v>
      </c>
      <c r="B20" s="249" t="s">
        <v>467</v>
      </c>
      <c r="C20" s="250">
        <v>10005</v>
      </c>
      <c r="D20" s="250"/>
      <c r="E20" s="250" t="s">
        <v>468</v>
      </c>
      <c r="F20" s="249" t="s">
        <v>25</v>
      </c>
      <c r="G20" s="250">
        <v>1</v>
      </c>
      <c r="H20" s="250">
        <v>25</v>
      </c>
      <c r="I20" s="258" t="s">
        <v>609</v>
      </c>
      <c r="J20" s="249" t="s">
        <v>27</v>
      </c>
      <c r="K20" s="249" t="s">
        <v>437</v>
      </c>
      <c r="L20" s="249" t="s">
        <v>459</v>
      </c>
      <c r="M20" s="249" t="s">
        <v>459</v>
      </c>
      <c r="N20" s="249" t="s">
        <v>459</v>
      </c>
      <c r="O20" s="251">
        <v>40878</v>
      </c>
      <c r="P20" s="251">
        <v>41249</v>
      </c>
      <c r="Q20" s="251">
        <v>41305</v>
      </c>
      <c r="R20" s="251">
        <v>42088</v>
      </c>
      <c r="S20" s="251">
        <v>41444</v>
      </c>
      <c r="T20" s="251">
        <v>41610</v>
      </c>
      <c r="U20" s="251">
        <v>41425</v>
      </c>
      <c r="V20" s="251">
        <v>41686</v>
      </c>
      <c r="W20" s="251">
        <v>41765</v>
      </c>
      <c r="X20" s="251"/>
      <c r="Y20" s="251">
        <v>41898</v>
      </c>
      <c r="Z20" s="251">
        <v>42079</v>
      </c>
      <c r="AA20" s="252" t="s">
        <v>437</v>
      </c>
      <c r="AB20" s="249" t="s">
        <v>437</v>
      </c>
    </row>
    <row r="21" spans="1:30" x14ac:dyDescent="0.3">
      <c r="A21" s="248" t="s">
        <v>54</v>
      </c>
      <c r="B21" s="249" t="s">
        <v>460</v>
      </c>
      <c r="C21" s="250">
        <v>10005</v>
      </c>
      <c r="D21" s="250"/>
      <c r="E21" s="250" t="s">
        <v>461</v>
      </c>
      <c r="F21" s="249" t="s">
        <v>437</v>
      </c>
      <c r="G21" s="250" t="s">
        <v>437</v>
      </c>
      <c r="H21" s="250" t="s">
        <v>437</v>
      </c>
      <c r="I21" s="249" t="s">
        <v>26</v>
      </c>
      <c r="J21" s="249" t="s">
        <v>462</v>
      </c>
      <c r="K21" s="249" t="s">
        <v>437</v>
      </c>
      <c r="L21" s="249" t="s">
        <v>437</v>
      </c>
      <c r="M21" s="249" t="s">
        <v>437</v>
      </c>
      <c r="N21" s="249" t="s">
        <v>437</v>
      </c>
      <c r="O21" s="251" t="s">
        <v>30</v>
      </c>
      <c r="P21" s="251" t="s">
        <v>30</v>
      </c>
      <c r="Q21" s="251">
        <v>40542</v>
      </c>
      <c r="R21" s="251" t="s">
        <v>30</v>
      </c>
      <c r="S21" s="251">
        <v>40632</v>
      </c>
      <c r="T21" s="251" t="s">
        <v>30</v>
      </c>
      <c r="U21" s="251"/>
      <c r="V21" s="251"/>
      <c r="W21" s="251"/>
      <c r="X21" s="251"/>
      <c r="Y21" s="251">
        <v>41646</v>
      </c>
      <c r="Z21" s="251">
        <v>41827</v>
      </c>
      <c r="AA21" s="252" t="s">
        <v>437</v>
      </c>
      <c r="AB21" s="204"/>
      <c r="AC21" s="82" t="s">
        <v>437</v>
      </c>
      <c r="AD21" s="82" t="s">
        <v>437</v>
      </c>
    </row>
    <row r="22" spans="1:30" x14ac:dyDescent="0.3">
      <c r="A22" s="248" t="s">
        <v>54</v>
      </c>
      <c r="B22" s="249" t="s">
        <v>453</v>
      </c>
      <c r="C22" s="250">
        <v>10005</v>
      </c>
      <c r="D22" s="250"/>
      <c r="E22" s="250" t="s">
        <v>454</v>
      </c>
      <c r="F22" s="249" t="s">
        <v>437</v>
      </c>
      <c r="G22" s="250" t="s">
        <v>437</v>
      </c>
      <c r="H22" s="250" t="s">
        <v>437</v>
      </c>
      <c r="I22" s="249" t="s">
        <v>437</v>
      </c>
      <c r="J22" s="249" t="s">
        <v>437</v>
      </c>
      <c r="K22" s="249" t="s">
        <v>437</v>
      </c>
      <c r="L22" s="249" t="s">
        <v>437</v>
      </c>
      <c r="M22" s="249" t="s">
        <v>437</v>
      </c>
      <c r="N22" s="249" t="s">
        <v>437</v>
      </c>
      <c r="O22" s="251" t="s">
        <v>30</v>
      </c>
      <c r="P22" s="251" t="s">
        <v>30</v>
      </c>
      <c r="Q22" s="251">
        <v>37992</v>
      </c>
      <c r="R22" s="251" t="s">
        <v>30</v>
      </c>
      <c r="S22" s="251" t="s">
        <v>30</v>
      </c>
      <c r="T22" s="251" t="s">
        <v>30</v>
      </c>
      <c r="U22" s="251"/>
      <c r="V22" s="251"/>
      <c r="W22" s="251"/>
      <c r="X22" s="251"/>
      <c r="Y22" s="251">
        <v>38174</v>
      </c>
      <c r="Z22" s="251">
        <v>38358</v>
      </c>
      <c r="AA22" s="112"/>
      <c r="AB22" s="131" t="s">
        <v>371</v>
      </c>
      <c r="AC22" s="82" t="s">
        <v>437</v>
      </c>
    </row>
    <row r="23" spans="1:30" x14ac:dyDescent="0.3">
      <c r="A23" s="253" t="s">
        <v>36</v>
      </c>
      <c r="B23" s="254" t="s">
        <v>37</v>
      </c>
      <c r="C23" s="255">
        <v>24001</v>
      </c>
      <c r="D23" s="255"/>
      <c r="E23" s="255" t="s">
        <v>38</v>
      </c>
      <c r="F23" s="254" t="s">
        <v>39</v>
      </c>
      <c r="G23" s="255">
        <v>2</v>
      </c>
      <c r="H23" s="255">
        <v>8</v>
      </c>
      <c r="I23" s="254" t="s">
        <v>609</v>
      </c>
      <c r="J23" s="253" t="s">
        <v>122</v>
      </c>
      <c r="K23" s="254" t="s">
        <v>287</v>
      </c>
      <c r="L23" s="254" t="s">
        <v>288</v>
      </c>
      <c r="M23" s="253" t="s">
        <v>41</v>
      </c>
      <c r="N23" s="254" t="s">
        <v>288</v>
      </c>
      <c r="O23" s="256" t="s">
        <v>30</v>
      </c>
      <c r="P23" s="256" t="s">
        <v>30</v>
      </c>
      <c r="Q23" s="256">
        <v>40647</v>
      </c>
      <c r="R23" s="255" t="s">
        <v>30</v>
      </c>
      <c r="S23" s="256">
        <v>40707</v>
      </c>
      <c r="T23" s="255" t="s">
        <v>30</v>
      </c>
      <c r="U23" s="256">
        <v>43445</v>
      </c>
      <c r="V23" s="256">
        <v>43572</v>
      </c>
      <c r="W23" s="256">
        <v>43662</v>
      </c>
      <c r="X23" s="256" t="s">
        <v>30</v>
      </c>
      <c r="Y23" s="256">
        <v>43741</v>
      </c>
      <c r="Z23" s="256">
        <v>43924</v>
      </c>
      <c r="AA23" s="263" t="s">
        <v>437</v>
      </c>
      <c r="AB23" s="267"/>
      <c r="AC23" s="82" t="s">
        <v>437</v>
      </c>
      <c r="AD23" s="82" t="s">
        <v>437</v>
      </c>
    </row>
    <row r="24" spans="1:30" x14ac:dyDescent="0.3">
      <c r="A24" s="203" t="s">
        <v>36</v>
      </c>
      <c r="B24" s="202" t="s">
        <v>188</v>
      </c>
      <c r="C24" s="201">
        <v>24001</v>
      </c>
      <c r="D24" s="203"/>
      <c r="E24" s="264" t="s">
        <v>189</v>
      </c>
      <c r="F24" s="202" t="s">
        <v>56</v>
      </c>
      <c r="G24" s="201">
        <v>2</v>
      </c>
      <c r="H24" s="201">
        <v>8</v>
      </c>
      <c r="I24" s="258" t="s">
        <v>609</v>
      </c>
      <c r="J24" s="202" t="s">
        <v>176</v>
      </c>
      <c r="K24" s="202" t="s">
        <v>287</v>
      </c>
      <c r="L24" s="202" t="s">
        <v>288</v>
      </c>
      <c r="M24" s="201" t="s">
        <v>41</v>
      </c>
      <c r="N24" s="202" t="s">
        <v>40</v>
      </c>
      <c r="O24" s="201" t="s">
        <v>30</v>
      </c>
      <c r="P24" s="201" t="s">
        <v>30</v>
      </c>
      <c r="Q24" s="133">
        <v>43445</v>
      </c>
      <c r="R24" s="251" t="s">
        <v>30</v>
      </c>
      <c r="S24" s="160" t="s">
        <v>30</v>
      </c>
      <c r="T24" s="251" t="s">
        <v>30</v>
      </c>
      <c r="U24" s="133">
        <v>43445</v>
      </c>
      <c r="V24" s="160">
        <v>43572</v>
      </c>
      <c r="W24" s="160">
        <v>43662</v>
      </c>
      <c r="X24" s="251"/>
      <c r="Y24" s="251" t="s">
        <v>30</v>
      </c>
      <c r="Z24" s="251" t="s">
        <v>30</v>
      </c>
      <c r="AA24" s="252" t="s">
        <v>437</v>
      </c>
      <c r="AB24" s="249" t="s">
        <v>530</v>
      </c>
    </row>
    <row r="25" spans="1:30" x14ac:dyDescent="0.3">
      <c r="A25" s="248" t="s">
        <v>36</v>
      </c>
      <c r="B25" s="249" t="s">
        <v>188</v>
      </c>
      <c r="C25" s="250">
        <v>24001</v>
      </c>
      <c r="D25" s="250"/>
      <c r="E25" s="250" t="s">
        <v>189</v>
      </c>
      <c r="F25" s="249" t="s">
        <v>56</v>
      </c>
      <c r="G25" s="250" t="s">
        <v>437</v>
      </c>
      <c r="H25" s="250" t="s">
        <v>437</v>
      </c>
      <c r="I25" s="258" t="s">
        <v>609</v>
      </c>
      <c r="J25" s="249" t="s">
        <v>472</v>
      </c>
      <c r="K25" s="249" t="s">
        <v>489</v>
      </c>
      <c r="L25" s="249" t="s">
        <v>40</v>
      </c>
      <c r="M25" s="249" t="s">
        <v>30</v>
      </c>
      <c r="N25" s="249" t="s">
        <v>30</v>
      </c>
      <c r="O25" s="251" t="s">
        <v>30</v>
      </c>
      <c r="P25" s="251" t="s">
        <v>30</v>
      </c>
      <c r="Q25" s="251">
        <v>42277</v>
      </c>
      <c r="R25" s="251" t="s">
        <v>30</v>
      </c>
      <c r="S25" s="251" t="s">
        <v>30</v>
      </c>
      <c r="T25" s="251" t="s">
        <v>30</v>
      </c>
      <c r="U25" s="251"/>
      <c r="V25" s="251" t="s">
        <v>30</v>
      </c>
      <c r="W25" s="251" t="s">
        <v>30</v>
      </c>
      <c r="X25" s="251"/>
      <c r="Y25" s="251">
        <v>42340</v>
      </c>
      <c r="Z25" s="251">
        <v>42523</v>
      </c>
      <c r="AA25" s="252" t="s">
        <v>437</v>
      </c>
      <c r="AB25" s="204"/>
    </row>
    <row r="26" spans="1:30" x14ac:dyDescent="0.3">
      <c r="A26" s="248" t="s">
        <v>36</v>
      </c>
      <c r="B26" s="249" t="s">
        <v>490</v>
      </c>
      <c r="C26" s="250">
        <v>24001</v>
      </c>
      <c r="D26" s="250"/>
      <c r="E26" s="250" t="s">
        <v>491</v>
      </c>
      <c r="F26" s="249" t="s">
        <v>437</v>
      </c>
      <c r="G26" s="250" t="s">
        <v>437</v>
      </c>
      <c r="H26" s="250" t="s">
        <v>437</v>
      </c>
      <c r="I26" s="249" t="s">
        <v>438</v>
      </c>
      <c r="J26" s="249" t="s">
        <v>437</v>
      </c>
      <c r="K26" s="249" t="s">
        <v>437</v>
      </c>
      <c r="L26" s="249" t="s">
        <v>437</v>
      </c>
      <c r="M26" s="249" t="s">
        <v>437</v>
      </c>
      <c r="N26" s="249" t="s">
        <v>437</v>
      </c>
      <c r="O26" s="251" t="s">
        <v>30</v>
      </c>
      <c r="P26" s="251" t="s">
        <v>30</v>
      </c>
      <c r="Q26" s="251" t="s">
        <v>35</v>
      </c>
      <c r="R26" s="251" t="s">
        <v>30</v>
      </c>
      <c r="S26" s="251" t="s">
        <v>30</v>
      </c>
      <c r="T26" s="251" t="s">
        <v>30</v>
      </c>
      <c r="U26" s="251"/>
      <c r="V26" s="251"/>
      <c r="W26" s="251"/>
      <c r="X26" s="251"/>
      <c r="Y26" s="251" t="s">
        <v>30</v>
      </c>
      <c r="Z26" s="251" t="s">
        <v>30</v>
      </c>
      <c r="AA26" s="252" t="s">
        <v>437</v>
      </c>
      <c r="AB26" s="249" t="s">
        <v>535</v>
      </c>
    </row>
    <row r="27" spans="1:30" x14ac:dyDescent="0.3">
      <c r="A27" s="248" t="s">
        <v>36</v>
      </c>
      <c r="B27" s="249" t="s">
        <v>492</v>
      </c>
      <c r="C27" s="250">
        <v>24003</v>
      </c>
      <c r="D27" s="250"/>
      <c r="E27" s="250" t="s">
        <v>493</v>
      </c>
      <c r="F27" s="249" t="s">
        <v>25</v>
      </c>
      <c r="G27" s="250" t="s">
        <v>437</v>
      </c>
      <c r="H27" s="250" t="s">
        <v>437</v>
      </c>
      <c r="I27" s="258" t="s">
        <v>609</v>
      </c>
      <c r="J27" s="249" t="s">
        <v>472</v>
      </c>
      <c r="K27" s="249" t="s">
        <v>494</v>
      </c>
      <c r="L27" s="249" t="s">
        <v>459</v>
      </c>
      <c r="M27" s="249" t="s">
        <v>41</v>
      </c>
      <c r="N27" s="249" t="s">
        <v>459</v>
      </c>
      <c r="O27" s="251">
        <v>40588</v>
      </c>
      <c r="P27" s="251">
        <v>41358</v>
      </c>
      <c r="Q27" s="251">
        <v>41417</v>
      </c>
      <c r="R27" s="251">
        <v>42440</v>
      </c>
      <c r="S27" s="251">
        <v>41492</v>
      </c>
      <c r="T27" s="251">
        <v>41891</v>
      </c>
      <c r="U27" s="251"/>
      <c r="V27" s="251">
        <v>41682</v>
      </c>
      <c r="W27" s="251">
        <v>41771</v>
      </c>
      <c r="X27" s="251"/>
      <c r="Y27" s="251">
        <v>41869</v>
      </c>
      <c r="Z27" s="251">
        <v>42053</v>
      </c>
      <c r="AA27" s="252"/>
      <c r="AB27" s="249" t="s">
        <v>539</v>
      </c>
    </row>
    <row r="28" spans="1:30" x14ac:dyDescent="0.3">
      <c r="A28" s="248" t="s">
        <v>36</v>
      </c>
      <c r="B28" s="249" t="s">
        <v>496</v>
      </c>
      <c r="C28" s="250">
        <v>24003</v>
      </c>
      <c r="D28" s="250"/>
      <c r="E28" s="250" t="s">
        <v>497</v>
      </c>
      <c r="F28" s="249" t="s">
        <v>25</v>
      </c>
      <c r="G28" s="250" t="s">
        <v>437</v>
      </c>
      <c r="H28" s="250">
        <v>3</v>
      </c>
      <c r="I28" s="258" t="s">
        <v>609</v>
      </c>
      <c r="J28" s="249" t="s">
        <v>443</v>
      </c>
      <c r="K28" s="249" t="s">
        <v>437</v>
      </c>
      <c r="L28" s="249" t="s">
        <v>498</v>
      </c>
      <c r="M28" s="249" t="s">
        <v>30</v>
      </c>
      <c r="N28" s="249" t="s">
        <v>40</v>
      </c>
      <c r="O28" s="251" t="s">
        <v>30</v>
      </c>
      <c r="P28" s="251" t="s">
        <v>30</v>
      </c>
      <c r="Q28" s="251">
        <v>40086</v>
      </c>
      <c r="R28" s="251" t="s">
        <v>30</v>
      </c>
      <c r="S28" s="251">
        <v>40127</v>
      </c>
      <c r="T28" s="251" t="s">
        <v>30</v>
      </c>
      <c r="U28" s="251"/>
      <c r="V28" s="251">
        <v>40340</v>
      </c>
      <c r="W28" s="251">
        <v>40441</v>
      </c>
      <c r="X28" s="251"/>
      <c r="Y28" s="251">
        <v>41015</v>
      </c>
      <c r="Z28" s="251">
        <v>41198</v>
      </c>
      <c r="AA28" s="252" t="s">
        <v>437</v>
      </c>
      <c r="AB28" s="249" t="s">
        <v>437</v>
      </c>
    </row>
    <row r="29" spans="1:30" x14ac:dyDescent="0.3">
      <c r="A29" s="248" t="s">
        <v>36</v>
      </c>
      <c r="B29" s="249" t="s">
        <v>499</v>
      </c>
      <c r="C29" s="250">
        <v>24510</v>
      </c>
      <c r="D29" s="250"/>
      <c r="E29" s="250" t="s">
        <v>500</v>
      </c>
      <c r="F29" s="249" t="s">
        <v>25</v>
      </c>
      <c r="G29" s="250">
        <v>1</v>
      </c>
      <c r="H29" s="250">
        <v>1</v>
      </c>
      <c r="I29" s="249" t="s">
        <v>26</v>
      </c>
      <c r="J29" s="249" t="s">
        <v>443</v>
      </c>
      <c r="K29" s="249" t="s">
        <v>437</v>
      </c>
      <c r="L29" s="249" t="s">
        <v>501</v>
      </c>
      <c r="M29" s="249" t="s">
        <v>30</v>
      </c>
      <c r="N29" s="249" t="s">
        <v>29</v>
      </c>
      <c r="O29" s="251" t="s">
        <v>30</v>
      </c>
      <c r="P29" s="251" t="s">
        <v>30</v>
      </c>
      <c r="Q29" s="251">
        <v>39903</v>
      </c>
      <c r="R29" s="251" t="s">
        <v>30</v>
      </c>
      <c r="S29" s="251" t="s">
        <v>30</v>
      </c>
      <c r="T29" s="251" t="s">
        <v>30</v>
      </c>
      <c r="U29" s="251">
        <v>40542</v>
      </c>
      <c r="V29" s="251"/>
      <c r="W29" s="251"/>
      <c r="X29" s="251"/>
      <c r="Y29" s="251">
        <v>40757</v>
      </c>
      <c r="Z29" s="251">
        <v>40941</v>
      </c>
      <c r="AA29" s="252" t="s">
        <v>437</v>
      </c>
      <c r="AB29" s="249" t="s">
        <v>545</v>
      </c>
    </row>
    <row r="30" spans="1:30" x14ac:dyDescent="0.3">
      <c r="A30" s="248" t="s">
        <v>36</v>
      </c>
      <c r="B30" s="249" t="s">
        <v>502</v>
      </c>
      <c r="C30" s="250">
        <v>24510</v>
      </c>
      <c r="D30" s="250"/>
      <c r="E30" s="250" t="s">
        <v>503</v>
      </c>
      <c r="F30" s="249" t="s">
        <v>437</v>
      </c>
      <c r="G30" s="250" t="s">
        <v>437</v>
      </c>
      <c r="H30" s="250" t="s">
        <v>437</v>
      </c>
      <c r="I30" s="249" t="s">
        <v>26</v>
      </c>
      <c r="J30" s="249" t="s">
        <v>443</v>
      </c>
      <c r="K30" s="249" t="s">
        <v>437</v>
      </c>
      <c r="L30" s="249" t="s">
        <v>437</v>
      </c>
      <c r="M30" s="249" t="s">
        <v>437</v>
      </c>
      <c r="N30" s="249" t="s">
        <v>437</v>
      </c>
      <c r="O30" s="251" t="s">
        <v>30</v>
      </c>
      <c r="P30" s="251" t="s">
        <v>30</v>
      </c>
      <c r="Q30" s="251">
        <v>40542</v>
      </c>
      <c r="R30" s="251" t="s">
        <v>30</v>
      </c>
      <c r="S30" s="251" t="s">
        <v>30</v>
      </c>
      <c r="T30" s="251" t="s">
        <v>30</v>
      </c>
      <c r="U30" s="251"/>
      <c r="V30" s="251"/>
      <c r="W30" s="251"/>
      <c r="X30" s="251"/>
      <c r="Y30" s="251" t="s">
        <v>30</v>
      </c>
      <c r="Z30" s="251" t="s">
        <v>30</v>
      </c>
      <c r="AA30" s="252" t="s">
        <v>437</v>
      </c>
      <c r="AB30" s="249" t="s">
        <v>437</v>
      </c>
    </row>
    <row r="31" spans="1:30" x14ac:dyDescent="0.3">
      <c r="A31" s="248" t="s">
        <v>36</v>
      </c>
      <c r="B31" s="249" t="s">
        <v>504</v>
      </c>
      <c r="C31" s="250">
        <v>24510</v>
      </c>
      <c r="D31" s="250"/>
      <c r="E31" s="250" t="s">
        <v>505</v>
      </c>
      <c r="F31" s="249" t="s">
        <v>25</v>
      </c>
      <c r="G31" s="250" t="s">
        <v>437</v>
      </c>
      <c r="H31" s="250">
        <v>1</v>
      </c>
      <c r="I31" s="249" t="s">
        <v>446</v>
      </c>
      <c r="J31" s="249" t="s">
        <v>443</v>
      </c>
      <c r="K31" s="249" t="s">
        <v>437</v>
      </c>
      <c r="L31" s="249" t="s">
        <v>459</v>
      </c>
      <c r="M31" s="249" t="s">
        <v>459</v>
      </c>
      <c r="N31" s="249" t="s">
        <v>459</v>
      </c>
      <c r="O31" s="251">
        <v>40505</v>
      </c>
      <c r="P31" s="251">
        <v>41206</v>
      </c>
      <c r="Q31" s="251">
        <v>41243</v>
      </c>
      <c r="R31" s="251">
        <v>42440</v>
      </c>
      <c r="S31" s="251">
        <v>41325</v>
      </c>
      <c r="T31" s="251">
        <v>41751</v>
      </c>
      <c r="U31" s="251"/>
      <c r="V31" s="251">
        <v>41387</v>
      </c>
      <c r="W31" s="251">
        <v>41476</v>
      </c>
      <c r="X31" s="251"/>
      <c r="Y31" s="265">
        <v>41549</v>
      </c>
      <c r="Z31" s="265">
        <v>41731</v>
      </c>
      <c r="AA31" s="252" t="s">
        <v>437</v>
      </c>
      <c r="AB31" s="249" t="s">
        <v>551</v>
      </c>
    </row>
    <row r="32" spans="1:30" x14ac:dyDescent="0.3">
      <c r="A32" s="248" t="s">
        <v>36</v>
      </c>
      <c r="B32" s="249" t="s">
        <v>75</v>
      </c>
      <c r="C32" s="250">
        <v>24510</v>
      </c>
      <c r="D32" s="132"/>
      <c r="E32" s="250" t="s">
        <v>76</v>
      </c>
      <c r="F32" s="249" t="s">
        <v>25</v>
      </c>
      <c r="G32" s="130"/>
      <c r="H32" s="250">
        <v>1</v>
      </c>
      <c r="I32" s="249" t="s">
        <v>609</v>
      </c>
      <c r="J32" s="249" t="s">
        <v>122</v>
      </c>
      <c r="K32" s="249" t="s">
        <v>62</v>
      </c>
      <c r="L32" s="249" t="s">
        <v>64</v>
      </c>
      <c r="M32" s="249" t="s">
        <v>35</v>
      </c>
      <c r="N32" s="249" t="s">
        <v>64</v>
      </c>
      <c r="O32" s="251">
        <v>40863</v>
      </c>
      <c r="P32" s="251">
        <v>43328</v>
      </c>
      <c r="Q32" s="251">
        <v>43460</v>
      </c>
      <c r="R32" s="251" t="s">
        <v>30</v>
      </c>
      <c r="S32" s="251">
        <v>43483</v>
      </c>
      <c r="T32" s="251" t="s">
        <v>30</v>
      </c>
      <c r="U32" s="251" t="s">
        <v>30</v>
      </c>
      <c r="V32" s="251">
        <v>43572</v>
      </c>
      <c r="W32" s="251">
        <v>43662</v>
      </c>
      <c r="X32" s="251" t="s">
        <v>35</v>
      </c>
      <c r="Y32" s="265">
        <v>44181</v>
      </c>
      <c r="Z32" s="265">
        <v>44363</v>
      </c>
      <c r="AA32" s="252" t="s">
        <v>437</v>
      </c>
      <c r="AB32" s="204"/>
    </row>
    <row r="33" spans="1:28" x14ac:dyDescent="0.3">
      <c r="A33" s="266" t="s">
        <v>36</v>
      </c>
      <c r="B33" s="267" t="s">
        <v>506</v>
      </c>
      <c r="C33" s="268">
        <v>24005</v>
      </c>
      <c r="D33" s="268"/>
      <c r="E33" s="268" t="s">
        <v>507</v>
      </c>
      <c r="F33" s="267" t="s">
        <v>436</v>
      </c>
      <c r="G33" s="268" t="s">
        <v>437</v>
      </c>
      <c r="H33" s="268">
        <v>1</v>
      </c>
      <c r="I33" s="267" t="s">
        <v>26</v>
      </c>
      <c r="J33" s="267" t="s">
        <v>443</v>
      </c>
      <c r="K33" s="267" t="s">
        <v>437</v>
      </c>
      <c r="L33" s="267" t="s">
        <v>508</v>
      </c>
      <c r="M33" s="267" t="s">
        <v>30</v>
      </c>
      <c r="N33" s="267" t="s">
        <v>509</v>
      </c>
      <c r="O33" s="265" t="s">
        <v>30</v>
      </c>
      <c r="P33" s="265" t="s">
        <v>30</v>
      </c>
      <c r="Q33" s="265">
        <v>40086</v>
      </c>
      <c r="R33" s="288" t="s">
        <v>30</v>
      </c>
      <c r="S33" s="265" t="s">
        <v>30</v>
      </c>
      <c r="T33" s="265" t="s">
        <v>30</v>
      </c>
      <c r="U33" s="265"/>
      <c r="V33" s="265">
        <v>40338</v>
      </c>
      <c r="W33" s="265">
        <v>40444</v>
      </c>
      <c r="X33" s="265"/>
      <c r="Y33" s="265">
        <v>40576</v>
      </c>
      <c r="Z33" s="265">
        <v>40757</v>
      </c>
      <c r="AA33" s="252" t="s">
        <v>437</v>
      </c>
      <c r="AB33" s="249" t="s">
        <v>437</v>
      </c>
    </row>
    <row r="34" spans="1:28" x14ac:dyDescent="0.3">
      <c r="A34" s="248" t="s">
        <v>36</v>
      </c>
      <c r="B34" s="249" t="s">
        <v>510</v>
      </c>
      <c r="C34" s="250">
        <v>24005</v>
      </c>
      <c r="D34" s="250"/>
      <c r="E34" s="250" t="s">
        <v>511</v>
      </c>
      <c r="F34" s="249" t="s">
        <v>437</v>
      </c>
      <c r="G34" s="250" t="s">
        <v>437</v>
      </c>
      <c r="H34" s="250">
        <v>1</v>
      </c>
      <c r="I34" s="249" t="s">
        <v>446</v>
      </c>
      <c r="J34" s="249" t="s">
        <v>443</v>
      </c>
      <c r="K34" s="249" t="s">
        <v>437</v>
      </c>
      <c r="L34" s="249" t="s">
        <v>459</v>
      </c>
      <c r="M34" s="249" t="s">
        <v>459</v>
      </c>
      <c r="N34" s="249" t="s">
        <v>459</v>
      </c>
      <c r="O34" s="251">
        <v>40505</v>
      </c>
      <c r="P34" s="251">
        <v>41206</v>
      </c>
      <c r="Q34" s="251">
        <v>41243</v>
      </c>
      <c r="R34" s="251">
        <v>42440</v>
      </c>
      <c r="S34" s="251">
        <v>41325</v>
      </c>
      <c r="T34" s="269" t="s">
        <v>35</v>
      </c>
      <c r="U34" s="251"/>
      <c r="V34" s="251">
        <v>41387</v>
      </c>
      <c r="W34" s="251">
        <v>41476</v>
      </c>
      <c r="X34" s="251"/>
      <c r="Y34" s="251">
        <v>41583</v>
      </c>
      <c r="Z34" s="251">
        <v>41764</v>
      </c>
      <c r="AA34" s="252" t="s">
        <v>437</v>
      </c>
      <c r="AB34" s="249" t="s">
        <v>558</v>
      </c>
    </row>
    <row r="35" spans="1:28" x14ac:dyDescent="0.3">
      <c r="A35" s="248" t="s">
        <v>36</v>
      </c>
      <c r="B35" s="249" t="s">
        <v>512</v>
      </c>
      <c r="C35" s="250">
        <v>24005</v>
      </c>
      <c r="D35" s="250"/>
      <c r="E35" s="250" t="s">
        <v>513</v>
      </c>
      <c r="F35" s="249" t="s">
        <v>437</v>
      </c>
      <c r="G35" s="250" t="s">
        <v>437</v>
      </c>
      <c r="H35" s="250">
        <v>1</v>
      </c>
      <c r="I35" s="249" t="s">
        <v>26</v>
      </c>
      <c r="J35" s="249" t="s">
        <v>514</v>
      </c>
      <c r="K35" s="249" t="s">
        <v>437</v>
      </c>
      <c r="L35" s="249" t="s">
        <v>437</v>
      </c>
      <c r="M35" s="249" t="s">
        <v>437</v>
      </c>
      <c r="N35" s="249" t="s">
        <v>437</v>
      </c>
      <c r="O35" s="251" t="s">
        <v>30</v>
      </c>
      <c r="P35" s="251" t="s">
        <v>30</v>
      </c>
      <c r="Q35" s="251">
        <v>38954</v>
      </c>
      <c r="R35" s="251" t="s">
        <v>30</v>
      </c>
      <c r="S35" s="251" t="s">
        <v>30</v>
      </c>
      <c r="T35" s="251" t="s">
        <v>30</v>
      </c>
      <c r="U35" s="251"/>
      <c r="V35" s="251"/>
      <c r="W35" s="251"/>
      <c r="X35" s="251"/>
      <c r="Y35" s="251">
        <v>39533</v>
      </c>
      <c r="Z35" s="251">
        <v>39717</v>
      </c>
      <c r="AA35" s="258"/>
      <c r="AB35" s="258" t="s">
        <v>561</v>
      </c>
    </row>
    <row r="36" spans="1:28" x14ac:dyDescent="0.3">
      <c r="A36" s="248" t="s">
        <v>36</v>
      </c>
      <c r="B36" s="249" t="s">
        <v>515</v>
      </c>
      <c r="C36" s="250">
        <v>24005</v>
      </c>
      <c r="D36" s="250"/>
      <c r="E36" s="250" t="s">
        <v>516</v>
      </c>
      <c r="F36" s="249" t="s">
        <v>437</v>
      </c>
      <c r="G36" s="250" t="s">
        <v>437</v>
      </c>
      <c r="H36" s="250" t="s">
        <v>437</v>
      </c>
      <c r="I36" s="249" t="s">
        <v>437</v>
      </c>
      <c r="J36" s="249" t="s">
        <v>437</v>
      </c>
      <c r="K36" s="249" t="s">
        <v>437</v>
      </c>
      <c r="L36" s="249" t="s">
        <v>437</v>
      </c>
      <c r="M36" s="249" t="s">
        <v>437</v>
      </c>
      <c r="N36" s="249" t="s">
        <v>437</v>
      </c>
      <c r="O36" s="251" t="s">
        <v>30</v>
      </c>
      <c r="P36" s="251" t="s">
        <v>30</v>
      </c>
      <c r="Q36" s="251">
        <v>37677</v>
      </c>
      <c r="R36" s="251" t="s">
        <v>30</v>
      </c>
      <c r="S36" s="251" t="s">
        <v>30</v>
      </c>
      <c r="T36" s="251" t="s">
        <v>30</v>
      </c>
      <c r="U36" s="251"/>
      <c r="V36" s="251"/>
      <c r="W36" s="251"/>
      <c r="X36" s="251"/>
      <c r="Y36" s="251" t="s">
        <v>30</v>
      </c>
      <c r="Z36" s="251">
        <v>38184</v>
      </c>
      <c r="AA36" s="252" t="s">
        <v>437</v>
      </c>
      <c r="AB36" s="249" t="s">
        <v>437</v>
      </c>
    </row>
    <row r="37" spans="1:28" x14ac:dyDescent="0.3">
      <c r="A37" s="248" t="s">
        <v>36</v>
      </c>
      <c r="B37" s="249" t="s">
        <v>517</v>
      </c>
      <c r="C37" s="250">
        <v>24009</v>
      </c>
      <c r="D37" s="250"/>
      <c r="E37" s="250" t="s">
        <v>518</v>
      </c>
      <c r="F37" s="249" t="s">
        <v>25</v>
      </c>
      <c r="G37" s="250" t="s">
        <v>437</v>
      </c>
      <c r="H37" s="250">
        <v>3</v>
      </c>
      <c r="I37" s="258" t="s">
        <v>609</v>
      </c>
      <c r="J37" s="249" t="s">
        <v>443</v>
      </c>
      <c r="K37" s="249" t="s">
        <v>437</v>
      </c>
      <c r="L37" s="249" t="s">
        <v>498</v>
      </c>
      <c r="M37" s="249" t="s">
        <v>30</v>
      </c>
      <c r="N37" s="249" t="s">
        <v>40</v>
      </c>
      <c r="O37" s="251" t="s">
        <v>30</v>
      </c>
      <c r="P37" s="251" t="s">
        <v>30</v>
      </c>
      <c r="Q37" s="251">
        <v>40086</v>
      </c>
      <c r="R37" s="251" t="s">
        <v>30</v>
      </c>
      <c r="S37" s="251">
        <v>40126</v>
      </c>
      <c r="T37" s="251" t="s">
        <v>30</v>
      </c>
      <c r="U37" s="251"/>
      <c r="V37" s="251">
        <v>40340</v>
      </c>
      <c r="W37" s="251">
        <v>40444</v>
      </c>
      <c r="X37" s="251"/>
      <c r="Y37" s="251">
        <v>40710</v>
      </c>
      <c r="Z37" s="251">
        <v>40893</v>
      </c>
      <c r="AA37" s="252" t="s">
        <v>437</v>
      </c>
      <c r="AB37" s="249" t="s">
        <v>437</v>
      </c>
    </row>
    <row r="38" spans="1:28" x14ac:dyDescent="0.3">
      <c r="A38" s="248" t="s">
        <v>36</v>
      </c>
      <c r="B38" s="249" t="s">
        <v>519</v>
      </c>
      <c r="C38" s="250">
        <v>24009</v>
      </c>
      <c r="D38" s="250"/>
      <c r="E38" s="250" t="s">
        <v>520</v>
      </c>
      <c r="F38" s="249" t="s">
        <v>437</v>
      </c>
      <c r="G38" s="250" t="s">
        <v>437</v>
      </c>
      <c r="H38" s="250" t="s">
        <v>437</v>
      </c>
      <c r="I38" s="249" t="s">
        <v>446</v>
      </c>
      <c r="J38" s="249" t="s">
        <v>443</v>
      </c>
      <c r="K38" s="249" t="s">
        <v>437</v>
      </c>
      <c r="L38" s="249" t="s">
        <v>437</v>
      </c>
      <c r="M38" s="249" t="s">
        <v>437</v>
      </c>
      <c r="N38" s="249" t="s">
        <v>437</v>
      </c>
      <c r="O38" s="251">
        <v>40584</v>
      </c>
      <c r="P38" s="251">
        <v>41324</v>
      </c>
      <c r="Q38" s="251">
        <v>41362</v>
      </c>
      <c r="R38" s="251">
        <v>42130</v>
      </c>
      <c r="S38" s="251">
        <v>41417</v>
      </c>
      <c r="T38" s="251">
        <v>41661</v>
      </c>
      <c r="U38" s="251"/>
      <c r="V38" s="251"/>
      <c r="W38" s="251"/>
      <c r="X38" s="251"/>
      <c r="Y38" s="251">
        <v>41778</v>
      </c>
      <c r="Z38" s="251">
        <v>41962</v>
      </c>
      <c r="AA38" s="252"/>
      <c r="AB38" s="204"/>
    </row>
    <row r="39" spans="1:28" x14ac:dyDescent="0.3">
      <c r="A39" s="248" t="s">
        <v>36</v>
      </c>
      <c r="B39" s="249" t="s">
        <v>521</v>
      </c>
      <c r="C39" s="250">
        <v>24011</v>
      </c>
      <c r="D39" s="250"/>
      <c r="E39" s="250" t="s">
        <v>522</v>
      </c>
      <c r="F39" s="249" t="s">
        <v>437</v>
      </c>
      <c r="G39" s="250" t="s">
        <v>437</v>
      </c>
      <c r="H39" s="250" t="s">
        <v>437</v>
      </c>
      <c r="I39" s="258" t="s">
        <v>609</v>
      </c>
      <c r="J39" s="249" t="s">
        <v>443</v>
      </c>
      <c r="K39" s="249" t="s">
        <v>437</v>
      </c>
      <c r="L39" s="249" t="s">
        <v>437</v>
      </c>
      <c r="M39" s="249" t="s">
        <v>437</v>
      </c>
      <c r="N39" s="249" t="s">
        <v>437</v>
      </c>
      <c r="O39" s="251" t="s">
        <v>30</v>
      </c>
      <c r="P39" s="251" t="s">
        <v>30</v>
      </c>
      <c r="Q39" s="251">
        <v>41536</v>
      </c>
      <c r="R39" s="251" t="s">
        <v>30</v>
      </c>
      <c r="S39" s="251" t="s">
        <v>30</v>
      </c>
      <c r="T39" s="251" t="s">
        <v>30</v>
      </c>
      <c r="U39" s="251"/>
      <c r="V39" s="251"/>
      <c r="W39" s="251"/>
      <c r="X39" s="251"/>
      <c r="Y39" s="251" t="s">
        <v>30</v>
      </c>
      <c r="Z39" s="251" t="s">
        <v>30</v>
      </c>
      <c r="AA39" s="252" t="s">
        <v>437</v>
      </c>
      <c r="AB39" s="249" t="s">
        <v>570</v>
      </c>
    </row>
    <row r="40" spans="1:28" x14ac:dyDescent="0.3">
      <c r="A40" s="248" t="s">
        <v>36</v>
      </c>
      <c r="B40" s="249" t="s">
        <v>523</v>
      </c>
      <c r="C40" s="250">
        <v>24011</v>
      </c>
      <c r="D40" s="250"/>
      <c r="E40" s="250" t="s">
        <v>524</v>
      </c>
      <c r="F40" s="249" t="s">
        <v>25</v>
      </c>
      <c r="G40" s="250">
        <v>1</v>
      </c>
      <c r="H40" s="250">
        <v>11</v>
      </c>
      <c r="I40" s="258" t="s">
        <v>609</v>
      </c>
      <c r="J40" s="249" t="s">
        <v>472</v>
      </c>
      <c r="K40" s="249" t="s">
        <v>525</v>
      </c>
      <c r="L40" s="249" t="s">
        <v>459</v>
      </c>
      <c r="M40" s="249" t="s">
        <v>30</v>
      </c>
      <c r="N40" s="249" t="s">
        <v>459</v>
      </c>
      <c r="O40" s="251">
        <v>40570</v>
      </c>
      <c r="P40" s="251">
        <v>41326</v>
      </c>
      <c r="Q40" s="251">
        <v>41500</v>
      </c>
      <c r="R40" s="251">
        <v>42388</v>
      </c>
      <c r="S40" s="251">
        <v>41541</v>
      </c>
      <c r="T40" s="251">
        <v>41802</v>
      </c>
      <c r="U40" s="251">
        <v>41536</v>
      </c>
      <c r="V40" s="251">
        <v>42040</v>
      </c>
      <c r="W40" s="251">
        <v>42129</v>
      </c>
      <c r="X40" s="251"/>
      <c r="Y40" s="251">
        <v>41836</v>
      </c>
      <c r="Z40" s="251">
        <v>42020</v>
      </c>
      <c r="AA40" s="252" t="s">
        <v>437</v>
      </c>
      <c r="AB40" s="204"/>
    </row>
    <row r="41" spans="1:28" x14ac:dyDescent="0.3">
      <c r="A41" s="248" t="s">
        <v>36</v>
      </c>
      <c r="B41" s="249" t="s">
        <v>526</v>
      </c>
      <c r="C41" s="250">
        <v>24013</v>
      </c>
      <c r="D41" s="250"/>
      <c r="E41" s="250" t="s">
        <v>527</v>
      </c>
      <c r="F41" s="249" t="s">
        <v>25</v>
      </c>
      <c r="G41" s="250" t="s">
        <v>437</v>
      </c>
      <c r="H41" s="250">
        <v>9</v>
      </c>
      <c r="I41" s="258" t="s">
        <v>609</v>
      </c>
      <c r="J41" s="249" t="s">
        <v>472</v>
      </c>
      <c r="K41" s="249" t="s">
        <v>47</v>
      </c>
      <c r="L41" s="249" t="s">
        <v>528</v>
      </c>
      <c r="M41" s="249" t="s">
        <v>30</v>
      </c>
      <c r="N41" s="249" t="s">
        <v>529</v>
      </c>
      <c r="O41" s="251" t="s">
        <v>30</v>
      </c>
      <c r="P41" s="251" t="s">
        <v>30</v>
      </c>
      <c r="Q41" s="251">
        <v>40333</v>
      </c>
      <c r="R41" s="251" t="s">
        <v>30</v>
      </c>
      <c r="S41" s="251">
        <v>40366</v>
      </c>
      <c r="T41" s="251" t="s">
        <v>30</v>
      </c>
      <c r="U41" s="251"/>
      <c r="V41" s="251">
        <v>41108</v>
      </c>
      <c r="W41" s="251">
        <v>41197</v>
      </c>
      <c r="X41" s="251"/>
      <c r="Y41" s="251">
        <v>42096</v>
      </c>
      <c r="Z41" s="251">
        <v>42279</v>
      </c>
      <c r="AA41" s="252" t="s">
        <v>437</v>
      </c>
      <c r="AB41" s="249" t="s">
        <v>437</v>
      </c>
    </row>
    <row r="42" spans="1:28" x14ac:dyDescent="0.3">
      <c r="A42" s="248" t="s">
        <v>36</v>
      </c>
      <c r="B42" s="249" t="s">
        <v>531</v>
      </c>
      <c r="C42" s="250">
        <v>24013</v>
      </c>
      <c r="D42" s="250"/>
      <c r="E42" s="250" t="s">
        <v>532</v>
      </c>
      <c r="F42" s="249" t="s">
        <v>437</v>
      </c>
      <c r="G42" s="250" t="s">
        <v>437</v>
      </c>
      <c r="H42" s="250" t="s">
        <v>437</v>
      </c>
      <c r="I42" s="258" t="s">
        <v>609</v>
      </c>
      <c r="J42" s="249" t="s">
        <v>472</v>
      </c>
      <c r="K42" s="249" t="s">
        <v>437</v>
      </c>
      <c r="L42" s="249" t="s">
        <v>437</v>
      </c>
      <c r="M42" s="249" t="s">
        <v>437</v>
      </c>
      <c r="N42" s="249" t="s">
        <v>437</v>
      </c>
      <c r="O42" s="251" t="s">
        <v>30</v>
      </c>
      <c r="P42" s="251" t="s">
        <v>30</v>
      </c>
      <c r="Q42" s="251">
        <v>42208</v>
      </c>
      <c r="R42" s="251" t="s">
        <v>30</v>
      </c>
      <c r="S42" s="251" t="s">
        <v>30</v>
      </c>
      <c r="T42" s="251" t="s">
        <v>30</v>
      </c>
      <c r="U42" s="251"/>
      <c r="V42" s="251"/>
      <c r="W42" s="251"/>
      <c r="X42" s="251"/>
      <c r="Y42" s="251" t="s">
        <v>30</v>
      </c>
      <c r="Z42" s="251" t="s">
        <v>30</v>
      </c>
      <c r="AA42" s="252" t="s">
        <v>437</v>
      </c>
      <c r="AB42" s="249" t="s">
        <v>577</v>
      </c>
    </row>
    <row r="43" spans="1:28" x14ac:dyDescent="0.3">
      <c r="A43" s="248" t="s">
        <v>36</v>
      </c>
      <c r="B43" s="249" t="s">
        <v>533</v>
      </c>
      <c r="C43" s="250">
        <v>24015</v>
      </c>
      <c r="D43" s="250"/>
      <c r="E43" s="250" t="s">
        <v>534</v>
      </c>
      <c r="F43" s="249" t="s">
        <v>25</v>
      </c>
      <c r="G43" s="250" t="s">
        <v>437</v>
      </c>
      <c r="H43" s="250">
        <v>9</v>
      </c>
      <c r="I43" s="258" t="s">
        <v>609</v>
      </c>
      <c r="J43" s="249" t="s">
        <v>443</v>
      </c>
      <c r="K43" s="249" t="s">
        <v>437</v>
      </c>
      <c r="L43" s="249" t="s">
        <v>498</v>
      </c>
      <c r="M43" s="249" t="s">
        <v>30</v>
      </c>
      <c r="N43" s="249" t="s">
        <v>40</v>
      </c>
      <c r="O43" s="251" t="s">
        <v>30</v>
      </c>
      <c r="P43" s="251" t="s">
        <v>30</v>
      </c>
      <c r="Q43" s="251">
        <v>40296</v>
      </c>
      <c r="R43" s="251" t="s">
        <v>30</v>
      </c>
      <c r="S43" s="251">
        <v>40340</v>
      </c>
      <c r="T43" s="251" t="s">
        <v>30</v>
      </c>
      <c r="U43" s="251"/>
      <c r="V43" s="251"/>
      <c r="W43" s="251">
        <v>41262</v>
      </c>
      <c r="X43" s="251"/>
      <c r="Y43" s="251">
        <v>41282</v>
      </c>
      <c r="Z43" s="251">
        <v>41463</v>
      </c>
      <c r="AA43" s="252" t="s">
        <v>437</v>
      </c>
      <c r="AB43" s="249" t="s">
        <v>437</v>
      </c>
    </row>
    <row r="44" spans="1:28" x14ac:dyDescent="0.3">
      <c r="A44" s="248" t="s">
        <v>36</v>
      </c>
      <c r="B44" s="249" t="s">
        <v>536</v>
      </c>
      <c r="C44" s="250">
        <v>24015</v>
      </c>
      <c r="D44" s="250"/>
      <c r="E44" s="250" t="s">
        <v>537</v>
      </c>
      <c r="F44" s="249" t="s">
        <v>25</v>
      </c>
      <c r="G44" s="250" t="s">
        <v>437</v>
      </c>
      <c r="H44" s="250">
        <v>8</v>
      </c>
      <c r="I44" s="258" t="s">
        <v>609</v>
      </c>
      <c r="J44" s="249" t="s">
        <v>472</v>
      </c>
      <c r="K44" s="249" t="s">
        <v>538</v>
      </c>
      <c r="L44" s="249" t="s">
        <v>459</v>
      </c>
      <c r="M44" s="249" t="s">
        <v>459</v>
      </c>
      <c r="N44" s="249" t="s">
        <v>459</v>
      </c>
      <c r="O44" s="251">
        <v>40512</v>
      </c>
      <c r="P44" s="251">
        <v>41208</v>
      </c>
      <c r="Q44" s="251">
        <v>41487</v>
      </c>
      <c r="R44" s="251">
        <v>42388</v>
      </c>
      <c r="S44" s="251">
        <v>41540</v>
      </c>
      <c r="T44" s="251">
        <v>42067</v>
      </c>
      <c r="U44" s="251"/>
      <c r="V44" s="251">
        <v>41717</v>
      </c>
      <c r="W44" s="251">
        <v>41806</v>
      </c>
      <c r="X44" s="251"/>
      <c r="Y44" s="251">
        <v>41947</v>
      </c>
      <c r="Z44" s="251">
        <v>42128</v>
      </c>
      <c r="AA44" s="252" t="s">
        <v>437</v>
      </c>
      <c r="AB44" s="204"/>
    </row>
    <row r="45" spans="1:28" x14ac:dyDescent="0.3">
      <c r="A45" s="248" t="s">
        <v>36</v>
      </c>
      <c r="B45" s="249" t="s">
        <v>540</v>
      </c>
      <c r="C45" s="250">
        <v>24017</v>
      </c>
      <c r="D45" s="250"/>
      <c r="E45" s="250" t="s">
        <v>541</v>
      </c>
      <c r="F45" s="249" t="s">
        <v>25</v>
      </c>
      <c r="G45" s="250" t="s">
        <v>437</v>
      </c>
      <c r="H45" s="250">
        <v>3</v>
      </c>
      <c r="I45" s="258" t="s">
        <v>609</v>
      </c>
      <c r="J45" s="249" t="s">
        <v>462</v>
      </c>
      <c r="K45" s="249" t="s">
        <v>437</v>
      </c>
      <c r="L45" s="249" t="s">
        <v>542</v>
      </c>
      <c r="M45" s="249" t="s">
        <v>41</v>
      </c>
      <c r="N45" s="249" t="s">
        <v>40</v>
      </c>
      <c r="O45" s="251" t="s">
        <v>30</v>
      </c>
      <c r="P45" s="251" t="s">
        <v>30</v>
      </c>
      <c r="Q45" s="251">
        <v>40816</v>
      </c>
      <c r="R45" s="251" t="s">
        <v>30</v>
      </c>
      <c r="S45" s="251">
        <v>40896</v>
      </c>
      <c r="T45" s="251" t="s">
        <v>30</v>
      </c>
      <c r="U45" s="251"/>
      <c r="V45" s="251">
        <v>41117</v>
      </c>
      <c r="W45" s="251">
        <v>41206</v>
      </c>
      <c r="X45" s="251"/>
      <c r="Y45" s="251">
        <v>41337</v>
      </c>
      <c r="Z45" s="251">
        <v>41521</v>
      </c>
      <c r="AA45" s="112"/>
      <c r="AB45" s="112" t="s">
        <v>427</v>
      </c>
    </row>
    <row r="46" spans="1:28" x14ac:dyDescent="0.3">
      <c r="A46" s="248" t="s">
        <v>36</v>
      </c>
      <c r="B46" s="249" t="s">
        <v>543</v>
      </c>
      <c r="C46" s="250">
        <v>24017</v>
      </c>
      <c r="D46" s="250"/>
      <c r="E46" s="250" t="s">
        <v>544</v>
      </c>
      <c r="F46" s="249" t="s">
        <v>25</v>
      </c>
      <c r="G46" s="250" t="s">
        <v>437</v>
      </c>
      <c r="H46" s="250">
        <v>3</v>
      </c>
      <c r="I46" s="258" t="s">
        <v>609</v>
      </c>
      <c r="J46" s="249" t="s">
        <v>462</v>
      </c>
      <c r="K46" s="249" t="s">
        <v>494</v>
      </c>
      <c r="L46" s="249" t="s">
        <v>459</v>
      </c>
      <c r="M46" s="249" t="s">
        <v>41</v>
      </c>
      <c r="N46" s="249" t="s">
        <v>459</v>
      </c>
      <c r="O46" s="251">
        <v>40583</v>
      </c>
      <c r="P46" s="251">
        <v>41467</v>
      </c>
      <c r="Q46" s="251">
        <v>41522</v>
      </c>
      <c r="R46" s="251">
        <v>42382</v>
      </c>
      <c r="S46" s="251">
        <v>41540</v>
      </c>
      <c r="T46" s="251">
        <v>41688</v>
      </c>
      <c r="U46" s="251"/>
      <c r="V46" s="251">
        <v>41696</v>
      </c>
      <c r="W46" s="251">
        <v>41785</v>
      </c>
      <c r="X46" s="251"/>
      <c r="Y46" s="251">
        <v>41947</v>
      </c>
      <c r="Z46" s="251">
        <v>42128</v>
      </c>
      <c r="AA46" s="252" t="s">
        <v>437</v>
      </c>
      <c r="AB46" s="249" t="s">
        <v>437</v>
      </c>
    </row>
    <row r="47" spans="1:28" x14ac:dyDescent="0.3">
      <c r="A47" s="248" t="s">
        <v>36</v>
      </c>
      <c r="B47" s="249" t="s">
        <v>546</v>
      </c>
      <c r="C47" s="250">
        <v>24019</v>
      </c>
      <c r="D47" s="250"/>
      <c r="E47" s="250" t="s">
        <v>547</v>
      </c>
      <c r="F47" s="249" t="s">
        <v>39</v>
      </c>
      <c r="G47" s="250" t="s">
        <v>437</v>
      </c>
      <c r="H47" s="250">
        <v>11</v>
      </c>
      <c r="I47" s="258" t="s">
        <v>609</v>
      </c>
      <c r="J47" s="249" t="s">
        <v>548</v>
      </c>
      <c r="K47" s="249" t="s">
        <v>437</v>
      </c>
      <c r="L47" s="249" t="s">
        <v>498</v>
      </c>
      <c r="M47" s="249" t="s">
        <v>40</v>
      </c>
      <c r="N47" s="249" t="s">
        <v>40</v>
      </c>
      <c r="O47" s="251" t="s">
        <v>30</v>
      </c>
      <c r="P47" s="251" t="s">
        <v>30</v>
      </c>
      <c r="Q47" s="251">
        <v>39884</v>
      </c>
      <c r="R47" s="251" t="s">
        <v>30</v>
      </c>
      <c r="S47" s="251" t="s">
        <v>30</v>
      </c>
      <c r="T47" s="251" t="s">
        <v>30</v>
      </c>
      <c r="U47" s="251"/>
      <c r="V47" s="251">
        <v>40185</v>
      </c>
      <c r="W47" s="251">
        <v>40296</v>
      </c>
      <c r="X47" s="251"/>
      <c r="Y47" s="251">
        <v>40506</v>
      </c>
      <c r="Z47" s="251">
        <v>40687</v>
      </c>
      <c r="AA47" s="252" t="s">
        <v>437</v>
      </c>
      <c r="AB47" s="249" t="s">
        <v>587</v>
      </c>
    </row>
    <row r="48" spans="1:28" x14ac:dyDescent="0.3">
      <c r="A48" s="248" t="s">
        <v>36</v>
      </c>
      <c r="B48" s="249" t="s">
        <v>549</v>
      </c>
      <c r="C48" s="250">
        <v>24019</v>
      </c>
      <c r="D48" s="250"/>
      <c r="E48" s="250" t="s">
        <v>550</v>
      </c>
      <c r="F48" s="249" t="s">
        <v>25</v>
      </c>
      <c r="G48" s="250">
        <v>1</v>
      </c>
      <c r="H48" s="250">
        <v>10</v>
      </c>
      <c r="I48" s="258" t="s">
        <v>609</v>
      </c>
      <c r="J48" s="249" t="s">
        <v>472</v>
      </c>
      <c r="K48" s="249" t="s">
        <v>538</v>
      </c>
      <c r="L48" s="249" t="s">
        <v>459</v>
      </c>
      <c r="M48" s="249" t="s">
        <v>459</v>
      </c>
      <c r="N48" s="249" t="s">
        <v>459</v>
      </c>
      <c r="O48" s="251">
        <v>40575</v>
      </c>
      <c r="P48" s="251">
        <v>41354</v>
      </c>
      <c r="Q48" s="251">
        <v>41422</v>
      </c>
      <c r="R48" s="251">
        <v>42390</v>
      </c>
      <c r="S48" s="251">
        <v>41487</v>
      </c>
      <c r="T48" s="251">
        <v>41800</v>
      </c>
      <c r="U48" s="251">
        <v>41571</v>
      </c>
      <c r="V48" s="251">
        <v>41712</v>
      </c>
      <c r="W48" s="251">
        <v>41801</v>
      </c>
      <c r="X48" s="251"/>
      <c r="Y48" s="251">
        <v>41898</v>
      </c>
      <c r="Z48" s="251">
        <v>42079</v>
      </c>
      <c r="AA48" s="252" t="s">
        <v>437</v>
      </c>
      <c r="AB48" s="249" t="s">
        <v>437</v>
      </c>
    </row>
    <row r="49" spans="1:28" x14ac:dyDescent="0.3">
      <c r="A49" s="248" t="s">
        <v>36</v>
      </c>
      <c r="B49" s="249" t="s">
        <v>552</v>
      </c>
      <c r="C49" s="250">
        <v>24019</v>
      </c>
      <c r="D49" s="250"/>
      <c r="E49" s="250" t="s">
        <v>553</v>
      </c>
      <c r="F49" s="249" t="s">
        <v>437</v>
      </c>
      <c r="G49" s="250" t="s">
        <v>437</v>
      </c>
      <c r="H49" s="250" t="s">
        <v>437</v>
      </c>
      <c r="I49" s="249" t="s">
        <v>446</v>
      </c>
      <c r="J49" s="249" t="s">
        <v>443</v>
      </c>
      <c r="K49" s="249" t="s">
        <v>437</v>
      </c>
      <c r="L49" s="249" t="s">
        <v>437</v>
      </c>
      <c r="M49" s="249" t="s">
        <v>437</v>
      </c>
      <c r="N49" s="249" t="s">
        <v>437</v>
      </c>
      <c r="O49" s="251" t="s">
        <v>30</v>
      </c>
      <c r="P49" s="251" t="s">
        <v>30</v>
      </c>
      <c r="Q49" s="251">
        <v>41571</v>
      </c>
      <c r="R49" s="251" t="s">
        <v>30</v>
      </c>
      <c r="S49" s="251" t="s">
        <v>30</v>
      </c>
      <c r="T49" s="288" t="s">
        <v>30</v>
      </c>
      <c r="U49" s="251"/>
      <c r="V49" s="251"/>
      <c r="W49" s="251"/>
      <c r="X49" s="251"/>
      <c r="Y49" s="251" t="s">
        <v>30</v>
      </c>
      <c r="Z49" s="251" t="s">
        <v>30</v>
      </c>
      <c r="AA49" s="252" t="s">
        <v>437</v>
      </c>
      <c r="AB49" s="204"/>
    </row>
    <row r="50" spans="1:28" x14ac:dyDescent="0.3">
      <c r="A50" s="248" t="s">
        <v>36</v>
      </c>
      <c r="B50" s="249" t="s">
        <v>554</v>
      </c>
      <c r="C50" s="250">
        <v>24021</v>
      </c>
      <c r="D50" s="250"/>
      <c r="E50" s="250" t="s">
        <v>555</v>
      </c>
      <c r="F50" s="249" t="s">
        <v>437</v>
      </c>
      <c r="G50" s="250" t="s">
        <v>437</v>
      </c>
      <c r="H50" s="250" t="s">
        <v>437</v>
      </c>
      <c r="I50" s="249" t="s">
        <v>437</v>
      </c>
      <c r="J50" s="249" t="s">
        <v>437</v>
      </c>
      <c r="K50" s="249" t="s">
        <v>437</v>
      </c>
      <c r="L50" s="249" t="s">
        <v>437</v>
      </c>
      <c r="M50" s="249" t="s">
        <v>437</v>
      </c>
      <c r="N50" s="249" t="s">
        <v>437</v>
      </c>
      <c r="O50" s="251" t="s">
        <v>30</v>
      </c>
      <c r="P50" s="251" t="s">
        <v>30</v>
      </c>
      <c r="Q50" s="251">
        <v>38569</v>
      </c>
      <c r="R50" s="251" t="s">
        <v>30</v>
      </c>
      <c r="S50" s="251" t="s">
        <v>30</v>
      </c>
      <c r="T50" s="251" t="s">
        <v>30</v>
      </c>
      <c r="U50" s="251"/>
      <c r="V50" s="251"/>
      <c r="W50" s="251"/>
      <c r="X50" s="251"/>
      <c r="Y50" s="251">
        <v>39160</v>
      </c>
      <c r="Z50" s="251">
        <v>39344</v>
      </c>
      <c r="AA50" s="252"/>
      <c r="AB50" s="249" t="s">
        <v>437</v>
      </c>
    </row>
    <row r="51" spans="1:28" x14ac:dyDescent="0.3">
      <c r="A51" s="248" t="s">
        <v>36</v>
      </c>
      <c r="B51" s="249" t="s">
        <v>556</v>
      </c>
      <c r="C51" s="250">
        <v>24023</v>
      </c>
      <c r="D51" s="250"/>
      <c r="E51" s="250" t="s">
        <v>557</v>
      </c>
      <c r="F51" s="249" t="s">
        <v>558</v>
      </c>
      <c r="G51" s="250" t="s">
        <v>437</v>
      </c>
      <c r="H51" s="250">
        <v>9</v>
      </c>
      <c r="I51" s="258" t="s">
        <v>609</v>
      </c>
      <c r="J51" s="249" t="s">
        <v>462</v>
      </c>
      <c r="K51" s="249" t="s">
        <v>437</v>
      </c>
      <c r="L51" s="249" t="s">
        <v>437</v>
      </c>
      <c r="M51" s="249" t="s">
        <v>437</v>
      </c>
      <c r="N51" s="249" t="s">
        <v>437</v>
      </c>
      <c r="O51" s="251" t="s">
        <v>30</v>
      </c>
      <c r="P51" s="251" t="s">
        <v>30</v>
      </c>
      <c r="Q51" s="251">
        <v>40816</v>
      </c>
      <c r="R51" s="251" t="s">
        <v>30</v>
      </c>
      <c r="S51" s="251">
        <v>40897</v>
      </c>
      <c r="T51" s="251" t="s">
        <v>30</v>
      </c>
      <c r="U51" s="251"/>
      <c r="V51" s="251"/>
      <c r="W51" s="251"/>
      <c r="X51" s="251"/>
      <c r="Y51" s="251">
        <v>41366</v>
      </c>
      <c r="Z51" s="251">
        <v>41549</v>
      </c>
      <c r="AA51" s="252" t="s">
        <v>437</v>
      </c>
      <c r="AB51" s="249" t="s">
        <v>597</v>
      </c>
    </row>
    <row r="52" spans="1:28" x14ac:dyDescent="0.3">
      <c r="A52" s="248" t="s">
        <v>36</v>
      </c>
      <c r="B52" s="249" t="s">
        <v>559</v>
      </c>
      <c r="C52" s="250">
        <v>24023</v>
      </c>
      <c r="D52" s="250"/>
      <c r="E52" s="250" t="s">
        <v>560</v>
      </c>
      <c r="F52" s="249" t="s">
        <v>25</v>
      </c>
      <c r="G52" s="250"/>
      <c r="H52" s="250">
        <v>1</v>
      </c>
      <c r="I52" s="258" t="s">
        <v>609</v>
      </c>
      <c r="J52" s="249" t="s">
        <v>176</v>
      </c>
      <c r="K52" s="249" t="s">
        <v>28</v>
      </c>
      <c r="L52" s="249" t="s">
        <v>70</v>
      </c>
      <c r="M52" s="249" t="s">
        <v>30</v>
      </c>
      <c r="N52" s="249" t="s">
        <v>34</v>
      </c>
      <c r="O52" s="250" t="s">
        <v>30</v>
      </c>
      <c r="P52" s="250" t="s">
        <v>30</v>
      </c>
      <c r="Q52" s="251">
        <v>42741</v>
      </c>
      <c r="R52" s="251"/>
      <c r="S52" s="251">
        <v>42788</v>
      </c>
      <c r="T52" s="251"/>
      <c r="U52" s="251"/>
      <c r="V52" s="251">
        <v>43090</v>
      </c>
      <c r="W52" s="251">
        <v>43180</v>
      </c>
      <c r="X52" s="251"/>
      <c r="Y52" s="251">
        <v>43313</v>
      </c>
      <c r="Z52" s="251">
        <v>43497</v>
      </c>
      <c r="AA52" s="252"/>
      <c r="AB52" s="249" t="s">
        <v>437</v>
      </c>
    </row>
    <row r="53" spans="1:28" x14ac:dyDescent="0.3">
      <c r="A53" s="248" t="s">
        <v>36</v>
      </c>
      <c r="B53" s="249" t="s">
        <v>562</v>
      </c>
      <c r="C53" s="250">
        <v>24023</v>
      </c>
      <c r="D53" s="250"/>
      <c r="E53" s="250" t="s">
        <v>563</v>
      </c>
      <c r="F53" s="249" t="s">
        <v>437</v>
      </c>
      <c r="G53" s="250" t="s">
        <v>437</v>
      </c>
      <c r="H53" s="250" t="s">
        <v>437</v>
      </c>
      <c r="I53" s="258" t="s">
        <v>609</v>
      </c>
      <c r="J53" s="249" t="s">
        <v>472</v>
      </c>
      <c r="K53" s="249" t="s">
        <v>437</v>
      </c>
      <c r="L53" s="249" t="s">
        <v>437</v>
      </c>
      <c r="M53" s="249" t="s">
        <v>437</v>
      </c>
      <c r="N53" s="249" t="s">
        <v>437</v>
      </c>
      <c r="O53" s="251" t="s">
        <v>30</v>
      </c>
      <c r="P53" s="251" t="s">
        <v>30</v>
      </c>
      <c r="Q53" s="251">
        <v>42277</v>
      </c>
      <c r="R53" s="288" t="s">
        <v>30</v>
      </c>
      <c r="S53" s="251" t="s">
        <v>30</v>
      </c>
      <c r="T53" s="288" t="s">
        <v>30</v>
      </c>
      <c r="U53" s="251"/>
      <c r="V53" s="251"/>
      <c r="W53" s="251"/>
      <c r="X53" s="251"/>
      <c r="Y53" s="251">
        <v>43089</v>
      </c>
      <c r="Z53" s="251">
        <v>43271</v>
      </c>
      <c r="AA53" s="252" t="s">
        <v>437</v>
      </c>
      <c r="AB53" s="204"/>
    </row>
    <row r="54" spans="1:28" x14ac:dyDescent="0.3">
      <c r="A54" s="248" t="s">
        <v>36</v>
      </c>
      <c r="B54" s="249" t="s">
        <v>564</v>
      </c>
      <c r="C54" s="250">
        <v>24023</v>
      </c>
      <c r="D54" s="250"/>
      <c r="E54" s="250" t="s">
        <v>565</v>
      </c>
      <c r="F54" s="249" t="s">
        <v>437</v>
      </c>
      <c r="G54" s="250" t="s">
        <v>437</v>
      </c>
      <c r="H54" s="250" t="s">
        <v>437</v>
      </c>
      <c r="I54" s="249" t="s">
        <v>438</v>
      </c>
      <c r="J54" s="249" t="s">
        <v>437</v>
      </c>
      <c r="K54" s="249" t="s">
        <v>437</v>
      </c>
      <c r="L54" s="249" t="s">
        <v>437</v>
      </c>
      <c r="M54" s="249" t="s">
        <v>437</v>
      </c>
      <c r="N54" s="249" t="s">
        <v>437</v>
      </c>
      <c r="O54" s="251" t="s">
        <v>30</v>
      </c>
      <c r="P54" s="251" t="s">
        <v>30</v>
      </c>
      <c r="Q54" s="251" t="s">
        <v>35</v>
      </c>
      <c r="R54" s="251" t="s">
        <v>30</v>
      </c>
      <c r="S54" s="251" t="s">
        <v>30</v>
      </c>
      <c r="T54" s="251" t="s">
        <v>30</v>
      </c>
      <c r="U54" s="251"/>
      <c r="V54" s="251"/>
      <c r="W54" s="251"/>
      <c r="X54" s="251"/>
      <c r="Y54" s="251" t="s">
        <v>30</v>
      </c>
      <c r="Z54" s="251" t="s">
        <v>30</v>
      </c>
      <c r="AA54" s="252" t="s">
        <v>437</v>
      </c>
      <c r="AB54" s="249" t="s">
        <v>437</v>
      </c>
    </row>
    <row r="55" spans="1:28" x14ac:dyDescent="0.3">
      <c r="A55" s="248" t="s">
        <v>36</v>
      </c>
      <c r="B55" s="249" t="s">
        <v>566</v>
      </c>
      <c r="C55" s="250">
        <v>24025</v>
      </c>
      <c r="D55" s="250"/>
      <c r="E55" s="250" t="s">
        <v>567</v>
      </c>
      <c r="F55" s="249" t="s">
        <v>437</v>
      </c>
      <c r="G55" s="250" t="s">
        <v>437</v>
      </c>
      <c r="H55" s="250" t="s">
        <v>437</v>
      </c>
      <c r="I55" s="249" t="s">
        <v>437</v>
      </c>
      <c r="J55" s="249" t="s">
        <v>437</v>
      </c>
      <c r="K55" s="249" t="s">
        <v>437</v>
      </c>
      <c r="L55" s="249" t="s">
        <v>437</v>
      </c>
      <c r="M55" s="249" t="s">
        <v>437</v>
      </c>
      <c r="N55" s="249" t="s">
        <v>437</v>
      </c>
      <c r="O55" s="251" t="s">
        <v>30</v>
      </c>
      <c r="P55" s="251" t="s">
        <v>30</v>
      </c>
      <c r="Q55" s="251">
        <v>36167</v>
      </c>
      <c r="R55" s="251" t="s">
        <v>30</v>
      </c>
      <c r="S55" s="251" t="s">
        <v>30</v>
      </c>
      <c r="T55" s="251" t="s">
        <v>30</v>
      </c>
      <c r="U55" s="251"/>
      <c r="V55" s="251"/>
      <c r="W55" s="251"/>
      <c r="X55" s="251"/>
      <c r="Y55" s="251" t="s">
        <v>30</v>
      </c>
      <c r="Z55" s="251">
        <v>36532</v>
      </c>
      <c r="AA55" s="252" t="s">
        <v>437</v>
      </c>
      <c r="AB55" s="249" t="s">
        <v>606</v>
      </c>
    </row>
    <row r="56" spans="1:28" x14ac:dyDescent="0.3">
      <c r="A56" s="248" t="s">
        <v>36</v>
      </c>
      <c r="B56" s="249" t="s">
        <v>568</v>
      </c>
      <c r="C56" s="250">
        <v>24025</v>
      </c>
      <c r="D56" s="250"/>
      <c r="E56" s="250" t="s">
        <v>569</v>
      </c>
      <c r="F56" s="249" t="s">
        <v>437</v>
      </c>
      <c r="G56" s="250" t="s">
        <v>437</v>
      </c>
      <c r="H56" s="250" t="s">
        <v>437</v>
      </c>
      <c r="I56" s="249" t="s">
        <v>446</v>
      </c>
      <c r="J56" s="249" t="s">
        <v>443</v>
      </c>
      <c r="K56" s="249" t="s">
        <v>437</v>
      </c>
      <c r="L56" s="249" t="s">
        <v>437</v>
      </c>
      <c r="M56" s="249" t="s">
        <v>437</v>
      </c>
      <c r="N56" s="249" t="s">
        <v>437</v>
      </c>
      <c r="O56" s="251">
        <v>40576</v>
      </c>
      <c r="P56" s="251">
        <v>41280</v>
      </c>
      <c r="Q56" s="251">
        <v>41829</v>
      </c>
      <c r="R56" s="251" t="s">
        <v>30</v>
      </c>
      <c r="S56" s="251">
        <v>41989</v>
      </c>
      <c r="T56" s="251">
        <v>42052</v>
      </c>
      <c r="U56" s="251"/>
      <c r="V56" s="251"/>
      <c r="W56" s="251"/>
      <c r="X56" s="251"/>
      <c r="Y56" s="251">
        <v>42065</v>
      </c>
      <c r="Z56" s="251">
        <v>42249</v>
      </c>
      <c r="AA56" s="252" t="s">
        <v>437</v>
      </c>
      <c r="AB56" s="204"/>
    </row>
    <row r="57" spans="1:28" x14ac:dyDescent="0.3">
      <c r="A57" s="248" t="s">
        <v>36</v>
      </c>
      <c r="B57" s="249" t="s">
        <v>571</v>
      </c>
      <c r="C57" s="250">
        <v>24025</v>
      </c>
      <c r="D57" s="250"/>
      <c r="E57" s="250" t="s">
        <v>572</v>
      </c>
      <c r="F57" s="249" t="s">
        <v>25</v>
      </c>
      <c r="G57" s="250">
        <v>1</v>
      </c>
      <c r="H57" s="250">
        <v>4</v>
      </c>
      <c r="I57" s="258" t="s">
        <v>609</v>
      </c>
      <c r="J57" s="249" t="s">
        <v>472</v>
      </c>
      <c r="K57" s="249" t="s">
        <v>28</v>
      </c>
      <c r="L57" s="249" t="s">
        <v>459</v>
      </c>
      <c r="M57" s="249" t="s">
        <v>41</v>
      </c>
      <c r="N57" s="249" t="s">
        <v>459</v>
      </c>
      <c r="O57" s="251">
        <v>40576</v>
      </c>
      <c r="P57" s="251">
        <v>41280</v>
      </c>
      <c r="Q57" s="251">
        <v>41829</v>
      </c>
      <c r="R57" s="288">
        <v>42440</v>
      </c>
      <c r="S57" s="251">
        <v>41989</v>
      </c>
      <c r="T57" s="251">
        <v>42138</v>
      </c>
      <c r="U57" s="288">
        <v>41964</v>
      </c>
      <c r="V57" s="251">
        <v>42118</v>
      </c>
      <c r="W57" s="251">
        <v>42207</v>
      </c>
      <c r="X57" s="251"/>
      <c r="Y57" s="251">
        <v>42296</v>
      </c>
      <c r="Z57" s="251">
        <v>42479</v>
      </c>
      <c r="AA57" s="260"/>
      <c r="AB57" s="204"/>
    </row>
    <row r="58" spans="1:28" x14ac:dyDescent="0.3">
      <c r="A58" s="248" t="s">
        <v>36</v>
      </c>
      <c r="B58" s="249" t="s">
        <v>573</v>
      </c>
      <c r="C58" s="250">
        <v>24025</v>
      </c>
      <c r="D58" s="250"/>
      <c r="E58" s="250" t="s">
        <v>574</v>
      </c>
      <c r="F58" s="249" t="s">
        <v>437</v>
      </c>
      <c r="G58" s="250" t="s">
        <v>437</v>
      </c>
      <c r="H58" s="250" t="s">
        <v>437</v>
      </c>
      <c r="I58" s="258" t="s">
        <v>609</v>
      </c>
      <c r="J58" s="249" t="s">
        <v>472</v>
      </c>
      <c r="K58" s="249" t="s">
        <v>437</v>
      </c>
      <c r="L58" s="249" t="s">
        <v>437</v>
      </c>
      <c r="M58" s="249" t="s">
        <v>437</v>
      </c>
      <c r="N58" s="249" t="s">
        <v>437</v>
      </c>
      <c r="O58" s="251" t="s">
        <v>30</v>
      </c>
      <c r="P58" s="251" t="s">
        <v>30</v>
      </c>
      <c r="Q58" s="251">
        <v>41964</v>
      </c>
      <c r="R58" s="251" t="s">
        <v>30</v>
      </c>
      <c r="S58" s="251" t="s">
        <v>30</v>
      </c>
      <c r="T58" s="251" t="s">
        <v>30</v>
      </c>
      <c r="U58" s="251"/>
      <c r="V58" s="251"/>
      <c r="W58" s="251"/>
      <c r="X58" s="251"/>
      <c r="Y58" s="251">
        <v>42065</v>
      </c>
      <c r="Z58" s="251">
        <v>42249</v>
      </c>
      <c r="AA58" s="252" t="s">
        <v>437</v>
      </c>
      <c r="AB58" s="249" t="s">
        <v>614</v>
      </c>
    </row>
    <row r="59" spans="1:28" x14ac:dyDescent="0.3">
      <c r="A59" s="248" t="s">
        <v>36</v>
      </c>
      <c r="B59" s="249" t="s">
        <v>575</v>
      </c>
      <c r="C59" s="250">
        <v>24027</v>
      </c>
      <c r="D59" s="250"/>
      <c r="E59" s="250" t="s">
        <v>576</v>
      </c>
      <c r="F59" s="249" t="s">
        <v>39</v>
      </c>
      <c r="G59" s="250" t="s">
        <v>437</v>
      </c>
      <c r="H59" s="250">
        <v>1</v>
      </c>
      <c r="I59" s="258" t="s">
        <v>609</v>
      </c>
      <c r="J59" s="249" t="s">
        <v>443</v>
      </c>
      <c r="K59" s="249" t="s">
        <v>437</v>
      </c>
      <c r="L59" s="249" t="s">
        <v>498</v>
      </c>
      <c r="M59" s="249" t="s">
        <v>40</v>
      </c>
      <c r="N59" s="249" t="s">
        <v>40</v>
      </c>
      <c r="O59" s="251" t="s">
        <v>30</v>
      </c>
      <c r="P59" s="251" t="s">
        <v>30</v>
      </c>
      <c r="Q59" s="251">
        <v>40147</v>
      </c>
      <c r="R59" s="251" t="s">
        <v>30</v>
      </c>
      <c r="S59" s="251">
        <v>40814</v>
      </c>
      <c r="T59" s="251" t="s">
        <v>30</v>
      </c>
      <c r="U59" s="251"/>
      <c r="V59" s="251">
        <v>41046</v>
      </c>
      <c r="W59" s="251">
        <v>41135</v>
      </c>
      <c r="X59" s="251"/>
      <c r="Y59" s="251">
        <v>41400</v>
      </c>
      <c r="Z59" s="251">
        <v>41584</v>
      </c>
      <c r="AA59" s="252" t="s">
        <v>437</v>
      </c>
      <c r="AB59" s="270" t="s">
        <v>617</v>
      </c>
    </row>
    <row r="60" spans="1:28" x14ac:dyDescent="0.3">
      <c r="A60" s="248" t="s">
        <v>36</v>
      </c>
      <c r="B60" s="249" t="s">
        <v>578</v>
      </c>
      <c r="C60" s="250">
        <v>24029</v>
      </c>
      <c r="D60" s="250"/>
      <c r="E60" s="250" t="s">
        <v>579</v>
      </c>
      <c r="F60" s="249" t="s">
        <v>437</v>
      </c>
      <c r="G60" s="250" t="s">
        <v>437</v>
      </c>
      <c r="H60" s="250">
        <v>6</v>
      </c>
      <c r="I60" s="258" t="s">
        <v>609</v>
      </c>
      <c r="J60" s="249" t="s">
        <v>462</v>
      </c>
      <c r="K60" s="249" t="s">
        <v>437</v>
      </c>
      <c r="L60" s="249" t="s">
        <v>580</v>
      </c>
      <c r="M60" s="249" t="s">
        <v>580</v>
      </c>
      <c r="N60" s="249" t="s">
        <v>40</v>
      </c>
      <c r="O60" s="251">
        <v>40569</v>
      </c>
      <c r="P60" s="251">
        <v>41241</v>
      </c>
      <c r="Q60" s="251">
        <v>41179</v>
      </c>
      <c r="R60" s="251">
        <v>41961</v>
      </c>
      <c r="S60" s="251">
        <v>41241</v>
      </c>
      <c r="T60" s="251">
        <v>41809</v>
      </c>
      <c r="U60" s="251"/>
      <c r="V60" s="251">
        <v>41375</v>
      </c>
      <c r="W60" s="251">
        <v>41464</v>
      </c>
      <c r="X60" s="251"/>
      <c r="Y60" s="251">
        <v>41617</v>
      </c>
      <c r="Z60" s="251">
        <v>41799</v>
      </c>
      <c r="AA60" s="252" t="s">
        <v>437</v>
      </c>
      <c r="AB60" s="204"/>
    </row>
    <row r="61" spans="1:28" x14ac:dyDescent="0.3">
      <c r="A61" s="248" t="s">
        <v>36</v>
      </c>
      <c r="B61" s="249" t="s">
        <v>581</v>
      </c>
      <c r="C61" s="250">
        <v>24031</v>
      </c>
      <c r="D61" s="250"/>
      <c r="E61" s="250" t="s">
        <v>582</v>
      </c>
      <c r="F61" s="249" t="s">
        <v>437</v>
      </c>
      <c r="G61" s="250" t="s">
        <v>437</v>
      </c>
      <c r="H61" s="250" t="s">
        <v>437</v>
      </c>
      <c r="I61" s="249" t="s">
        <v>437</v>
      </c>
      <c r="J61" s="249" t="s">
        <v>437</v>
      </c>
      <c r="K61" s="249" t="s">
        <v>437</v>
      </c>
      <c r="L61" s="249" t="s">
        <v>437</v>
      </c>
      <c r="M61" s="249" t="s">
        <v>437</v>
      </c>
      <c r="N61" s="249" t="s">
        <v>437</v>
      </c>
      <c r="O61" s="251" t="s">
        <v>30</v>
      </c>
      <c r="P61" s="251" t="s">
        <v>30</v>
      </c>
      <c r="Q61" s="251">
        <v>38622</v>
      </c>
      <c r="R61" s="251" t="s">
        <v>30</v>
      </c>
      <c r="S61" s="251" t="s">
        <v>30</v>
      </c>
      <c r="T61" s="251" t="s">
        <v>30</v>
      </c>
      <c r="U61" s="251"/>
      <c r="V61" s="251"/>
      <c r="W61" s="251"/>
      <c r="X61" s="251"/>
      <c r="Y61" s="251">
        <v>38805</v>
      </c>
      <c r="Z61" s="251">
        <v>38989</v>
      </c>
      <c r="AA61" s="252" t="s">
        <v>437</v>
      </c>
      <c r="AB61" s="249" t="s">
        <v>437</v>
      </c>
    </row>
    <row r="62" spans="1:28" x14ac:dyDescent="0.3">
      <c r="A62" s="137" t="s">
        <v>36</v>
      </c>
      <c r="B62" s="112" t="s">
        <v>425</v>
      </c>
      <c r="C62" s="112"/>
      <c r="D62" s="140"/>
      <c r="E62" s="145" t="s">
        <v>426</v>
      </c>
      <c r="F62" s="112" t="s">
        <v>172</v>
      </c>
      <c r="G62" s="112"/>
      <c r="H62" s="135" t="s">
        <v>30</v>
      </c>
      <c r="I62" s="132" t="s">
        <v>82</v>
      </c>
      <c r="J62" s="135" t="s">
        <v>122</v>
      </c>
      <c r="K62" s="112" t="s">
        <v>147</v>
      </c>
      <c r="L62" s="112" t="s">
        <v>41</v>
      </c>
      <c r="M62" s="137" t="s">
        <v>35</v>
      </c>
      <c r="N62" s="112" t="s">
        <v>35</v>
      </c>
      <c r="O62" s="138" t="s">
        <v>30</v>
      </c>
      <c r="P62" s="138" t="s">
        <v>30</v>
      </c>
      <c r="Q62" s="138" t="s">
        <v>30</v>
      </c>
      <c r="R62" s="251" t="s">
        <v>30</v>
      </c>
      <c r="S62" s="251" t="s">
        <v>30</v>
      </c>
      <c r="T62" s="251" t="s">
        <v>30</v>
      </c>
      <c r="U62" s="112"/>
      <c r="V62" s="138" t="s">
        <v>30</v>
      </c>
      <c r="W62" s="138" t="s">
        <v>30</v>
      </c>
      <c r="X62" s="138" t="s">
        <v>30</v>
      </c>
      <c r="Y62" s="138" t="s">
        <v>30</v>
      </c>
      <c r="Z62" s="138" t="s">
        <v>30</v>
      </c>
      <c r="AA62" s="252" t="s">
        <v>437</v>
      </c>
      <c r="AB62" s="249" t="s">
        <v>624</v>
      </c>
    </row>
    <row r="63" spans="1:28" x14ac:dyDescent="0.3">
      <c r="A63" s="248" t="s">
        <v>36</v>
      </c>
      <c r="B63" s="249" t="s">
        <v>583</v>
      </c>
      <c r="C63" s="250">
        <v>24033</v>
      </c>
      <c r="D63" s="250"/>
      <c r="E63" s="250" t="s">
        <v>584</v>
      </c>
      <c r="F63" s="249" t="s">
        <v>437</v>
      </c>
      <c r="G63" s="250">
        <v>1</v>
      </c>
      <c r="H63" s="250" t="s">
        <v>437</v>
      </c>
      <c r="I63" s="258" t="s">
        <v>609</v>
      </c>
      <c r="J63" s="249" t="s">
        <v>443</v>
      </c>
      <c r="K63" s="249" t="s">
        <v>437</v>
      </c>
      <c r="L63" s="249" t="s">
        <v>437</v>
      </c>
      <c r="M63" s="249" t="s">
        <v>437</v>
      </c>
      <c r="N63" s="249" t="s">
        <v>437</v>
      </c>
      <c r="O63" s="251" t="s">
        <v>30</v>
      </c>
      <c r="P63" s="251" t="s">
        <v>30</v>
      </c>
      <c r="Q63" s="251">
        <v>40451</v>
      </c>
      <c r="R63" s="251" t="s">
        <v>30</v>
      </c>
      <c r="S63" s="251">
        <v>40512</v>
      </c>
      <c r="T63" s="251" t="s">
        <v>30</v>
      </c>
      <c r="U63" s="251">
        <v>42020</v>
      </c>
      <c r="V63" s="251"/>
      <c r="W63" s="251"/>
      <c r="X63" s="251"/>
      <c r="Y63" s="251">
        <v>42157</v>
      </c>
      <c r="Z63" s="251">
        <v>42340</v>
      </c>
      <c r="AA63" s="252" t="s">
        <v>437</v>
      </c>
      <c r="AB63" s="249" t="s">
        <v>437</v>
      </c>
    </row>
    <row r="64" spans="1:28" x14ac:dyDescent="0.3">
      <c r="A64" s="248" t="s">
        <v>36</v>
      </c>
      <c r="B64" s="249" t="s">
        <v>585</v>
      </c>
      <c r="C64" s="250">
        <v>24033</v>
      </c>
      <c r="D64" s="250"/>
      <c r="E64" s="250" t="s">
        <v>586</v>
      </c>
      <c r="F64" s="249" t="s">
        <v>25</v>
      </c>
      <c r="G64" s="250"/>
      <c r="H64" s="250">
        <v>3</v>
      </c>
      <c r="I64" s="258" t="s">
        <v>609</v>
      </c>
      <c r="J64" s="249" t="s">
        <v>472</v>
      </c>
      <c r="K64" s="249" t="s">
        <v>28</v>
      </c>
      <c r="L64" s="249" t="s">
        <v>459</v>
      </c>
      <c r="M64" s="249" t="s">
        <v>41</v>
      </c>
      <c r="N64" s="249" t="s">
        <v>459</v>
      </c>
      <c r="O64" s="251">
        <v>40582</v>
      </c>
      <c r="P64" s="251">
        <v>41225</v>
      </c>
      <c r="Q64" s="251">
        <v>41327</v>
      </c>
      <c r="R64" s="251">
        <v>42443</v>
      </c>
      <c r="S64" s="251">
        <v>41389</v>
      </c>
      <c r="T64" s="251">
        <v>42165</v>
      </c>
      <c r="U64" s="251"/>
      <c r="V64" s="251">
        <v>42159</v>
      </c>
      <c r="W64" s="251">
        <v>42248</v>
      </c>
      <c r="X64" s="251"/>
      <c r="Y64" s="251">
        <v>42445</v>
      </c>
      <c r="Z64" s="251">
        <v>42629</v>
      </c>
      <c r="AA64" s="252"/>
      <c r="AB64" s="249" t="s">
        <v>437</v>
      </c>
    </row>
    <row r="65" spans="1:28" x14ac:dyDescent="0.3">
      <c r="A65" s="248" t="s">
        <v>36</v>
      </c>
      <c r="B65" s="249" t="s">
        <v>588</v>
      </c>
      <c r="C65" s="250">
        <v>24033</v>
      </c>
      <c r="D65" s="250"/>
      <c r="E65" s="250" t="s">
        <v>589</v>
      </c>
      <c r="F65" s="249" t="s">
        <v>437</v>
      </c>
      <c r="G65" s="250" t="s">
        <v>437</v>
      </c>
      <c r="H65" s="250" t="s">
        <v>437</v>
      </c>
      <c r="I65" s="258" t="s">
        <v>609</v>
      </c>
      <c r="J65" s="249" t="s">
        <v>472</v>
      </c>
      <c r="K65" s="249" t="s">
        <v>437</v>
      </c>
      <c r="L65" s="249" t="s">
        <v>437</v>
      </c>
      <c r="M65" s="249" t="s">
        <v>437</v>
      </c>
      <c r="N65" s="249" t="s">
        <v>437</v>
      </c>
      <c r="O65" s="251" t="s">
        <v>30</v>
      </c>
      <c r="P65" s="251" t="s">
        <v>30</v>
      </c>
      <c r="Q65" s="251">
        <v>42020</v>
      </c>
      <c r="R65" s="251" t="s">
        <v>30</v>
      </c>
      <c r="S65" s="251" t="s">
        <v>30</v>
      </c>
      <c r="T65" s="251" t="s">
        <v>30</v>
      </c>
      <c r="U65" s="251"/>
      <c r="V65" s="251"/>
      <c r="W65" s="251"/>
      <c r="X65" s="251"/>
      <c r="Y65" s="251">
        <v>42157</v>
      </c>
      <c r="Z65" s="251">
        <v>42340</v>
      </c>
      <c r="AA65" s="252" t="s">
        <v>437</v>
      </c>
      <c r="AB65" s="249" t="s">
        <v>437</v>
      </c>
    </row>
    <row r="66" spans="1:28" x14ac:dyDescent="0.3">
      <c r="A66" s="248" t="s">
        <v>36</v>
      </c>
      <c r="B66" s="249" t="s">
        <v>590</v>
      </c>
      <c r="C66" s="250">
        <v>24035</v>
      </c>
      <c r="D66" s="250"/>
      <c r="E66" s="250" t="s">
        <v>591</v>
      </c>
      <c r="F66" s="249" t="s">
        <v>437</v>
      </c>
      <c r="G66" s="250" t="s">
        <v>437</v>
      </c>
      <c r="H66" s="250" t="s">
        <v>437</v>
      </c>
      <c r="I66" s="258" t="s">
        <v>609</v>
      </c>
      <c r="J66" s="249" t="s">
        <v>462</v>
      </c>
      <c r="K66" s="249" t="s">
        <v>437</v>
      </c>
      <c r="L66" s="249" t="s">
        <v>437</v>
      </c>
      <c r="M66" s="249" t="s">
        <v>437</v>
      </c>
      <c r="N66" s="249" t="s">
        <v>437</v>
      </c>
      <c r="O66" s="251" t="s">
        <v>30</v>
      </c>
      <c r="P66" s="251" t="s">
        <v>30</v>
      </c>
      <c r="Q66" s="251">
        <v>41179</v>
      </c>
      <c r="R66" s="251" t="s">
        <v>30</v>
      </c>
      <c r="S66" s="251" t="s">
        <v>30</v>
      </c>
      <c r="T66" s="251" t="s">
        <v>30</v>
      </c>
      <c r="U66" s="251"/>
      <c r="V66" s="251"/>
      <c r="W66" s="251"/>
      <c r="X66" s="251"/>
      <c r="Y66" s="251">
        <v>41745</v>
      </c>
      <c r="Z66" s="251">
        <v>41928</v>
      </c>
      <c r="AA66" s="252" t="s">
        <v>437</v>
      </c>
      <c r="AB66" s="249" t="s">
        <v>437</v>
      </c>
    </row>
    <row r="67" spans="1:28" x14ac:dyDescent="0.3">
      <c r="A67" s="248" t="s">
        <v>36</v>
      </c>
      <c r="B67" s="249" t="s">
        <v>592</v>
      </c>
      <c r="C67" s="250">
        <v>24035</v>
      </c>
      <c r="D67" s="250"/>
      <c r="E67" s="250" t="s">
        <v>593</v>
      </c>
      <c r="F67" s="249" t="s">
        <v>25</v>
      </c>
      <c r="G67" s="250" t="s">
        <v>437</v>
      </c>
      <c r="H67" s="250">
        <v>9</v>
      </c>
      <c r="I67" s="258" t="s">
        <v>609</v>
      </c>
      <c r="J67" s="249" t="s">
        <v>472</v>
      </c>
      <c r="K67" s="249" t="s">
        <v>594</v>
      </c>
      <c r="L67" s="249" t="s">
        <v>459</v>
      </c>
      <c r="M67" s="249" t="s">
        <v>30</v>
      </c>
      <c r="N67" s="249" t="s">
        <v>459</v>
      </c>
      <c r="O67" s="251">
        <v>40569</v>
      </c>
      <c r="P67" s="251">
        <v>41290</v>
      </c>
      <c r="Q67" s="251">
        <v>41180</v>
      </c>
      <c r="R67" s="288">
        <v>42388</v>
      </c>
      <c r="S67" s="251">
        <v>41290</v>
      </c>
      <c r="T67" s="288">
        <v>41844</v>
      </c>
      <c r="U67" s="288"/>
      <c r="V67" s="251">
        <v>41369</v>
      </c>
      <c r="W67" s="251">
        <v>41458</v>
      </c>
      <c r="X67" s="251"/>
      <c r="Y67" s="251">
        <v>41764</v>
      </c>
      <c r="Z67" s="251">
        <v>41948</v>
      </c>
      <c r="AA67" s="252" t="s">
        <v>437</v>
      </c>
      <c r="AB67" s="204"/>
    </row>
    <row r="68" spans="1:28" x14ac:dyDescent="0.3">
      <c r="A68" s="248" t="s">
        <v>36</v>
      </c>
      <c r="B68" s="249" t="s">
        <v>595</v>
      </c>
      <c r="C68" s="250">
        <v>24039</v>
      </c>
      <c r="D68" s="250"/>
      <c r="E68" s="250" t="s">
        <v>596</v>
      </c>
      <c r="F68" s="249" t="s">
        <v>25</v>
      </c>
      <c r="G68" s="250" t="s">
        <v>437</v>
      </c>
      <c r="H68" s="250">
        <v>3</v>
      </c>
      <c r="I68" s="258" t="s">
        <v>609</v>
      </c>
      <c r="J68" s="249" t="s">
        <v>548</v>
      </c>
      <c r="K68" s="249" t="s">
        <v>437</v>
      </c>
      <c r="L68" s="249" t="s">
        <v>498</v>
      </c>
      <c r="M68" s="249" t="s">
        <v>40</v>
      </c>
      <c r="N68" s="249" t="s">
        <v>40</v>
      </c>
      <c r="O68" s="251" t="s">
        <v>30</v>
      </c>
      <c r="P68" s="251" t="s">
        <v>30</v>
      </c>
      <c r="Q68" s="251">
        <v>39813</v>
      </c>
      <c r="R68" s="251" t="s">
        <v>30</v>
      </c>
      <c r="S68" s="251" t="s">
        <v>30</v>
      </c>
      <c r="T68" s="251" t="s">
        <v>30</v>
      </c>
      <c r="U68" s="251"/>
      <c r="V68" s="251">
        <v>40185</v>
      </c>
      <c r="W68" s="251">
        <v>40296</v>
      </c>
      <c r="X68" s="251"/>
      <c r="Y68" s="251">
        <v>40424</v>
      </c>
      <c r="Z68" s="251">
        <v>40605</v>
      </c>
      <c r="AA68" s="252" t="s">
        <v>437</v>
      </c>
      <c r="AB68" s="249" t="s">
        <v>437</v>
      </c>
    </row>
    <row r="69" spans="1:28" x14ac:dyDescent="0.3">
      <c r="A69" s="248" t="s">
        <v>36</v>
      </c>
      <c r="B69" s="249" t="s">
        <v>598</v>
      </c>
      <c r="C69" s="250">
        <v>24039</v>
      </c>
      <c r="D69" s="250"/>
      <c r="E69" s="250" t="s">
        <v>599</v>
      </c>
      <c r="F69" s="249" t="s">
        <v>25</v>
      </c>
      <c r="G69" s="250" t="s">
        <v>437</v>
      </c>
      <c r="H69" s="250">
        <v>3</v>
      </c>
      <c r="I69" s="249" t="s">
        <v>446</v>
      </c>
      <c r="J69" s="249" t="s">
        <v>472</v>
      </c>
      <c r="K69" s="249" t="s">
        <v>187</v>
      </c>
      <c r="L69" s="249" t="s">
        <v>459</v>
      </c>
      <c r="M69" s="249" t="s">
        <v>30</v>
      </c>
      <c r="N69" s="249" t="s">
        <v>459</v>
      </c>
      <c r="O69" s="251">
        <v>40576</v>
      </c>
      <c r="P69" s="251">
        <v>41326</v>
      </c>
      <c r="Q69" s="251">
        <v>41354</v>
      </c>
      <c r="R69" s="251">
        <v>42390</v>
      </c>
      <c r="S69" s="251">
        <v>41416</v>
      </c>
      <c r="T69" s="251">
        <v>41801</v>
      </c>
      <c r="U69" s="251"/>
      <c r="V69" s="251">
        <v>41682</v>
      </c>
      <c r="W69" s="251">
        <v>41771</v>
      </c>
      <c r="X69" s="251"/>
      <c r="Y69" s="251">
        <v>41855</v>
      </c>
      <c r="Z69" s="251">
        <v>42039</v>
      </c>
      <c r="AA69" s="112"/>
      <c r="AB69" s="112" t="s">
        <v>85</v>
      </c>
    </row>
    <row r="70" spans="1:28" x14ac:dyDescent="0.3">
      <c r="A70" s="248" t="s">
        <v>36</v>
      </c>
      <c r="B70" s="249" t="s">
        <v>600</v>
      </c>
      <c r="C70" s="250">
        <v>24037</v>
      </c>
      <c r="D70" s="250"/>
      <c r="E70" s="271" t="s">
        <v>601</v>
      </c>
      <c r="F70" s="272" t="s">
        <v>437</v>
      </c>
      <c r="G70" s="271" t="s">
        <v>437</v>
      </c>
      <c r="H70" s="271">
        <v>1</v>
      </c>
      <c r="I70" s="272" t="s">
        <v>437</v>
      </c>
      <c r="J70" s="272" t="s">
        <v>437</v>
      </c>
      <c r="K70" s="249" t="s">
        <v>437</v>
      </c>
      <c r="L70" s="272" t="s">
        <v>437</v>
      </c>
      <c r="M70" s="272" t="s">
        <v>437</v>
      </c>
      <c r="N70" s="272" t="s">
        <v>437</v>
      </c>
      <c r="O70" s="273" t="s">
        <v>30</v>
      </c>
      <c r="P70" s="273" t="s">
        <v>30</v>
      </c>
      <c r="Q70" s="273">
        <v>37743</v>
      </c>
      <c r="R70" s="251" t="s">
        <v>30</v>
      </c>
      <c r="S70" s="273" t="s">
        <v>30</v>
      </c>
      <c r="T70" s="273" t="s">
        <v>30</v>
      </c>
      <c r="U70" s="273"/>
      <c r="V70" s="251"/>
      <c r="W70" s="251"/>
      <c r="X70" s="251"/>
      <c r="Y70" s="273">
        <v>38096</v>
      </c>
      <c r="Z70" s="273">
        <v>38279</v>
      </c>
      <c r="AA70" s="252" t="s">
        <v>437</v>
      </c>
      <c r="AB70" s="249" t="s">
        <v>639</v>
      </c>
    </row>
    <row r="71" spans="1:28" x14ac:dyDescent="0.3">
      <c r="A71" s="248" t="s">
        <v>36</v>
      </c>
      <c r="B71" s="249" t="s">
        <v>602</v>
      </c>
      <c r="C71" s="250">
        <v>24037</v>
      </c>
      <c r="D71" s="250"/>
      <c r="E71" s="271" t="s">
        <v>603</v>
      </c>
      <c r="F71" s="272" t="s">
        <v>25</v>
      </c>
      <c r="G71" s="271" t="s">
        <v>437</v>
      </c>
      <c r="H71" s="271">
        <v>2</v>
      </c>
      <c r="I71" s="249" t="s">
        <v>446</v>
      </c>
      <c r="J71" s="272" t="s">
        <v>443</v>
      </c>
      <c r="K71" s="249" t="s">
        <v>494</v>
      </c>
      <c r="L71" s="272" t="s">
        <v>459</v>
      </c>
      <c r="M71" s="272" t="s">
        <v>30</v>
      </c>
      <c r="N71" s="272" t="s">
        <v>459</v>
      </c>
      <c r="O71" s="273">
        <v>40584</v>
      </c>
      <c r="P71" s="273">
        <v>41324</v>
      </c>
      <c r="Q71" s="273">
        <v>41362</v>
      </c>
      <c r="R71" s="273">
        <v>42382</v>
      </c>
      <c r="S71" s="273">
        <v>41417</v>
      </c>
      <c r="T71" s="273">
        <v>41799</v>
      </c>
      <c r="U71" s="273"/>
      <c r="V71" s="273">
        <v>41528</v>
      </c>
      <c r="W71" s="273">
        <v>41617</v>
      </c>
      <c r="X71" s="273"/>
      <c r="Y71" s="273">
        <v>41778</v>
      </c>
      <c r="Z71" s="273">
        <v>41962</v>
      </c>
      <c r="AA71" s="252" t="s">
        <v>437</v>
      </c>
      <c r="AB71" s="204"/>
    </row>
    <row r="72" spans="1:28" x14ac:dyDescent="0.3">
      <c r="A72" s="248" t="s">
        <v>36</v>
      </c>
      <c r="B72" s="249" t="s">
        <v>604</v>
      </c>
      <c r="C72" s="250">
        <v>24041</v>
      </c>
      <c r="D72" s="250"/>
      <c r="E72" s="250" t="s">
        <v>605</v>
      </c>
      <c r="F72" s="249" t="s">
        <v>25</v>
      </c>
      <c r="G72" s="250" t="s">
        <v>437</v>
      </c>
      <c r="H72" s="250">
        <v>5</v>
      </c>
      <c r="I72" s="258" t="s">
        <v>609</v>
      </c>
      <c r="J72" s="249" t="s">
        <v>443</v>
      </c>
      <c r="K72" s="249" t="s">
        <v>437</v>
      </c>
      <c r="L72" s="249" t="s">
        <v>542</v>
      </c>
      <c r="M72" s="249" t="s">
        <v>41</v>
      </c>
      <c r="N72" s="249" t="s">
        <v>40</v>
      </c>
      <c r="O72" s="251" t="s">
        <v>30</v>
      </c>
      <c r="P72" s="251" t="s">
        <v>30</v>
      </c>
      <c r="Q72" s="251">
        <v>40724</v>
      </c>
      <c r="R72" s="251" t="s">
        <v>30</v>
      </c>
      <c r="S72" s="251">
        <v>40777</v>
      </c>
      <c r="T72" s="251" t="s">
        <v>30</v>
      </c>
      <c r="U72" s="251"/>
      <c r="V72" s="251">
        <v>41143</v>
      </c>
      <c r="W72" s="251">
        <v>41232</v>
      </c>
      <c r="X72" s="251"/>
      <c r="Y72" s="251">
        <v>41310</v>
      </c>
      <c r="Z72" s="251">
        <v>41491</v>
      </c>
      <c r="AA72" s="252" t="s">
        <v>437</v>
      </c>
      <c r="AB72" s="249" t="s">
        <v>437</v>
      </c>
    </row>
    <row r="73" spans="1:28" x14ac:dyDescent="0.3">
      <c r="A73" s="248" t="s">
        <v>36</v>
      </c>
      <c r="B73" s="249" t="s">
        <v>607</v>
      </c>
      <c r="C73" s="250">
        <v>24041</v>
      </c>
      <c r="D73" s="250"/>
      <c r="E73" s="250" t="s">
        <v>608</v>
      </c>
      <c r="F73" s="249" t="s">
        <v>56</v>
      </c>
      <c r="G73" s="250"/>
      <c r="H73" s="250">
        <v>0</v>
      </c>
      <c r="I73" s="249" t="s">
        <v>609</v>
      </c>
      <c r="J73" s="249" t="s">
        <v>472</v>
      </c>
      <c r="K73" s="249" t="s">
        <v>610</v>
      </c>
      <c r="L73" s="249" t="s">
        <v>459</v>
      </c>
      <c r="M73" s="249" t="s">
        <v>459</v>
      </c>
      <c r="N73" s="249" t="s">
        <v>459</v>
      </c>
      <c r="O73" s="251" t="s">
        <v>30</v>
      </c>
      <c r="P73" s="251" t="s">
        <v>30</v>
      </c>
      <c r="Q73" s="251">
        <v>42325</v>
      </c>
      <c r="R73" s="251" t="s">
        <v>30</v>
      </c>
      <c r="S73" s="251" t="s">
        <v>30</v>
      </c>
      <c r="T73" s="251" t="s">
        <v>30</v>
      </c>
      <c r="U73" s="251"/>
      <c r="V73" s="251" t="s">
        <v>30</v>
      </c>
      <c r="W73" s="251" t="s">
        <v>30</v>
      </c>
      <c r="X73" s="251"/>
      <c r="Y73" s="251">
        <v>42389</v>
      </c>
      <c r="Z73" s="251">
        <v>42571</v>
      </c>
      <c r="AA73" s="252" t="s">
        <v>437</v>
      </c>
      <c r="AB73" s="249" t="s">
        <v>647</v>
      </c>
    </row>
    <row r="74" spans="1:28" x14ac:dyDescent="0.3">
      <c r="A74" s="248" t="s">
        <v>36</v>
      </c>
      <c r="B74" s="249" t="s">
        <v>607</v>
      </c>
      <c r="C74" s="250">
        <v>24041</v>
      </c>
      <c r="D74" s="250"/>
      <c r="E74" s="250" t="s">
        <v>611</v>
      </c>
      <c r="F74" s="249" t="s">
        <v>437</v>
      </c>
      <c r="G74" s="250" t="s">
        <v>437</v>
      </c>
      <c r="H74" s="250" t="s">
        <v>437</v>
      </c>
      <c r="I74" s="258" t="s">
        <v>609</v>
      </c>
      <c r="J74" s="249" t="s">
        <v>472</v>
      </c>
      <c r="K74" s="249" t="s">
        <v>437</v>
      </c>
      <c r="L74" s="249" t="s">
        <v>437</v>
      </c>
      <c r="M74" s="249" t="s">
        <v>437</v>
      </c>
      <c r="N74" s="249" t="s">
        <v>437</v>
      </c>
      <c r="O74" s="251" t="s">
        <v>30</v>
      </c>
      <c r="P74" s="251" t="s">
        <v>30</v>
      </c>
      <c r="Q74" s="251">
        <v>41957</v>
      </c>
      <c r="R74" s="251" t="s">
        <v>30</v>
      </c>
      <c r="S74" s="251" t="s">
        <v>30</v>
      </c>
      <c r="T74" s="251" t="s">
        <v>30</v>
      </c>
      <c r="U74" s="251"/>
      <c r="V74" s="251"/>
      <c r="W74" s="251"/>
      <c r="X74" s="288"/>
      <c r="Y74" s="251">
        <v>42310</v>
      </c>
      <c r="Z74" s="288">
        <v>42492</v>
      </c>
      <c r="AA74" s="252" t="s">
        <v>437</v>
      </c>
      <c r="AB74" s="249" t="s">
        <v>437</v>
      </c>
    </row>
    <row r="75" spans="1:28" x14ac:dyDescent="0.3">
      <c r="A75" s="248" t="s">
        <v>36</v>
      </c>
      <c r="B75" s="249" t="s">
        <v>612</v>
      </c>
      <c r="C75" s="250">
        <v>24041</v>
      </c>
      <c r="D75" s="250"/>
      <c r="E75" s="250" t="s">
        <v>613</v>
      </c>
      <c r="F75" s="249" t="s">
        <v>25</v>
      </c>
      <c r="G75" s="250">
        <v>1</v>
      </c>
      <c r="H75" s="250">
        <v>5</v>
      </c>
      <c r="I75" s="258" t="s">
        <v>609</v>
      </c>
      <c r="J75" s="249" t="s">
        <v>472</v>
      </c>
      <c r="K75" s="249" t="s">
        <v>610</v>
      </c>
      <c r="L75" s="249" t="s">
        <v>459</v>
      </c>
      <c r="M75" s="249" t="s">
        <v>459</v>
      </c>
      <c r="N75" s="249" t="s">
        <v>459</v>
      </c>
      <c r="O75" s="251">
        <v>40570</v>
      </c>
      <c r="P75" s="251">
        <v>41227</v>
      </c>
      <c r="Q75" s="251">
        <v>41529</v>
      </c>
      <c r="R75" s="251">
        <v>42388</v>
      </c>
      <c r="S75" s="251">
        <v>41541</v>
      </c>
      <c r="T75" s="251">
        <v>42166</v>
      </c>
      <c r="U75" s="251">
        <v>42325</v>
      </c>
      <c r="V75" s="251">
        <v>42198</v>
      </c>
      <c r="W75" s="251">
        <v>42288</v>
      </c>
      <c r="X75" s="251"/>
      <c r="Y75" s="251">
        <v>42389</v>
      </c>
      <c r="Z75" s="251">
        <v>42571</v>
      </c>
      <c r="AA75" s="252" t="s">
        <v>437</v>
      </c>
      <c r="AB75" s="249" t="s">
        <v>653</v>
      </c>
    </row>
    <row r="76" spans="1:28" x14ac:dyDescent="0.3">
      <c r="A76" s="274" t="s">
        <v>36</v>
      </c>
      <c r="B76" s="270" t="s">
        <v>615</v>
      </c>
      <c r="C76" s="260">
        <v>24043</v>
      </c>
      <c r="D76" s="260"/>
      <c r="E76" s="260" t="s">
        <v>616</v>
      </c>
      <c r="F76" s="270" t="s">
        <v>25</v>
      </c>
      <c r="G76" s="260">
        <v>2</v>
      </c>
      <c r="H76" s="260">
        <v>10</v>
      </c>
      <c r="I76" s="258" t="s">
        <v>609</v>
      </c>
      <c r="J76" s="250" t="s">
        <v>176</v>
      </c>
      <c r="K76" s="270" t="s">
        <v>489</v>
      </c>
      <c r="L76" s="270" t="s">
        <v>528</v>
      </c>
      <c r="M76" s="274" t="s">
        <v>30</v>
      </c>
      <c r="N76" s="270" t="s">
        <v>40</v>
      </c>
      <c r="O76" s="260" t="s">
        <v>30</v>
      </c>
      <c r="P76" s="260" t="s">
        <v>30</v>
      </c>
      <c r="Q76" s="262">
        <v>40451</v>
      </c>
      <c r="R76" s="262">
        <v>42976</v>
      </c>
      <c r="S76" s="262">
        <v>42180</v>
      </c>
      <c r="T76" s="262">
        <v>42317</v>
      </c>
      <c r="U76" s="262">
        <v>42661</v>
      </c>
      <c r="V76" s="262">
        <v>42324</v>
      </c>
      <c r="W76" s="262">
        <v>42413</v>
      </c>
      <c r="X76" s="262"/>
      <c r="Y76" s="251">
        <v>42781</v>
      </c>
      <c r="Z76" s="251">
        <v>42962</v>
      </c>
      <c r="AA76" s="204"/>
      <c r="AB76" s="204" t="s">
        <v>656</v>
      </c>
    </row>
    <row r="77" spans="1:28" x14ac:dyDescent="0.3">
      <c r="A77" s="248" t="s">
        <v>36</v>
      </c>
      <c r="B77" s="249" t="s">
        <v>618</v>
      </c>
      <c r="C77" s="250">
        <v>24043</v>
      </c>
      <c r="D77" s="250"/>
      <c r="E77" s="250" t="s">
        <v>619</v>
      </c>
      <c r="F77" s="249" t="s">
        <v>437</v>
      </c>
      <c r="G77" s="250" t="s">
        <v>437</v>
      </c>
      <c r="H77" s="250" t="s">
        <v>437</v>
      </c>
      <c r="I77" s="258" t="s">
        <v>609</v>
      </c>
      <c r="J77" s="249" t="s">
        <v>472</v>
      </c>
      <c r="K77" s="249" t="s">
        <v>437</v>
      </c>
      <c r="L77" s="249" t="s">
        <v>437</v>
      </c>
      <c r="M77" s="249" t="s">
        <v>437</v>
      </c>
      <c r="N77" s="249" t="s">
        <v>437</v>
      </c>
      <c r="O77" s="251" t="s">
        <v>30</v>
      </c>
      <c r="P77" s="251" t="s">
        <v>30</v>
      </c>
      <c r="Q77" s="251">
        <v>42094</v>
      </c>
      <c r="R77" s="251" t="s">
        <v>30</v>
      </c>
      <c r="S77" s="251" t="s">
        <v>30</v>
      </c>
      <c r="T77" s="251" t="s">
        <v>30</v>
      </c>
      <c r="U77" s="251"/>
      <c r="V77" s="251"/>
      <c r="W77" s="251"/>
      <c r="X77" s="251"/>
      <c r="Y77" s="251">
        <v>42354</v>
      </c>
      <c r="Z77" s="251">
        <v>42537</v>
      </c>
      <c r="AA77" s="252" t="s">
        <v>437</v>
      </c>
      <c r="AB77" s="249" t="s">
        <v>437</v>
      </c>
    </row>
    <row r="78" spans="1:28" x14ac:dyDescent="0.3">
      <c r="A78" s="248" t="s">
        <v>36</v>
      </c>
      <c r="B78" s="249" t="s">
        <v>620</v>
      </c>
      <c r="C78" s="250">
        <v>24045</v>
      </c>
      <c r="D78" s="250"/>
      <c r="E78" s="250" t="s">
        <v>621</v>
      </c>
      <c r="F78" s="249" t="s">
        <v>437</v>
      </c>
      <c r="G78" s="250" t="s">
        <v>437</v>
      </c>
      <c r="H78" s="250" t="s">
        <v>437</v>
      </c>
      <c r="I78" s="258" t="s">
        <v>609</v>
      </c>
      <c r="J78" s="249" t="s">
        <v>437</v>
      </c>
      <c r="K78" s="249" t="s">
        <v>437</v>
      </c>
      <c r="L78" s="249" t="s">
        <v>437</v>
      </c>
      <c r="M78" s="249" t="s">
        <v>437</v>
      </c>
      <c r="N78" s="249" t="s">
        <v>437</v>
      </c>
      <c r="O78" s="251" t="s">
        <v>30</v>
      </c>
      <c r="P78" s="251" t="s">
        <v>30</v>
      </c>
      <c r="Q78" s="251">
        <v>40968</v>
      </c>
      <c r="R78" s="251" t="s">
        <v>30</v>
      </c>
      <c r="S78" s="251" t="s">
        <v>30</v>
      </c>
      <c r="T78" s="251" t="s">
        <v>30</v>
      </c>
      <c r="U78" s="251"/>
      <c r="V78" s="251"/>
      <c r="W78" s="251"/>
      <c r="X78" s="251"/>
      <c r="Y78" s="251" t="s">
        <v>30</v>
      </c>
      <c r="Z78" s="251" t="s">
        <v>30</v>
      </c>
      <c r="AA78" s="270"/>
      <c r="AB78" s="249" t="s">
        <v>661</v>
      </c>
    </row>
    <row r="79" spans="1:28" x14ac:dyDescent="0.3">
      <c r="A79" s="248" t="s">
        <v>36</v>
      </c>
      <c r="B79" s="249" t="s">
        <v>622</v>
      </c>
      <c r="C79" s="250">
        <v>24045</v>
      </c>
      <c r="D79" s="250"/>
      <c r="E79" s="250" t="s">
        <v>623</v>
      </c>
      <c r="F79" s="249" t="s">
        <v>39</v>
      </c>
      <c r="G79" s="250">
        <v>2</v>
      </c>
      <c r="H79" s="250">
        <v>9</v>
      </c>
      <c r="I79" s="258" t="s">
        <v>609</v>
      </c>
      <c r="J79" s="249" t="s">
        <v>462</v>
      </c>
      <c r="K79" s="249" t="s">
        <v>489</v>
      </c>
      <c r="L79" s="249" t="s">
        <v>498</v>
      </c>
      <c r="M79" s="249" t="s">
        <v>40</v>
      </c>
      <c r="N79" s="249" t="s">
        <v>40</v>
      </c>
      <c r="O79" s="251" t="s">
        <v>30</v>
      </c>
      <c r="P79" s="251" t="s">
        <v>30</v>
      </c>
      <c r="Q79" s="251">
        <v>40038</v>
      </c>
      <c r="R79" s="251" t="s">
        <v>30</v>
      </c>
      <c r="S79" s="251">
        <v>41003</v>
      </c>
      <c r="T79" s="251" t="s">
        <v>30</v>
      </c>
      <c r="U79" s="251" t="s">
        <v>35</v>
      </c>
      <c r="V79" s="251">
        <v>41753</v>
      </c>
      <c r="W79" s="251">
        <v>41843</v>
      </c>
      <c r="X79" s="251"/>
      <c r="Y79" s="251">
        <v>42052</v>
      </c>
      <c r="Z79" s="251">
        <v>42233</v>
      </c>
      <c r="AA79" s="252" t="s">
        <v>437</v>
      </c>
      <c r="AB79" s="249" t="s">
        <v>665</v>
      </c>
    </row>
    <row r="80" spans="1:28" x14ac:dyDescent="0.3">
      <c r="A80" s="248" t="s">
        <v>36</v>
      </c>
      <c r="B80" s="249" t="s">
        <v>625</v>
      </c>
      <c r="C80" s="250">
        <v>24045</v>
      </c>
      <c r="D80" s="250"/>
      <c r="E80" s="250" t="s">
        <v>626</v>
      </c>
      <c r="F80" s="249" t="s">
        <v>437</v>
      </c>
      <c r="G80" s="250" t="s">
        <v>437</v>
      </c>
      <c r="H80" s="250" t="s">
        <v>437</v>
      </c>
      <c r="I80" s="258" t="s">
        <v>609</v>
      </c>
      <c r="J80" s="249" t="s">
        <v>437</v>
      </c>
      <c r="K80" s="249" t="s">
        <v>437</v>
      </c>
      <c r="L80" s="249" t="s">
        <v>437</v>
      </c>
      <c r="M80" s="249" t="s">
        <v>437</v>
      </c>
      <c r="N80" s="249" t="s">
        <v>437</v>
      </c>
      <c r="O80" s="251" t="s">
        <v>30</v>
      </c>
      <c r="P80" s="251" t="s">
        <v>30</v>
      </c>
      <c r="Q80" s="251" t="s">
        <v>35</v>
      </c>
      <c r="R80" s="251" t="s">
        <v>30</v>
      </c>
      <c r="S80" s="251" t="s">
        <v>30</v>
      </c>
      <c r="T80" s="251" t="s">
        <v>30</v>
      </c>
      <c r="U80" s="251"/>
      <c r="V80" s="251"/>
      <c r="W80" s="251"/>
      <c r="X80" s="251"/>
      <c r="Y80" s="251" t="s">
        <v>30</v>
      </c>
      <c r="Z80" s="251" t="s">
        <v>30</v>
      </c>
      <c r="AA80" s="252" t="s">
        <v>437</v>
      </c>
      <c r="AB80" s="204"/>
    </row>
    <row r="81" spans="1:28" x14ac:dyDescent="0.3">
      <c r="A81" s="248" t="s">
        <v>36</v>
      </c>
      <c r="B81" s="249" t="s">
        <v>627</v>
      </c>
      <c r="C81" s="250">
        <v>24045</v>
      </c>
      <c r="D81" s="250"/>
      <c r="E81" s="250" t="s">
        <v>628</v>
      </c>
      <c r="F81" s="249" t="s">
        <v>437</v>
      </c>
      <c r="G81" s="250" t="s">
        <v>437</v>
      </c>
      <c r="H81" s="250" t="s">
        <v>437</v>
      </c>
      <c r="I81" s="258" t="s">
        <v>609</v>
      </c>
      <c r="J81" s="249" t="s">
        <v>462</v>
      </c>
      <c r="K81" s="249" t="s">
        <v>437</v>
      </c>
      <c r="L81" s="249" t="s">
        <v>437</v>
      </c>
      <c r="M81" s="249" t="s">
        <v>437</v>
      </c>
      <c r="N81" s="249" t="s">
        <v>437</v>
      </c>
      <c r="O81" s="251" t="s">
        <v>30</v>
      </c>
      <c r="P81" s="251" t="s">
        <v>30</v>
      </c>
      <c r="Q81" s="251" t="s">
        <v>35</v>
      </c>
      <c r="R81" s="251" t="s">
        <v>30</v>
      </c>
      <c r="S81" s="251" t="s">
        <v>30</v>
      </c>
      <c r="T81" s="251" t="s">
        <v>30</v>
      </c>
      <c r="U81" s="251"/>
      <c r="V81" s="251"/>
      <c r="W81" s="251"/>
      <c r="X81" s="251"/>
      <c r="Y81" s="251" t="s">
        <v>30</v>
      </c>
      <c r="Z81" s="251" t="s">
        <v>30</v>
      </c>
      <c r="AA81" s="258" t="s">
        <v>437</v>
      </c>
      <c r="AB81" s="204"/>
    </row>
    <row r="82" spans="1:28" x14ac:dyDescent="0.3">
      <c r="A82" s="248" t="s">
        <v>36</v>
      </c>
      <c r="B82" s="249" t="s">
        <v>629</v>
      </c>
      <c r="C82" s="250">
        <v>24045</v>
      </c>
      <c r="D82" s="250"/>
      <c r="E82" s="250" t="s">
        <v>630</v>
      </c>
      <c r="F82" s="249" t="s">
        <v>437</v>
      </c>
      <c r="G82" s="250" t="s">
        <v>437</v>
      </c>
      <c r="H82" s="250" t="s">
        <v>437</v>
      </c>
      <c r="I82" s="249" t="s">
        <v>446</v>
      </c>
      <c r="J82" s="249" t="s">
        <v>443</v>
      </c>
      <c r="K82" s="249" t="s">
        <v>437</v>
      </c>
      <c r="L82" s="249" t="s">
        <v>437</v>
      </c>
      <c r="M82" s="249" t="s">
        <v>437</v>
      </c>
      <c r="N82" s="249" t="s">
        <v>437</v>
      </c>
      <c r="O82" s="251">
        <v>40575</v>
      </c>
      <c r="P82" s="251">
        <v>41326</v>
      </c>
      <c r="Q82" s="251">
        <v>41481</v>
      </c>
      <c r="R82" s="251">
        <v>42390</v>
      </c>
      <c r="S82" s="251">
        <v>41542</v>
      </c>
      <c r="T82" s="251">
        <v>41837</v>
      </c>
      <c r="U82" s="251"/>
      <c r="V82" s="251"/>
      <c r="W82" s="251"/>
      <c r="X82" s="251"/>
      <c r="Y82" s="251">
        <v>42038</v>
      </c>
      <c r="Z82" s="251">
        <v>42219</v>
      </c>
      <c r="AA82" s="252" t="s">
        <v>437</v>
      </c>
      <c r="AB82" s="249" t="s">
        <v>437</v>
      </c>
    </row>
    <row r="83" spans="1:28" x14ac:dyDescent="0.3">
      <c r="A83" s="248" t="s">
        <v>36</v>
      </c>
      <c r="B83" s="249" t="s">
        <v>631</v>
      </c>
      <c r="C83" s="250">
        <v>24047</v>
      </c>
      <c r="D83" s="250"/>
      <c r="E83" s="250" t="s">
        <v>632</v>
      </c>
      <c r="F83" s="249" t="s">
        <v>25</v>
      </c>
      <c r="G83" s="250" t="s">
        <v>437</v>
      </c>
      <c r="H83" s="250">
        <v>5</v>
      </c>
      <c r="I83" s="258" t="s">
        <v>609</v>
      </c>
      <c r="J83" s="249" t="s">
        <v>472</v>
      </c>
      <c r="K83" s="249" t="s">
        <v>489</v>
      </c>
      <c r="L83" s="249" t="s">
        <v>580</v>
      </c>
      <c r="M83" s="249" t="s">
        <v>580</v>
      </c>
      <c r="N83" s="249" t="s">
        <v>40</v>
      </c>
      <c r="O83" s="251">
        <v>40576</v>
      </c>
      <c r="P83" s="251">
        <v>41354</v>
      </c>
      <c r="Q83" s="251">
        <v>41474</v>
      </c>
      <c r="R83" s="251">
        <v>42390</v>
      </c>
      <c r="S83" s="251">
        <v>41542</v>
      </c>
      <c r="T83" s="251">
        <v>41655</v>
      </c>
      <c r="U83" s="251"/>
      <c r="V83" s="251">
        <v>41712</v>
      </c>
      <c r="W83" s="251">
        <v>41801</v>
      </c>
      <c r="X83" s="251"/>
      <c r="Y83" s="251">
        <v>42020</v>
      </c>
      <c r="Z83" s="251">
        <v>42201</v>
      </c>
      <c r="AA83" s="252" t="s">
        <v>437</v>
      </c>
      <c r="AB83" s="249" t="s">
        <v>437</v>
      </c>
    </row>
    <row r="84" spans="1:28" x14ac:dyDescent="0.3">
      <c r="A84" s="248" t="s">
        <v>36</v>
      </c>
      <c r="B84" s="249" t="s">
        <v>633</v>
      </c>
      <c r="C84" s="250">
        <v>24047</v>
      </c>
      <c r="D84" s="250"/>
      <c r="E84" s="250" t="s">
        <v>634</v>
      </c>
      <c r="F84" s="249" t="s">
        <v>437</v>
      </c>
      <c r="G84" s="250" t="s">
        <v>437</v>
      </c>
      <c r="H84" s="250" t="s">
        <v>437</v>
      </c>
      <c r="I84" s="258" t="s">
        <v>609</v>
      </c>
      <c r="J84" s="249" t="s">
        <v>472</v>
      </c>
      <c r="K84" s="249" t="s">
        <v>437</v>
      </c>
      <c r="L84" s="249" t="s">
        <v>437</v>
      </c>
      <c r="M84" s="249" t="s">
        <v>437</v>
      </c>
      <c r="N84" s="249" t="s">
        <v>437</v>
      </c>
      <c r="O84" s="251" t="s">
        <v>30</v>
      </c>
      <c r="P84" s="251" t="s">
        <v>30</v>
      </c>
      <c r="Q84" s="251" t="s">
        <v>35</v>
      </c>
      <c r="R84" s="251" t="s">
        <v>30</v>
      </c>
      <c r="S84" s="251" t="s">
        <v>30</v>
      </c>
      <c r="T84" s="251" t="s">
        <v>30</v>
      </c>
      <c r="U84" s="251"/>
      <c r="V84" s="251"/>
      <c r="W84" s="251"/>
      <c r="X84" s="251"/>
      <c r="Y84" s="251" t="s">
        <v>30</v>
      </c>
      <c r="Z84" s="251" t="s">
        <v>30</v>
      </c>
      <c r="AA84" s="252" t="s">
        <v>437</v>
      </c>
      <c r="AB84" s="249" t="s">
        <v>678</v>
      </c>
    </row>
    <row r="85" spans="1:28" x14ac:dyDescent="0.3">
      <c r="A85" s="248" t="s">
        <v>24</v>
      </c>
      <c r="B85" s="249" t="s">
        <v>635</v>
      </c>
      <c r="C85" s="250">
        <v>42001</v>
      </c>
      <c r="D85" s="250"/>
      <c r="E85" s="250" t="s">
        <v>636</v>
      </c>
      <c r="F85" s="249" t="s">
        <v>437</v>
      </c>
      <c r="G85" s="250" t="s">
        <v>437</v>
      </c>
      <c r="H85" s="250">
        <v>34</v>
      </c>
      <c r="I85" s="249" t="s">
        <v>26</v>
      </c>
      <c r="J85" s="249" t="s">
        <v>437</v>
      </c>
      <c r="K85" s="249" t="s">
        <v>437</v>
      </c>
      <c r="L85" s="249" t="s">
        <v>437</v>
      </c>
      <c r="M85" s="249" t="s">
        <v>437</v>
      </c>
      <c r="N85" s="249" t="s">
        <v>437</v>
      </c>
      <c r="O85" s="251" t="s">
        <v>30</v>
      </c>
      <c r="P85" s="251" t="s">
        <v>30</v>
      </c>
      <c r="Q85" s="251">
        <v>39339</v>
      </c>
      <c r="R85" s="251" t="s">
        <v>30</v>
      </c>
      <c r="S85" s="251" t="s">
        <v>30</v>
      </c>
      <c r="T85" s="251" t="s">
        <v>30</v>
      </c>
      <c r="U85" s="251"/>
      <c r="V85" s="251"/>
      <c r="W85" s="251"/>
      <c r="X85" s="251"/>
      <c r="Y85" s="251">
        <v>39678</v>
      </c>
      <c r="Z85" s="251">
        <v>39862</v>
      </c>
      <c r="AA85" s="252" t="s">
        <v>437</v>
      </c>
      <c r="AB85" s="258" t="s">
        <v>682</v>
      </c>
    </row>
    <row r="86" spans="1:28" x14ac:dyDescent="0.3">
      <c r="A86" s="137" t="s">
        <v>24</v>
      </c>
      <c r="B86" s="112" t="s">
        <v>84</v>
      </c>
      <c r="C86" s="135">
        <v>42001</v>
      </c>
      <c r="D86" s="136" t="s">
        <v>346</v>
      </c>
      <c r="E86" s="145" t="s">
        <v>81</v>
      </c>
      <c r="F86" s="112" t="s">
        <v>25</v>
      </c>
      <c r="G86" s="135"/>
      <c r="H86" s="135">
        <v>17</v>
      </c>
      <c r="I86" s="112" t="s">
        <v>82</v>
      </c>
      <c r="J86" s="135" t="s">
        <v>74</v>
      </c>
      <c r="K86" s="112" t="s">
        <v>52</v>
      </c>
      <c r="L86" s="112" t="s">
        <v>83</v>
      </c>
      <c r="M86" s="135" t="s">
        <v>35</v>
      </c>
      <c r="N86" s="112" t="s">
        <v>121</v>
      </c>
      <c r="O86" s="138">
        <v>41794</v>
      </c>
      <c r="P86" s="138">
        <v>42913</v>
      </c>
      <c r="Q86" s="138">
        <v>43236</v>
      </c>
      <c r="R86" s="251" t="s">
        <v>30</v>
      </c>
      <c r="S86" s="138">
        <v>43276</v>
      </c>
      <c r="T86" s="251" t="s">
        <v>30</v>
      </c>
      <c r="U86" s="135"/>
      <c r="V86" s="138">
        <v>43454</v>
      </c>
      <c r="W86" s="138">
        <v>43543</v>
      </c>
      <c r="X86" s="133" t="s">
        <v>35</v>
      </c>
      <c r="Y86" s="133">
        <v>43852</v>
      </c>
      <c r="Z86" s="133">
        <v>44034</v>
      </c>
      <c r="AA86" s="112"/>
      <c r="AB86" s="112" t="s">
        <v>1924</v>
      </c>
    </row>
    <row r="87" spans="1:28" x14ac:dyDescent="0.3">
      <c r="A87" s="248" t="s">
        <v>24</v>
      </c>
      <c r="B87" s="249" t="s">
        <v>637</v>
      </c>
      <c r="C87" s="250">
        <v>42003</v>
      </c>
      <c r="D87" s="250"/>
      <c r="E87" s="250" t="s">
        <v>638</v>
      </c>
      <c r="F87" s="249" t="s">
        <v>25</v>
      </c>
      <c r="G87" s="250">
        <v>1</v>
      </c>
      <c r="H87" s="250">
        <v>130</v>
      </c>
      <c r="I87" s="258" t="s">
        <v>609</v>
      </c>
      <c r="J87" s="249" t="s">
        <v>462</v>
      </c>
      <c r="K87" s="249" t="s">
        <v>437</v>
      </c>
      <c r="L87" s="249" t="s">
        <v>459</v>
      </c>
      <c r="M87" s="249" t="s">
        <v>30</v>
      </c>
      <c r="N87" s="249" t="s">
        <v>459</v>
      </c>
      <c r="O87" s="251" t="s">
        <v>35</v>
      </c>
      <c r="P87" s="251">
        <v>41249</v>
      </c>
      <c r="Q87" s="251">
        <v>40739</v>
      </c>
      <c r="R87" s="251">
        <v>41249</v>
      </c>
      <c r="S87" s="251">
        <v>40793</v>
      </c>
      <c r="T87" s="251" t="s">
        <v>35</v>
      </c>
      <c r="U87" s="251">
        <v>41129</v>
      </c>
      <c r="V87" s="251">
        <v>41523</v>
      </c>
      <c r="W87" s="251">
        <v>41612</v>
      </c>
      <c r="X87" s="251"/>
      <c r="Y87" s="251">
        <v>41724</v>
      </c>
      <c r="Z87" s="251">
        <v>41908</v>
      </c>
      <c r="AA87" s="252" t="s">
        <v>437</v>
      </c>
      <c r="AB87" s="249" t="s">
        <v>437</v>
      </c>
    </row>
    <row r="88" spans="1:28" x14ac:dyDescent="0.3">
      <c r="A88" s="248" t="s">
        <v>24</v>
      </c>
      <c r="B88" s="249" t="s">
        <v>640</v>
      </c>
      <c r="C88" s="250">
        <v>42003</v>
      </c>
      <c r="D88" s="250"/>
      <c r="E88" s="250" t="s">
        <v>641</v>
      </c>
      <c r="F88" s="249" t="s">
        <v>437</v>
      </c>
      <c r="G88" s="250" t="s">
        <v>437</v>
      </c>
      <c r="H88" s="250" t="s">
        <v>437</v>
      </c>
      <c r="I88" s="249" t="s">
        <v>437</v>
      </c>
      <c r="J88" s="249" t="s">
        <v>437</v>
      </c>
      <c r="K88" s="249" t="s">
        <v>437</v>
      </c>
      <c r="L88" s="249" t="s">
        <v>437</v>
      </c>
      <c r="M88" s="249" t="s">
        <v>437</v>
      </c>
      <c r="N88" s="249" t="s">
        <v>437</v>
      </c>
      <c r="O88" s="251" t="s">
        <v>30</v>
      </c>
      <c r="P88" s="251" t="s">
        <v>30</v>
      </c>
      <c r="Q88" s="251" t="s">
        <v>35</v>
      </c>
      <c r="R88" s="251" t="s">
        <v>30</v>
      </c>
      <c r="S88" s="251" t="s">
        <v>30</v>
      </c>
      <c r="T88" s="251" t="s">
        <v>30</v>
      </c>
      <c r="U88" s="251"/>
      <c r="V88" s="251"/>
      <c r="W88" s="251"/>
      <c r="X88" s="251"/>
      <c r="Y88" s="251">
        <v>36971</v>
      </c>
      <c r="Z88" s="251">
        <v>37155</v>
      </c>
      <c r="AA88" s="252" t="s">
        <v>437</v>
      </c>
      <c r="AB88" s="249" t="s">
        <v>437</v>
      </c>
    </row>
    <row r="89" spans="1:28" x14ac:dyDescent="0.3">
      <c r="A89" s="248" t="s">
        <v>24</v>
      </c>
      <c r="B89" s="249" t="s">
        <v>642</v>
      </c>
      <c r="C89" s="250">
        <v>42003</v>
      </c>
      <c r="D89" s="250"/>
      <c r="E89" s="250" t="s">
        <v>643</v>
      </c>
      <c r="F89" s="249" t="s">
        <v>437</v>
      </c>
      <c r="G89" s="250" t="s">
        <v>437</v>
      </c>
      <c r="H89" s="250" t="s">
        <v>437</v>
      </c>
      <c r="I89" s="258" t="s">
        <v>609</v>
      </c>
      <c r="J89" s="249" t="s">
        <v>644</v>
      </c>
      <c r="K89" s="249" t="s">
        <v>437</v>
      </c>
      <c r="L89" s="249" t="s">
        <v>437</v>
      </c>
      <c r="M89" s="249" t="s">
        <v>437</v>
      </c>
      <c r="N89" s="249" t="s">
        <v>437</v>
      </c>
      <c r="O89" s="251" t="s">
        <v>30</v>
      </c>
      <c r="P89" s="251" t="s">
        <v>30</v>
      </c>
      <c r="Q89" s="251">
        <v>41129</v>
      </c>
      <c r="R89" s="251" t="s">
        <v>30</v>
      </c>
      <c r="S89" s="251" t="s">
        <v>30</v>
      </c>
      <c r="T89" s="251" t="s">
        <v>30</v>
      </c>
      <c r="U89" s="251"/>
      <c r="V89" s="251"/>
      <c r="W89" s="251"/>
      <c r="X89" s="251"/>
      <c r="Y89" s="251" t="s">
        <v>30</v>
      </c>
      <c r="Z89" s="251">
        <v>40739</v>
      </c>
      <c r="AA89" s="252" t="s">
        <v>437</v>
      </c>
      <c r="AB89" s="249" t="s">
        <v>437</v>
      </c>
    </row>
    <row r="90" spans="1:28" x14ac:dyDescent="0.3">
      <c r="A90" s="248" t="s">
        <v>24</v>
      </c>
      <c r="B90" s="249" t="s">
        <v>645</v>
      </c>
      <c r="C90" s="250">
        <v>42005</v>
      </c>
      <c r="D90" s="250"/>
      <c r="E90" s="250" t="s">
        <v>646</v>
      </c>
      <c r="F90" s="249" t="s">
        <v>39</v>
      </c>
      <c r="G90" s="250">
        <v>1</v>
      </c>
      <c r="H90" s="250">
        <v>45</v>
      </c>
      <c r="I90" s="249" t="s">
        <v>26</v>
      </c>
      <c r="J90" s="249" t="s">
        <v>462</v>
      </c>
      <c r="K90" s="249" t="s">
        <v>187</v>
      </c>
      <c r="L90" s="249" t="s">
        <v>29</v>
      </c>
      <c r="M90" s="249" t="s">
        <v>30</v>
      </c>
      <c r="N90" s="249" t="s">
        <v>459</v>
      </c>
      <c r="O90" s="251" t="s">
        <v>30</v>
      </c>
      <c r="P90" s="251" t="s">
        <v>30</v>
      </c>
      <c r="Q90" s="251">
        <v>40354</v>
      </c>
      <c r="R90" s="251" t="s">
        <v>30</v>
      </c>
      <c r="S90" s="251">
        <v>40414</v>
      </c>
      <c r="T90" s="251" t="s">
        <v>30</v>
      </c>
      <c r="U90" s="251">
        <v>41306</v>
      </c>
      <c r="V90" s="251">
        <v>41998</v>
      </c>
      <c r="W90" s="251">
        <v>42087</v>
      </c>
      <c r="X90" s="251"/>
      <c r="Y90" s="251">
        <v>42233</v>
      </c>
      <c r="Z90" s="251">
        <v>42417</v>
      </c>
      <c r="AA90" s="252" t="s">
        <v>437</v>
      </c>
      <c r="AB90" s="249" t="s">
        <v>437</v>
      </c>
    </row>
    <row r="91" spans="1:28" x14ac:dyDescent="0.3">
      <c r="A91" s="137" t="s">
        <v>24</v>
      </c>
      <c r="B91" s="112" t="s">
        <v>145</v>
      </c>
      <c r="C91" s="135">
        <v>42005</v>
      </c>
      <c r="D91" s="137"/>
      <c r="E91" s="250" t="s">
        <v>146</v>
      </c>
      <c r="F91" s="112" t="s">
        <v>44</v>
      </c>
      <c r="G91" s="135"/>
      <c r="H91" s="135">
        <v>5</v>
      </c>
      <c r="I91" s="137" t="s">
        <v>82</v>
      </c>
      <c r="J91" s="249" t="s">
        <v>1653</v>
      </c>
      <c r="K91" s="112" t="s">
        <v>147</v>
      </c>
      <c r="L91" s="112" t="s">
        <v>41</v>
      </c>
      <c r="M91" s="137" t="s">
        <v>35</v>
      </c>
      <c r="N91" s="112" t="s">
        <v>35</v>
      </c>
      <c r="O91" s="135" t="s">
        <v>30</v>
      </c>
      <c r="P91" s="138">
        <v>43718</v>
      </c>
      <c r="Q91" s="138" t="s">
        <v>35</v>
      </c>
      <c r="R91" s="251" t="s">
        <v>30</v>
      </c>
      <c r="S91" s="135" t="s">
        <v>30</v>
      </c>
      <c r="T91" s="251" t="s">
        <v>30</v>
      </c>
      <c r="U91" s="135"/>
      <c r="V91" s="135"/>
      <c r="W91" s="135"/>
      <c r="X91" s="135"/>
      <c r="Y91" s="135"/>
      <c r="Z91" s="135"/>
      <c r="AA91" s="252" t="s">
        <v>437</v>
      </c>
      <c r="AB91" s="249" t="s">
        <v>437</v>
      </c>
    </row>
    <row r="92" spans="1:28" x14ac:dyDescent="0.3">
      <c r="A92" s="248" t="s">
        <v>24</v>
      </c>
      <c r="B92" s="249" t="s">
        <v>648</v>
      </c>
      <c r="C92" s="250">
        <v>42005</v>
      </c>
      <c r="D92" s="250"/>
      <c r="E92" s="250" t="s">
        <v>649</v>
      </c>
      <c r="F92" s="249" t="s">
        <v>437</v>
      </c>
      <c r="G92" s="250" t="s">
        <v>437</v>
      </c>
      <c r="H92" s="250" t="s">
        <v>437</v>
      </c>
      <c r="I92" s="249" t="s">
        <v>26</v>
      </c>
      <c r="J92" s="249" t="s">
        <v>650</v>
      </c>
      <c r="K92" s="249" t="s">
        <v>437</v>
      </c>
      <c r="L92" s="249" t="s">
        <v>437</v>
      </c>
      <c r="M92" s="249" t="s">
        <v>437</v>
      </c>
      <c r="N92" s="249" t="s">
        <v>437</v>
      </c>
      <c r="O92" s="251" t="s">
        <v>30</v>
      </c>
      <c r="P92" s="251" t="s">
        <v>30</v>
      </c>
      <c r="Q92" s="251">
        <v>41306</v>
      </c>
      <c r="R92" s="251" t="s">
        <v>30</v>
      </c>
      <c r="S92" s="251" t="s">
        <v>30</v>
      </c>
      <c r="T92" s="251" t="s">
        <v>30</v>
      </c>
      <c r="U92" s="251"/>
      <c r="V92" s="251"/>
      <c r="W92" s="251"/>
      <c r="X92" s="251"/>
      <c r="Y92" s="251" t="s">
        <v>30</v>
      </c>
      <c r="Z92" s="251" t="s">
        <v>30</v>
      </c>
      <c r="AA92" s="252" t="s">
        <v>437</v>
      </c>
      <c r="AB92" s="199" t="s">
        <v>695</v>
      </c>
    </row>
    <row r="93" spans="1:28" x14ac:dyDescent="0.3">
      <c r="A93" s="248" t="s">
        <v>24</v>
      </c>
      <c r="B93" s="249" t="s">
        <v>651</v>
      </c>
      <c r="C93" s="250">
        <v>42007</v>
      </c>
      <c r="D93" s="250"/>
      <c r="E93" s="250" t="s">
        <v>652</v>
      </c>
      <c r="F93" s="249" t="s">
        <v>39</v>
      </c>
      <c r="G93" s="250">
        <v>1</v>
      </c>
      <c r="H93" s="250">
        <v>53</v>
      </c>
      <c r="I93" s="249" t="s">
        <v>26</v>
      </c>
      <c r="J93" s="249" t="s">
        <v>650</v>
      </c>
      <c r="K93" s="249" t="s">
        <v>538</v>
      </c>
      <c r="L93" s="249" t="s">
        <v>29</v>
      </c>
      <c r="M93" s="249" t="s">
        <v>30</v>
      </c>
      <c r="N93" s="249" t="s">
        <v>459</v>
      </c>
      <c r="O93" s="251" t="s">
        <v>30</v>
      </c>
      <c r="P93" s="251" t="s">
        <v>30</v>
      </c>
      <c r="Q93" s="251">
        <v>40241</v>
      </c>
      <c r="R93" s="251" t="s">
        <v>30</v>
      </c>
      <c r="S93" s="251">
        <v>40302</v>
      </c>
      <c r="T93" s="251" t="s">
        <v>30</v>
      </c>
      <c r="U93" s="251">
        <v>41320</v>
      </c>
      <c r="V93" s="251">
        <v>41856</v>
      </c>
      <c r="W93" s="251">
        <v>41945</v>
      </c>
      <c r="X93" s="251"/>
      <c r="Y93" s="251">
        <v>42052</v>
      </c>
      <c r="Z93" s="251">
        <v>42233</v>
      </c>
      <c r="AA93" s="252" t="s">
        <v>437</v>
      </c>
      <c r="AB93" s="249" t="s">
        <v>437</v>
      </c>
    </row>
    <row r="94" spans="1:28" x14ac:dyDescent="0.3">
      <c r="A94" s="199" t="s">
        <v>24</v>
      </c>
      <c r="B94" s="204" t="s">
        <v>654</v>
      </c>
      <c r="C94" s="198">
        <v>42007</v>
      </c>
      <c r="D94" s="199"/>
      <c r="E94" s="228" t="s">
        <v>655</v>
      </c>
      <c r="F94" s="204" t="s">
        <v>44</v>
      </c>
      <c r="G94" s="198"/>
      <c r="H94" s="198">
        <v>2</v>
      </c>
      <c r="I94" s="204" t="s">
        <v>82</v>
      </c>
      <c r="J94" s="204" t="s">
        <v>27</v>
      </c>
      <c r="K94" s="204" t="s">
        <v>47</v>
      </c>
      <c r="L94" s="204" t="s">
        <v>114</v>
      </c>
      <c r="M94" s="198" t="s">
        <v>35</v>
      </c>
      <c r="N94" s="204" t="s">
        <v>35</v>
      </c>
      <c r="O94" s="198" t="s">
        <v>30</v>
      </c>
      <c r="P94" s="161">
        <v>43146</v>
      </c>
      <c r="Q94" s="161" t="s">
        <v>35</v>
      </c>
      <c r="R94" s="251" t="s">
        <v>30</v>
      </c>
      <c r="S94" s="251" t="s">
        <v>35</v>
      </c>
      <c r="T94" s="251" t="s">
        <v>30</v>
      </c>
      <c r="U94" s="251"/>
      <c r="V94" s="198" t="s">
        <v>35</v>
      </c>
      <c r="W94" s="198" t="s">
        <v>35</v>
      </c>
      <c r="X94" s="198"/>
      <c r="Y94" s="198" t="s">
        <v>35</v>
      </c>
      <c r="Z94" s="198" t="s">
        <v>35</v>
      </c>
      <c r="AA94" s="260"/>
      <c r="AB94" s="204"/>
    </row>
    <row r="95" spans="1:28" x14ac:dyDescent="0.3">
      <c r="A95" s="248" t="s">
        <v>24</v>
      </c>
      <c r="B95" s="249" t="s">
        <v>657</v>
      </c>
      <c r="C95" s="250">
        <v>42007</v>
      </c>
      <c r="D95" s="250"/>
      <c r="E95" s="250" t="s">
        <v>658</v>
      </c>
      <c r="F95" s="249" t="s">
        <v>437</v>
      </c>
      <c r="G95" s="250" t="s">
        <v>437</v>
      </c>
      <c r="H95" s="250" t="s">
        <v>437</v>
      </c>
      <c r="I95" s="249" t="s">
        <v>26</v>
      </c>
      <c r="J95" s="249" t="s">
        <v>650</v>
      </c>
      <c r="K95" s="249" t="s">
        <v>437</v>
      </c>
      <c r="L95" s="249" t="s">
        <v>437</v>
      </c>
      <c r="M95" s="249" t="s">
        <v>437</v>
      </c>
      <c r="N95" s="249" t="s">
        <v>437</v>
      </c>
      <c r="O95" s="251" t="s">
        <v>30</v>
      </c>
      <c r="P95" s="251" t="s">
        <v>30</v>
      </c>
      <c r="Q95" s="251">
        <v>41320</v>
      </c>
      <c r="R95" s="251" t="s">
        <v>30</v>
      </c>
      <c r="S95" s="251" t="s">
        <v>30</v>
      </c>
      <c r="T95" s="251" t="s">
        <v>30</v>
      </c>
      <c r="U95" s="251"/>
      <c r="V95" s="251"/>
      <c r="W95" s="251"/>
      <c r="X95" s="251"/>
      <c r="Y95" s="251" t="s">
        <v>30</v>
      </c>
      <c r="Z95" s="251" t="s">
        <v>30</v>
      </c>
      <c r="AA95" s="252" t="s">
        <v>437</v>
      </c>
      <c r="AB95" s="204"/>
    </row>
    <row r="96" spans="1:28" x14ac:dyDescent="0.3">
      <c r="A96" s="248" t="s">
        <v>24</v>
      </c>
      <c r="B96" s="249" t="s">
        <v>659</v>
      </c>
      <c r="C96" s="250">
        <v>42009</v>
      </c>
      <c r="D96" s="250"/>
      <c r="E96" s="250" t="s">
        <v>660</v>
      </c>
      <c r="F96" s="249" t="s">
        <v>39</v>
      </c>
      <c r="G96" s="250" t="s">
        <v>437</v>
      </c>
      <c r="H96" s="250">
        <v>38</v>
      </c>
      <c r="I96" s="249" t="s">
        <v>26</v>
      </c>
      <c r="J96" s="249" t="s">
        <v>644</v>
      </c>
      <c r="K96" s="249" t="s">
        <v>437</v>
      </c>
      <c r="L96" s="249" t="s">
        <v>29</v>
      </c>
      <c r="M96" s="249" t="s">
        <v>30</v>
      </c>
      <c r="N96" s="249" t="s">
        <v>29</v>
      </c>
      <c r="O96" s="251" t="s">
        <v>30</v>
      </c>
      <c r="P96" s="251" t="s">
        <v>30</v>
      </c>
      <c r="Q96" s="251">
        <v>40421</v>
      </c>
      <c r="R96" s="251" t="s">
        <v>30</v>
      </c>
      <c r="S96" s="251" t="s">
        <v>30</v>
      </c>
      <c r="T96" s="251" t="s">
        <v>30</v>
      </c>
      <c r="U96" s="251"/>
      <c r="V96" s="251"/>
      <c r="W96" s="251">
        <v>40673</v>
      </c>
      <c r="X96" s="251"/>
      <c r="Y96" s="251">
        <v>40788</v>
      </c>
      <c r="Z96" s="251">
        <v>40970</v>
      </c>
      <c r="AA96" s="252" t="s">
        <v>437</v>
      </c>
      <c r="AB96" s="249" t="s">
        <v>703</v>
      </c>
    </row>
    <row r="97" spans="1:28" x14ac:dyDescent="0.3">
      <c r="A97" s="248" t="s">
        <v>24</v>
      </c>
      <c r="B97" s="249" t="s">
        <v>662</v>
      </c>
      <c r="C97" s="250">
        <v>42011</v>
      </c>
      <c r="D97" s="250"/>
      <c r="E97" s="250" t="s">
        <v>663</v>
      </c>
      <c r="F97" s="249" t="s">
        <v>664</v>
      </c>
      <c r="G97" s="250" t="s">
        <v>437</v>
      </c>
      <c r="H97" s="250">
        <v>76</v>
      </c>
      <c r="I97" s="258" t="s">
        <v>609</v>
      </c>
      <c r="J97" s="249" t="s">
        <v>462</v>
      </c>
      <c r="K97" s="249" t="s">
        <v>437</v>
      </c>
      <c r="L97" s="249" t="s">
        <v>40</v>
      </c>
      <c r="M97" s="249" t="s">
        <v>30</v>
      </c>
      <c r="N97" s="249" t="s">
        <v>40</v>
      </c>
      <c r="O97" s="251" t="s">
        <v>30</v>
      </c>
      <c r="P97" s="251" t="s">
        <v>30</v>
      </c>
      <c r="Q97" s="251">
        <v>40542</v>
      </c>
      <c r="R97" s="251" t="s">
        <v>30</v>
      </c>
      <c r="S97" s="251">
        <v>40598</v>
      </c>
      <c r="T97" s="251" t="s">
        <v>30</v>
      </c>
      <c r="U97" s="251"/>
      <c r="V97" s="251"/>
      <c r="W97" s="251"/>
      <c r="X97" s="251"/>
      <c r="Y97" s="251">
        <v>40911</v>
      </c>
      <c r="Z97" s="251">
        <v>41093</v>
      </c>
      <c r="AA97" s="252" t="s">
        <v>437</v>
      </c>
      <c r="AB97" s="249" t="s">
        <v>437</v>
      </c>
    </row>
    <row r="98" spans="1:28" x14ac:dyDescent="0.3">
      <c r="A98" s="248" t="s">
        <v>24</v>
      </c>
      <c r="B98" s="249" t="s">
        <v>666</v>
      </c>
      <c r="C98" s="250">
        <v>42011</v>
      </c>
      <c r="D98" s="250"/>
      <c r="E98" s="250" t="s">
        <v>641</v>
      </c>
      <c r="F98" s="249" t="s">
        <v>437</v>
      </c>
      <c r="G98" s="250" t="s">
        <v>437</v>
      </c>
      <c r="H98" s="250" t="s">
        <v>437</v>
      </c>
      <c r="I98" s="249" t="s">
        <v>437</v>
      </c>
      <c r="J98" s="249" t="s">
        <v>437</v>
      </c>
      <c r="K98" s="249" t="s">
        <v>437</v>
      </c>
      <c r="L98" s="249" t="s">
        <v>437</v>
      </c>
      <c r="M98" s="249" t="s">
        <v>437</v>
      </c>
      <c r="N98" s="249" t="s">
        <v>437</v>
      </c>
      <c r="O98" s="251" t="s">
        <v>30</v>
      </c>
      <c r="P98" s="251" t="s">
        <v>30</v>
      </c>
      <c r="Q98" s="251" t="s">
        <v>35</v>
      </c>
      <c r="R98" s="251" t="s">
        <v>30</v>
      </c>
      <c r="S98" s="251" t="s">
        <v>30</v>
      </c>
      <c r="T98" s="251" t="s">
        <v>30</v>
      </c>
      <c r="U98" s="251"/>
      <c r="V98" s="251"/>
      <c r="W98" s="251"/>
      <c r="X98" s="251"/>
      <c r="Y98" s="251">
        <v>36851</v>
      </c>
      <c r="Z98" s="251">
        <v>37032</v>
      </c>
      <c r="AA98" s="252" t="s">
        <v>437</v>
      </c>
      <c r="AB98" s="249" t="s">
        <v>437</v>
      </c>
    </row>
    <row r="99" spans="1:28" x14ac:dyDescent="0.3">
      <c r="A99" s="274" t="s">
        <v>24</v>
      </c>
      <c r="B99" s="270" t="s">
        <v>667</v>
      </c>
      <c r="C99" s="260" t="s">
        <v>668</v>
      </c>
      <c r="D99" s="260"/>
      <c r="E99" s="260" t="s">
        <v>669</v>
      </c>
      <c r="F99" s="270" t="s">
        <v>44</v>
      </c>
      <c r="G99" s="260"/>
      <c r="H99" s="260">
        <v>3</v>
      </c>
      <c r="I99" s="258" t="s">
        <v>609</v>
      </c>
      <c r="J99" s="270" t="s">
        <v>488</v>
      </c>
      <c r="K99" s="127" t="s">
        <v>28</v>
      </c>
      <c r="L99" s="270" t="s">
        <v>459</v>
      </c>
      <c r="M99" s="270" t="s">
        <v>30</v>
      </c>
      <c r="N99" s="274" t="s">
        <v>670</v>
      </c>
      <c r="O99" s="260" t="s">
        <v>30</v>
      </c>
      <c r="P99" s="260" t="s">
        <v>30</v>
      </c>
      <c r="Q99" s="262">
        <v>42181</v>
      </c>
      <c r="R99" s="260" t="s">
        <v>30</v>
      </c>
      <c r="S99" s="260" t="s">
        <v>30</v>
      </c>
      <c r="T99" s="260" t="s">
        <v>30</v>
      </c>
      <c r="U99" s="260"/>
      <c r="V99" s="262">
        <v>42443</v>
      </c>
      <c r="W99" s="262">
        <v>42546</v>
      </c>
      <c r="X99" s="262"/>
      <c r="Y99" s="262">
        <v>42634</v>
      </c>
      <c r="Z99" s="262">
        <v>42815</v>
      </c>
      <c r="AA99" s="252" t="s">
        <v>437</v>
      </c>
      <c r="AB99" s="204"/>
    </row>
    <row r="100" spans="1:28" x14ac:dyDescent="0.3">
      <c r="A100" s="248" t="s">
        <v>24</v>
      </c>
      <c r="B100" s="249" t="s">
        <v>671</v>
      </c>
      <c r="C100" s="250">
        <v>42013</v>
      </c>
      <c r="D100" s="250"/>
      <c r="E100" s="250" t="s">
        <v>672</v>
      </c>
      <c r="F100" s="249" t="s">
        <v>25</v>
      </c>
      <c r="G100" s="250" t="s">
        <v>437</v>
      </c>
      <c r="H100" s="250">
        <v>24</v>
      </c>
      <c r="I100" s="249" t="s">
        <v>26</v>
      </c>
      <c r="J100" s="249" t="s">
        <v>439</v>
      </c>
      <c r="K100" s="249" t="s">
        <v>437</v>
      </c>
      <c r="L100" s="249" t="s">
        <v>29</v>
      </c>
      <c r="M100" s="249" t="s">
        <v>30</v>
      </c>
      <c r="N100" s="249" t="s">
        <v>29</v>
      </c>
      <c r="O100" s="251" t="s">
        <v>30</v>
      </c>
      <c r="P100" s="251" t="s">
        <v>30</v>
      </c>
      <c r="Q100" s="251">
        <v>40074</v>
      </c>
      <c r="R100" s="251" t="s">
        <v>30</v>
      </c>
      <c r="S100" s="251">
        <v>40135</v>
      </c>
      <c r="T100" s="251" t="s">
        <v>30</v>
      </c>
      <c r="U100" s="251"/>
      <c r="V100" s="251"/>
      <c r="W100" s="251">
        <v>40689</v>
      </c>
      <c r="X100" s="251"/>
      <c r="Y100" s="251">
        <v>40788</v>
      </c>
      <c r="Z100" s="251">
        <v>40970</v>
      </c>
      <c r="AA100" s="252" t="s">
        <v>437</v>
      </c>
      <c r="AB100" s="249" t="s">
        <v>437</v>
      </c>
    </row>
    <row r="101" spans="1:28" x14ac:dyDescent="0.3">
      <c r="A101" s="199" t="s">
        <v>24</v>
      </c>
      <c r="B101" s="204" t="s">
        <v>673</v>
      </c>
      <c r="C101" s="198">
        <v>42013</v>
      </c>
      <c r="D101" s="199"/>
      <c r="E101" s="228" t="s">
        <v>674</v>
      </c>
      <c r="F101" s="204" t="s">
        <v>675</v>
      </c>
      <c r="G101" s="198"/>
      <c r="H101" s="228">
        <v>3</v>
      </c>
      <c r="I101" s="204" t="s">
        <v>26</v>
      </c>
      <c r="J101" s="204" t="s">
        <v>176</v>
      </c>
      <c r="K101" s="204" t="s">
        <v>28</v>
      </c>
      <c r="L101" s="204" t="s">
        <v>114</v>
      </c>
      <c r="M101" s="204" t="s">
        <v>35</v>
      </c>
      <c r="N101" s="204" t="s">
        <v>34</v>
      </c>
      <c r="O101" s="198" t="s">
        <v>30</v>
      </c>
      <c r="P101" s="198" t="s">
        <v>30</v>
      </c>
      <c r="Q101" s="161">
        <v>42467</v>
      </c>
      <c r="R101" s="198" t="s">
        <v>30</v>
      </c>
      <c r="S101" s="161">
        <v>42585</v>
      </c>
      <c r="T101" s="251" t="s">
        <v>30</v>
      </c>
      <c r="U101" s="198"/>
      <c r="V101" s="161">
        <v>42769</v>
      </c>
      <c r="W101" s="161">
        <v>42858</v>
      </c>
      <c r="X101" s="161"/>
      <c r="Y101" s="161">
        <v>43041</v>
      </c>
      <c r="Z101" s="161">
        <v>43222</v>
      </c>
      <c r="AA101" s="252" t="s">
        <v>437</v>
      </c>
      <c r="AB101" s="270" t="s">
        <v>712</v>
      </c>
    </row>
    <row r="102" spans="1:28" x14ac:dyDescent="0.3">
      <c r="A102" s="248" t="s">
        <v>24</v>
      </c>
      <c r="B102" s="249" t="s">
        <v>676</v>
      </c>
      <c r="C102" s="250">
        <v>42015</v>
      </c>
      <c r="D102" s="250"/>
      <c r="E102" s="250" t="s">
        <v>677</v>
      </c>
      <c r="F102" s="249" t="s">
        <v>25</v>
      </c>
      <c r="G102" s="250" t="s">
        <v>437</v>
      </c>
      <c r="H102" s="250">
        <v>51</v>
      </c>
      <c r="I102" s="249" t="s">
        <v>438</v>
      </c>
      <c r="J102" s="249" t="s">
        <v>462</v>
      </c>
      <c r="K102" s="249" t="s">
        <v>437</v>
      </c>
      <c r="L102" s="249" t="s">
        <v>459</v>
      </c>
      <c r="M102" s="249" t="s">
        <v>30</v>
      </c>
      <c r="N102" s="249" t="s">
        <v>459</v>
      </c>
      <c r="O102" s="251" t="s">
        <v>30</v>
      </c>
      <c r="P102" s="251" t="s">
        <v>30</v>
      </c>
      <c r="Q102" s="251">
        <v>41001</v>
      </c>
      <c r="R102" s="251" t="s">
        <v>30</v>
      </c>
      <c r="S102" s="251">
        <v>41032</v>
      </c>
      <c r="T102" s="251" t="s">
        <v>30</v>
      </c>
      <c r="U102" s="251"/>
      <c r="V102" s="251">
        <v>41494</v>
      </c>
      <c r="W102" s="251">
        <v>41583</v>
      </c>
      <c r="X102" s="251"/>
      <c r="Y102" s="251">
        <v>41745</v>
      </c>
      <c r="Z102" s="251">
        <v>41928</v>
      </c>
      <c r="AA102" s="252" t="s">
        <v>437</v>
      </c>
      <c r="AB102" s="249" t="s">
        <v>703</v>
      </c>
    </row>
    <row r="103" spans="1:28" x14ac:dyDescent="0.3">
      <c r="A103" s="257" t="s">
        <v>24</v>
      </c>
      <c r="B103" s="258" t="s">
        <v>679</v>
      </c>
      <c r="C103" s="259" t="s">
        <v>680</v>
      </c>
      <c r="D103" s="259"/>
      <c r="E103" s="260" t="s">
        <v>681</v>
      </c>
      <c r="F103" s="258" t="s">
        <v>25</v>
      </c>
      <c r="G103" s="259"/>
      <c r="H103" s="259">
        <v>22</v>
      </c>
      <c r="I103" s="258" t="s">
        <v>609</v>
      </c>
      <c r="J103" s="258" t="s">
        <v>488</v>
      </c>
      <c r="K103" s="258" t="s">
        <v>610</v>
      </c>
      <c r="L103" s="258" t="s">
        <v>459</v>
      </c>
      <c r="M103" s="258" t="s">
        <v>30</v>
      </c>
      <c r="N103" s="258" t="s">
        <v>459</v>
      </c>
      <c r="O103" s="261">
        <v>40686</v>
      </c>
      <c r="P103" s="261">
        <v>41963</v>
      </c>
      <c r="Q103" s="261">
        <v>42087</v>
      </c>
      <c r="R103" s="259" t="s">
        <v>35</v>
      </c>
      <c r="S103" s="261">
        <v>42185</v>
      </c>
      <c r="T103" s="259" t="s">
        <v>35</v>
      </c>
      <c r="U103" s="259"/>
      <c r="V103" s="261">
        <v>42331</v>
      </c>
      <c r="W103" s="261">
        <v>42420</v>
      </c>
      <c r="X103" s="261"/>
      <c r="Y103" s="261">
        <v>42634</v>
      </c>
      <c r="Z103" s="261">
        <v>42815</v>
      </c>
      <c r="AA103" s="252" t="s">
        <v>437</v>
      </c>
      <c r="AB103" s="249" t="s">
        <v>437</v>
      </c>
    </row>
    <row r="104" spans="1:28" x14ac:dyDescent="0.3">
      <c r="A104" s="248" t="s">
        <v>24</v>
      </c>
      <c r="B104" s="249" t="s">
        <v>683</v>
      </c>
      <c r="C104" s="250">
        <v>42017</v>
      </c>
      <c r="D104" s="250"/>
      <c r="E104" s="250" t="s">
        <v>684</v>
      </c>
      <c r="F104" s="249" t="s">
        <v>437</v>
      </c>
      <c r="G104" s="250" t="s">
        <v>437</v>
      </c>
      <c r="H104" s="250" t="s">
        <v>437</v>
      </c>
      <c r="I104" s="249" t="s">
        <v>437</v>
      </c>
      <c r="J104" s="249" t="s">
        <v>437</v>
      </c>
      <c r="K104" s="249" t="s">
        <v>437</v>
      </c>
      <c r="L104" s="249" t="s">
        <v>437</v>
      </c>
      <c r="M104" s="249" t="s">
        <v>437</v>
      </c>
      <c r="N104" s="249" t="s">
        <v>437</v>
      </c>
      <c r="O104" s="251" t="s">
        <v>30</v>
      </c>
      <c r="P104" s="251" t="s">
        <v>30</v>
      </c>
      <c r="Q104" s="251">
        <v>35933</v>
      </c>
      <c r="R104" s="251" t="s">
        <v>30</v>
      </c>
      <c r="S104" s="251" t="s">
        <v>30</v>
      </c>
      <c r="T104" s="251" t="s">
        <v>30</v>
      </c>
      <c r="U104" s="251"/>
      <c r="V104" s="251"/>
      <c r="W104" s="251"/>
      <c r="X104" s="251"/>
      <c r="Y104" s="251" t="s">
        <v>30</v>
      </c>
      <c r="Z104" s="251">
        <v>36298</v>
      </c>
      <c r="AA104" s="252" t="s">
        <v>437</v>
      </c>
      <c r="AB104" s="249" t="s">
        <v>437</v>
      </c>
    </row>
    <row r="105" spans="1:28" x14ac:dyDescent="0.3">
      <c r="A105" s="248" t="s">
        <v>24</v>
      </c>
      <c r="B105" s="249" t="s">
        <v>685</v>
      </c>
      <c r="C105" s="250">
        <v>42017</v>
      </c>
      <c r="D105" s="250"/>
      <c r="E105" s="250" t="s">
        <v>686</v>
      </c>
      <c r="F105" s="249" t="s">
        <v>437</v>
      </c>
      <c r="G105" s="250" t="s">
        <v>437</v>
      </c>
      <c r="H105" s="250" t="s">
        <v>437</v>
      </c>
      <c r="I105" s="249" t="s">
        <v>437</v>
      </c>
      <c r="J105" s="249" t="s">
        <v>437</v>
      </c>
      <c r="K105" s="249" t="s">
        <v>437</v>
      </c>
      <c r="L105" s="249" t="s">
        <v>437</v>
      </c>
      <c r="M105" s="249" t="s">
        <v>437</v>
      </c>
      <c r="N105" s="249" t="s">
        <v>437</v>
      </c>
      <c r="O105" s="251" t="s">
        <v>30</v>
      </c>
      <c r="P105" s="251" t="s">
        <v>30</v>
      </c>
      <c r="Q105" s="251">
        <v>37642</v>
      </c>
      <c r="R105" s="251" t="s">
        <v>30</v>
      </c>
      <c r="S105" s="251" t="s">
        <v>30</v>
      </c>
      <c r="T105" s="251" t="s">
        <v>30</v>
      </c>
      <c r="U105" s="251"/>
      <c r="V105" s="251"/>
      <c r="W105" s="251"/>
      <c r="X105" s="251"/>
      <c r="Y105" s="251">
        <v>37896</v>
      </c>
      <c r="Z105" s="251">
        <v>38079</v>
      </c>
      <c r="AA105" s="260" t="s">
        <v>437</v>
      </c>
      <c r="AB105" s="270" t="s">
        <v>437</v>
      </c>
    </row>
    <row r="106" spans="1:28" x14ac:dyDescent="0.3">
      <c r="A106" s="248" t="s">
        <v>24</v>
      </c>
      <c r="B106" s="249" t="s">
        <v>687</v>
      </c>
      <c r="C106" s="250">
        <v>42017</v>
      </c>
      <c r="D106" s="250"/>
      <c r="E106" s="250" t="s">
        <v>688</v>
      </c>
      <c r="F106" s="249" t="s">
        <v>437</v>
      </c>
      <c r="G106" s="250" t="s">
        <v>437</v>
      </c>
      <c r="H106" s="250" t="s">
        <v>437</v>
      </c>
      <c r="I106" s="258" t="s">
        <v>609</v>
      </c>
      <c r="J106" s="249" t="s">
        <v>644</v>
      </c>
      <c r="K106" s="249" t="s">
        <v>437</v>
      </c>
      <c r="L106" s="249" t="s">
        <v>437</v>
      </c>
      <c r="M106" s="249" t="s">
        <v>437</v>
      </c>
      <c r="N106" s="249" t="s">
        <v>437</v>
      </c>
      <c r="O106" s="251" t="s">
        <v>30</v>
      </c>
      <c r="P106" s="251" t="s">
        <v>30</v>
      </c>
      <c r="Q106" s="251">
        <v>41116</v>
      </c>
      <c r="R106" s="251" t="s">
        <v>30</v>
      </c>
      <c r="S106" s="251" t="s">
        <v>30</v>
      </c>
      <c r="T106" s="251" t="s">
        <v>30</v>
      </c>
      <c r="U106" s="251"/>
      <c r="V106" s="251"/>
      <c r="W106" s="251"/>
      <c r="X106" s="251"/>
      <c r="Y106" s="251" t="s">
        <v>30</v>
      </c>
      <c r="Z106" s="251" t="s">
        <v>30</v>
      </c>
      <c r="AA106" s="252" t="s">
        <v>437</v>
      </c>
      <c r="AB106" s="249" t="s">
        <v>723</v>
      </c>
    </row>
    <row r="107" spans="1:28" x14ac:dyDescent="0.3">
      <c r="A107" s="248" t="s">
        <v>24</v>
      </c>
      <c r="B107" s="249" t="s">
        <v>689</v>
      </c>
      <c r="C107" s="250">
        <v>42017</v>
      </c>
      <c r="D107" s="250"/>
      <c r="E107" s="250" t="s">
        <v>690</v>
      </c>
      <c r="F107" s="249" t="s">
        <v>437</v>
      </c>
      <c r="G107" s="250" t="s">
        <v>437</v>
      </c>
      <c r="H107" s="250" t="s">
        <v>437</v>
      </c>
      <c r="I107" s="258" t="s">
        <v>609</v>
      </c>
      <c r="J107" s="249" t="s">
        <v>437</v>
      </c>
      <c r="K107" s="249" t="s">
        <v>437</v>
      </c>
      <c r="L107" s="249" t="s">
        <v>437</v>
      </c>
      <c r="M107" s="249" t="s">
        <v>437</v>
      </c>
      <c r="N107" s="249" t="s">
        <v>437</v>
      </c>
      <c r="O107" s="251">
        <v>40948</v>
      </c>
      <c r="P107" s="251" t="s">
        <v>30</v>
      </c>
      <c r="Q107" s="251">
        <v>42087</v>
      </c>
      <c r="R107" s="251">
        <v>42194</v>
      </c>
      <c r="S107" s="251" t="s">
        <v>30</v>
      </c>
      <c r="T107" s="251" t="s">
        <v>30</v>
      </c>
      <c r="U107" s="251"/>
      <c r="V107" s="251"/>
      <c r="W107" s="251"/>
      <c r="X107" s="251"/>
      <c r="Y107" s="251">
        <v>42480</v>
      </c>
      <c r="Z107" s="251">
        <v>42663</v>
      </c>
      <c r="AA107" s="260" t="s">
        <v>437</v>
      </c>
      <c r="AB107" s="270"/>
    </row>
    <row r="108" spans="1:28" x14ac:dyDescent="0.3">
      <c r="A108" s="248" t="s">
        <v>24</v>
      </c>
      <c r="B108" s="249" t="s">
        <v>691</v>
      </c>
      <c r="C108" s="250">
        <v>42017</v>
      </c>
      <c r="D108" s="250"/>
      <c r="E108" s="250" t="s">
        <v>692</v>
      </c>
      <c r="F108" s="249" t="s">
        <v>437</v>
      </c>
      <c r="G108" s="250">
        <v>1</v>
      </c>
      <c r="H108" s="250" t="s">
        <v>437</v>
      </c>
      <c r="I108" s="258" t="s">
        <v>609</v>
      </c>
      <c r="J108" s="249" t="s">
        <v>644</v>
      </c>
      <c r="K108" s="249" t="s">
        <v>437</v>
      </c>
      <c r="L108" s="249" t="s">
        <v>437</v>
      </c>
      <c r="M108" s="249" t="s">
        <v>437</v>
      </c>
      <c r="N108" s="249" t="s">
        <v>437</v>
      </c>
      <c r="O108" s="251" t="s">
        <v>30</v>
      </c>
      <c r="P108" s="251" t="s">
        <v>30</v>
      </c>
      <c r="Q108" s="251">
        <v>40542</v>
      </c>
      <c r="R108" s="251" t="s">
        <v>30</v>
      </c>
      <c r="S108" s="251">
        <v>40597</v>
      </c>
      <c r="T108" s="251" t="s">
        <v>30</v>
      </c>
      <c r="U108" s="251">
        <v>41116</v>
      </c>
      <c r="V108" s="251"/>
      <c r="W108" s="251"/>
      <c r="X108" s="251"/>
      <c r="Y108" s="251">
        <v>41898</v>
      </c>
      <c r="Z108" s="251">
        <v>42079</v>
      </c>
      <c r="AA108" s="252" t="s">
        <v>437</v>
      </c>
      <c r="AB108" s="204"/>
    </row>
    <row r="109" spans="1:28" x14ac:dyDescent="0.3">
      <c r="A109" s="199" t="s">
        <v>24</v>
      </c>
      <c r="B109" s="199" t="s">
        <v>693</v>
      </c>
      <c r="C109" s="199">
        <v>42019</v>
      </c>
      <c r="D109" s="199"/>
      <c r="E109" s="228" t="s">
        <v>694</v>
      </c>
      <c r="F109" s="199" t="s">
        <v>25</v>
      </c>
      <c r="G109" s="199">
        <v>2</v>
      </c>
      <c r="H109" s="228">
        <v>57</v>
      </c>
      <c r="I109" s="199" t="s">
        <v>26</v>
      </c>
      <c r="J109" s="199" t="s">
        <v>27</v>
      </c>
      <c r="K109" s="199" t="s">
        <v>28</v>
      </c>
      <c r="L109" s="199" t="s">
        <v>29</v>
      </c>
      <c r="M109" s="199" t="s">
        <v>30</v>
      </c>
      <c r="N109" s="199" t="s">
        <v>670</v>
      </c>
      <c r="O109" s="198" t="s">
        <v>30</v>
      </c>
      <c r="P109" s="198" t="s">
        <v>30</v>
      </c>
      <c r="Q109" s="161">
        <v>40249</v>
      </c>
      <c r="R109" s="198" t="s">
        <v>30</v>
      </c>
      <c r="S109" s="161">
        <v>41522</v>
      </c>
      <c r="T109" s="251" t="s">
        <v>30</v>
      </c>
      <c r="U109" s="161">
        <v>42292</v>
      </c>
      <c r="V109" s="161">
        <v>42923</v>
      </c>
      <c r="W109" s="161">
        <v>43012</v>
      </c>
      <c r="X109" s="161"/>
      <c r="Y109" s="161">
        <v>43133</v>
      </c>
      <c r="Z109" s="161">
        <v>43314</v>
      </c>
      <c r="AA109" s="252" t="s">
        <v>437</v>
      </c>
      <c r="AB109" s="249" t="s">
        <v>437</v>
      </c>
    </row>
    <row r="110" spans="1:28" x14ac:dyDescent="0.3">
      <c r="A110" s="248" t="s">
        <v>24</v>
      </c>
      <c r="B110" s="249" t="s">
        <v>696</v>
      </c>
      <c r="C110" s="250">
        <v>42019</v>
      </c>
      <c r="D110" s="250"/>
      <c r="E110" s="250" t="s">
        <v>697</v>
      </c>
      <c r="F110" s="249" t="s">
        <v>437</v>
      </c>
      <c r="G110" s="250" t="s">
        <v>437</v>
      </c>
      <c r="H110" s="250" t="s">
        <v>437</v>
      </c>
      <c r="I110" s="249" t="s">
        <v>26</v>
      </c>
      <c r="J110" s="249" t="s">
        <v>443</v>
      </c>
      <c r="K110" s="249" t="s">
        <v>437</v>
      </c>
      <c r="L110" s="249" t="s">
        <v>437</v>
      </c>
      <c r="M110" s="249" t="s">
        <v>437</v>
      </c>
      <c r="N110" s="249" t="s">
        <v>437</v>
      </c>
      <c r="O110" s="251" t="s">
        <v>30</v>
      </c>
      <c r="P110" s="251" t="s">
        <v>30</v>
      </c>
      <c r="Q110" s="251">
        <v>41451</v>
      </c>
      <c r="R110" s="251" t="s">
        <v>30</v>
      </c>
      <c r="S110" s="251" t="s">
        <v>30</v>
      </c>
      <c r="T110" s="251" t="s">
        <v>30</v>
      </c>
      <c r="U110" s="251"/>
      <c r="V110" s="251"/>
      <c r="W110" s="251"/>
      <c r="X110" s="251"/>
      <c r="Y110" s="251" t="s">
        <v>30</v>
      </c>
      <c r="Z110" s="251" t="s">
        <v>30</v>
      </c>
      <c r="AA110" s="260" t="s">
        <v>437</v>
      </c>
      <c r="AB110" s="270" t="s">
        <v>437</v>
      </c>
    </row>
    <row r="111" spans="1:28" x14ac:dyDescent="0.3">
      <c r="A111" s="248" t="s">
        <v>24</v>
      </c>
      <c r="B111" s="249" t="s">
        <v>696</v>
      </c>
      <c r="C111" s="250">
        <v>42019</v>
      </c>
      <c r="D111" s="250"/>
      <c r="E111" s="250" t="s">
        <v>698</v>
      </c>
      <c r="F111" s="249" t="s">
        <v>56</v>
      </c>
      <c r="G111" s="250" t="s">
        <v>437</v>
      </c>
      <c r="H111" s="250" t="s">
        <v>437</v>
      </c>
      <c r="I111" s="249" t="s">
        <v>26</v>
      </c>
      <c r="J111" s="249" t="s">
        <v>27</v>
      </c>
      <c r="K111" s="249" t="s">
        <v>538</v>
      </c>
      <c r="L111" s="249" t="s">
        <v>459</v>
      </c>
      <c r="M111" s="249" t="s">
        <v>30</v>
      </c>
      <c r="N111" s="249" t="s">
        <v>459</v>
      </c>
      <c r="O111" s="251" t="s">
        <v>30</v>
      </c>
      <c r="P111" s="251" t="s">
        <v>30</v>
      </c>
      <c r="Q111" s="251">
        <v>42292</v>
      </c>
      <c r="R111" s="251" t="s">
        <v>30</v>
      </c>
      <c r="S111" s="251" t="s">
        <v>30</v>
      </c>
      <c r="T111" s="251" t="s">
        <v>30</v>
      </c>
      <c r="U111" s="251"/>
      <c r="V111" s="251" t="s">
        <v>30</v>
      </c>
      <c r="W111" s="251" t="s">
        <v>30</v>
      </c>
      <c r="X111" s="251"/>
      <c r="Y111" s="251">
        <v>42445</v>
      </c>
      <c r="Z111" s="251">
        <v>42629</v>
      </c>
      <c r="AA111" s="204"/>
      <c r="AB111" s="204"/>
    </row>
    <row r="112" spans="1:28" x14ac:dyDescent="0.3">
      <c r="A112" s="248" t="s">
        <v>24</v>
      </c>
      <c r="B112" s="249" t="s">
        <v>699</v>
      </c>
      <c r="C112" s="250">
        <v>42021</v>
      </c>
      <c r="D112" s="250"/>
      <c r="E112" s="250" t="s">
        <v>700</v>
      </c>
      <c r="F112" s="249" t="s">
        <v>25</v>
      </c>
      <c r="G112" s="250" t="s">
        <v>437</v>
      </c>
      <c r="H112" s="250">
        <v>65</v>
      </c>
      <c r="I112" s="249" t="s">
        <v>26</v>
      </c>
      <c r="J112" s="249" t="s">
        <v>644</v>
      </c>
      <c r="K112" s="249" t="s">
        <v>437</v>
      </c>
      <c r="L112" s="249" t="s">
        <v>29</v>
      </c>
      <c r="M112" s="249" t="s">
        <v>30</v>
      </c>
      <c r="N112" s="249" t="s">
        <v>29</v>
      </c>
      <c r="O112" s="251" t="s">
        <v>30</v>
      </c>
      <c r="P112" s="251" t="s">
        <v>30</v>
      </c>
      <c r="Q112" s="251">
        <v>40086</v>
      </c>
      <c r="R112" s="251" t="s">
        <v>30</v>
      </c>
      <c r="S112" s="251">
        <v>40150</v>
      </c>
      <c r="T112" s="251" t="s">
        <v>30</v>
      </c>
      <c r="U112" s="251"/>
      <c r="V112" s="251"/>
      <c r="W112" s="251">
        <v>40583</v>
      </c>
      <c r="X112" s="251"/>
      <c r="Y112" s="251">
        <v>40896</v>
      </c>
      <c r="Z112" s="251">
        <v>41079</v>
      </c>
      <c r="AA112" s="252" t="s">
        <v>437</v>
      </c>
      <c r="AB112" s="249" t="s">
        <v>437</v>
      </c>
    </row>
    <row r="113" spans="1:28" x14ac:dyDescent="0.3">
      <c r="A113" s="248" t="s">
        <v>24</v>
      </c>
      <c r="B113" s="249" t="s">
        <v>701</v>
      </c>
      <c r="C113" s="250">
        <v>42023</v>
      </c>
      <c r="D113" s="250"/>
      <c r="E113" s="250" t="s">
        <v>702</v>
      </c>
      <c r="F113" s="249" t="s">
        <v>25</v>
      </c>
      <c r="G113" s="250" t="s">
        <v>437</v>
      </c>
      <c r="H113" s="250">
        <v>7</v>
      </c>
      <c r="I113" s="249" t="s">
        <v>26</v>
      </c>
      <c r="J113" s="249" t="s">
        <v>439</v>
      </c>
      <c r="K113" s="249" t="s">
        <v>437</v>
      </c>
      <c r="L113" s="249" t="s">
        <v>29</v>
      </c>
      <c r="M113" s="249" t="s">
        <v>30</v>
      </c>
      <c r="N113" s="249" t="s">
        <v>29</v>
      </c>
      <c r="O113" s="251" t="s">
        <v>30</v>
      </c>
      <c r="P113" s="251" t="s">
        <v>30</v>
      </c>
      <c r="Q113" s="251">
        <v>40177</v>
      </c>
      <c r="R113" s="251" t="s">
        <v>30</v>
      </c>
      <c r="S113" s="251">
        <v>40298</v>
      </c>
      <c r="T113" s="251" t="s">
        <v>30</v>
      </c>
      <c r="U113" s="251"/>
      <c r="V113" s="251"/>
      <c r="W113" s="251">
        <v>40465</v>
      </c>
      <c r="X113" s="251"/>
      <c r="Y113" s="251">
        <v>40547</v>
      </c>
      <c r="Z113" s="251">
        <v>40728</v>
      </c>
      <c r="AA113" s="252" t="s">
        <v>437</v>
      </c>
      <c r="AB113" s="204"/>
    </row>
    <row r="114" spans="1:28" x14ac:dyDescent="0.3">
      <c r="A114" s="248" t="s">
        <v>24</v>
      </c>
      <c r="B114" s="249" t="s">
        <v>704</v>
      </c>
      <c r="C114" s="250">
        <v>42025</v>
      </c>
      <c r="D114" s="250"/>
      <c r="E114" s="250" t="s">
        <v>450</v>
      </c>
      <c r="F114" s="249" t="s">
        <v>437</v>
      </c>
      <c r="G114" s="250" t="s">
        <v>437</v>
      </c>
      <c r="H114" s="250" t="s">
        <v>437</v>
      </c>
      <c r="I114" s="249" t="s">
        <v>437</v>
      </c>
      <c r="J114" s="249" t="s">
        <v>437</v>
      </c>
      <c r="K114" s="249" t="s">
        <v>437</v>
      </c>
      <c r="L114" s="249" t="s">
        <v>437</v>
      </c>
      <c r="M114" s="249" t="s">
        <v>437</v>
      </c>
      <c r="N114" s="249" t="s">
        <v>437</v>
      </c>
      <c r="O114" s="251" t="s">
        <v>30</v>
      </c>
      <c r="P114" s="251" t="s">
        <v>30</v>
      </c>
      <c r="Q114" s="251" t="s">
        <v>35</v>
      </c>
      <c r="R114" s="251" t="s">
        <v>30</v>
      </c>
      <c r="S114" s="251" t="s">
        <v>30</v>
      </c>
      <c r="T114" s="251" t="s">
        <v>30</v>
      </c>
      <c r="U114" s="251"/>
      <c r="V114" s="251"/>
      <c r="W114" s="251"/>
      <c r="X114" s="251"/>
      <c r="Y114" s="251">
        <v>37228</v>
      </c>
      <c r="Z114" s="251">
        <v>37410</v>
      </c>
      <c r="AA114" s="252" t="s">
        <v>437</v>
      </c>
      <c r="AB114" s="249" t="s">
        <v>437</v>
      </c>
    </row>
    <row r="115" spans="1:28" x14ac:dyDescent="0.3">
      <c r="A115" s="248" t="s">
        <v>24</v>
      </c>
      <c r="B115" s="249" t="s">
        <v>705</v>
      </c>
      <c r="C115" s="250">
        <v>42027</v>
      </c>
      <c r="D115" s="250"/>
      <c r="E115" s="250" t="s">
        <v>706</v>
      </c>
      <c r="F115" s="249" t="s">
        <v>437</v>
      </c>
      <c r="G115" s="250" t="s">
        <v>437</v>
      </c>
      <c r="H115" s="250">
        <v>36</v>
      </c>
      <c r="I115" s="249" t="s">
        <v>26</v>
      </c>
      <c r="J115" s="249" t="s">
        <v>437</v>
      </c>
      <c r="K115" s="249" t="s">
        <v>437</v>
      </c>
      <c r="L115" s="249" t="s">
        <v>437</v>
      </c>
      <c r="M115" s="249" t="s">
        <v>437</v>
      </c>
      <c r="N115" s="249" t="s">
        <v>437</v>
      </c>
      <c r="O115" s="251" t="s">
        <v>30</v>
      </c>
      <c r="P115" s="251" t="s">
        <v>30</v>
      </c>
      <c r="Q115" s="251">
        <v>39462</v>
      </c>
      <c r="R115" s="251" t="s">
        <v>30</v>
      </c>
      <c r="S115" s="251" t="s">
        <v>30</v>
      </c>
      <c r="T115" s="251" t="s">
        <v>30</v>
      </c>
      <c r="U115" s="251"/>
      <c r="V115" s="251"/>
      <c r="W115" s="251"/>
      <c r="X115" s="251"/>
      <c r="Y115" s="251">
        <v>39756</v>
      </c>
      <c r="Z115" s="251">
        <v>39937</v>
      </c>
      <c r="AA115" s="252" t="s">
        <v>437</v>
      </c>
      <c r="AB115" s="249" t="s">
        <v>703</v>
      </c>
    </row>
    <row r="116" spans="1:28" x14ac:dyDescent="0.3">
      <c r="A116" s="248" t="s">
        <v>24</v>
      </c>
      <c r="B116" s="249" t="s">
        <v>707</v>
      </c>
      <c r="C116" s="250">
        <v>42027</v>
      </c>
      <c r="D116" s="250"/>
      <c r="E116" s="250" t="s">
        <v>708</v>
      </c>
      <c r="F116" s="249" t="s">
        <v>437</v>
      </c>
      <c r="G116" s="250" t="s">
        <v>437</v>
      </c>
      <c r="H116" s="250" t="s">
        <v>437</v>
      </c>
      <c r="I116" s="249" t="s">
        <v>26</v>
      </c>
      <c r="J116" s="249" t="s">
        <v>644</v>
      </c>
      <c r="K116" s="249" t="s">
        <v>437</v>
      </c>
      <c r="L116" s="249" t="s">
        <v>437</v>
      </c>
      <c r="M116" s="249" t="s">
        <v>437</v>
      </c>
      <c r="N116" s="249" t="s">
        <v>437</v>
      </c>
      <c r="O116" s="251" t="s">
        <v>30</v>
      </c>
      <c r="P116" s="251" t="s">
        <v>30</v>
      </c>
      <c r="Q116" s="251">
        <v>41502</v>
      </c>
      <c r="R116" s="251" t="s">
        <v>30</v>
      </c>
      <c r="S116" s="251" t="s">
        <v>30</v>
      </c>
      <c r="T116" s="251" t="s">
        <v>30</v>
      </c>
      <c r="U116" s="251"/>
      <c r="V116" s="251"/>
      <c r="W116" s="251"/>
      <c r="X116" s="251"/>
      <c r="Y116" s="251">
        <v>41836</v>
      </c>
      <c r="Z116" s="251">
        <v>42020</v>
      </c>
      <c r="AA116" s="252" t="s">
        <v>437</v>
      </c>
      <c r="AB116" s="204"/>
    </row>
    <row r="117" spans="1:28" x14ac:dyDescent="0.3">
      <c r="A117" s="248" t="s">
        <v>24</v>
      </c>
      <c r="B117" s="249" t="s">
        <v>709</v>
      </c>
      <c r="C117" s="250">
        <v>42029</v>
      </c>
      <c r="D117" s="250"/>
      <c r="E117" s="250" t="s">
        <v>710</v>
      </c>
      <c r="F117" s="249" t="s">
        <v>437</v>
      </c>
      <c r="G117" s="250" t="s">
        <v>437</v>
      </c>
      <c r="H117" s="250" t="s">
        <v>437</v>
      </c>
      <c r="I117" s="249" t="s">
        <v>437</v>
      </c>
      <c r="J117" s="249" t="s">
        <v>437</v>
      </c>
      <c r="K117" s="249" t="s">
        <v>437</v>
      </c>
      <c r="L117" s="249" t="s">
        <v>437</v>
      </c>
      <c r="M117" s="249" t="s">
        <v>437</v>
      </c>
      <c r="N117" s="249" t="s">
        <v>437</v>
      </c>
      <c r="O117" s="251" t="s">
        <v>30</v>
      </c>
      <c r="P117" s="251" t="s">
        <v>30</v>
      </c>
      <c r="Q117" s="251">
        <v>38565</v>
      </c>
      <c r="R117" s="251" t="s">
        <v>30</v>
      </c>
      <c r="S117" s="251" t="s">
        <v>30</v>
      </c>
      <c r="T117" s="251" t="s">
        <v>30</v>
      </c>
      <c r="U117" s="251"/>
      <c r="V117" s="251"/>
      <c r="W117" s="251"/>
      <c r="X117" s="251"/>
      <c r="Y117" s="251">
        <v>38805</v>
      </c>
      <c r="Z117" s="251">
        <v>38989</v>
      </c>
      <c r="AA117" s="252" t="s">
        <v>437</v>
      </c>
      <c r="AB117" s="249" t="s">
        <v>437</v>
      </c>
    </row>
    <row r="118" spans="1:28" x14ac:dyDescent="0.3">
      <c r="A118" s="274" t="s">
        <v>24</v>
      </c>
      <c r="B118" s="270" t="s">
        <v>711</v>
      </c>
      <c r="C118" s="260">
        <v>42029</v>
      </c>
      <c r="D118" s="260"/>
      <c r="E118" s="260" t="s">
        <v>55</v>
      </c>
      <c r="F118" s="270" t="s">
        <v>25</v>
      </c>
      <c r="G118" s="260"/>
      <c r="H118" s="260">
        <v>70</v>
      </c>
      <c r="I118" s="270" t="s">
        <v>26</v>
      </c>
      <c r="J118" s="260" t="s">
        <v>488</v>
      </c>
      <c r="K118" s="270" t="s">
        <v>47</v>
      </c>
      <c r="L118" s="270" t="s">
        <v>459</v>
      </c>
      <c r="M118" s="274" t="s">
        <v>35</v>
      </c>
      <c r="N118" s="274" t="s">
        <v>459</v>
      </c>
      <c r="O118" s="262">
        <v>40856</v>
      </c>
      <c r="P118" s="262">
        <v>42265</v>
      </c>
      <c r="Q118" s="262">
        <v>42347</v>
      </c>
      <c r="R118" s="262">
        <v>43006</v>
      </c>
      <c r="S118" s="262">
        <v>42381</v>
      </c>
      <c r="T118" s="262">
        <v>42936</v>
      </c>
      <c r="U118" s="260" t="s">
        <v>437</v>
      </c>
      <c r="V118" s="251">
        <v>42522</v>
      </c>
      <c r="W118" s="251">
        <v>42611</v>
      </c>
      <c r="X118" s="251"/>
      <c r="Y118" s="251">
        <v>42823</v>
      </c>
      <c r="Z118" s="251">
        <v>43007</v>
      </c>
      <c r="AA118" s="260"/>
      <c r="AB118" s="270" t="s">
        <v>748</v>
      </c>
    </row>
    <row r="119" spans="1:28" x14ac:dyDescent="0.3">
      <c r="A119" s="248" t="s">
        <v>24</v>
      </c>
      <c r="B119" s="249" t="s">
        <v>713</v>
      </c>
      <c r="C119" s="250">
        <v>42031</v>
      </c>
      <c r="D119" s="250"/>
      <c r="E119" s="250" t="s">
        <v>714</v>
      </c>
      <c r="F119" s="249" t="s">
        <v>39</v>
      </c>
      <c r="G119" s="250" t="s">
        <v>437</v>
      </c>
      <c r="H119" s="250">
        <v>34</v>
      </c>
      <c r="I119" s="249" t="s">
        <v>26</v>
      </c>
      <c r="J119" s="249" t="s">
        <v>644</v>
      </c>
      <c r="K119" s="249" t="s">
        <v>437</v>
      </c>
      <c r="L119" s="249" t="s">
        <v>29</v>
      </c>
      <c r="M119" s="249" t="s">
        <v>30</v>
      </c>
      <c r="N119" s="249" t="s">
        <v>29</v>
      </c>
      <c r="O119" s="251" t="s">
        <v>30</v>
      </c>
      <c r="P119" s="251" t="s">
        <v>30</v>
      </c>
      <c r="Q119" s="251">
        <v>40268</v>
      </c>
      <c r="R119" s="251" t="s">
        <v>30</v>
      </c>
      <c r="S119" s="251">
        <v>40352</v>
      </c>
      <c r="T119" s="251" t="s">
        <v>30</v>
      </c>
      <c r="U119" s="251"/>
      <c r="V119" s="251"/>
      <c r="W119" s="251"/>
      <c r="X119" s="251"/>
      <c r="Y119" s="251">
        <v>40696</v>
      </c>
      <c r="Z119" s="251">
        <v>40879</v>
      </c>
      <c r="AA119" s="252" t="s">
        <v>437</v>
      </c>
      <c r="AB119" s="249" t="s">
        <v>437</v>
      </c>
    </row>
    <row r="120" spans="1:28" x14ac:dyDescent="0.3">
      <c r="A120" s="248" t="s">
        <v>24</v>
      </c>
      <c r="B120" s="249" t="s">
        <v>715</v>
      </c>
      <c r="C120" s="250">
        <v>42031</v>
      </c>
      <c r="D120" s="250"/>
      <c r="E120" s="250" t="s">
        <v>716</v>
      </c>
      <c r="F120" s="249" t="s">
        <v>437</v>
      </c>
      <c r="G120" s="250" t="s">
        <v>437</v>
      </c>
      <c r="H120" s="250" t="s">
        <v>437</v>
      </c>
      <c r="I120" s="249" t="s">
        <v>26</v>
      </c>
      <c r="J120" s="249" t="s">
        <v>644</v>
      </c>
      <c r="K120" s="249" t="s">
        <v>437</v>
      </c>
      <c r="L120" s="249" t="s">
        <v>437</v>
      </c>
      <c r="M120" s="249" t="s">
        <v>437</v>
      </c>
      <c r="N120" s="249" t="s">
        <v>437</v>
      </c>
      <c r="O120" s="251" t="s">
        <v>30</v>
      </c>
      <c r="P120" s="251" t="s">
        <v>30</v>
      </c>
      <c r="Q120" s="251">
        <v>41242</v>
      </c>
      <c r="R120" s="251" t="s">
        <v>30</v>
      </c>
      <c r="S120" s="251">
        <v>41311</v>
      </c>
      <c r="T120" s="251" t="s">
        <v>30</v>
      </c>
      <c r="U120" s="251"/>
      <c r="V120" s="251"/>
      <c r="W120" s="251"/>
      <c r="X120" s="251"/>
      <c r="Y120" s="251">
        <v>41799</v>
      </c>
      <c r="Z120" s="251">
        <v>41982</v>
      </c>
      <c r="AA120" s="252" t="s">
        <v>437</v>
      </c>
      <c r="AB120" s="249" t="s">
        <v>703</v>
      </c>
    </row>
    <row r="121" spans="1:28" x14ac:dyDescent="0.3">
      <c r="A121" s="248" t="s">
        <v>24</v>
      </c>
      <c r="B121" s="249" t="s">
        <v>717</v>
      </c>
      <c r="C121" s="250">
        <v>42033</v>
      </c>
      <c r="D121" s="250"/>
      <c r="E121" s="250" t="s">
        <v>718</v>
      </c>
      <c r="F121" s="249" t="s">
        <v>25</v>
      </c>
      <c r="G121" s="250" t="s">
        <v>437</v>
      </c>
      <c r="H121" s="250">
        <v>51</v>
      </c>
      <c r="I121" s="249" t="s">
        <v>26</v>
      </c>
      <c r="J121" s="249" t="s">
        <v>644</v>
      </c>
      <c r="K121" s="249" t="s">
        <v>437</v>
      </c>
      <c r="L121" s="249" t="s">
        <v>29</v>
      </c>
      <c r="M121" s="249" t="s">
        <v>30</v>
      </c>
      <c r="N121" s="249" t="s">
        <v>29</v>
      </c>
      <c r="O121" s="251" t="s">
        <v>30</v>
      </c>
      <c r="P121" s="251" t="s">
        <v>30</v>
      </c>
      <c r="Q121" s="251">
        <v>40081</v>
      </c>
      <c r="R121" s="251" t="s">
        <v>30</v>
      </c>
      <c r="S121" s="251">
        <v>40134</v>
      </c>
      <c r="T121" s="251" t="s">
        <v>30</v>
      </c>
      <c r="U121" s="251"/>
      <c r="V121" s="251"/>
      <c r="W121" s="251">
        <v>40477</v>
      </c>
      <c r="X121" s="251"/>
      <c r="Y121" s="251">
        <v>40665</v>
      </c>
      <c r="Z121" s="251">
        <v>40849</v>
      </c>
      <c r="AA121" s="252" t="s">
        <v>437</v>
      </c>
      <c r="AB121" s="249" t="s">
        <v>437</v>
      </c>
    </row>
    <row r="122" spans="1:28" x14ac:dyDescent="0.3">
      <c r="A122" s="248" t="s">
        <v>24</v>
      </c>
      <c r="B122" s="249" t="s">
        <v>719</v>
      </c>
      <c r="C122" s="250">
        <v>42035</v>
      </c>
      <c r="D122" s="250"/>
      <c r="E122" s="250" t="s">
        <v>720</v>
      </c>
      <c r="F122" s="249" t="s">
        <v>437</v>
      </c>
      <c r="G122" s="250" t="s">
        <v>437</v>
      </c>
      <c r="H122" s="250" t="s">
        <v>437</v>
      </c>
      <c r="I122" s="249" t="s">
        <v>437</v>
      </c>
      <c r="J122" s="249" t="s">
        <v>437</v>
      </c>
      <c r="K122" s="249" t="s">
        <v>437</v>
      </c>
      <c r="L122" s="249" t="s">
        <v>437</v>
      </c>
      <c r="M122" s="249" t="s">
        <v>437</v>
      </c>
      <c r="N122" s="249" t="s">
        <v>437</v>
      </c>
      <c r="O122" s="251" t="s">
        <v>30</v>
      </c>
      <c r="P122" s="251" t="s">
        <v>30</v>
      </c>
      <c r="Q122" s="251">
        <v>39146</v>
      </c>
      <c r="R122" s="251" t="s">
        <v>30</v>
      </c>
      <c r="S122" s="251" t="s">
        <v>30</v>
      </c>
      <c r="T122" s="251" t="s">
        <v>30</v>
      </c>
      <c r="U122" s="251"/>
      <c r="V122" s="251"/>
      <c r="W122" s="251"/>
      <c r="X122" s="251"/>
      <c r="Y122" s="251">
        <v>39533</v>
      </c>
      <c r="Z122" s="251">
        <v>39717</v>
      </c>
      <c r="AA122" s="147" t="s">
        <v>437</v>
      </c>
      <c r="AB122" s="249" t="s">
        <v>661</v>
      </c>
    </row>
    <row r="123" spans="1:28" x14ac:dyDescent="0.3">
      <c r="A123" s="248" t="s">
        <v>24</v>
      </c>
      <c r="B123" s="249" t="s">
        <v>721</v>
      </c>
      <c r="C123" s="250">
        <v>42035</v>
      </c>
      <c r="D123" s="250"/>
      <c r="E123" s="250" t="s">
        <v>722</v>
      </c>
      <c r="F123" s="249" t="s">
        <v>44</v>
      </c>
      <c r="G123" s="250"/>
      <c r="H123" s="250">
        <v>29</v>
      </c>
      <c r="I123" s="249" t="s">
        <v>26</v>
      </c>
      <c r="J123" s="249" t="s">
        <v>488</v>
      </c>
      <c r="K123" s="249" t="s">
        <v>610</v>
      </c>
      <c r="L123" s="249" t="s">
        <v>459</v>
      </c>
      <c r="M123" s="249" t="s">
        <v>35</v>
      </c>
      <c r="N123" s="249" t="s">
        <v>35</v>
      </c>
      <c r="O123" s="251" t="s">
        <v>30</v>
      </c>
      <c r="P123" s="251" t="s">
        <v>30</v>
      </c>
      <c r="Q123" s="251">
        <v>42167</v>
      </c>
      <c r="R123" s="251" t="s">
        <v>30</v>
      </c>
      <c r="S123" s="251" t="s">
        <v>30</v>
      </c>
      <c r="T123" s="251" t="s">
        <v>30</v>
      </c>
      <c r="U123" s="251"/>
      <c r="V123" s="251" t="s">
        <v>30</v>
      </c>
      <c r="W123" s="251" t="s">
        <v>30</v>
      </c>
      <c r="X123" s="251"/>
      <c r="Y123" s="251">
        <v>42354</v>
      </c>
      <c r="Z123" s="251">
        <v>42537</v>
      </c>
      <c r="AA123" s="252" t="s">
        <v>437</v>
      </c>
      <c r="AB123" s="249" t="s">
        <v>761</v>
      </c>
    </row>
    <row r="124" spans="1:28" x14ac:dyDescent="0.3">
      <c r="A124" s="248" t="s">
        <v>24</v>
      </c>
      <c r="B124" s="249" t="s">
        <v>724</v>
      </c>
      <c r="C124" s="250">
        <v>42037</v>
      </c>
      <c r="D124" s="250"/>
      <c r="E124" s="250" t="s">
        <v>725</v>
      </c>
      <c r="F124" s="249" t="s">
        <v>437</v>
      </c>
      <c r="G124" s="250" t="s">
        <v>437</v>
      </c>
      <c r="H124" s="250" t="s">
        <v>437</v>
      </c>
      <c r="I124" s="249" t="s">
        <v>437</v>
      </c>
      <c r="J124" s="249" t="s">
        <v>437</v>
      </c>
      <c r="K124" s="249" t="s">
        <v>437</v>
      </c>
      <c r="L124" s="249" t="s">
        <v>437</v>
      </c>
      <c r="M124" s="249" t="s">
        <v>437</v>
      </c>
      <c r="N124" s="249" t="s">
        <v>437</v>
      </c>
      <c r="O124" s="251" t="s">
        <v>30</v>
      </c>
      <c r="P124" s="251" t="s">
        <v>30</v>
      </c>
      <c r="Q124" s="251">
        <v>38707</v>
      </c>
      <c r="R124" s="251" t="s">
        <v>30</v>
      </c>
      <c r="S124" s="251" t="s">
        <v>30</v>
      </c>
      <c r="T124" s="251" t="s">
        <v>30</v>
      </c>
      <c r="U124" s="251"/>
      <c r="V124" s="251"/>
      <c r="W124" s="251"/>
      <c r="X124" s="251"/>
      <c r="Y124" s="251">
        <v>39497</v>
      </c>
      <c r="Z124" s="251">
        <v>39679</v>
      </c>
      <c r="AA124" s="252" t="s">
        <v>437</v>
      </c>
      <c r="AB124" s="204"/>
    </row>
    <row r="125" spans="1:28" x14ac:dyDescent="0.3">
      <c r="A125" s="248" t="s">
        <v>24</v>
      </c>
      <c r="B125" s="249" t="s">
        <v>726</v>
      </c>
      <c r="C125" s="250">
        <v>42039</v>
      </c>
      <c r="D125" s="250"/>
      <c r="E125" s="250" t="s">
        <v>727</v>
      </c>
      <c r="F125" s="249" t="s">
        <v>25</v>
      </c>
      <c r="G125" s="250" t="s">
        <v>437</v>
      </c>
      <c r="H125" s="250">
        <v>53</v>
      </c>
      <c r="I125" s="249" t="s">
        <v>26</v>
      </c>
      <c r="J125" s="249" t="s">
        <v>644</v>
      </c>
      <c r="K125" s="249" t="s">
        <v>437</v>
      </c>
      <c r="L125" s="249" t="s">
        <v>29</v>
      </c>
      <c r="M125" s="249" t="s">
        <v>30</v>
      </c>
      <c r="N125" s="249" t="s">
        <v>29</v>
      </c>
      <c r="O125" s="251" t="s">
        <v>30</v>
      </c>
      <c r="P125" s="251" t="s">
        <v>30</v>
      </c>
      <c r="Q125" s="251">
        <v>40109</v>
      </c>
      <c r="R125" s="251" t="s">
        <v>30</v>
      </c>
      <c r="S125" s="251">
        <v>40206</v>
      </c>
      <c r="T125" s="251" t="s">
        <v>30</v>
      </c>
      <c r="U125" s="251"/>
      <c r="V125" s="251"/>
      <c r="W125" s="251">
        <v>40583</v>
      </c>
      <c r="X125" s="251"/>
      <c r="Y125" s="251">
        <v>40955</v>
      </c>
      <c r="Z125" s="251">
        <v>41137</v>
      </c>
      <c r="AA125" s="252" t="s">
        <v>437</v>
      </c>
      <c r="AB125" s="249" t="s">
        <v>661</v>
      </c>
    </row>
    <row r="126" spans="1:28" x14ac:dyDescent="0.3">
      <c r="A126" s="248" t="s">
        <v>24</v>
      </c>
      <c r="B126" s="249" t="s">
        <v>728</v>
      </c>
      <c r="C126" s="250">
        <v>42041</v>
      </c>
      <c r="D126" s="250"/>
      <c r="E126" s="250" t="s">
        <v>729</v>
      </c>
      <c r="F126" s="249" t="s">
        <v>437</v>
      </c>
      <c r="G126" s="250" t="s">
        <v>437</v>
      </c>
      <c r="H126" s="250">
        <v>34</v>
      </c>
      <c r="I126" s="249" t="s">
        <v>26</v>
      </c>
      <c r="J126" s="249" t="s">
        <v>437</v>
      </c>
      <c r="K126" s="249" t="s">
        <v>437</v>
      </c>
      <c r="L126" s="249" t="s">
        <v>437</v>
      </c>
      <c r="M126" s="249" t="s">
        <v>437</v>
      </c>
      <c r="N126" s="249" t="s">
        <v>437</v>
      </c>
      <c r="O126" s="251" t="s">
        <v>30</v>
      </c>
      <c r="P126" s="251" t="s">
        <v>30</v>
      </c>
      <c r="Q126" s="251">
        <v>39353</v>
      </c>
      <c r="R126" s="251" t="s">
        <v>30</v>
      </c>
      <c r="S126" s="251" t="s">
        <v>30</v>
      </c>
      <c r="T126" s="251" t="s">
        <v>30</v>
      </c>
      <c r="U126" s="251"/>
      <c r="V126" s="251"/>
      <c r="W126" s="251"/>
      <c r="X126" s="251"/>
      <c r="Y126" s="251">
        <v>39707</v>
      </c>
      <c r="Z126" s="251">
        <v>39888</v>
      </c>
      <c r="AA126" s="252" t="s">
        <v>437</v>
      </c>
      <c r="AB126" s="249" t="s">
        <v>437</v>
      </c>
    </row>
    <row r="127" spans="1:28" x14ac:dyDescent="0.3">
      <c r="A127" s="248" t="s">
        <v>24</v>
      </c>
      <c r="B127" s="249" t="s">
        <v>730</v>
      </c>
      <c r="C127" s="250">
        <v>42043</v>
      </c>
      <c r="D127" s="250"/>
      <c r="E127" s="250" t="s">
        <v>731</v>
      </c>
      <c r="F127" s="249" t="s">
        <v>25</v>
      </c>
      <c r="G127" s="250" t="s">
        <v>437</v>
      </c>
      <c r="H127" s="250">
        <v>40</v>
      </c>
      <c r="I127" s="249" t="s">
        <v>26</v>
      </c>
      <c r="J127" s="249" t="s">
        <v>644</v>
      </c>
      <c r="K127" s="249" t="s">
        <v>437</v>
      </c>
      <c r="L127" s="249" t="s">
        <v>41</v>
      </c>
      <c r="M127" s="249" t="s">
        <v>29</v>
      </c>
      <c r="N127" s="249" t="s">
        <v>29</v>
      </c>
      <c r="O127" s="251" t="s">
        <v>30</v>
      </c>
      <c r="P127" s="251" t="s">
        <v>30</v>
      </c>
      <c r="Q127" s="251">
        <v>40116</v>
      </c>
      <c r="R127" s="251" t="s">
        <v>30</v>
      </c>
      <c r="S127" s="251">
        <v>39825</v>
      </c>
      <c r="T127" s="251" t="s">
        <v>30</v>
      </c>
      <c r="U127" s="251"/>
      <c r="V127" s="251">
        <v>40360</v>
      </c>
      <c r="W127" s="251">
        <v>40449</v>
      </c>
      <c r="X127" s="251"/>
      <c r="Y127" s="251">
        <v>40941</v>
      </c>
      <c r="Z127" s="251">
        <v>41123</v>
      </c>
      <c r="AA127" s="252" t="s">
        <v>437</v>
      </c>
      <c r="AB127" s="249" t="s">
        <v>437</v>
      </c>
    </row>
    <row r="128" spans="1:28" x14ac:dyDescent="0.3">
      <c r="A128" s="248" t="s">
        <v>24</v>
      </c>
      <c r="B128" s="249" t="s">
        <v>732</v>
      </c>
      <c r="C128" s="250">
        <v>42045</v>
      </c>
      <c r="D128" s="250"/>
      <c r="E128" s="250" t="s">
        <v>733</v>
      </c>
      <c r="F128" s="249" t="s">
        <v>437</v>
      </c>
      <c r="G128" s="250" t="s">
        <v>437</v>
      </c>
      <c r="H128" s="250" t="s">
        <v>437</v>
      </c>
      <c r="I128" s="249" t="s">
        <v>437</v>
      </c>
      <c r="J128" s="249" t="s">
        <v>437</v>
      </c>
      <c r="K128" s="249" t="s">
        <v>437</v>
      </c>
      <c r="L128" s="249" t="s">
        <v>437</v>
      </c>
      <c r="M128" s="249" t="s">
        <v>437</v>
      </c>
      <c r="N128" s="249" t="s">
        <v>437</v>
      </c>
      <c r="O128" s="251" t="s">
        <v>30</v>
      </c>
      <c r="P128" s="251" t="s">
        <v>30</v>
      </c>
      <c r="Q128" s="251">
        <v>38565</v>
      </c>
      <c r="R128" s="251" t="s">
        <v>30</v>
      </c>
      <c r="S128" s="251" t="s">
        <v>30</v>
      </c>
      <c r="T128" s="251" t="s">
        <v>30</v>
      </c>
      <c r="U128" s="251"/>
      <c r="V128" s="251"/>
      <c r="W128" s="251"/>
      <c r="X128" s="251"/>
      <c r="Y128" s="251">
        <v>38688</v>
      </c>
      <c r="Z128" s="251">
        <v>38868</v>
      </c>
      <c r="AA128" s="260"/>
      <c r="AB128" s="249" t="s">
        <v>703</v>
      </c>
    </row>
    <row r="129" spans="1:28" x14ac:dyDescent="0.3">
      <c r="A129" s="274" t="s">
        <v>24</v>
      </c>
      <c r="B129" s="270" t="s">
        <v>734</v>
      </c>
      <c r="C129" s="260">
        <v>42045</v>
      </c>
      <c r="D129" s="260"/>
      <c r="E129" s="260" t="s">
        <v>55</v>
      </c>
      <c r="F129" s="270" t="s">
        <v>25</v>
      </c>
      <c r="G129" s="260"/>
      <c r="H129" s="260">
        <v>3</v>
      </c>
      <c r="I129" s="270" t="s">
        <v>26</v>
      </c>
      <c r="J129" s="260" t="s">
        <v>488</v>
      </c>
      <c r="K129" s="270" t="s">
        <v>47</v>
      </c>
      <c r="L129" s="270" t="s">
        <v>459</v>
      </c>
      <c r="M129" s="274" t="s">
        <v>35</v>
      </c>
      <c r="N129" s="274" t="s">
        <v>459</v>
      </c>
      <c r="O129" s="262">
        <v>40856</v>
      </c>
      <c r="P129" s="262">
        <v>42265</v>
      </c>
      <c r="Q129" s="262">
        <v>42306</v>
      </c>
      <c r="R129" s="260" t="s">
        <v>35</v>
      </c>
      <c r="S129" s="262">
        <v>42381</v>
      </c>
      <c r="T129" s="260" t="s">
        <v>30</v>
      </c>
      <c r="U129" s="260" t="s">
        <v>437</v>
      </c>
      <c r="V129" s="275">
        <v>42522</v>
      </c>
      <c r="W129" s="275">
        <v>42611</v>
      </c>
      <c r="X129" s="275"/>
      <c r="Y129" s="251">
        <v>42740</v>
      </c>
      <c r="Z129" s="251">
        <v>42921</v>
      </c>
      <c r="AA129" s="252" t="s">
        <v>437</v>
      </c>
      <c r="AB129" s="249" t="s">
        <v>437</v>
      </c>
    </row>
    <row r="130" spans="1:28" x14ac:dyDescent="0.3">
      <c r="A130" s="248" t="s">
        <v>24</v>
      </c>
      <c r="B130" s="249" t="s">
        <v>735</v>
      </c>
      <c r="C130" s="250">
        <v>42045</v>
      </c>
      <c r="D130" s="250"/>
      <c r="E130" s="250" t="s">
        <v>736</v>
      </c>
      <c r="F130" s="249" t="s">
        <v>436</v>
      </c>
      <c r="G130" s="250" t="s">
        <v>437</v>
      </c>
      <c r="H130" s="250">
        <v>49</v>
      </c>
      <c r="I130" s="258" t="s">
        <v>609</v>
      </c>
      <c r="J130" s="249" t="s">
        <v>443</v>
      </c>
      <c r="K130" s="249" t="s">
        <v>437</v>
      </c>
      <c r="L130" s="249" t="s">
        <v>40</v>
      </c>
      <c r="M130" s="249" t="s">
        <v>30</v>
      </c>
      <c r="N130" s="249" t="s">
        <v>40</v>
      </c>
      <c r="O130" s="251" t="s">
        <v>30</v>
      </c>
      <c r="P130" s="251" t="s">
        <v>30</v>
      </c>
      <c r="Q130" s="251">
        <v>39778</v>
      </c>
      <c r="R130" s="251" t="s">
        <v>30</v>
      </c>
      <c r="S130" s="251" t="s">
        <v>30</v>
      </c>
      <c r="T130" s="251" t="s">
        <v>30</v>
      </c>
      <c r="U130" s="251"/>
      <c r="V130" s="251"/>
      <c r="W130" s="251"/>
      <c r="X130" s="251"/>
      <c r="Y130" s="251">
        <v>39951</v>
      </c>
      <c r="Z130" s="251">
        <v>40135</v>
      </c>
      <c r="AA130" s="112"/>
      <c r="AB130" s="112" t="s">
        <v>144</v>
      </c>
    </row>
    <row r="131" spans="1:28" x14ac:dyDescent="0.3">
      <c r="A131" s="274" t="s">
        <v>24</v>
      </c>
      <c r="B131" s="270" t="s">
        <v>737</v>
      </c>
      <c r="C131" s="260">
        <v>42045</v>
      </c>
      <c r="D131" s="260"/>
      <c r="E131" s="260" t="s">
        <v>738</v>
      </c>
      <c r="F131" s="270" t="s">
        <v>44</v>
      </c>
      <c r="G131" s="260"/>
      <c r="H131" s="260">
        <v>2</v>
      </c>
      <c r="I131" s="258" t="s">
        <v>609</v>
      </c>
      <c r="J131" s="260" t="s">
        <v>488</v>
      </c>
      <c r="K131" s="270" t="s">
        <v>28</v>
      </c>
      <c r="L131" s="270" t="s">
        <v>459</v>
      </c>
      <c r="M131" s="274" t="s">
        <v>35</v>
      </c>
      <c r="N131" s="270" t="s">
        <v>34</v>
      </c>
      <c r="O131" s="260" t="s">
        <v>30</v>
      </c>
      <c r="P131" s="260" t="s">
        <v>30</v>
      </c>
      <c r="Q131" s="262">
        <v>42433</v>
      </c>
      <c r="R131" s="260" t="s">
        <v>35</v>
      </c>
      <c r="S131" s="260" t="s">
        <v>35</v>
      </c>
      <c r="T131" s="260" t="s">
        <v>35</v>
      </c>
      <c r="U131" s="260" t="s">
        <v>437</v>
      </c>
      <c r="V131" s="262">
        <v>42648</v>
      </c>
      <c r="W131" s="262">
        <v>42740</v>
      </c>
      <c r="X131" s="262"/>
      <c r="Y131" s="262">
        <v>42858</v>
      </c>
      <c r="Z131" s="262">
        <v>43042</v>
      </c>
      <c r="AA131" s="112"/>
      <c r="AB131" s="112" t="s">
        <v>1537</v>
      </c>
    </row>
    <row r="132" spans="1:28" x14ac:dyDescent="0.3">
      <c r="A132" s="248" t="s">
        <v>24</v>
      </c>
      <c r="B132" s="249" t="s">
        <v>739</v>
      </c>
      <c r="C132" s="250">
        <v>42047</v>
      </c>
      <c r="D132" s="250"/>
      <c r="E132" s="250" t="s">
        <v>740</v>
      </c>
      <c r="F132" s="249" t="s">
        <v>39</v>
      </c>
      <c r="G132" s="250" t="s">
        <v>437</v>
      </c>
      <c r="H132" s="250">
        <v>13</v>
      </c>
      <c r="I132" s="249" t="s">
        <v>26</v>
      </c>
      <c r="J132" s="249" t="s">
        <v>644</v>
      </c>
      <c r="K132" s="249" t="s">
        <v>437</v>
      </c>
      <c r="L132" s="249" t="s">
        <v>29</v>
      </c>
      <c r="M132" s="249" t="s">
        <v>30</v>
      </c>
      <c r="N132" s="249" t="s">
        <v>29</v>
      </c>
      <c r="O132" s="251" t="s">
        <v>30</v>
      </c>
      <c r="P132" s="251" t="s">
        <v>30</v>
      </c>
      <c r="Q132" s="251">
        <v>40284</v>
      </c>
      <c r="R132" s="251" t="s">
        <v>30</v>
      </c>
      <c r="S132" s="251">
        <v>40345</v>
      </c>
      <c r="T132" s="251" t="s">
        <v>30</v>
      </c>
      <c r="U132" s="251"/>
      <c r="V132" s="251"/>
      <c r="W132" s="251"/>
      <c r="X132" s="251"/>
      <c r="Y132" s="251">
        <v>40742</v>
      </c>
      <c r="Z132" s="251">
        <v>40926</v>
      </c>
      <c r="AA132" s="252" t="s">
        <v>437</v>
      </c>
      <c r="AB132" s="249" t="s">
        <v>437</v>
      </c>
    </row>
    <row r="133" spans="1:28" x14ac:dyDescent="0.3">
      <c r="A133" s="248" t="s">
        <v>24</v>
      </c>
      <c r="B133" s="249" t="s">
        <v>741</v>
      </c>
      <c r="C133" s="250">
        <v>42049</v>
      </c>
      <c r="D133" s="250"/>
      <c r="E133" s="250" t="s">
        <v>742</v>
      </c>
      <c r="F133" s="249" t="s">
        <v>25</v>
      </c>
      <c r="G133" s="250" t="s">
        <v>437</v>
      </c>
      <c r="H133" s="250">
        <v>42</v>
      </c>
      <c r="I133" s="249" t="s">
        <v>26</v>
      </c>
      <c r="J133" s="249" t="s">
        <v>443</v>
      </c>
      <c r="K133" s="249" t="s">
        <v>437</v>
      </c>
      <c r="L133" s="249" t="s">
        <v>29</v>
      </c>
      <c r="M133" s="249" t="s">
        <v>30</v>
      </c>
      <c r="N133" s="249" t="s">
        <v>29</v>
      </c>
      <c r="O133" s="251" t="s">
        <v>30</v>
      </c>
      <c r="P133" s="251" t="s">
        <v>30</v>
      </c>
      <c r="Q133" s="251">
        <v>40086</v>
      </c>
      <c r="R133" s="251" t="s">
        <v>30</v>
      </c>
      <c r="S133" s="251">
        <v>40164</v>
      </c>
      <c r="T133" s="251" t="s">
        <v>30</v>
      </c>
      <c r="U133" s="251"/>
      <c r="V133" s="251">
        <v>41264</v>
      </c>
      <c r="W133" s="251">
        <v>41353</v>
      </c>
      <c r="X133" s="251"/>
      <c r="Y133" s="251">
        <v>41505</v>
      </c>
      <c r="Z133" s="251">
        <v>41689</v>
      </c>
      <c r="AA133" s="252" t="s">
        <v>437</v>
      </c>
      <c r="AB133" s="249" t="s">
        <v>437</v>
      </c>
    </row>
    <row r="134" spans="1:28" x14ac:dyDescent="0.3">
      <c r="A134" s="274" t="s">
        <v>24</v>
      </c>
      <c r="B134" s="249" t="s">
        <v>743</v>
      </c>
      <c r="C134" s="260" t="s">
        <v>744</v>
      </c>
      <c r="D134" s="260"/>
      <c r="E134" s="260" t="s">
        <v>745</v>
      </c>
      <c r="F134" s="270" t="s">
        <v>25</v>
      </c>
      <c r="G134" s="260"/>
      <c r="H134" s="260">
        <v>10</v>
      </c>
      <c r="I134" s="258" t="s">
        <v>609</v>
      </c>
      <c r="J134" s="250" t="s">
        <v>74</v>
      </c>
      <c r="K134" s="270" t="s">
        <v>610</v>
      </c>
      <c r="L134" s="270" t="s">
        <v>459</v>
      </c>
      <c r="M134" s="274" t="s">
        <v>30</v>
      </c>
      <c r="N134" s="270" t="s">
        <v>459</v>
      </c>
      <c r="O134" s="262">
        <v>41108</v>
      </c>
      <c r="P134" s="262">
        <v>42261</v>
      </c>
      <c r="Q134" s="262">
        <v>42356</v>
      </c>
      <c r="R134" s="262">
        <v>42936</v>
      </c>
      <c r="S134" s="262">
        <v>42431</v>
      </c>
      <c r="T134" s="260" t="s">
        <v>35</v>
      </c>
      <c r="U134" s="260" t="s">
        <v>437</v>
      </c>
      <c r="V134" s="276">
        <v>42510</v>
      </c>
      <c r="W134" s="276">
        <v>42599</v>
      </c>
      <c r="X134" s="276"/>
      <c r="Y134" s="262">
        <v>42711</v>
      </c>
      <c r="Z134" s="262">
        <v>42893</v>
      </c>
      <c r="AA134" s="252" t="s">
        <v>437</v>
      </c>
      <c r="AB134" s="249" t="s">
        <v>437</v>
      </c>
    </row>
    <row r="135" spans="1:28" x14ac:dyDescent="0.3">
      <c r="A135" s="274" t="s">
        <v>24</v>
      </c>
      <c r="B135" s="270" t="s">
        <v>746</v>
      </c>
      <c r="C135" s="260">
        <v>42051</v>
      </c>
      <c r="D135" s="260"/>
      <c r="E135" s="260" t="s">
        <v>747</v>
      </c>
      <c r="F135" s="270" t="s">
        <v>25</v>
      </c>
      <c r="G135" s="260">
        <v>1</v>
      </c>
      <c r="H135" s="260">
        <v>42</v>
      </c>
      <c r="I135" s="270" t="s">
        <v>26</v>
      </c>
      <c r="J135" s="260" t="s">
        <v>27</v>
      </c>
      <c r="K135" s="127" t="s">
        <v>28</v>
      </c>
      <c r="L135" s="270" t="s">
        <v>29</v>
      </c>
      <c r="M135" s="274" t="s">
        <v>30</v>
      </c>
      <c r="N135" s="274" t="s">
        <v>670</v>
      </c>
      <c r="O135" s="260" t="s">
        <v>30</v>
      </c>
      <c r="P135" s="260" t="s">
        <v>30</v>
      </c>
      <c r="Q135" s="262">
        <v>40141</v>
      </c>
      <c r="R135" s="260" t="s">
        <v>30</v>
      </c>
      <c r="S135" s="262">
        <v>42851</v>
      </c>
      <c r="T135" s="260" t="s">
        <v>30</v>
      </c>
      <c r="U135" s="262">
        <v>41817</v>
      </c>
      <c r="V135" s="262">
        <v>42114</v>
      </c>
      <c r="W135" s="262">
        <v>42204</v>
      </c>
      <c r="X135" s="262"/>
      <c r="Y135" s="262">
        <v>42753</v>
      </c>
      <c r="Z135" s="262">
        <v>42934</v>
      </c>
      <c r="AA135" s="112"/>
      <c r="AB135" s="112"/>
    </row>
    <row r="136" spans="1:28" x14ac:dyDescent="0.3">
      <c r="A136" s="248" t="s">
        <v>24</v>
      </c>
      <c r="B136" s="249" t="s">
        <v>749</v>
      </c>
      <c r="C136" s="250">
        <v>42051</v>
      </c>
      <c r="D136" s="250"/>
      <c r="E136" s="250" t="s">
        <v>750</v>
      </c>
      <c r="F136" s="249" t="s">
        <v>437</v>
      </c>
      <c r="G136" s="250" t="s">
        <v>437</v>
      </c>
      <c r="H136" s="250" t="s">
        <v>437</v>
      </c>
      <c r="I136" s="249" t="s">
        <v>26</v>
      </c>
      <c r="J136" s="249" t="s">
        <v>26</v>
      </c>
      <c r="K136" s="249" t="s">
        <v>437</v>
      </c>
      <c r="L136" s="249" t="s">
        <v>437</v>
      </c>
      <c r="M136" s="249" t="s">
        <v>437</v>
      </c>
      <c r="N136" s="249" t="s">
        <v>437</v>
      </c>
      <c r="O136" s="251" t="s">
        <v>30</v>
      </c>
      <c r="P136" s="251" t="s">
        <v>30</v>
      </c>
      <c r="Q136" s="251">
        <v>41817</v>
      </c>
      <c r="R136" s="251" t="s">
        <v>30</v>
      </c>
      <c r="S136" s="251" t="s">
        <v>30</v>
      </c>
      <c r="T136" s="251" t="s">
        <v>30</v>
      </c>
      <c r="U136" s="251"/>
      <c r="V136" s="251"/>
      <c r="W136" s="251"/>
      <c r="X136" s="251"/>
      <c r="Y136" s="251">
        <v>42543</v>
      </c>
      <c r="Z136" s="251">
        <v>42726</v>
      </c>
      <c r="AA136" s="252" t="s">
        <v>437</v>
      </c>
      <c r="AB136" s="249" t="s">
        <v>784</v>
      </c>
    </row>
    <row r="137" spans="1:28" x14ac:dyDescent="0.3">
      <c r="A137" s="248" t="s">
        <v>24</v>
      </c>
      <c r="B137" s="249" t="s">
        <v>751</v>
      </c>
      <c r="C137" s="250">
        <v>42053</v>
      </c>
      <c r="D137" s="250"/>
      <c r="E137" s="250" t="s">
        <v>752</v>
      </c>
      <c r="F137" s="249" t="s">
        <v>664</v>
      </c>
      <c r="G137" s="250" t="s">
        <v>437</v>
      </c>
      <c r="H137" s="250">
        <v>9</v>
      </c>
      <c r="I137" s="249" t="s">
        <v>26</v>
      </c>
      <c r="J137" s="249" t="s">
        <v>650</v>
      </c>
      <c r="K137" s="249" t="s">
        <v>437</v>
      </c>
      <c r="L137" s="249" t="s">
        <v>29</v>
      </c>
      <c r="M137" s="249" t="s">
        <v>30</v>
      </c>
      <c r="N137" s="249" t="s">
        <v>29</v>
      </c>
      <c r="O137" s="251" t="s">
        <v>30</v>
      </c>
      <c r="P137" s="251" t="s">
        <v>30</v>
      </c>
      <c r="Q137" s="251">
        <v>40147</v>
      </c>
      <c r="R137" s="251" t="s">
        <v>30</v>
      </c>
      <c r="S137" s="251">
        <v>40220</v>
      </c>
      <c r="T137" s="251" t="s">
        <v>30</v>
      </c>
      <c r="U137" s="251"/>
      <c r="V137" s="251"/>
      <c r="W137" s="251"/>
      <c r="X137" s="251"/>
      <c r="Y137" s="251">
        <v>40324</v>
      </c>
      <c r="Z137" s="251">
        <v>40508</v>
      </c>
      <c r="AA137" s="252" t="s">
        <v>437</v>
      </c>
      <c r="AB137" s="249" t="s">
        <v>437</v>
      </c>
    </row>
    <row r="138" spans="1:28" x14ac:dyDescent="0.3">
      <c r="A138" s="248" t="s">
        <v>24</v>
      </c>
      <c r="B138" s="249" t="s">
        <v>753</v>
      </c>
      <c r="C138" s="250">
        <v>42055</v>
      </c>
      <c r="D138" s="250"/>
      <c r="E138" s="250" t="s">
        <v>754</v>
      </c>
      <c r="F138" s="249" t="s">
        <v>39</v>
      </c>
      <c r="G138" s="250" t="s">
        <v>437</v>
      </c>
      <c r="H138" s="250">
        <v>23</v>
      </c>
      <c r="I138" s="249" t="s">
        <v>26</v>
      </c>
      <c r="J138" s="249" t="s">
        <v>650</v>
      </c>
      <c r="K138" s="249" t="s">
        <v>437</v>
      </c>
      <c r="L138" s="249" t="s">
        <v>29</v>
      </c>
      <c r="M138" s="249" t="s">
        <v>30</v>
      </c>
      <c r="N138" s="249" t="s">
        <v>29</v>
      </c>
      <c r="O138" s="251" t="s">
        <v>30</v>
      </c>
      <c r="P138" s="251" t="s">
        <v>30</v>
      </c>
      <c r="Q138" s="251">
        <v>40359</v>
      </c>
      <c r="R138" s="251" t="s">
        <v>30</v>
      </c>
      <c r="S138" s="251">
        <v>40415</v>
      </c>
      <c r="T138" s="251" t="s">
        <v>30</v>
      </c>
      <c r="U138" s="251"/>
      <c r="V138" s="251"/>
      <c r="W138" s="251"/>
      <c r="X138" s="251"/>
      <c r="Y138" s="251">
        <v>40742</v>
      </c>
      <c r="Z138" s="251">
        <v>40926</v>
      </c>
      <c r="AA138" s="252" t="s">
        <v>437</v>
      </c>
      <c r="AB138" s="249" t="s">
        <v>437</v>
      </c>
    </row>
    <row r="139" spans="1:28" x14ac:dyDescent="0.3">
      <c r="A139" s="248" t="s">
        <v>24</v>
      </c>
      <c r="B139" s="249" t="s">
        <v>755</v>
      </c>
      <c r="C139" s="250">
        <v>42057</v>
      </c>
      <c r="D139" s="250"/>
      <c r="E139" s="250" t="s">
        <v>756</v>
      </c>
      <c r="F139" s="249" t="s">
        <v>664</v>
      </c>
      <c r="G139" s="250" t="s">
        <v>437</v>
      </c>
      <c r="H139" s="250">
        <v>13</v>
      </c>
      <c r="I139" s="249" t="s">
        <v>26</v>
      </c>
      <c r="J139" s="249" t="s">
        <v>644</v>
      </c>
      <c r="K139" s="249" t="s">
        <v>437</v>
      </c>
      <c r="L139" s="249" t="s">
        <v>29</v>
      </c>
      <c r="M139" s="249" t="s">
        <v>30</v>
      </c>
      <c r="N139" s="249" t="s">
        <v>29</v>
      </c>
      <c r="O139" s="251" t="s">
        <v>30</v>
      </c>
      <c r="P139" s="251" t="s">
        <v>30</v>
      </c>
      <c r="Q139" s="251">
        <v>40298</v>
      </c>
      <c r="R139" s="251" t="s">
        <v>30</v>
      </c>
      <c r="S139" s="251">
        <v>40325</v>
      </c>
      <c r="T139" s="251" t="s">
        <v>30</v>
      </c>
      <c r="U139" s="251"/>
      <c r="V139" s="251"/>
      <c r="W139" s="251"/>
      <c r="X139" s="251"/>
      <c r="Y139" s="251">
        <v>40408</v>
      </c>
      <c r="Z139" s="251">
        <v>40592</v>
      </c>
      <c r="AA139" s="270" t="s">
        <v>437</v>
      </c>
      <c r="AB139" s="204"/>
    </row>
    <row r="140" spans="1:28" x14ac:dyDescent="0.3">
      <c r="A140" s="248" t="s">
        <v>24</v>
      </c>
      <c r="B140" s="249" t="s">
        <v>757</v>
      </c>
      <c r="C140" s="250">
        <v>42059</v>
      </c>
      <c r="D140" s="250"/>
      <c r="E140" s="250" t="s">
        <v>758</v>
      </c>
      <c r="F140" s="249" t="s">
        <v>664</v>
      </c>
      <c r="G140" s="250">
        <v>1</v>
      </c>
      <c r="H140" s="250">
        <v>26</v>
      </c>
      <c r="I140" s="249" t="s">
        <v>26</v>
      </c>
      <c r="J140" s="249" t="s">
        <v>759</v>
      </c>
      <c r="K140" s="249" t="s">
        <v>538</v>
      </c>
      <c r="L140" s="249" t="s">
        <v>760</v>
      </c>
      <c r="M140" s="249" t="s">
        <v>30</v>
      </c>
      <c r="N140" s="249" t="s">
        <v>459</v>
      </c>
      <c r="O140" s="251" t="s">
        <v>30</v>
      </c>
      <c r="P140" s="251" t="s">
        <v>30</v>
      </c>
      <c r="Q140" s="251">
        <v>40451</v>
      </c>
      <c r="R140" s="251" t="s">
        <v>30</v>
      </c>
      <c r="S140" s="251">
        <v>41374</v>
      </c>
      <c r="T140" s="251" t="s">
        <v>30</v>
      </c>
      <c r="U140" s="251">
        <v>41334</v>
      </c>
      <c r="V140" s="251">
        <v>41929</v>
      </c>
      <c r="W140" s="251">
        <v>42018</v>
      </c>
      <c r="X140" s="251"/>
      <c r="Y140" s="251">
        <v>42110</v>
      </c>
      <c r="Z140" s="251">
        <v>42293</v>
      </c>
      <c r="AA140" s="112"/>
      <c r="AB140" s="131"/>
    </row>
    <row r="141" spans="1:28" x14ac:dyDescent="0.3">
      <c r="A141" s="248" t="s">
        <v>24</v>
      </c>
      <c r="B141" s="249" t="s">
        <v>762</v>
      </c>
      <c r="C141" s="250">
        <v>42059</v>
      </c>
      <c r="D141" s="250"/>
      <c r="E141" s="250" t="s">
        <v>763</v>
      </c>
      <c r="F141" s="249" t="s">
        <v>437</v>
      </c>
      <c r="G141" s="250" t="s">
        <v>437</v>
      </c>
      <c r="H141" s="250" t="s">
        <v>437</v>
      </c>
      <c r="I141" s="249" t="s">
        <v>26</v>
      </c>
      <c r="J141" s="249" t="s">
        <v>759</v>
      </c>
      <c r="K141" s="249" t="s">
        <v>437</v>
      </c>
      <c r="L141" s="249" t="s">
        <v>437</v>
      </c>
      <c r="M141" s="249" t="s">
        <v>437</v>
      </c>
      <c r="N141" s="249" t="s">
        <v>437</v>
      </c>
      <c r="O141" s="251" t="s">
        <v>30</v>
      </c>
      <c r="P141" s="251" t="s">
        <v>30</v>
      </c>
      <c r="Q141" s="251">
        <v>41334</v>
      </c>
      <c r="R141" s="251" t="s">
        <v>30</v>
      </c>
      <c r="S141" s="251" t="s">
        <v>30</v>
      </c>
      <c r="T141" s="251" t="s">
        <v>30</v>
      </c>
      <c r="U141" s="251"/>
      <c r="V141" s="251"/>
      <c r="W141" s="251"/>
      <c r="X141" s="251"/>
      <c r="Y141" s="251" t="s">
        <v>30</v>
      </c>
      <c r="Z141" s="251" t="s">
        <v>30</v>
      </c>
      <c r="AA141" s="252" t="s">
        <v>437</v>
      </c>
      <c r="AB141" s="204"/>
    </row>
    <row r="142" spans="1:28" x14ac:dyDescent="0.3">
      <c r="A142" s="248" t="s">
        <v>24</v>
      </c>
      <c r="B142" s="249" t="s">
        <v>764</v>
      </c>
      <c r="C142" s="250">
        <v>42061</v>
      </c>
      <c r="D142" s="250"/>
      <c r="E142" s="250" t="s">
        <v>765</v>
      </c>
      <c r="F142" s="249" t="s">
        <v>39</v>
      </c>
      <c r="G142" s="250" t="s">
        <v>437</v>
      </c>
      <c r="H142" s="250">
        <v>50</v>
      </c>
      <c r="I142" s="249" t="s">
        <v>26</v>
      </c>
      <c r="J142" s="249" t="s">
        <v>644</v>
      </c>
      <c r="K142" s="249" t="s">
        <v>437</v>
      </c>
      <c r="L142" s="249" t="s">
        <v>29</v>
      </c>
      <c r="M142" s="249" t="s">
        <v>30</v>
      </c>
      <c r="N142" s="249" t="s">
        <v>29</v>
      </c>
      <c r="O142" s="251" t="s">
        <v>30</v>
      </c>
      <c r="P142" s="251" t="s">
        <v>30</v>
      </c>
      <c r="Q142" s="251">
        <v>40480</v>
      </c>
      <c r="R142" s="251" t="s">
        <v>30</v>
      </c>
      <c r="S142" s="251">
        <v>40190</v>
      </c>
      <c r="T142" s="251" t="s">
        <v>30</v>
      </c>
      <c r="U142" s="251"/>
      <c r="V142" s="251"/>
      <c r="W142" s="251">
        <v>40695</v>
      </c>
      <c r="X142" s="251"/>
      <c r="Y142" s="251">
        <v>41015</v>
      </c>
      <c r="Z142" s="251">
        <v>41198</v>
      </c>
      <c r="AA142" s="252" t="s">
        <v>437</v>
      </c>
      <c r="AB142" s="204"/>
    </row>
    <row r="143" spans="1:28" x14ac:dyDescent="0.3">
      <c r="A143" s="199" t="s">
        <v>24</v>
      </c>
      <c r="B143" s="204" t="s">
        <v>766</v>
      </c>
      <c r="C143" s="204">
        <v>42061</v>
      </c>
      <c r="D143" s="204"/>
      <c r="E143" s="228" t="s">
        <v>767</v>
      </c>
      <c r="F143" s="204" t="s">
        <v>675</v>
      </c>
      <c r="G143" s="204"/>
      <c r="H143" s="228">
        <v>5</v>
      </c>
      <c r="I143" s="204" t="s">
        <v>26</v>
      </c>
      <c r="J143" s="204" t="s">
        <v>176</v>
      </c>
      <c r="K143" s="204" t="s">
        <v>28</v>
      </c>
      <c r="L143" s="204" t="s">
        <v>114</v>
      </c>
      <c r="M143" s="204" t="s">
        <v>35</v>
      </c>
      <c r="N143" s="204" t="s">
        <v>34</v>
      </c>
      <c r="O143" s="198" t="s">
        <v>30</v>
      </c>
      <c r="P143" s="198" t="s">
        <v>30</v>
      </c>
      <c r="Q143" s="161">
        <v>42467</v>
      </c>
      <c r="R143" s="198" t="s">
        <v>30</v>
      </c>
      <c r="S143" s="161">
        <v>42585</v>
      </c>
      <c r="T143" s="251" t="s">
        <v>30</v>
      </c>
      <c r="U143" s="198"/>
      <c r="V143" s="161">
        <v>42769</v>
      </c>
      <c r="W143" s="161">
        <v>42858</v>
      </c>
      <c r="X143" s="161"/>
      <c r="Y143" s="161">
        <v>43041</v>
      </c>
      <c r="Z143" s="161">
        <v>43222</v>
      </c>
      <c r="AA143" s="252" t="s">
        <v>437</v>
      </c>
      <c r="AB143" s="249" t="s">
        <v>437</v>
      </c>
    </row>
    <row r="144" spans="1:28" x14ac:dyDescent="0.3">
      <c r="A144" s="248" t="s">
        <v>24</v>
      </c>
      <c r="B144" s="249" t="s">
        <v>768</v>
      </c>
      <c r="C144" s="250">
        <v>42063</v>
      </c>
      <c r="D144" s="250"/>
      <c r="E144" s="250" t="s">
        <v>769</v>
      </c>
      <c r="F144" s="249" t="s">
        <v>25</v>
      </c>
      <c r="G144" s="250" t="s">
        <v>437</v>
      </c>
      <c r="H144" s="250">
        <v>39</v>
      </c>
      <c r="I144" s="249" t="s">
        <v>26</v>
      </c>
      <c r="J144" s="249" t="s">
        <v>644</v>
      </c>
      <c r="K144" s="249" t="s">
        <v>437</v>
      </c>
      <c r="L144" s="249" t="s">
        <v>29</v>
      </c>
      <c r="M144" s="249" t="s">
        <v>30</v>
      </c>
      <c r="N144" s="249" t="s">
        <v>29</v>
      </c>
      <c r="O144" s="251" t="s">
        <v>30</v>
      </c>
      <c r="P144" s="251" t="s">
        <v>30</v>
      </c>
      <c r="Q144" s="251">
        <v>40116</v>
      </c>
      <c r="R144" s="251" t="s">
        <v>30</v>
      </c>
      <c r="S144" s="251">
        <v>40204</v>
      </c>
      <c r="T144" s="251" t="s">
        <v>30</v>
      </c>
      <c r="U144" s="251"/>
      <c r="V144" s="251"/>
      <c r="W144" s="251"/>
      <c r="X144" s="251"/>
      <c r="Y144" s="251">
        <v>40819</v>
      </c>
      <c r="Z144" s="251">
        <v>41002</v>
      </c>
      <c r="AA144" s="252" t="s">
        <v>437</v>
      </c>
      <c r="AB144" s="249" t="s">
        <v>437</v>
      </c>
    </row>
    <row r="145" spans="1:28" x14ac:dyDescent="0.3">
      <c r="A145" s="248" t="s">
        <v>24</v>
      </c>
      <c r="B145" s="249" t="s">
        <v>770</v>
      </c>
      <c r="C145" s="250">
        <v>42065</v>
      </c>
      <c r="D145" s="250"/>
      <c r="E145" s="250" t="s">
        <v>771</v>
      </c>
      <c r="F145" s="249" t="s">
        <v>39</v>
      </c>
      <c r="G145" s="250" t="s">
        <v>437</v>
      </c>
      <c r="H145" s="250">
        <v>34</v>
      </c>
      <c r="I145" s="249" t="s">
        <v>26</v>
      </c>
      <c r="J145" s="249" t="s">
        <v>443</v>
      </c>
      <c r="K145" s="249" t="s">
        <v>437</v>
      </c>
      <c r="L145" s="249" t="s">
        <v>29</v>
      </c>
      <c r="M145" s="249" t="s">
        <v>30</v>
      </c>
      <c r="N145" s="249" t="s">
        <v>29</v>
      </c>
      <c r="O145" s="251" t="s">
        <v>30</v>
      </c>
      <c r="P145" s="251" t="s">
        <v>30</v>
      </c>
      <c r="Q145" s="251">
        <v>40298</v>
      </c>
      <c r="R145" s="251" t="s">
        <v>30</v>
      </c>
      <c r="S145" s="251">
        <v>40344</v>
      </c>
      <c r="T145" s="251" t="s">
        <v>30</v>
      </c>
      <c r="U145" s="251"/>
      <c r="V145" s="251"/>
      <c r="W145" s="251"/>
      <c r="X145" s="251"/>
      <c r="Y145" s="251">
        <v>40801</v>
      </c>
      <c r="Z145" s="251">
        <v>40983</v>
      </c>
      <c r="AA145" s="252" t="s">
        <v>437</v>
      </c>
      <c r="AB145" s="249" t="s">
        <v>437</v>
      </c>
    </row>
    <row r="146" spans="1:28" x14ac:dyDescent="0.3">
      <c r="A146" s="248" t="s">
        <v>24</v>
      </c>
      <c r="B146" s="249" t="s">
        <v>772</v>
      </c>
      <c r="C146" s="250">
        <v>42067</v>
      </c>
      <c r="D146" s="250"/>
      <c r="E146" s="250" t="s">
        <v>773</v>
      </c>
      <c r="F146" s="249" t="s">
        <v>664</v>
      </c>
      <c r="G146" s="250" t="s">
        <v>437</v>
      </c>
      <c r="H146" s="250">
        <v>17</v>
      </c>
      <c r="I146" s="249" t="s">
        <v>26</v>
      </c>
      <c r="J146" s="249" t="s">
        <v>759</v>
      </c>
      <c r="K146" s="249" t="s">
        <v>437</v>
      </c>
      <c r="L146" s="249" t="s">
        <v>774</v>
      </c>
      <c r="M146" s="249" t="s">
        <v>440</v>
      </c>
      <c r="N146" s="249" t="s">
        <v>459</v>
      </c>
      <c r="O146" s="251" t="s">
        <v>30</v>
      </c>
      <c r="P146" s="251" t="s">
        <v>30</v>
      </c>
      <c r="Q146" s="251">
        <v>40407</v>
      </c>
      <c r="R146" s="251" t="s">
        <v>30</v>
      </c>
      <c r="S146" s="251">
        <v>40450</v>
      </c>
      <c r="T146" s="251" t="s">
        <v>30</v>
      </c>
      <c r="U146" s="251"/>
      <c r="V146" s="251"/>
      <c r="W146" s="251">
        <v>40917</v>
      </c>
      <c r="X146" s="251"/>
      <c r="Y146" s="251">
        <v>41001</v>
      </c>
      <c r="Z146" s="251">
        <v>41184</v>
      </c>
      <c r="AA146" s="252" t="s">
        <v>437</v>
      </c>
      <c r="AB146" s="204"/>
    </row>
    <row r="147" spans="1:28" x14ac:dyDescent="0.3">
      <c r="A147" s="137" t="s">
        <v>24</v>
      </c>
      <c r="B147" s="112" t="s">
        <v>101</v>
      </c>
      <c r="C147" s="135">
        <v>42067</v>
      </c>
      <c r="D147" s="136" t="s">
        <v>348</v>
      </c>
      <c r="E147" s="145" t="s">
        <v>102</v>
      </c>
      <c r="F147" s="112" t="s">
        <v>51</v>
      </c>
      <c r="G147" s="135"/>
      <c r="H147" s="135">
        <v>1</v>
      </c>
      <c r="I147" s="132" t="s">
        <v>26</v>
      </c>
      <c r="J147" s="135" t="s">
        <v>74</v>
      </c>
      <c r="K147" s="112" t="s">
        <v>69</v>
      </c>
      <c r="L147" s="112" t="s">
        <v>70</v>
      </c>
      <c r="M147" s="135" t="s">
        <v>35</v>
      </c>
      <c r="N147" s="112" t="s">
        <v>121</v>
      </c>
      <c r="O147" s="138">
        <v>42096</v>
      </c>
      <c r="P147" s="138">
        <v>42965</v>
      </c>
      <c r="Q147" s="138">
        <v>43371</v>
      </c>
      <c r="R147" s="251" t="s">
        <v>30</v>
      </c>
      <c r="S147" s="138">
        <v>43423</v>
      </c>
      <c r="T147" s="135"/>
      <c r="U147" s="135"/>
      <c r="V147" s="138">
        <v>43641</v>
      </c>
      <c r="W147" s="138">
        <v>43731</v>
      </c>
      <c r="X147" s="133"/>
      <c r="Y147" s="138">
        <v>44069</v>
      </c>
      <c r="Z147" s="138">
        <v>44253</v>
      </c>
      <c r="AA147" s="252" t="s">
        <v>437</v>
      </c>
      <c r="AB147" s="249" t="s">
        <v>437</v>
      </c>
    </row>
    <row r="148" spans="1:28" x14ac:dyDescent="0.3">
      <c r="A148" s="137" t="s">
        <v>24</v>
      </c>
      <c r="B148" s="112" t="s">
        <v>278</v>
      </c>
      <c r="C148" s="135">
        <v>42069</v>
      </c>
      <c r="D148" s="137"/>
      <c r="E148" s="145" t="s">
        <v>143</v>
      </c>
      <c r="F148" s="112" t="s">
        <v>44</v>
      </c>
      <c r="G148" s="135"/>
      <c r="H148" s="135">
        <v>18</v>
      </c>
      <c r="I148" s="112" t="s">
        <v>82</v>
      </c>
      <c r="J148" s="112" t="s">
        <v>122</v>
      </c>
      <c r="K148" s="112" t="s">
        <v>47</v>
      </c>
      <c r="L148" s="112" t="s">
        <v>34</v>
      </c>
      <c r="M148" s="135" t="s">
        <v>35</v>
      </c>
      <c r="N148" s="112" t="s">
        <v>53</v>
      </c>
      <c r="O148" s="135" t="s">
        <v>30</v>
      </c>
      <c r="P148" s="138">
        <v>43445</v>
      </c>
      <c r="Q148" s="138" t="s">
        <v>35</v>
      </c>
      <c r="R148" s="198" t="s">
        <v>30</v>
      </c>
      <c r="S148" s="135" t="s">
        <v>30</v>
      </c>
      <c r="T148" s="198" t="s">
        <v>30</v>
      </c>
      <c r="U148" s="198"/>
      <c r="V148" s="135" t="s">
        <v>35</v>
      </c>
      <c r="W148" s="135" t="s">
        <v>35</v>
      </c>
      <c r="X148" s="135" t="s">
        <v>35</v>
      </c>
      <c r="Y148" s="135" t="s">
        <v>35</v>
      </c>
      <c r="Z148" s="135" t="s">
        <v>35</v>
      </c>
      <c r="AA148" s="252" t="s">
        <v>437</v>
      </c>
      <c r="AB148" s="249" t="s">
        <v>437</v>
      </c>
    </row>
    <row r="149" spans="1:28" x14ac:dyDescent="0.3">
      <c r="A149" s="137" t="s">
        <v>24</v>
      </c>
      <c r="B149" s="112" t="s">
        <v>31</v>
      </c>
      <c r="C149" s="135">
        <v>42069</v>
      </c>
      <c r="D149" s="137"/>
      <c r="E149" s="145" t="s">
        <v>32</v>
      </c>
      <c r="F149" s="112" t="s">
        <v>33</v>
      </c>
      <c r="G149" s="135">
        <v>1</v>
      </c>
      <c r="H149" s="135">
        <v>40</v>
      </c>
      <c r="I149" s="137" t="s">
        <v>26</v>
      </c>
      <c r="J149" s="137" t="s">
        <v>488</v>
      </c>
      <c r="K149" s="112" t="s">
        <v>28</v>
      </c>
      <c r="L149" s="112" t="s">
        <v>29</v>
      </c>
      <c r="M149" s="137" t="s">
        <v>30</v>
      </c>
      <c r="N149" s="112" t="s">
        <v>34</v>
      </c>
      <c r="O149" s="135" t="s">
        <v>30</v>
      </c>
      <c r="P149" s="138">
        <v>42607</v>
      </c>
      <c r="Q149" s="138">
        <v>40753</v>
      </c>
      <c r="R149" s="204"/>
      <c r="S149" s="138">
        <v>43041</v>
      </c>
      <c r="T149" s="204"/>
      <c r="U149" s="138">
        <v>43623</v>
      </c>
      <c r="V149" s="138">
        <v>43215</v>
      </c>
      <c r="W149" s="138">
        <v>43304</v>
      </c>
      <c r="X149" s="133">
        <v>43809</v>
      </c>
      <c r="Y149" s="138">
        <v>43866</v>
      </c>
      <c r="Z149" s="138">
        <v>44048</v>
      </c>
      <c r="AA149" s="252" t="s">
        <v>437</v>
      </c>
      <c r="AB149" s="270" t="s">
        <v>812</v>
      </c>
    </row>
    <row r="150" spans="1:28" x14ac:dyDescent="0.3">
      <c r="A150" s="149" t="s">
        <v>24</v>
      </c>
      <c r="B150" s="277" t="s">
        <v>775</v>
      </c>
      <c r="C150" s="147">
        <v>42069</v>
      </c>
      <c r="D150" s="147"/>
      <c r="E150" s="147" t="s">
        <v>776</v>
      </c>
      <c r="F150" s="277" t="s">
        <v>56</v>
      </c>
      <c r="G150" s="148"/>
      <c r="H150" s="147">
        <v>0</v>
      </c>
      <c r="I150" s="277" t="s">
        <v>26</v>
      </c>
      <c r="J150" s="278" t="s">
        <v>488</v>
      </c>
      <c r="K150" s="204" t="s">
        <v>28</v>
      </c>
      <c r="L150" s="277" t="s">
        <v>34</v>
      </c>
      <c r="M150" s="277" t="s">
        <v>30</v>
      </c>
      <c r="N150" s="277" t="s">
        <v>34</v>
      </c>
      <c r="O150" s="147" t="s">
        <v>30</v>
      </c>
      <c r="P150" s="147" t="s">
        <v>30</v>
      </c>
      <c r="Q150" s="150">
        <v>42978</v>
      </c>
      <c r="R150" s="147" t="s">
        <v>30</v>
      </c>
      <c r="S150" s="150">
        <v>43041</v>
      </c>
      <c r="T150" s="150">
        <v>43041</v>
      </c>
      <c r="U150" s="147" t="s">
        <v>437</v>
      </c>
      <c r="V150" s="146" t="s">
        <v>30</v>
      </c>
      <c r="W150" s="146" t="s">
        <v>30</v>
      </c>
      <c r="X150" s="146"/>
      <c r="Y150" s="146" t="s">
        <v>30</v>
      </c>
      <c r="Z150" s="146" t="s">
        <v>30</v>
      </c>
      <c r="AA150" s="252" t="s">
        <v>437</v>
      </c>
      <c r="AB150" s="249" t="s">
        <v>815</v>
      </c>
    </row>
    <row r="151" spans="1:28" x14ac:dyDescent="0.3">
      <c r="A151" s="279" t="s">
        <v>24</v>
      </c>
      <c r="B151" s="252" t="s">
        <v>777</v>
      </c>
      <c r="C151" s="127"/>
      <c r="D151" s="280" t="s">
        <v>193</v>
      </c>
      <c r="E151" s="278" t="s">
        <v>124</v>
      </c>
      <c r="F151" s="279" t="s">
        <v>35</v>
      </c>
      <c r="G151" s="278"/>
      <c r="H151" s="278">
        <v>0</v>
      </c>
      <c r="I151" s="252" t="s">
        <v>82</v>
      </c>
      <c r="J151" s="278"/>
      <c r="K151" s="127" t="s">
        <v>778</v>
      </c>
      <c r="L151" s="252" t="s">
        <v>779</v>
      </c>
      <c r="M151" s="279" t="s">
        <v>35</v>
      </c>
      <c r="N151" s="279" t="s">
        <v>35</v>
      </c>
      <c r="O151" s="146">
        <v>42626</v>
      </c>
      <c r="P151" s="146" t="s">
        <v>30</v>
      </c>
      <c r="Q151" s="146" t="s">
        <v>30</v>
      </c>
      <c r="R151" s="146" t="s">
        <v>30</v>
      </c>
      <c r="S151" s="146" t="s">
        <v>30</v>
      </c>
      <c r="T151" s="146" t="s">
        <v>30</v>
      </c>
      <c r="U151" s="278"/>
      <c r="V151" s="146" t="s">
        <v>30</v>
      </c>
      <c r="W151" s="146" t="s">
        <v>30</v>
      </c>
      <c r="X151" s="146"/>
      <c r="Y151" s="146" t="s">
        <v>30</v>
      </c>
      <c r="Z151" s="146" t="s">
        <v>30</v>
      </c>
      <c r="AA151" s="252" t="s">
        <v>437</v>
      </c>
      <c r="AB151" s="249" t="s">
        <v>818</v>
      </c>
    </row>
    <row r="152" spans="1:28" x14ac:dyDescent="0.3">
      <c r="A152" s="248" t="s">
        <v>24</v>
      </c>
      <c r="B152" s="249" t="s">
        <v>780</v>
      </c>
      <c r="C152" s="250">
        <v>42071</v>
      </c>
      <c r="D152" s="250"/>
      <c r="E152" s="250" t="s">
        <v>781</v>
      </c>
      <c r="F152" s="249" t="s">
        <v>437</v>
      </c>
      <c r="G152" s="250" t="s">
        <v>437</v>
      </c>
      <c r="H152" s="250" t="s">
        <v>437</v>
      </c>
      <c r="I152" s="249" t="s">
        <v>437</v>
      </c>
      <c r="J152" s="249" t="s">
        <v>437</v>
      </c>
      <c r="K152" s="249" t="s">
        <v>437</v>
      </c>
      <c r="L152" s="249" t="s">
        <v>437</v>
      </c>
      <c r="M152" s="249" t="s">
        <v>437</v>
      </c>
      <c r="N152" s="249" t="s">
        <v>437</v>
      </c>
      <c r="O152" s="251" t="s">
        <v>30</v>
      </c>
      <c r="P152" s="251" t="s">
        <v>30</v>
      </c>
      <c r="Q152" s="251">
        <v>38008</v>
      </c>
      <c r="R152" s="251" t="s">
        <v>30</v>
      </c>
      <c r="S152" s="251" t="s">
        <v>30</v>
      </c>
      <c r="T152" s="251" t="s">
        <v>30</v>
      </c>
      <c r="U152" s="251"/>
      <c r="V152" s="251"/>
      <c r="W152" s="251"/>
      <c r="X152" s="251"/>
      <c r="Y152" s="251" t="s">
        <v>30</v>
      </c>
      <c r="Z152" s="251">
        <v>38461</v>
      </c>
      <c r="AA152" s="252" t="s">
        <v>437</v>
      </c>
      <c r="AB152" s="249" t="s">
        <v>437</v>
      </c>
    </row>
    <row r="153" spans="1:28" x14ac:dyDescent="0.3">
      <c r="A153" s="248" t="s">
        <v>24</v>
      </c>
      <c r="B153" s="249" t="s">
        <v>782</v>
      </c>
      <c r="C153" s="250">
        <v>42071</v>
      </c>
      <c r="D153" s="250"/>
      <c r="E153" s="250" t="s">
        <v>783</v>
      </c>
      <c r="F153" s="249" t="s">
        <v>25</v>
      </c>
      <c r="G153" s="250">
        <v>1</v>
      </c>
      <c r="H153" s="250">
        <v>60</v>
      </c>
      <c r="I153" s="249" t="s">
        <v>82</v>
      </c>
      <c r="J153" s="249" t="s">
        <v>488</v>
      </c>
      <c r="K153" s="249" t="s">
        <v>610</v>
      </c>
      <c r="L153" s="249" t="s">
        <v>459</v>
      </c>
      <c r="M153" s="249" t="s">
        <v>30</v>
      </c>
      <c r="N153" s="249" t="s">
        <v>459</v>
      </c>
      <c r="O153" s="251">
        <v>40722</v>
      </c>
      <c r="P153" s="251">
        <v>41492</v>
      </c>
      <c r="Q153" s="251">
        <v>41578</v>
      </c>
      <c r="R153" s="251" t="s">
        <v>30</v>
      </c>
      <c r="S153" s="251">
        <v>41646</v>
      </c>
      <c r="T153" s="251" t="s">
        <v>30</v>
      </c>
      <c r="U153" s="251">
        <v>41759</v>
      </c>
      <c r="V153" s="251">
        <v>41893</v>
      </c>
      <c r="W153" s="251">
        <v>41982</v>
      </c>
      <c r="X153" s="251"/>
      <c r="Y153" s="251">
        <v>42282</v>
      </c>
      <c r="Z153" s="251">
        <v>42465</v>
      </c>
      <c r="AA153" s="252" t="s">
        <v>437</v>
      </c>
      <c r="AB153" s="249" t="s">
        <v>437</v>
      </c>
    </row>
    <row r="154" spans="1:28" x14ac:dyDescent="0.3">
      <c r="A154" s="248" t="s">
        <v>24</v>
      </c>
      <c r="B154" s="249" t="s">
        <v>785</v>
      </c>
      <c r="C154" s="250">
        <v>42071</v>
      </c>
      <c r="D154" s="250"/>
      <c r="E154" s="250" t="s">
        <v>786</v>
      </c>
      <c r="F154" s="249" t="s">
        <v>437</v>
      </c>
      <c r="G154" s="250" t="s">
        <v>437</v>
      </c>
      <c r="H154" s="250" t="s">
        <v>437</v>
      </c>
      <c r="I154" s="249" t="s">
        <v>82</v>
      </c>
      <c r="J154" s="249" t="s">
        <v>462</v>
      </c>
      <c r="K154" s="249" t="s">
        <v>437</v>
      </c>
      <c r="L154" s="249" t="s">
        <v>437</v>
      </c>
      <c r="M154" s="249" t="s">
        <v>437</v>
      </c>
      <c r="N154" s="249" t="s">
        <v>437</v>
      </c>
      <c r="O154" s="251" t="s">
        <v>30</v>
      </c>
      <c r="P154" s="251" t="s">
        <v>30</v>
      </c>
      <c r="Q154" s="251">
        <v>42118</v>
      </c>
      <c r="R154" s="251" t="s">
        <v>30</v>
      </c>
      <c r="S154" s="251" t="s">
        <v>30</v>
      </c>
      <c r="T154" s="251" t="s">
        <v>30</v>
      </c>
      <c r="U154" s="251"/>
      <c r="V154" s="251"/>
      <c r="W154" s="251"/>
      <c r="X154" s="251"/>
      <c r="Y154" s="251">
        <v>43089</v>
      </c>
      <c r="Z154" s="251">
        <v>43271</v>
      </c>
      <c r="AA154" s="252" t="s">
        <v>437</v>
      </c>
      <c r="AB154" s="249" t="s">
        <v>827</v>
      </c>
    </row>
    <row r="155" spans="1:28" x14ac:dyDescent="0.3">
      <c r="A155" s="248" t="s">
        <v>24</v>
      </c>
      <c r="B155" s="249" t="s">
        <v>787</v>
      </c>
      <c r="C155" s="250">
        <v>42073</v>
      </c>
      <c r="D155" s="250"/>
      <c r="E155" s="250" t="s">
        <v>788</v>
      </c>
      <c r="F155" s="249" t="s">
        <v>25</v>
      </c>
      <c r="G155" s="250" t="s">
        <v>437</v>
      </c>
      <c r="H155" s="250">
        <v>27</v>
      </c>
      <c r="I155" s="249" t="s">
        <v>26</v>
      </c>
      <c r="J155" s="249" t="s">
        <v>644</v>
      </c>
      <c r="K155" s="249" t="s">
        <v>437</v>
      </c>
      <c r="L155" s="249" t="s">
        <v>29</v>
      </c>
      <c r="M155" s="249" t="s">
        <v>30</v>
      </c>
      <c r="N155" s="249" t="s">
        <v>29</v>
      </c>
      <c r="O155" s="251" t="s">
        <v>30</v>
      </c>
      <c r="P155" s="251" t="s">
        <v>30</v>
      </c>
      <c r="Q155" s="251">
        <v>40137</v>
      </c>
      <c r="R155" s="251" t="s">
        <v>30</v>
      </c>
      <c r="S155" s="251">
        <v>40205</v>
      </c>
      <c r="T155" s="251" t="s">
        <v>30</v>
      </c>
      <c r="U155" s="251"/>
      <c r="V155" s="251"/>
      <c r="W155" s="251"/>
      <c r="X155" s="251"/>
      <c r="Y155" s="251">
        <v>40742</v>
      </c>
      <c r="Z155" s="251">
        <v>40926</v>
      </c>
      <c r="AA155" s="252" t="s">
        <v>437</v>
      </c>
      <c r="AB155" s="249" t="s">
        <v>437</v>
      </c>
    </row>
    <row r="156" spans="1:28" x14ac:dyDescent="0.3">
      <c r="A156" s="248" t="s">
        <v>24</v>
      </c>
      <c r="B156" s="249" t="s">
        <v>789</v>
      </c>
      <c r="C156" s="250">
        <v>42075</v>
      </c>
      <c r="D156" s="250"/>
      <c r="E156" s="250" t="s">
        <v>790</v>
      </c>
      <c r="F156" s="249" t="s">
        <v>39</v>
      </c>
      <c r="G156" s="250" t="s">
        <v>437</v>
      </c>
      <c r="H156" s="250">
        <v>26</v>
      </c>
      <c r="I156" s="249" t="s">
        <v>26</v>
      </c>
      <c r="J156" s="249" t="s">
        <v>644</v>
      </c>
      <c r="K156" s="249" t="s">
        <v>437</v>
      </c>
      <c r="L156" s="249" t="s">
        <v>41</v>
      </c>
      <c r="M156" s="249" t="s">
        <v>30</v>
      </c>
      <c r="N156" s="249" t="s">
        <v>509</v>
      </c>
      <c r="O156" s="251" t="s">
        <v>30</v>
      </c>
      <c r="P156" s="251" t="s">
        <v>30</v>
      </c>
      <c r="Q156" s="251">
        <v>40487</v>
      </c>
      <c r="R156" s="251" t="s">
        <v>30</v>
      </c>
      <c r="S156" s="251">
        <v>40529</v>
      </c>
      <c r="T156" s="251" t="s">
        <v>30</v>
      </c>
      <c r="U156" s="251"/>
      <c r="V156" s="251"/>
      <c r="W156" s="251"/>
      <c r="X156" s="251"/>
      <c r="Y156" s="251">
        <v>40882</v>
      </c>
      <c r="Z156" s="251">
        <v>41065</v>
      </c>
      <c r="AA156" s="252" t="s">
        <v>437</v>
      </c>
      <c r="AB156" s="249" t="s">
        <v>437</v>
      </c>
    </row>
    <row r="157" spans="1:28" x14ac:dyDescent="0.3">
      <c r="A157" s="132" t="s">
        <v>24</v>
      </c>
      <c r="B157" s="131" t="s">
        <v>110</v>
      </c>
      <c r="C157" s="130">
        <v>42075</v>
      </c>
      <c r="D157" s="136" t="s">
        <v>344</v>
      </c>
      <c r="E157" s="281" t="s">
        <v>107</v>
      </c>
      <c r="F157" s="131" t="s">
        <v>104</v>
      </c>
      <c r="G157" s="130"/>
      <c r="H157" s="130">
        <v>26</v>
      </c>
      <c r="I157" s="131" t="s">
        <v>82</v>
      </c>
      <c r="J157" s="130" t="s">
        <v>74</v>
      </c>
      <c r="K157" s="131" t="s">
        <v>108</v>
      </c>
      <c r="L157" s="131" t="s">
        <v>70</v>
      </c>
      <c r="M157" s="130" t="s">
        <v>35</v>
      </c>
      <c r="N157" s="131" t="s">
        <v>121</v>
      </c>
      <c r="O157" s="133">
        <v>42101</v>
      </c>
      <c r="P157" s="133">
        <v>43171</v>
      </c>
      <c r="Q157" s="133">
        <v>43332</v>
      </c>
      <c r="R157" s="251" t="s">
        <v>30</v>
      </c>
      <c r="S157" s="133">
        <v>43360</v>
      </c>
      <c r="T157" s="250" t="s">
        <v>30</v>
      </c>
      <c r="U157" s="130"/>
      <c r="V157" s="133">
        <v>43565</v>
      </c>
      <c r="W157" s="133">
        <v>43655</v>
      </c>
      <c r="X157" s="133" t="s">
        <v>35</v>
      </c>
      <c r="Y157" s="133">
        <v>43838</v>
      </c>
      <c r="Z157" s="133">
        <v>44020</v>
      </c>
      <c r="AA157" s="252" t="s">
        <v>437</v>
      </c>
      <c r="AB157" s="249" t="s">
        <v>437</v>
      </c>
    </row>
    <row r="158" spans="1:28" x14ac:dyDescent="0.3">
      <c r="A158" s="274" t="s">
        <v>24</v>
      </c>
      <c r="B158" s="270" t="s">
        <v>791</v>
      </c>
      <c r="C158" s="127"/>
      <c r="D158" s="282" t="s">
        <v>191</v>
      </c>
      <c r="E158" s="260" t="s">
        <v>126</v>
      </c>
      <c r="F158" s="274" t="s">
        <v>35</v>
      </c>
      <c r="G158" s="260"/>
      <c r="H158" s="260">
        <v>0</v>
      </c>
      <c r="I158" s="270" t="s">
        <v>26</v>
      </c>
      <c r="J158" s="250" t="s">
        <v>27</v>
      </c>
      <c r="K158" s="127" t="s">
        <v>778</v>
      </c>
      <c r="L158" s="252" t="s">
        <v>779</v>
      </c>
      <c r="M158" s="274" t="s">
        <v>35</v>
      </c>
      <c r="N158" s="274" t="s">
        <v>35</v>
      </c>
      <c r="O158" s="146">
        <v>42640</v>
      </c>
      <c r="P158" s="260" t="s">
        <v>30</v>
      </c>
      <c r="Q158" s="146" t="s">
        <v>30</v>
      </c>
      <c r="R158" s="260" t="s">
        <v>30</v>
      </c>
      <c r="S158" s="260" t="s">
        <v>30</v>
      </c>
      <c r="T158" s="260" t="s">
        <v>30</v>
      </c>
      <c r="U158" s="260"/>
      <c r="V158" s="260" t="s">
        <v>30</v>
      </c>
      <c r="W158" s="260" t="s">
        <v>30</v>
      </c>
      <c r="X158" s="260"/>
      <c r="Y158" s="260" t="s">
        <v>30</v>
      </c>
      <c r="Z158" s="260" t="s">
        <v>30</v>
      </c>
      <c r="AA158" s="260"/>
      <c r="AB158" s="204"/>
    </row>
    <row r="159" spans="1:28" x14ac:dyDescent="0.3">
      <c r="A159" s="248" t="s">
        <v>24</v>
      </c>
      <c r="B159" s="249" t="s">
        <v>792</v>
      </c>
      <c r="C159" s="250">
        <v>42077</v>
      </c>
      <c r="D159" s="250"/>
      <c r="E159" s="250" t="s">
        <v>793</v>
      </c>
      <c r="F159" s="249" t="s">
        <v>437</v>
      </c>
      <c r="G159" s="250" t="s">
        <v>437</v>
      </c>
      <c r="H159" s="250" t="s">
        <v>437</v>
      </c>
      <c r="I159" s="249" t="s">
        <v>437</v>
      </c>
      <c r="J159" s="249" t="s">
        <v>437</v>
      </c>
      <c r="K159" s="249" t="s">
        <v>437</v>
      </c>
      <c r="L159" s="249" t="s">
        <v>437</v>
      </c>
      <c r="M159" s="249" t="s">
        <v>437</v>
      </c>
      <c r="N159" s="249" t="s">
        <v>437</v>
      </c>
      <c r="O159" s="251" t="s">
        <v>30</v>
      </c>
      <c r="P159" s="251" t="s">
        <v>30</v>
      </c>
      <c r="Q159" s="251">
        <v>37536</v>
      </c>
      <c r="R159" s="251" t="s">
        <v>30</v>
      </c>
      <c r="S159" s="251" t="s">
        <v>30</v>
      </c>
      <c r="T159" s="251" t="s">
        <v>30</v>
      </c>
      <c r="U159" s="251"/>
      <c r="V159" s="251"/>
      <c r="W159" s="251"/>
      <c r="X159" s="251"/>
      <c r="Y159" s="251">
        <v>37623</v>
      </c>
      <c r="Z159" s="251">
        <v>38184</v>
      </c>
      <c r="AA159" s="252" t="s">
        <v>437</v>
      </c>
      <c r="AB159" s="249" t="s">
        <v>437</v>
      </c>
    </row>
    <row r="160" spans="1:28" x14ac:dyDescent="0.3">
      <c r="A160" s="248" t="s">
        <v>24</v>
      </c>
      <c r="B160" s="249" t="s">
        <v>794</v>
      </c>
      <c r="C160" s="250">
        <v>42077</v>
      </c>
      <c r="D160" s="250"/>
      <c r="E160" s="250" t="s">
        <v>795</v>
      </c>
      <c r="F160" s="249" t="s">
        <v>437</v>
      </c>
      <c r="G160" s="250" t="s">
        <v>437</v>
      </c>
      <c r="H160" s="250" t="s">
        <v>437</v>
      </c>
      <c r="I160" s="249" t="s">
        <v>26</v>
      </c>
      <c r="J160" s="249" t="s">
        <v>644</v>
      </c>
      <c r="K160" s="249" t="s">
        <v>437</v>
      </c>
      <c r="L160" s="249" t="s">
        <v>437</v>
      </c>
      <c r="M160" s="249" t="s">
        <v>437</v>
      </c>
      <c r="N160" s="249" t="s">
        <v>437</v>
      </c>
      <c r="O160" s="251" t="s">
        <v>30</v>
      </c>
      <c r="P160" s="251" t="s">
        <v>30</v>
      </c>
      <c r="Q160" s="251">
        <v>41547</v>
      </c>
      <c r="R160" s="251" t="s">
        <v>30</v>
      </c>
      <c r="S160" s="251" t="s">
        <v>30</v>
      </c>
      <c r="T160" s="251" t="s">
        <v>30</v>
      </c>
      <c r="U160" s="251"/>
      <c r="V160" s="251"/>
      <c r="W160" s="251"/>
      <c r="X160" s="251"/>
      <c r="Y160" s="251">
        <v>41898</v>
      </c>
      <c r="Z160" s="251">
        <v>42079</v>
      </c>
      <c r="AA160" s="252" t="s">
        <v>437</v>
      </c>
      <c r="AB160" s="249" t="s">
        <v>838</v>
      </c>
    </row>
    <row r="161" spans="1:28" x14ac:dyDescent="0.3">
      <c r="A161" s="248" t="s">
        <v>24</v>
      </c>
      <c r="B161" s="249" t="s">
        <v>796</v>
      </c>
      <c r="C161" s="250">
        <v>42079</v>
      </c>
      <c r="D161" s="250"/>
      <c r="E161" s="250" t="s">
        <v>797</v>
      </c>
      <c r="F161" s="249" t="s">
        <v>25</v>
      </c>
      <c r="G161" s="250" t="s">
        <v>437</v>
      </c>
      <c r="H161" s="250">
        <v>76</v>
      </c>
      <c r="I161" s="249" t="s">
        <v>26</v>
      </c>
      <c r="J161" s="249" t="s">
        <v>644</v>
      </c>
      <c r="K161" s="249" t="s">
        <v>437</v>
      </c>
      <c r="L161" s="249" t="s">
        <v>29</v>
      </c>
      <c r="M161" s="249" t="s">
        <v>30</v>
      </c>
      <c r="N161" s="249" t="s">
        <v>29</v>
      </c>
      <c r="O161" s="251" t="s">
        <v>30</v>
      </c>
      <c r="P161" s="251" t="s">
        <v>30</v>
      </c>
      <c r="Q161" s="251">
        <v>40116</v>
      </c>
      <c r="R161" s="251" t="s">
        <v>30</v>
      </c>
      <c r="S161" s="251">
        <v>40233</v>
      </c>
      <c r="T161" s="251" t="s">
        <v>30</v>
      </c>
      <c r="U161" s="251"/>
      <c r="V161" s="251"/>
      <c r="W161" s="251">
        <v>40562</v>
      </c>
      <c r="X161" s="251"/>
      <c r="Y161" s="251">
        <v>41031</v>
      </c>
      <c r="Z161" s="251">
        <v>41215</v>
      </c>
      <c r="AA161" s="252" t="s">
        <v>437</v>
      </c>
      <c r="AB161" s="249" t="s">
        <v>437</v>
      </c>
    </row>
    <row r="162" spans="1:28" x14ac:dyDescent="0.3">
      <c r="A162" s="248" t="s">
        <v>24</v>
      </c>
      <c r="B162" s="249" t="s">
        <v>798</v>
      </c>
      <c r="C162" s="250">
        <v>42081</v>
      </c>
      <c r="D162" s="250"/>
      <c r="E162" s="250" t="s">
        <v>800</v>
      </c>
      <c r="F162" s="249" t="s">
        <v>25</v>
      </c>
      <c r="G162" s="250"/>
      <c r="H162" s="250">
        <v>52</v>
      </c>
      <c r="I162" s="249" t="s">
        <v>801</v>
      </c>
      <c r="J162" s="249" t="s">
        <v>759</v>
      </c>
      <c r="K162" s="249" t="s">
        <v>802</v>
      </c>
      <c r="L162" s="249" t="s">
        <v>803</v>
      </c>
      <c r="M162" s="249" t="s">
        <v>30</v>
      </c>
      <c r="N162" s="249" t="s">
        <v>803</v>
      </c>
      <c r="O162" s="251">
        <v>40884</v>
      </c>
      <c r="P162" s="251">
        <v>41618</v>
      </c>
      <c r="Q162" s="251">
        <v>41955</v>
      </c>
      <c r="R162" s="251">
        <v>42452</v>
      </c>
      <c r="S162" s="251">
        <v>42018</v>
      </c>
      <c r="T162" s="251">
        <v>41303</v>
      </c>
      <c r="U162" s="251"/>
      <c r="V162" s="251">
        <v>42160</v>
      </c>
      <c r="W162" s="251">
        <v>42250</v>
      </c>
      <c r="X162" s="251"/>
      <c r="Y162" s="251">
        <v>42340</v>
      </c>
      <c r="Z162" s="251">
        <v>42523</v>
      </c>
      <c r="AA162" s="252" t="s">
        <v>437</v>
      </c>
      <c r="AB162" s="249" t="s">
        <v>437</v>
      </c>
    </row>
    <row r="163" spans="1:28" x14ac:dyDescent="0.3">
      <c r="A163" s="248" t="s">
        <v>24</v>
      </c>
      <c r="B163" s="249" t="s">
        <v>798</v>
      </c>
      <c r="C163" s="250">
        <v>42081</v>
      </c>
      <c r="D163" s="250"/>
      <c r="E163" s="250" t="s">
        <v>799</v>
      </c>
      <c r="F163" s="249" t="s">
        <v>437</v>
      </c>
      <c r="G163" s="250" t="s">
        <v>437</v>
      </c>
      <c r="H163" s="250">
        <v>52</v>
      </c>
      <c r="I163" s="249" t="s">
        <v>437</v>
      </c>
      <c r="J163" s="249" t="s">
        <v>437</v>
      </c>
      <c r="K163" s="249" t="s">
        <v>437</v>
      </c>
      <c r="L163" s="249" t="s">
        <v>437</v>
      </c>
      <c r="M163" s="249" t="s">
        <v>437</v>
      </c>
      <c r="N163" s="249" t="s">
        <v>437</v>
      </c>
      <c r="O163" s="251" t="s">
        <v>30</v>
      </c>
      <c r="P163" s="251" t="s">
        <v>30</v>
      </c>
      <c r="Q163" s="251">
        <v>37512</v>
      </c>
      <c r="R163" s="251" t="s">
        <v>30</v>
      </c>
      <c r="S163" s="251" t="s">
        <v>30</v>
      </c>
      <c r="T163" s="251" t="s">
        <v>30</v>
      </c>
      <c r="U163" s="251"/>
      <c r="V163" s="251"/>
      <c r="W163" s="251"/>
      <c r="X163" s="251"/>
      <c r="Y163" s="251">
        <v>37880</v>
      </c>
      <c r="Z163" s="251">
        <v>38062</v>
      </c>
      <c r="AA163" s="252" t="s">
        <v>437</v>
      </c>
      <c r="AB163" s="249" t="s">
        <v>437</v>
      </c>
    </row>
    <row r="164" spans="1:28" x14ac:dyDescent="0.3">
      <c r="A164" s="248" t="s">
        <v>24</v>
      </c>
      <c r="B164" s="249" t="s">
        <v>804</v>
      </c>
      <c r="C164" s="250">
        <v>42081</v>
      </c>
      <c r="D164" s="250"/>
      <c r="E164" s="250" t="s">
        <v>805</v>
      </c>
      <c r="F164" s="249" t="s">
        <v>436</v>
      </c>
      <c r="G164" s="250" t="s">
        <v>437</v>
      </c>
      <c r="H164" s="250">
        <v>9</v>
      </c>
      <c r="I164" s="249" t="s">
        <v>26</v>
      </c>
      <c r="J164" s="249" t="s">
        <v>644</v>
      </c>
      <c r="K164" s="249" t="s">
        <v>437</v>
      </c>
      <c r="L164" s="249" t="s">
        <v>29</v>
      </c>
      <c r="M164" s="249" t="s">
        <v>30</v>
      </c>
      <c r="N164" s="249" t="s">
        <v>29</v>
      </c>
      <c r="O164" s="251" t="s">
        <v>30</v>
      </c>
      <c r="P164" s="251" t="s">
        <v>30</v>
      </c>
      <c r="Q164" s="251">
        <v>41311</v>
      </c>
      <c r="R164" s="251" t="s">
        <v>30</v>
      </c>
      <c r="S164" s="251" t="s">
        <v>30</v>
      </c>
      <c r="T164" s="251" t="s">
        <v>30</v>
      </c>
      <c r="U164" s="251"/>
      <c r="V164" s="251"/>
      <c r="W164" s="251"/>
      <c r="X164" s="251"/>
      <c r="Y164" s="251">
        <v>41491</v>
      </c>
      <c r="Z164" s="251">
        <v>41869</v>
      </c>
      <c r="AA164" s="252" t="s">
        <v>437</v>
      </c>
      <c r="AB164" s="204"/>
    </row>
    <row r="165" spans="1:28" x14ac:dyDescent="0.3">
      <c r="A165" s="248" t="s">
        <v>24</v>
      </c>
      <c r="B165" s="249" t="s">
        <v>806</v>
      </c>
      <c r="C165" s="250">
        <v>42071</v>
      </c>
      <c r="D165" s="250"/>
      <c r="E165" s="250" t="s">
        <v>807</v>
      </c>
      <c r="F165" s="249" t="s">
        <v>437</v>
      </c>
      <c r="G165" s="250" t="s">
        <v>437</v>
      </c>
      <c r="H165" s="250">
        <v>2</v>
      </c>
      <c r="I165" s="249" t="s">
        <v>437</v>
      </c>
      <c r="J165" s="249" t="s">
        <v>437</v>
      </c>
      <c r="K165" s="249" t="s">
        <v>437</v>
      </c>
      <c r="L165" s="249" t="s">
        <v>437</v>
      </c>
      <c r="M165" s="249" t="s">
        <v>437</v>
      </c>
      <c r="N165" s="249" t="s">
        <v>437</v>
      </c>
      <c r="O165" s="251" t="s">
        <v>30</v>
      </c>
      <c r="P165" s="251" t="s">
        <v>30</v>
      </c>
      <c r="Q165" s="251">
        <v>38096</v>
      </c>
      <c r="R165" s="251" t="s">
        <v>30</v>
      </c>
      <c r="S165" s="251" t="s">
        <v>30</v>
      </c>
      <c r="T165" s="251" t="s">
        <v>30</v>
      </c>
      <c r="U165" s="251"/>
      <c r="V165" s="251"/>
      <c r="W165" s="251"/>
      <c r="X165" s="251"/>
      <c r="Y165" s="251">
        <v>38279</v>
      </c>
      <c r="Z165" s="251">
        <v>38461</v>
      </c>
      <c r="AA165" s="252" t="s">
        <v>437</v>
      </c>
      <c r="AB165" s="249" t="s">
        <v>437</v>
      </c>
    </row>
    <row r="166" spans="1:28" x14ac:dyDescent="0.3">
      <c r="A166" s="274" t="s">
        <v>24</v>
      </c>
      <c r="B166" s="270" t="s">
        <v>808</v>
      </c>
      <c r="C166" s="260" t="s">
        <v>809</v>
      </c>
      <c r="D166" s="260"/>
      <c r="E166" s="260" t="s">
        <v>810</v>
      </c>
      <c r="F166" s="270" t="s">
        <v>811</v>
      </c>
      <c r="G166" s="260">
        <v>1</v>
      </c>
      <c r="H166" s="260">
        <v>22</v>
      </c>
      <c r="I166" s="249" t="s">
        <v>26</v>
      </c>
      <c r="J166" s="270" t="s">
        <v>644</v>
      </c>
      <c r="K166" s="270" t="s">
        <v>610</v>
      </c>
      <c r="L166" s="270" t="s">
        <v>509</v>
      </c>
      <c r="M166" s="270" t="s">
        <v>30</v>
      </c>
      <c r="N166" s="270" t="s">
        <v>509</v>
      </c>
      <c r="O166" s="260" t="s">
        <v>30</v>
      </c>
      <c r="P166" s="260" t="s">
        <v>30</v>
      </c>
      <c r="Q166" s="262">
        <v>40268</v>
      </c>
      <c r="R166" s="260" t="s">
        <v>30</v>
      </c>
      <c r="S166" s="262">
        <v>42242</v>
      </c>
      <c r="T166" s="260" t="s">
        <v>30</v>
      </c>
      <c r="U166" s="262">
        <v>42146</v>
      </c>
      <c r="V166" s="262">
        <v>42311</v>
      </c>
      <c r="W166" s="262">
        <v>42400</v>
      </c>
      <c r="X166" s="262"/>
      <c r="Y166" s="262">
        <v>42543</v>
      </c>
      <c r="Z166" s="262">
        <v>42726</v>
      </c>
      <c r="AA166" s="204"/>
      <c r="AB166" s="204" t="s">
        <v>850</v>
      </c>
    </row>
    <row r="167" spans="1:28" x14ac:dyDescent="0.3">
      <c r="A167" s="248" t="s">
        <v>24</v>
      </c>
      <c r="B167" s="249" t="s">
        <v>813</v>
      </c>
      <c r="C167" s="250">
        <v>42083</v>
      </c>
      <c r="D167" s="250"/>
      <c r="E167" s="250" t="s">
        <v>814</v>
      </c>
      <c r="F167" s="249" t="s">
        <v>56</v>
      </c>
      <c r="G167" s="250" t="s">
        <v>437</v>
      </c>
      <c r="H167" s="250" t="s">
        <v>437</v>
      </c>
      <c r="I167" s="249" t="s">
        <v>26</v>
      </c>
      <c r="J167" s="249" t="s">
        <v>437</v>
      </c>
      <c r="K167" s="249" t="s">
        <v>610</v>
      </c>
      <c r="L167" s="249" t="s">
        <v>459</v>
      </c>
      <c r="M167" s="249" t="s">
        <v>30</v>
      </c>
      <c r="N167" s="249" t="s">
        <v>30</v>
      </c>
      <c r="O167" s="251" t="s">
        <v>30</v>
      </c>
      <c r="P167" s="251" t="s">
        <v>30</v>
      </c>
      <c r="Q167" s="251">
        <v>42146</v>
      </c>
      <c r="R167" s="251" t="s">
        <v>30</v>
      </c>
      <c r="S167" s="251" t="s">
        <v>30</v>
      </c>
      <c r="T167" s="251" t="s">
        <v>30</v>
      </c>
      <c r="U167" s="251"/>
      <c r="V167" s="251" t="s">
        <v>30</v>
      </c>
      <c r="W167" s="251" t="s">
        <v>30</v>
      </c>
      <c r="X167" s="251"/>
      <c r="Y167" s="251">
        <v>42725</v>
      </c>
      <c r="Z167" s="251">
        <v>42907</v>
      </c>
      <c r="AA167" s="252" t="s">
        <v>437</v>
      </c>
      <c r="AB167" s="249" t="s">
        <v>437</v>
      </c>
    </row>
    <row r="168" spans="1:28" x14ac:dyDescent="0.3">
      <c r="A168" s="248" t="s">
        <v>24</v>
      </c>
      <c r="B168" s="249" t="s">
        <v>816</v>
      </c>
      <c r="C168" s="250">
        <v>42085</v>
      </c>
      <c r="D168" s="250"/>
      <c r="E168" s="250" t="s">
        <v>817</v>
      </c>
      <c r="F168" s="249" t="s">
        <v>30</v>
      </c>
      <c r="G168" s="250" t="s">
        <v>437</v>
      </c>
      <c r="H168" s="250">
        <v>48</v>
      </c>
      <c r="I168" s="249" t="s">
        <v>26</v>
      </c>
      <c r="J168" s="249" t="s">
        <v>644</v>
      </c>
      <c r="K168" s="249" t="s">
        <v>437</v>
      </c>
      <c r="L168" s="249" t="s">
        <v>437</v>
      </c>
      <c r="M168" s="249" t="s">
        <v>437</v>
      </c>
      <c r="N168" s="249" t="s">
        <v>29</v>
      </c>
      <c r="O168" s="251" t="s">
        <v>30</v>
      </c>
      <c r="P168" s="251" t="s">
        <v>30</v>
      </c>
      <c r="Q168" s="251">
        <v>40165</v>
      </c>
      <c r="R168" s="251" t="s">
        <v>30</v>
      </c>
      <c r="S168" s="251">
        <v>40297</v>
      </c>
      <c r="T168" s="251" t="s">
        <v>30</v>
      </c>
      <c r="U168" s="251"/>
      <c r="V168" s="251">
        <v>41409</v>
      </c>
      <c r="W168" s="251">
        <v>41498</v>
      </c>
      <c r="X168" s="251"/>
      <c r="Y168" s="251">
        <v>41617</v>
      </c>
      <c r="Z168" s="251">
        <v>41799</v>
      </c>
      <c r="AA168" s="252" t="s">
        <v>437</v>
      </c>
      <c r="AB168" s="270" t="s">
        <v>856</v>
      </c>
    </row>
    <row r="169" spans="1:28" x14ac:dyDescent="0.3">
      <c r="A169" s="248" t="s">
        <v>24</v>
      </c>
      <c r="B169" s="249" t="s">
        <v>819</v>
      </c>
      <c r="C169" s="250">
        <v>42087</v>
      </c>
      <c r="D169" s="250"/>
      <c r="E169" s="250" t="s">
        <v>820</v>
      </c>
      <c r="F169" s="249" t="s">
        <v>437</v>
      </c>
      <c r="G169" s="250" t="s">
        <v>437</v>
      </c>
      <c r="H169" s="250" t="s">
        <v>437</v>
      </c>
      <c r="I169" s="249" t="s">
        <v>437</v>
      </c>
      <c r="J169" s="249" t="s">
        <v>437</v>
      </c>
      <c r="K169" s="249" t="s">
        <v>437</v>
      </c>
      <c r="L169" s="249" t="s">
        <v>437</v>
      </c>
      <c r="M169" s="249" t="s">
        <v>437</v>
      </c>
      <c r="N169" s="249" t="s">
        <v>437</v>
      </c>
      <c r="O169" s="251" t="s">
        <v>30</v>
      </c>
      <c r="P169" s="251" t="s">
        <v>30</v>
      </c>
      <c r="Q169" s="251">
        <v>38491</v>
      </c>
      <c r="R169" s="251" t="s">
        <v>30</v>
      </c>
      <c r="S169" s="251" t="s">
        <v>30</v>
      </c>
      <c r="T169" s="251" t="s">
        <v>30</v>
      </c>
      <c r="U169" s="251"/>
      <c r="V169" s="251"/>
      <c r="W169" s="251"/>
      <c r="X169" s="251"/>
      <c r="Y169" s="251">
        <v>38764</v>
      </c>
      <c r="Z169" s="251">
        <v>38945</v>
      </c>
      <c r="AA169" s="252"/>
      <c r="AB169" s="204"/>
    </row>
    <row r="170" spans="1:28" x14ac:dyDescent="0.3">
      <c r="A170" s="248" t="s">
        <v>24</v>
      </c>
      <c r="B170" s="249" t="s">
        <v>821</v>
      </c>
      <c r="C170" s="250">
        <v>42089</v>
      </c>
      <c r="D170" s="250"/>
      <c r="E170" s="250" t="s">
        <v>822</v>
      </c>
      <c r="F170" s="249" t="s">
        <v>25</v>
      </c>
      <c r="G170" s="250" t="s">
        <v>437</v>
      </c>
      <c r="H170" s="250">
        <v>20</v>
      </c>
      <c r="I170" s="249" t="s">
        <v>26</v>
      </c>
      <c r="J170" s="249" t="s">
        <v>462</v>
      </c>
      <c r="K170" s="249" t="s">
        <v>437</v>
      </c>
      <c r="L170" s="249" t="s">
        <v>41</v>
      </c>
      <c r="M170" s="249" t="s">
        <v>35</v>
      </c>
      <c r="N170" s="249" t="s">
        <v>509</v>
      </c>
      <c r="O170" s="251" t="s">
        <v>30</v>
      </c>
      <c r="P170" s="251" t="s">
        <v>30</v>
      </c>
      <c r="Q170" s="251">
        <v>40816</v>
      </c>
      <c r="R170" s="251" t="s">
        <v>30</v>
      </c>
      <c r="S170" s="251">
        <v>40861</v>
      </c>
      <c r="T170" s="251" t="s">
        <v>30</v>
      </c>
      <c r="U170" s="251"/>
      <c r="V170" s="251">
        <v>40954</v>
      </c>
      <c r="W170" s="251">
        <v>41043</v>
      </c>
      <c r="X170" s="251"/>
      <c r="Y170" s="251">
        <v>41215</v>
      </c>
      <c r="Z170" s="251">
        <v>41396</v>
      </c>
      <c r="AA170" s="252" t="s">
        <v>437</v>
      </c>
      <c r="AB170" s="249" t="s">
        <v>703</v>
      </c>
    </row>
    <row r="171" spans="1:28" x14ac:dyDescent="0.3">
      <c r="A171" s="248" t="s">
        <v>24</v>
      </c>
      <c r="B171" s="249" t="s">
        <v>823</v>
      </c>
      <c r="C171" s="250">
        <v>42091</v>
      </c>
      <c r="D171" s="250"/>
      <c r="E171" s="250" t="s">
        <v>824</v>
      </c>
      <c r="F171" s="249" t="s">
        <v>811</v>
      </c>
      <c r="G171" s="250">
        <v>1</v>
      </c>
      <c r="H171" s="250">
        <v>62</v>
      </c>
      <c r="I171" s="258" t="s">
        <v>609</v>
      </c>
      <c r="J171" s="249" t="s">
        <v>488</v>
      </c>
      <c r="K171" s="249" t="s">
        <v>825</v>
      </c>
      <c r="L171" s="249" t="s">
        <v>40</v>
      </c>
      <c r="M171" s="249" t="s">
        <v>30</v>
      </c>
      <c r="N171" s="249" t="s">
        <v>826</v>
      </c>
      <c r="O171" s="251" t="s">
        <v>30</v>
      </c>
      <c r="P171" s="251" t="s">
        <v>30</v>
      </c>
      <c r="Q171" s="251">
        <v>40389</v>
      </c>
      <c r="R171" s="251" t="s">
        <v>30</v>
      </c>
      <c r="S171" s="251">
        <v>40478</v>
      </c>
      <c r="T171" s="251" t="s">
        <v>30</v>
      </c>
      <c r="U171" s="251">
        <v>41648</v>
      </c>
      <c r="V171" s="251">
        <v>41938</v>
      </c>
      <c r="W171" s="251">
        <v>42027</v>
      </c>
      <c r="X171" s="251"/>
      <c r="Y171" s="251">
        <v>42249</v>
      </c>
      <c r="Z171" s="251">
        <v>42431</v>
      </c>
      <c r="AA171" s="204"/>
      <c r="AB171" s="204" t="s">
        <v>864</v>
      </c>
    </row>
    <row r="172" spans="1:28" x14ac:dyDescent="0.3">
      <c r="A172" s="248" t="s">
        <v>24</v>
      </c>
      <c r="B172" s="249" t="s">
        <v>828</v>
      </c>
      <c r="C172" s="250">
        <v>42091</v>
      </c>
      <c r="D172" s="250"/>
      <c r="E172" s="250" t="s">
        <v>641</v>
      </c>
      <c r="F172" s="249" t="s">
        <v>437</v>
      </c>
      <c r="G172" s="250" t="s">
        <v>437</v>
      </c>
      <c r="H172" s="250" t="s">
        <v>437</v>
      </c>
      <c r="I172" s="249" t="s">
        <v>437</v>
      </c>
      <c r="J172" s="249" t="s">
        <v>437</v>
      </c>
      <c r="K172" s="249" t="s">
        <v>437</v>
      </c>
      <c r="L172" s="249" t="s">
        <v>437</v>
      </c>
      <c r="M172" s="249" t="s">
        <v>437</v>
      </c>
      <c r="N172" s="249" t="s">
        <v>437</v>
      </c>
      <c r="O172" s="251" t="s">
        <v>30</v>
      </c>
      <c r="P172" s="251" t="s">
        <v>30</v>
      </c>
      <c r="Q172" s="251" t="s">
        <v>35</v>
      </c>
      <c r="R172" s="251" t="s">
        <v>30</v>
      </c>
      <c r="S172" s="251" t="s">
        <v>30</v>
      </c>
      <c r="T172" s="251" t="s">
        <v>30</v>
      </c>
      <c r="U172" s="251"/>
      <c r="V172" s="251"/>
      <c r="W172" s="251"/>
      <c r="X172" s="251"/>
      <c r="Y172" s="251">
        <v>35235</v>
      </c>
      <c r="Z172" s="251">
        <v>35418</v>
      </c>
      <c r="AA172" s="252" t="s">
        <v>437</v>
      </c>
      <c r="AB172" s="249" t="s">
        <v>437</v>
      </c>
    </row>
    <row r="173" spans="1:28" x14ac:dyDescent="0.3">
      <c r="A173" s="248" t="s">
        <v>24</v>
      </c>
      <c r="B173" s="249" t="s">
        <v>829</v>
      </c>
      <c r="C173" s="250">
        <v>42091</v>
      </c>
      <c r="D173" s="250"/>
      <c r="E173" s="250" t="s">
        <v>830</v>
      </c>
      <c r="F173" s="249" t="s">
        <v>437</v>
      </c>
      <c r="G173" s="250" t="s">
        <v>437</v>
      </c>
      <c r="H173" s="250" t="s">
        <v>437</v>
      </c>
      <c r="I173" s="249" t="s">
        <v>438</v>
      </c>
      <c r="J173" s="249" t="s">
        <v>644</v>
      </c>
      <c r="K173" s="249" t="s">
        <v>437</v>
      </c>
      <c r="L173" s="249" t="s">
        <v>437</v>
      </c>
      <c r="M173" s="249" t="s">
        <v>437</v>
      </c>
      <c r="N173" s="249" t="s">
        <v>437</v>
      </c>
      <c r="O173" s="251" t="s">
        <v>30</v>
      </c>
      <c r="P173" s="251" t="s">
        <v>30</v>
      </c>
      <c r="Q173" s="251">
        <v>41648</v>
      </c>
      <c r="R173" s="251" t="s">
        <v>30</v>
      </c>
      <c r="S173" s="251" t="s">
        <v>30</v>
      </c>
      <c r="T173" s="251" t="s">
        <v>30</v>
      </c>
      <c r="U173" s="251"/>
      <c r="V173" s="251"/>
      <c r="W173" s="251"/>
      <c r="X173" s="251"/>
      <c r="Y173" s="251" t="s">
        <v>30</v>
      </c>
      <c r="Z173" s="251" t="s">
        <v>30</v>
      </c>
      <c r="AA173" s="252" t="s">
        <v>437</v>
      </c>
      <c r="AB173" s="249" t="s">
        <v>437</v>
      </c>
    </row>
    <row r="174" spans="1:28" x14ac:dyDescent="0.3">
      <c r="A174" s="248" t="s">
        <v>24</v>
      </c>
      <c r="B174" s="249" t="s">
        <v>829</v>
      </c>
      <c r="C174" s="250">
        <v>42091</v>
      </c>
      <c r="D174" s="250"/>
      <c r="E174" s="250" t="s">
        <v>831</v>
      </c>
      <c r="F174" s="249" t="s">
        <v>437</v>
      </c>
      <c r="G174" s="250" t="s">
        <v>437</v>
      </c>
      <c r="H174" s="250" t="s">
        <v>437</v>
      </c>
      <c r="I174" s="258" t="s">
        <v>609</v>
      </c>
      <c r="J174" s="249" t="s">
        <v>462</v>
      </c>
      <c r="K174" s="249" t="s">
        <v>437</v>
      </c>
      <c r="L174" s="249" t="s">
        <v>437</v>
      </c>
      <c r="M174" s="249" t="s">
        <v>437</v>
      </c>
      <c r="N174" s="249" t="s">
        <v>437</v>
      </c>
      <c r="O174" s="251" t="s">
        <v>30</v>
      </c>
      <c r="P174" s="251" t="s">
        <v>30</v>
      </c>
      <c r="Q174" s="251">
        <v>41733</v>
      </c>
      <c r="R174" s="251" t="s">
        <v>30</v>
      </c>
      <c r="S174" s="251" t="s">
        <v>30</v>
      </c>
      <c r="T174" s="251" t="s">
        <v>30</v>
      </c>
      <c r="U174" s="251"/>
      <c r="V174" s="251"/>
      <c r="W174" s="251"/>
      <c r="X174" s="251"/>
      <c r="Y174" s="251" t="s">
        <v>30</v>
      </c>
      <c r="Z174" s="251" t="s">
        <v>30</v>
      </c>
      <c r="AA174" s="270"/>
      <c r="AB174" s="204"/>
    </row>
    <row r="175" spans="1:28" x14ac:dyDescent="0.3">
      <c r="A175" s="248" t="s">
        <v>24</v>
      </c>
      <c r="B175" s="249" t="s">
        <v>832</v>
      </c>
      <c r="C175" s="250">
        <v>42091</v>
      </c>
      <c r="D175" s="250"/>
      <c r="E175" s="250" t="s">
        <v>833</v>
      </c>
      <c r="F175" s="249" t="s">
        <v>437</v>
      </c>
      <c r="G175" s="250" t="s">
        <v>437</v>
      </c>
      <c r="H175" s="250" t="s">
        <v>437</v>
      </c>
      <c r="I175" s="258" t="s">
        <v>609</v>
      </c>
      <c r="J175" s="249" t="s">
        <v>644</v>
      </c>
      <c r="K175" s="249" t="s">
        <v>437</v>
      </c>
      <c r="L175" s="249" t="s">
        <v>437</v>
      </c>
      <c r="M175" s="249" t="s">
        <v>437</v>
      </c>
      <c r="N175" s="249" t="s">
        <v>437</v>
      </c>
      <c r="O175" s="251" t="s">
        <v>30</v>
      </c>
      <c r="P175" s="251" t="s">
        <v>30</v>
      </c>
      <c r="Q175" s="251">
        <v>42369</v>
      </c>
      <c r="R175" s="251" t="s">
        <v>30</v>
      </c>
      <c r="S175" s="251" t="s">
        <v>30</v>
      </c>
      <c r="T175" s="251" t="s">
        <v>30</v>
      </c>
      <c r="U175" s="251"/>
      <c r="V175" s="251"/>
      <c r="W175" s="251"/>
      <c r="X175" s="251"/>
      <c r="Y175" s="251">
        <v>41989</v>
      </c>
      <c r="Z175" s="251">
        <v>42171</v>
      </c>
      <c r="AA175" s="252" t="s">
        <v>437</v>
      </c>
      <c r="AB175" s="249" t="s">
        <v>437</v>
      </c>
    </row>
    <row r="176" spans="1:28" x14ac:dyDescent="0.3">
      <c r="A176" s="248" t="s">
        <v>24</v>
      </c>
      <c r="B176" s="249" t="s">
        <v>834</v>
      </c>
      <c r="C176" s="250">
        <v>42093</v>
      </c>
      <c r="D176" s="250"/>
      <c r="E176" s="250" t="s">
        <v>835</v>
      </c>
      <c r="F176" s="249" t="s">
        <v>437</v>
      </c>
      <c r="G176" s="250" t="s">
        <v>437</v>
      </c>
      <c r="H176" s="250" t="s">
        <v>437</v>
      </c>
      <c r="I176" s="249" t="s">
        <v>437</v>
      </c>
      <c r="J176" s="249" t="s">
        <v>437</v>
      </c>
      <c r="K176" s="249" t="s">
        <v>437</v>
      </c>
      <c r="L176" s="249" t="s">
        <v>437</v>
      </c>
      <c r="M176" s="249" t="s">
        <v>437</v>
      </c>
      <c r="N176" s="249" t="s">
        <v>437</v>
      </c>
      <c r="O176" s="251" t="s">
        <v>30</v>
      </c>
      <c r="P176" s="251" t="s">
        <v>30</v>
      </c>
      <c r="Q176" s="251">
        <v>38671</v>
      </c>
      <c r="R176" s="251" t="s">
        <v>30</v>
      </c>
      <c r="S176" s="251" t="s">
        <v>30</v>
      </c>
      <c r="T176" s="251" t="s">
        <v>30</v>
      </c>
      <c r="U176" s="251"/>
      <c r="V176" s="251"/>
      <c r="W176" s="251"/>
      <c r="X176" s="251"/>
      <c r="Y176" s="251">
        <v>39402</v>
      </c>
      <c r="Z176" s="251">
        <v>39584</v>
      </c>
      <c r="AA176" s="252" t="s">
        <v>437</v>
      </c>
      <c r="AB176" s="249" t="s">
        <v>873</v>
      </c>
    </row>
    <row r="177" spans="1:29" x14ac:dyDescent="0.3">
      <c r="A177" s="199" t="s">
        <v>24</v>
      </c>
      <c r="B177" s="204" t="s">
        <v>113</v>
      </c>
      <c r="C177" s="198">
        <v>42093</v>
      </c>
      <c r="D177" s="205" t="s">
        <v>343</v>
      </c>
      <c r="E177" s="198" t="s">
        <v>111</v>
      </c>
      <c r="F177" s="204" t="s">
        <v>25</v>
      </c>
      <c r="G177" s="198"/>
      <c r="H177" s="198">
        <v>8</v>
      </c>
      <c r="I177" s="203" t="s">
        <v>1682</v>
      </c>
      <c r="J177" s="199" t="s">
        <v>1653</v>
      </c>
      <c r="K177" s="204" t="s">
        <v>158</v>
      </c>
      <c r="L177" s="204" t="s">
        <v>83</v>
      </c>
      <c r="M177" s="198" t="s">
        <v>30</v>
      </c>
      <c r="N177" s="204" t="s">
        <v>121</v>
      </c>
      <c r="O177" s="161">
        <v>42095</v>
      </c>
      <c r="P177" s="161">
        <v>42964</v>
      </c>
      <c r="Q177" s="139">
        <v>43532</v>
      </c>
      <c r="R177" s="135" t="s">
        <v>30</v>
      </c>
      <c r="S177" s="161">
        <v>43656</v>
      </c>
      <c r="T177" s="135" t="s">
        <v>30</v>
      </c>
      <c r="U177" s="161">
        <v>44134</v>
      </c>
      <c r="V177" s="161">
        <v>44392</v>
      </c>
      <c r="W177" s="161">
        <v>44482</v>
      </c>
      <c r="X177" s="161"/>
      <c r="Y177" s="161">
        <v>44608</v>
      </c>
      <c r="Z177" s="161">
        <v>44789</v>
      </c>
      <c r="AA177" s="204"/>
      <c r="AB177" s="204" t="s">
        <v>1936</v>
      </c>
    </row>
    <row r="178" spans="1:29" x14ac:dyDescent="0.3">
      <c r="A178" s="248" t="s">
        <v>24</v>
      </c>
      <c r="B178" s="249" t="s">
        <v>836</v>
      </c>
      <c r="C178" s="250">
        <v>42095</v>
      </c>
      <c r="D178" s="250"/>
      <c r="E178" s="250" t="s">
        <v>837</v>
      </c>
      <c r="F178" s="249" t="s">
        <v>25</v>
      </c>
      <c r="G178" s="250">
        <v>1</v>
      </c>
      <c r="H178" s="250">
        <v>38</v>
      </c>
      <c r="I178" s="258" t="s">
        <v>609</v>
      </c>
      <c r="J178" s="249" t="s">
        <v>462</v>
      </c>
      <c r="K178" s="249" t="s">
        <v>437</v>
      </c>
      <c r="L178" s="249" t="s">
        <v>459</v>
      </c>
      <c r="M178" s="249" t="s">
        <v>459</v>
      </c>
      <c r="N178" s="249" t="s">
        <v>459</v>
      </c>
      <c r="O178" s="251" t="s">
        <v>30</v>
      </c>
      <c r="P178" s="251" t="s">
        <v>30</v>
      </c>
      <c r="Q178" s="251">
        <v>40891</v>
      </c>
      <c r="R178" s="251" t="s">
        <v>30</v>
      </c>
      <c r="S178" s="251">
        <v>40960</v>
      </c>
      <c r="T178" s="251" t="s">
        <v>30</v>
      </c>
      <c r="U178" s="251">
        <v>41523</v>
      </c>
      <c r="V178" s="251">
        <v>41137</v>
      </c>
      <c r="W178" s="251">
        <v>41226</v>
      </c>
      <c r="X178" s="251"/>
      <c r="Y178" s="251">
        <v>41655</v>
      </c>
      <c r="Z178" s="251">
        <v>41836</v>
      </c>
      <c r="AA178" s="252" t="s">
        <v>437</v>
      </c>
      <c r="AB178" s="249" t="s">
        <v>437</v>
      </c>
    </row>
    <row r="179" spans="1:29" x14ac:dyDescent="0.3">
      <c r="A179" s="248" t="s">
        <v>24</v>
      </c>
      <c r="B179" s="249" t="s">
        <v>839</v>
      </c>
      <c r="C179" s="250">
        <v>42095</v>
      </c>
      <c r="D179" s="250"/>
      <c r="E179" s="250" t="s">
        <v>840</v>
      </c>
      <c r="F179" s="249" t="s">
        <v>437</v>
      </c>
      <c r="G179" s="250" t="s">
        <v>437</v>
      </c>
      <c r="H179" s="250" t="s">
        <v>437</v>
      </c>
      <c r="I179" s="249" t="s">
        <v>437</v>
      </c>
      <c r="J179" s="249" t="s">
        <v>437</v>
      </c>
      <c r="K179" s="249" t="s">
        <v>437</v>
      </c>
      <c r="L179" s="249" t="s">
        <v>437</v>
      </c>
      <c r="M179" s="249" t="s">
        <v>437</v>
      </c>
      <c r="N179" s="249" t="s">
        <v>437</v>
      </c>
      <c r="O179" s="251" t="s">
        <v>30</v>
      </c>
      <c r="P179" s="251" t="s">
        <v>30</v>
      </c>
      <c r="Q179" s="251">
        <v>36622</v>
      </c>
      <c r="R179" s="251" t="s">
        <v>30</v>
      </c>
      <c r="S179" s="251" t="s">
        <v>30</v>
      </c>
      <c r="T179" s="251" t="s">
        <v>30</v>
      </c>
      <c r="U179" s="251"/>
      <c r="V179" s="251"/>
      <c r="W179" s="251"/>
      <c r="X179" s="251"/>
      <c r="Y179" s="251" t="s">
        <v>30</v>
      </c>
      <c r="Z179" s="251">
        <v>36987</v>
      </c>
      <c r="AA179" s="252" t="s">
        <v>437</v>
      </c>
      <c r="AB179" s="204"/>
    </row>
    <row r="180" spans="1:29" x14ac:dyDescent="0.3">
      <c r="A180" s="248" t="s">
        <v>24</v>
      </c>
      <c r="B180" s="249" t="s">
        <v>841</v>
      </c>
      <c r="C180" s="250">
        <v>42095</v>
      </c>
      <c r="D180" s="250"/>
      <c r="E180" s="250" t="s">
        <v>842</v>
      </c>
      <c r="F180" s="249" t="s">
        <v>437</v>
      </c>
      <c r="G180" s="250" t="s">
        <v>437</v>
      </c>
      <c r="H180" s="250" t="s">
        <v>437</v>
      </c>
      <c r="I180" s="249" t="s">
        <v>437</v>
      </c>
      <c r="J180" s="249" t="s">
        <v>437</v>
      </c>
      <c r="K180" s="249" t="s">
        <v>437</v>
      </c>
      <c r="L180" s="249" t="s">
        <v>437</v>
      </c>
      <c r="M180" s="249" t="s">
        <v>437</v>
      </c>
      <c r="N180" s="249" t="s">
        <v>437</v>
      </c>
      <c r="O180" s="251" t="s">
        <v>30</v>
      </c>
      <c r="P180" s="251" t="s">
        <v>30</v>
      </c>
      <c r="Q180" s="251">
        <v>41523</v>
      </c>
      <c r="R180" s="251" t="s">
        <v>30</v>
      </c>
      <c r="S180" s="251" t="s">
        <v>30</v>
      </c>
      <c r="T180" s="251" t="s">
        <v>30</v>
      </c>
      <c r="U180" s="251"/>
      <c r="V180" s="251"/>
      <c r="W180" s="251"/>
      <c r="X180" s="251"/>
      <c r="Y180" s="251" t="s">
        <v>30</v>
      </c>
      <c r="Z180" s="251" t="s">
        <v>30</v>
      </c>
      <c r="AA180" s="252" t="s">
        <v>437</v>
      </c>
      <c r="AB180" s="249" t="s">
        <v>437</v>
      </c>
    </row>
    <row r="181" spans="1:29" x14ac:dyDescent="0.3">
      <c r="A181" s="248" t="s">
        <v>24</v>
      </c>
      <c r="B181" s="249" t="s">
        <v>843</v>
      </c>
      <c r="C181" s="250">
        <v>42097</v>
      </c>
      <c r="D181" s="250"/>
      <c r="E181" s="250" t="s">
        <v>844</v>
      </c>
      <c r="F181" s="249" t="s">
        <v>437</v>
      </c>
      <c r="G181" s="250" t="s">
        <v>437</v>
      </c>
      <c r="H181" s="250" t="s">
        <v>437</v>
      </c>
      <c r="I181" s="249" t="s">
        <v>437</v>
      </c>
      <c r="J181" s="249" t="s">
        <v>437</v>
      </c>
      <c r="K181" s="249" t="s">
        <v>437</v>
      </c>
      <c r="L181" s="249" t="s">
        <v>437</v>
      </c>
      <c r="M181" s="249" t="s">
        <v>437</v>
      </c>
      <c r="N181" s="249" t="s">
        <v>437</v>
      </c>
      <c r="O181" s="251" t="s">
        <v>30</v>
      </c>
      <c r="P181" s="251" t="s">
        <v>30</v>
      </c>
      <c r="Q181" s="251">
        <v>38762</v>
      </c>
      <c r="R181" s="251" t="s">
        <v>30</v>
      </c>
      <c r="S181" s="251" t="s">
        <v>30</v>
      </c>
      <c r="T181" s="251" t="s">
        <v>30</v>
      </c>
      <c r="U181" s="251"/>
      <c r="V181" s="251"/>
      <c r="W181" s="251"/>
      <c r="X181" s="251"/>
      <c r="Y181" s="251">
        <v>39463</v>
      </c>
      <c r="Z181" s="251">
        <v>39645</v>
      </c>
      <c r="AA181" s="112"/>
      <c r="AB181" s="131"/>
    </row>
    <row r="182" spans="1:29" x14ac:dyDescent="0.3">
      <c r="A182" s="248" t="s">
        <v>24</v>
      </c>
      <c r="B182" s="249" t="s">
        <v>845</v>
      </c>
      <c r="C182" s="250">
        <v>42097</v>
      </c>
      <c r="D182" s="250"/>
      <c r="E182" s="250" t="s">
        <v>846</v>
      </c>
      <c r="F182" s="249" t="s">
        <v>44</v>
      </c>
      <c r="G182" s="250"/>
      <c r="H182" s="250">
        <v>2</v>
      </c>
      <c r="I182" s="249" t="s">
        <v>26</v>
      </c>
      <c r="J182" s="249" t="s">
        <v>472</v>
      </c>
      <c r="K182" s="249" t="s">
        <v>610</v>
      </c>
      <c r="L182" s="249" t="s">
        <v>459</v>
      </c>
      <c r="M182" s="249" t="s">
        <v>35</v>
      </c>
      <c r="N182" s="249" t="s">
        <v>35</v>
      </c>
      <c r="O182" s="251" t="s">
        <v>30</v>
      </c>
      <c r="P182" s="251" t="s">
        <v>30</v>
      </c>
      <c r="Q182" s="251">
        <v>42153</v>
      </c>
      <c r="R182" s="251" t="s">
        <v>30</v>
      </c>
      <c r="S182" s="251" t="s">
        <v>30</v>
      </c>
      <c r="T182" s="251" t="s">
        <v>30</v>
      </c>
      <c r="U182" s="251"/>
      <c r="V182" s="251">
        <v>42300</v>
      </c>
      <c r="W182" s="251">
        <v>42395</v>
      </c>
      <c r="X182" s="251"/>
      <c r="Y182" s="251">
        <v>42445</v>
      </c>
      <c r="Z182" s="251">
        <v>42629</v>
      </c>
      <c r="AA182" s="252" t="s">
        <v>437</v>
      </c>
      <c r="AB182" s="249" t="s">
        <v>882</v>
      </c>
    </row>
    <row r="183" spans="1:29" x14ac:dyDescent="0.3">
      <c r="A183" s="248" t="s">
        <v>24</v>
      </c>
      <c r="B183" s="249" t="s">
        <v>847</v>
      </c>
      <c r="C183" s="250">
        <v>42099</v>
      </c>
      <c r="D183" s="250"/>
      <c r="E183" s="250" t="s">
        <v>848</v>
      </c>
      <c r="F183" s="249" t="s">
        <v>39</v>
      </c>
      <c r="G183" s="250" t="s">
        <v>437</v>
      </c>
      <c r="H183" s="250">
        <v>30</v>
      </c>
      <c r="I183" s="249" t="s">
        <v>26</v>
      </c>
      <c r="J183" s="249" t="s">
        <v>439</v>
      </c>
      <c r="K183" s="249" t="s">
        <v>437</v>
      </c>
      <c r="L183" s="249" t="s">
        <v>29</v>
      </c>
      <c r="M183" s="249" t="s">
        <v>30</v>
      </c>
      <c r="N183" s="249" t="s">
        <v>440</v>
      </c>
      <c r="O183" s="251" t="s">
        <v>30</v>
      </c>
      <c r="P183" s="251" t="s">
        <v>30</v>
      </c>
      <c r="Q183" s="251">
        <v>39422</v>
      </c>
      <c r="R183" s="251" t="s">
        <v>30</v>
      </c>
      <c r="S183" s="251" t="s">
        <v>30</v>
      </c>
      <c r="T183" s="251" t="s">
        <v>30</v>
      </c>
      <c r="U183" s="251"/>
      <c r="V183" s="251">
        <v>39493</v>
      </c>
      <c r="W183" s="251">
        <v>39596</v>
      </c>
      <c r="X183" s="251"/>
      <c r="Y183" s="251">
        <v>39798</v>
      </c>
      <c r="Z183" s="251">
        <v>39980</v>
      </c>
      <c r="AA183" s="252" t="s">
        <v>437</v>
      </c>
      <c r="AB183" s="249" t="s">
        <v>437</v>
      </c>
    </row>
    <row r="184" spans="1:29" x14ac:dyDescent="0.3">
      <c r="A184" s="199" t="s">
        <v>24</v>
      </c>
      <c r="B184" s="204" t="s">
        <v>849</v>
      </c>
      <c r="C184" s="198">
        <v>42099</v>
      </c>
      <c r="D184" s="205" t="s">
        <v>344</v>
      </c>
      <c r="E184" s="228" t="s">
        <v>107</v>
      </c>
      <c r="F184" s="204" t="s">
        <v>104</v>
      </c>
      <c r="G184" s="198"/>
      <c r="H184" s="198">
        <v>25</v>
      </c>
      <c r="I184" s="204" t="s">
        <v>82</v>
      </c>
      <c r="J184" s="204" t="s">
        <v>176</v>
      </c>
      <c r="K184" s="204" t="s">
        <v>108</v>
      </c>
      <c r="L184" s="204" t="s">
        <v>70</v>
      </c>
      <c r="M184" s="198" t="s">
        <v>35</v>
      </c>
      <c r="N184" s="204" t="s">
        <v>53</v>
      </c>
      <c r="O184" s="161">
        <v>42101</v>
      </c>
      <c r="P184" s="161">
        <v>42642</v>
      </c>
      <c r="Q184" s="139">
        <v>42965</v>
      </c>
      <c r="R184" s="198"/>
      <c r="S184" s="161">
        <v>43003</v>
      </c>
      <c r="T184" s="251"/>
      <c r="U184" s="251"/>
      <c r="V184" s="161">
        <v>43223</v>
      </c>
      <c r="W184" s="161">
        <v>43312</v>
      </c>
      <c r="X184" s="161">
        <v>43468</v>
      </c>
      <c r="Y184" s="251">
        <v>43454</v>
      </c>
      <c r="Z184" s="161">
        <v>43636</v>
      </c>
      <c r="AA184" s="252" t="s">
        <v>437</v>
      </c>
      <c r="AB184" s="249" t="s">
        <v>437</v>
      </c>
    </row>
    <row r="185" spans="1:29" x14ac:dyDescent="0.3">
      <c r="A185" s="248" t="s">
        <v>24</v>
      </c>
      <c r="B185" s="249" t="s">
        <v>851</v>
      </c>
      <c r="C185" s="250">
        <v>42101</v>
      </c>
      <c r="D185" s="250"/>
      <c r="E185" s="250" t="s">
        <v>852</v>
      </c>
      <c r="F185" s="249" t="s">
        <v>437</v>
      </c>
      <c r="G185" s="250" t="s">
        <v>437</v>
      </c>
      <c r="H185" s="250" t="s">
        <v>437</v>
      </c>
      <c r="I185" s="249" t="s">
        <v>438</v>
      </c>
      <c r="J185" s="249" t="s">
        <v>437</v>
      </c>
      <c r="K185" s="249" t="s">
        <v>437</v>
      </c>
      <c r="L185" s="249" t="s">
        <v>437</v>
      </c>
      <c r="M185" s="249" t="s">
        <v>437</v>
      </c>
      <c r="N185" s="249" t="s">
        <v>437</v>
      </c>
      <c r="O185" s="251" t="s">
        <v>30</v>
      </c>
      <c r="P185" s="251" t="s">
        <v>30</v>
      </c>
      <c r="Q185" s="251">
        <v>38621</v>
      </c>
      <c r="R185" s="251" t="s">
        <v>30</v>
      </c>
      <c r="S185" s="251" t="s">
        <v>30</v>
      </c>
      <c r="T185" s="251" t="s">
        <v>30</v>
      </c>
      <c r="U185" s="251"/>
      <c r="V185" s="251"/>
      <c r="W185" s="251"/>
      <c r="X185" s="251"/>
      <c r="Y185" s="251">
        <v>38915</v>
      </c>
      <c r="Z185" s="251">
        <v>39099</v>
      </c>
      <c r="AA185" s="112"/>
      <c r="AB185" s="112"/>
    </row>
    <row r="186" spans="1:29" x14ac:dyDescent="0.3">
      <c r="A186" s="274" t="s">
        <v>24</v>
      </c>
      <c r="B186" s="270" t="s">
        <v>853</v>
      </c>
      <c r="C186" s="260" t="s">
        <v>854</v>
      </c>
      <c r="D186" s="260"/>
      <c r="E186" s="260" t="s">
        <v>855</v>
      </c>
      <c r="F186" s="270" t="s">
        <v>25</v>
      </c>
      <c r="G186" s="260"/>
      <c r="H186" s="260">
        <v>1</v>
      </c>
      <c r="I186" s="258" t="s">
        <v>609</v>
      </c>
      <c r="J186" s="260" t="s">
        <v>488</v>
      </c>
      <c r="K186" s="270" t="s">
        <v>187</v>
      </c>
      <c r="L186" s="270" t="s">
        <v>459</v>
      </c>
      <c r="M186" s="274" t="s">
        <v>30</v>
      </c>
      <c r="N186" s="270" t="s">
        <v>459</v>
      </c>
      <c r="O186" s="262">
        <v>40947</v>
      </c>
      <c r="P186" s="262">
        <v>41619</v>
      </c>
      <c r="Q186" s="262">
        <v>41690</v>
      </c>
      <c r="R186" s="260" t="s">
        <v>35</v>
      </c>
      <c r="S186" s="262">
        <v>41796</v>
      </c>
      <c r="T186" s="262">
        <v>42192</v>
      </c>
      <c r="U186" s="260"/>
      <c r="V186" s="262">
        <v>41943</v>
      </c>
      <c r="W186" s="262">
        <v>42032</v>
      </c>
      <c r="X186" s="262"/>
      <c r="Y186" s="262">
        <v>42142</v>
      </c>
      <c r="Z186" s="262">
        <v>42326</v>
      </c>
      <c r="AA186" s="112"/>
      <c r="AB186" s="112"/>
    </row>
    <row r="187" spans="1:29" x14ac:dyDescent="0.3">
      <c r="A187" s="248" t="s">
        <v>24</v>
      </c>
      <c r="B187" s="249" t="s">
        <v>857</v>
      </c>
      <c r="C187" s="250">
        <v>42103</v>
      </c>
      <c r="D187" s="250"/>
      <c r="E187" s="250" t="s">
        <v>450</v>
      </c>
      <c r="F187" s="249" t="s">
        <v>437</v>
      </c>
      <c r="G187" s="250" t="s">
        <v>437</v>
      </c>
      <c r="H187" s="250" t="s">
        <v>437</v>
      </c>
      <c r="I187" s="249" t="s">
        <v>437</v>
      </c>
      <c r="J187" s="249" t="s">
        <v>437</v>
      </c>
      <c r="K187" s="249" t="s">
        <v>437</v>
      </c>
      <c r="L187" s="249" t="s">
        <v>437</v>
      </c>
      <c r="M187" s="249" t="s">
        <v>437</v>
      </c>
      <c r="N187" s="249" t="s">
        <v>437</v>
      </c>
      <c r="O187" s="251" t="s">
        <v>30</v>
      </c>
      <c r="P187" s="251" t="s">
        <v>30</v>
      </c>
      <c r="Q187" s="251" t="s">
        <v>35</v>
      </c>
      <c r="R187" s="251" t="s">
        <v>30</v>
      </c>
      <c r="S187" s="251" t="s">
        <v>30</v>
      </c>
      <c r="T187" s="251" t="s">
        <v>30</v>
      </c>
      <c r="U187" s="251"/>
      <c r="V187" s="251"/>
      <c r="W187" s="251"/>
      <c r="X187" s="251"/>
      <c r="Y187" s="251">
        <v>36622</v>
      </c>
      <c r="Z187" s="251">
        <v>36805</v>
      </c>
      <c r="AA187" s="252" t="s">
        <v>437</v>
      </c>
      <c r="AB187" s="249" t="s">
        <v>437</v>
      </c>
    </row>
    <row r="188" spans="1:29" x14ac:dyDescent="0.3">
      <c r="A188" s="248" t="s">
        <v>24</v>
      </c>
      <c r="B188" s="249" t="s">
        <v>858</v>
      </c>
      <c r="C188" s="250">
        <v>42105</v>
      </c>
      <c r="D188" s="250"/>
      <c r="E188" s="250" t="s">
        <v>859</v>
      </c>
      <c r="F188" s="249" t="s">
        <v>860</v>
      </c>
      <c r="G188" s="250" t="s">
        <v>437</v>
      </c>
      <c r="H188" s="250">
        <v>31</v>
      </c>
      <c r="I188" s="249" t="s">
        <v>861</v>
      </c>
      <c r="J188" s="249" t="s">
        <v>439</v>
      </c>
      <c r="K188" s="249" t="s">
        <v>437</v>
      </c>
      <c r="L188" s="249" t="s">
        <v>509</v>
      </c>
      <c r="M188" s="249" t="s">
        <v>30</v>
      </c>
      <c r="N188" s="249" t="s">
        <v>509</v>
      </c>
      <c r="O188" s="251" t="s">
        <v>30</v>
      </c>
      <c r="P188" s="251" t="s">
        <v>30</v>
      </c>
      <c r="Q188" s="251">
        <v>40207</v>
      </c>
      <c r="R188" s="251" t="s">
        <v>30</v>
      </c>
      <c r="S188" s="251">
        <v>40312</v>
      </c>
      <c r="T188" s="251" t="s">
        <v>30</v>
      </c>
      <c r="U188" s="251"/>
      <c r="V188" s="251">
        <v>40345</v>
      </c>
      <c r="W188" s="251">
        <v>40434</v>
      </c>
      <c r="X188" s="251"/>
      <c r="Y188" s="251">
        <v>40561</v>
      </c>
      <c r="Z188" s="251">
        <v>40742</v>
      </c>
      <c r="AA188" s="252" t="s">
        <v>437</v>
      </c>
      <c r="AB188" s="249" t="s">
        <v>892</v>
      </c>
      <c r="AC188" s="192"/>
    </row>
    <row r="189" spans="1:29" x14ac:dyDescent="0.3">
      <c r="A189" s="203" t="s">
        <v>24</v>
      </c>
      <c r="B189" s="202" t="s">
        <v>862</v>
      </c>
      <c r="C189" s="201">
        <v>42105</v>
      </c>
      <c r="D189" s="203"/>
      <c r="E189" s="283" t="s">
        <v>863</v>
      </c>
      <c r="F189" s="202" t="s">
        <v>44</v>
      </c>
      <c r="G189" s="201"/>
      <c r="H189" s="201">
        <v>1</v>
      </c>
      <c r="I189" s="202" t="s">
        <v>82</v>
      </c>
      <c r="J189" s="202" t="s">
        <v>27</v>
      </c>
      <c r="K189" s="202" t="s">
        <v>47</v>
      </c>
      <c r="L189" s="202" t="s">
        <v>114</v>
      </c>
      <c r="M189" s="201" t="s">
        <v>35</v>
      </c>
      <c r="N189" s="202" t="s">
        <v>35</v>
      </c>
      <c r="O189" s="201" t="s">
        <v>30</v>
      </c>
      <c r="P189" s="160">
        <v>43143</v>
      </c>
      <c r="Q189" s="160" t="s">
        <v>35</v>
      </c>
      <c r="R189" s="201" t="s">
        <v>35</v>
      </c>
      <c r="S189" s="201" t="s">
        <v>35</v>
      </c>
      <c r="T189" s="284"/>
      <c r="U189" s="284"/>
      <c r="V189" s="201" t="s">
        <v>35</v>
      </c>
      <c r="W189" s="201" t="s">
        <v>35</v>
      </c>
      <c r="X189" s="201"/>
      <c r="Y189" s="201" t="s">
        <v>35</v>
      </c>
      <c r="Z189" s="201" t="s">
        <v>35</v>
      </c>
      <c r="AA189" s="252" t="s">
        <v>437</v>
      </c>
      <c r="AB189" s="270" t="s">
        <v>896</v>
      </c>
    </row>
    <row r="190" spans="1:29" x14ac:dyDescent="0.3">
      <c r="A190" s="137" t="s">
        <v>24</v>
      </c>
      <c r="B190" s="112" t="s">
        <v>1566</v>
      </c>
      <c r="C190" s="135"/>
      <c r="D190" s="112"/>
      <c r="E190" s="135" t="s">
        <v>1567</v>
      </c>
      <c r="F190" s="112" t="s">
        <v>25</v>
      </c>
      <c r="G190" s="112"/>
      <c r="H190" s="135" t="s">
        <v>30</v>
      </c>
      <c r="I190" s="137" t="s">
        <v>1738</v>
      </c>
      <c r="J190" s="135" t="s">
        <v>74</v>
      </c>
      <c r="K190" s="137" t="s">
        <v>35</v>
      </c>
      <c r="L190" s="137" t="s">
        <v>35</v>
      </c>
      <c r="M190" s="137" t="s">
        <v>35</v>
      </c>
      <c r="N190" s="137" t="s">
        <v>35</v>
      </c>
      <c r="O190" s="135" t="s">
        <v>30</v>
      </c>
      <c r="P190" s="135" t="s">
        <v>30</v>
      </c>
      <c r="Q190" s="135" t="s">
        <v>30</v>
      </c>
      <c r="R190" s="135" t="s">
        <v>30</v>
      </c>
      <c r="S190" s="135" t="s">
        <v>30</v>
      </c>
      <c r="T190" s="204"/>
      <c r="U190" s="112"/>
      <c r="V190" s="135" t="s">
        <v>30</v>
      </c>
      <c r="W190" s="135" t="s">
        <v>30</v>
      </c>
      <c r="X190" s="135" t="s">
        <v>30</v>
      </c>
      <c r="Y190" s="135" t="s">
        <v>30</v>
      </c>
      <c r="Z190" s="135" t="s">
        <v>30</v>
      </c>
      <c r="AA190" s="252" t="s">
        <v>437</v>
      </c>
      <c r="AB190" s="249" t="s">
        <v>815</v>
      </c>
    </row>
    <row r="191" spans="1:29" x14ac:dyDescent="0.3">
      <c r="A191" s="248" t="s">
        <v>24</v>
      </c>
      <c r="B191" s="249" t="s">
        <v>865</v>
      </c>
      <c r="C191" s="250">
        <v>42107</v>
      </c>
      <c r="D191" s="250"/>
      <c r="E191" s="250" t="s">
        <v>866</v>
      </c>
      <c r="F191" s="249" t="s">
        <v>437</v>
      </c>
      <c r="G191" s="250" t="s">
        <v>437</v>
      </c>
      <c r="H191" s="250" t="s">
        <v>437</v>
      </c>
      <c r="I191" s="249" t="s">
        <v>26</v>
      </c>
      <c r="J191" s="249" t="s">
        <v>759</v>
      </c>
      <c r="K191" s="249" t="s">
        <v>437</v>
      </c>
      <c r="L191" s="249" t="s">
        <v>437</v>
      </c>
      <c r="M191" s="249" t="s">
        <v>437</v>
      </c>
      <c r="N191" s="249" t="s">
        <v>437</v>
      </c>
      <c r="O191" s="251" t="s">
        <v>30</v>
      </c>
      <c r="P191" s="251" t="s">
        <v>30</v>
      </c>
      <c r="Q191" s="251">
        <v>40359</v>
      </c>
      <c r="R191" s="251" t="s">
        <v>30</v>
      </c>
      <c r="S191" s="251">
        <v>40443</v>
      </c>
      <c r="T191" s="251" t="s">
        <v>30</v>
      </c>
      <c r="U191" s="251"/>
      <c r="V191" s="251"/>
      <c r="W191" s="251"/>
      <c r="X191" s="251"/>
      <c r="Y191" s="251">
        <v>41778</v>
      </c>
      <c r="Z191" s="251">
        <v>41962</v>
      </c>
      <c r="AA191" s="252" t="s">
        <v>437</v>
      </c>
      <c r="AB191" s="249" t="s">
        <v>437</v>
      </c>
    </row>
    <row r="192" spans="1:29" x14ac:dyDescent="0.3">
      <c r="A192" s="248" t="s">
        <v>24</v>
      </c>
      <c r="B192" s="249" t="s">
        <v>49</v>
      </c>
      <c r="C192" s="250">
        <v>42107</v>
      </c>
      <c r="D192" s="247" t="s">
        <v>347</v>
      </c>
      <c r="E192" s="250" t="s">
        <v>50</v>
      </c>
      <c r="F192" s="249" t="s">
        <v>51</v>
      </c>
      <c r="G192" s="130"/>
      <c r="H192" s="250">
        <v>67</v>
      </c>
      <c r="I192" s="249" t="s">
        <v>26</v>
      </c>
      <c r="J192" s="249" t="s">
        <v>74</v>
      </c>
      <c r="K192" s="249" t="s">
        <v>52</v>
      </c>
      <c r="L192" s="249" t="s">
        <v>70</v>
      </c>
      <c r="M192" s="249" t="s">
        <v>35</v>
      </c>
      <c r="N192" s="249" t="s">
        <v>121</v>
      </c>
      <c r="O192" s="251">
        <v>42101</v>
      </c>
      <c r="P192" s="251">
        <v>42926</v>
      </c>
      <c r="Q192" s="251">
        <v>43336</v>
      </c>
      <c r="R192" s="251" t="s">
        <v>30</v>
      </c>
      <c r="S192" s="251">
        <v>43360</v>
      </c>
      <c r="T192" s="251" t="s">
        <v>30</v>
      </c>
      <c r="U192" s="251">
        <v>43451</v>
      </c>
      <c r="V192" s="251">
        <v>43692</v>
      </c>
      <c r="W192" s="251">
        <v>43782</v>
      </c>
      <c r="X192" s="251" t="s">
        <v>35</v>
      </c>
      <c r="Y192" s="251">
        <v>44153</v>
      </c>
      <c r="Z192" s="251">
        <v>44334</v>
      </c>
      <c r="AA192" s="112"/>
      <c r="AB192" s="112"/>
    </row>
    <row r="193" spans="1:28" x14ac:dyDescent="0.3">
      <c r="A193" s="248" t="s">
        <v>24</v>
      </c>
      <c r="B193" s="249" t="s">
        <v>867</v>
      </c>
      <c r="C193" s="250">
        <v>42109</v>
      </c>
      <c r="D193" s="250"/>
      <c r="E193" s="250" t="s">
        <v>868</v>
      </c>
      <c r="F193" s="249" t="s">
        <v>437</v>
      </c>
      <c r="G193" s="250" t="s">
        <v>437</v>
      </c>
      <c r="H193" s="250" t="s">
        <v>437</v>
      </c>
      <c r="I193" s="249" t="s">
        <v>437</v>
      </c>
      <c r="J193" s="249" t="s">
        <v>437</v>
      </c>
      <c r="K193" s="249" t="s">
        <v>437</v>
      </c>
      <c r="L193" s="249" t="s">
        <v>437</v>
      </c>
      <c r="M193" s="249" t="s">
        <v>437</v>
      </c>
      <c r="N193" s="249" t="s">
        <v>437</v>
      </c>
      <c r="O193" s="251" t="s">
        <v>30</v>
      </c>
      <c r="P193" s="251" t="s">
        <v>30</v>
      </c>
      <c r="Q193" s="251">
        <v>38740</v>
      </c>
      <c r="R193" s="251" t="s">
        <v>30</v>
      </c>
      <c r="S193" s="251" t="s">
        <v>30</v>
      </c>
      <c r="T193" s="251" t="s">
        <v>30</v>
      </c>
      <c r="U193" s="251"/>
      <c r="V193" s="251"/>
      <c r="W193" s="251"/>
      <c r="X193" s="251"/>
      <c r="Y193" s="251">
        <v>39218</v>
      </c>
      <c r="Z193" s="251">
        <v>39402</v>
      </c>
      <c r="AA193" s="252" t="s">
        <v>437</v>
      </c>
      <c r="AB193" s="249" t="s">
        <v>902</v>
      </c>
    </row>
    <row r="194" spans="1:28" x14ac:dyDescent="0.3">
      <c r="A194" s="248" t="s">
        <v>24</v>
      </c>
      <c r="B194" s="112" t="s">
        <v>103</v>
      </c>
      <c r="C194" s="135">
        <v>42109</v>
      </c>
      <c r="D194" s="136" t="s">
        <v>348</v>
      </c>
      <c r="E194" s="112" t="s">
        <v>102</v>
      </c>
      <c r="F194" s="112" t="s">
        <v>104</v>
      </c>
      <c r="G194" s="135"/>
      <c r="H194" s="135">
        <v>8</v>
      </c>
      <c r="I194" s="132" t="s">
        <v>26</v>
      </c>
      <c r="J194" s="249" t="s">
        <v>74</v>
      </c>
      <c r="K194" s="112" t="s">
        <v>69</v>
      </c>
      <c r="L194" s="112" t="s">
        <v>70</v>
      </c>
      <c r="M194" s="137" t="s">
        <v>30</v>
      </c>
      <c r="N194" s="112" t="s">
        <v>121</v>
      </c>
      <c r="O194" s="138">
        <v>42096</v>
      </c>
      <c r="P194" s="138">
        <v>42965</v>
      </c>
      <c r="Q194" s="138">
        <v>43553</v>
      </c>
      <c r="R194" s="251" t="s">
        <v>30</v>
      </c>
      <c r="S194" s="138">
        <v>43655</v>
      </c>
      <c r="T194" s="135"/>
      <c r="U194" s="251"/>
      <c r="V194" s="138">
        <v>43889</v>
      </c>
      <c r="W194" s="138">
        <v>43979</v>
      </c>
      <c r="X194" s="138"/>
      <c r="Y194" s="138">
        <v>44251</v>
      </c>
      <c r="Z194" s="138">
        <v>44432</v>
      </c>
      <c r="AA194" s="252" t="s">
        <v>437</v>
      </c>
      <c r="AB194" s="249" t="s">
        <v>437</v>
      </c>
    </row>
    <row r="195" spans="1:28" x14ac:dyDescent="0.3">
      <c r="A195" s="248" t="s">
        <v>24</v>
      </c>
      <c r="B195" s="249" t="s">
        <v>869</v>
      </c>
      <c r="C195" s="250">
        <v>42111</v>
      </c>
      <c r="D195" s="250"/>
      <c r="E195" s="250" t="s">
        <v>870</v>
      </c>
      <c r="F195" s="249" t="s">
        <v>25</v>
      </c>
      <c r="G195" s="250" t="s">
        <v>437</v>
      </c>
      <c r="H195" s="250">
        <v>51</v>
      </c>
      <c r="I195" s="249" t="s">
        <v>26</v>
      </c>
      <c r="J195" s="249" t="s">
        <v>443</v>
      </c>
      <c r="K195" s="249" t="s">
        <v>437</v>
      </c>
      <c r="L195" s="249" t="s">
        <v>29</v>
      </c>
      <c r="M195" s="249" t="s">
        <v>30</v>
      </c>
      <c r="N195" s="249" t="s">
        <v>29</v>
      </c>
      <c r="O195" s="251" t="s">
        <v>30</v>
      </c>
      <c r="P195" s="251" t="s">
        <v>30</v>
      </c>
      <c r="Q195" s="251">
        <v>40086</v>
      </c>
      <c r="R195" s="251" t="s">
        <v>30</v>
      </c>
      <c r="S195" s="251">
        <v>40162</v>
      </c>
      <c r="T195" s="251" t="s">
        <v>30</v>
      </c>
      <c r="U195" s="251"/>
      <c r="V195" s="251"/>
      <c r="W195" s="251">
        <v>40607</v>
      </c>
      <c r="X195" s="251"/>
      <c r="Y195" s="251">
        <v>40987</v>
      </c>
      <c r="Z195" s="251">
        <v>41171</v>
      </c>
      <c r="AA195" s="270" t="s">
        <v>437</v>
      </c>
      <c r="AB195" s="270" t="s">
        <v>437</v>
      </c>
    </row>
    <row r="196" spans="1:28" x14ac:dyDescent="0.3">
      <c r="A196" s="199" t="s">
        <v>24</v>
      </c>
      <c r="B196" s="199" t="s">
        <v>115</v>
      </c>
      <c r="C196" s="198">
        <v>42111</v>
      </c>
      <c r="D196" s="198"/>
      <c r="E196" s="228" t="s">
        <v>422</v>
      </c>
      <c r="F196" s="199" t="s">
        <v>44</v>
      </c>
      <c r="G196" s="198"/>
      <c r="H196" s="198">
        <v>3</v>
      </c>
      <c r="I196" s="199" t="s">
        <v>82</v>
      </c>
      <c r="J196" s="199" t="s">
        <v>122</v>
      </c>
      <c r="K196" s="199" t="s">
        <v>47</v>
      </c>
      <c r="L196" s="199" t="s">
        <v>114</v>
      </c>
      <c r="M196" s="199" t="s">
        <v>35</v>
      </c>
      <c r="N196" s="199" t="s">
        <v>35</v>
      </c>
      <c r="O196" s="198" t="s">
        <v>30</v>
      </c>
      <c r="P196" s="161">
        <v>43220</v>
      </c>
      <c r="Q196" s="161" t="s">
        <v>30</v>
      </c>
      <c r="R196" s="161" t="s">
        <v>30</v>
      </c>
      <c r="S196" s="198"/>
      <c r="T196" s="161" t="s">
        <v>30</v>
      </c>
      <c r="U196" s="161" t="s">
        <v>30</v>
      </c>
      <c r="V196" s="161" t="s">
        <v>30</v>
      </c>
      <c r="W196" s="161" t="s">
        <v>30</v>
      </c>
      <c r="X196" s="198"/>
      <c r="Y196" s="139">
        <v>43745</v>
      </c>
      <c r="Z196" s="198"/>
      <c r="AA196" s="252" t="s">
        <v>437</v>
      </c>
      <c r="AB196" s="249" t="s">
        <v>437</v>
      </c>
    </row>
    <row r="197" spans="1:28" x14ac:dyDescent="0.3">
      <c r="A197" s="248" t="s">
        <v>24</v>
      </c>
      <c r="B197" s="249" t="s">
        <v>871</v>
      </c>
      <c r="C197" s="250">
        <v>42113</v>
      </c>
      <c r="D197" s="250"/>
      <c r="E197" s="250" t="s">
        <v>872</v>
      </c>
      <c r="F197" s="249" t="s">
        <v>25</v>
      </c>
      <c r="G197" s="250">
        <v>1</v>
      </c>
      <c r="H197" s="250">
        <v>13</v>
      </c>
      <c r="I197" s="249" t="s">
        <v>438</v>
      </c>
      <c r="J197" s="249" t="s">
        <v>644</v>
      </c>
      <c r="K197" s="249" t="s">
        <v>437</v>
      </c>
      <c r="L197" s="249" t="s">
        <v>459</v>
      </c>
      <c r="M197" s="249" t="s">
        <v>30</v>
      </c>
      <c r="N197" s="249" t="s">
        <v>459</v>
      </c>
      <c r="O197" s="251" t="s">
        <v>30</v>
      </c>
      <c r="P197" s="251" t="s">
        <v>30</v>
      </c>
      <c r="Q197" s="251">
        <v>40450</v>
      </c>
      <c r="R197" s="251" t="s">
        <v>30</v>
      </c>
      <c r="S197" s="251">
        <v>40527</v>
      </c>
      <c r="T197" s="251" t="s">
        <v>30</v>
      </c>
      <c r="U197" s="251">
        <v>40816</v>
      </c>
      <c r="V197" s="251">
        <v>41332</v>
      </c>
      <c r="W197" s="251">
        <v>41421</v>
      </c>
      <c r="X197" s="251"/>
      <c r="Y197" s="251">
        <v>41520</v>
      </c>
      <c r="Z197" s="251">
        <v>41701</v>
      </c>
      <c r="AA197" s="258"/>
      <c r="AB197" s="258"/>
    </row>
    <row r="198" spans="1:28" x14ac:dyDescent="0.3">
      <c r="A198" s="248" t="s">
        <v>24</v>
      </c>
      <c r="B198" s="249" t="s">
        <v>874</v>
      </c>
      <c r="C198" s="250">
        <v>42113</v>
      </c>
      <c r="D198" s="250"/>
      <c r="E198" s="250" t="s">
        <v>875</v>
      </c>
      <c r="F198" s="249" t="s">
        <v>437</v>
      </c>
      <c r="G198" s="250" t="s">
        <v>437</v>
      </c>
      <c r="H198" s="250" t="s">
        <v>437</v>
      </c>
      <c r="I198" s="249" t="s">
        <v>861</v>
      </c>
      <c r="J198" s="249" t="s">
        <v>644</v>
      </c>
      <c r="K198" s="249" t="s">
        <v>437</v>
      </c>
      <c r="L198" s="249" t="s">
        <v>437</v>
      </c>
      <c r="M198" s="249" t="s">
        <v>437</v>
      </c>
      <c r="N198" s="249" t="s">
        <v>437</v>
      </c>
      <c r="O198" s="251" t="s">
        <v>30</v>
      </c>
      <c r="P198" s="251" t="s">
        <v>30</v>
      </c>
      <c r="Q198" s="251">
        <v>40816</v>
      </c>
      <c r="R198" s="251" t="s">
        <v>30</v>
      </c>
      <c r="S198" s="251" t="s">
        <v>30</v>
      </c>
      <c r="T198" s="251" t="s">
        <v>30</v>
      </c>
      <c r="U198" s="251"/>
      <c r="V198" s="251"/>
      <c r="W198" s="251"/>
      <c r="X198" s="251"/>
      <c r="Y198" s="251" t="s">
        <v>30</v>
      </c>
      <c r="Z198" s="251" t="s">
        <v>30</v>
      </c>
      <c r="AA198" s="252" t="s">
        <v>437</v>
      </c>
      <c r="AB198" s="204"/>
    </row>
    <row r="199" spans="1:28" x14ac:dyDescent="0.3">
      <c r="A199" s="248" t="s">
        <v>24</v>
      </c>
      <c r="B199" s="249" t="s">
        <v>876</v>
      </c>
      <c r="C199" s="250">
        <v>42115</v>
      </c>
      <c r="D199" s="250"/>
      <c r="E199" s="250" t="s">
        <v>877</v>
      </c>
      <c r="F199" s="249" t="s">
        <v>25</v>
      </c>
      <c r="G199" s="250" t="s">
        <v>437</v>
      </c>
      <c r="H199" s="250">
        <v>40</v>
      </c>
      <c r="I199" s="249" t="s">
        <v>438</v>
      </c>
      <c r="J199" s="249" t="s">
        <v>462</v>
      </c>
      <c r="K199" s="249" t="s">
        <v>437</v>
      </c>
      <c r="L199" s="249" t="s">
        <v>459</v>
      </c>
      <c r="M199" s="249" t="s">
        <v>30</v>
      </c>
      <c r="N199" s="249" t="s">
        <v>459</v>
      </c>
      <c r="O199" s="251" t="s">
        <v>30</v>
      </c>
      <c r="P199" s="251" t="s">
        <v>30</v>
      </c>
      <c r="Q199" s="251">
        <v>40786</v>
      </c>
      <c r="R199" s="251" t="s">
        <v>30</v>
      </c>
      <c r="S199" s="251">
        <v>40812</v>
      </c>
      <c r="T199" s="251" t="s">
        <v>30</v>
      </c>
      <c r="U199" s="251"/>
      <c r="V199" s="251">
        <v>40952</v>
      </c>
      <c r="W199" s="251">
        <v>41041</v>
      </c>
      <c r="X199" s="251"/>
      <c r="Y199" s="251">
        <v>41184</v>
      </c>
      <c r="Z199" s="251">
        <v>41366</v>
      </c>
      <c r="AA199" s="252" t="s">
        <v>437</v>
      </c>
      <c r="AB199" s="249" t="s">
        <v>437</v>
      </c>
    </row>
    <row r="200" spans="1:28" x14ac:dyDescent="0.3">
      <c r="A200" s="248" t="s">
        <v>24</v>
      </c>
      <c r="B200" s="249" t="s">
        <v>878</v>
      </c>
      <c r="C200" s="250">
        <v>42017</v>
      </c>
      <c r="D200" s="250"/>
      <c r="E200" s="250" t="s">
        <v>879</v>
      </c>
      <c r="F200" s="249" t="s">
        <v>437</v>
      </c>
      <c r="G200" s="250" t="s">
        <v>437</v>
      </c>
      <c r="H200" s="250">
        <v>1</v>
      </c>
      <c r="I200" s="249" t="s">
        <v>437</v>
      </c>
      <c r="J200" s="249" t="s">
        <v>437</v>
      </c>
      <c r="K200" s="249" t="s">
        <v>437</v>
      </c>
      <c r="L200" s="249" t="s">
        <v>437</v>
      </c>
      <c r="M200" s="249" t="s">
        <v>437</v>
      </c>
      <c r="N200" s="249" t="s">
        <v>437</v>
      </c>
      <c r="O200" s="251" t="s">
        <v>30</v>
      </c>
      <c r="P200" s="251" t="s">
        <v>30</v>
      </c>
      <c r="Q200" s="251">
        <v>37486</v>
      </c>
      <c r="R200" s="251" t="s">
        <v>30</v>
      </c>
      <c r="S200" s="251" t="s">
        <v>30</v>
      </c>
      <c r="T200" s="251" t="s">
        <v>30</v>
      </c>
      <c r="U200" s="251"/>
      <c r="V200" s="251"/>
      <c r="W200" s="251"/>
      <c r="X200" s="251"/>
      <c r="Y200" s="251">
        <v>37670</v>
      </c>
      <c r="Z200" s="251">
        <v>37851</v>
      </c>
      <c r="AA200" s="252" t="s">
        <v>437</v>
      </c>
      <c r="AB200" s="249" t="s">
        <v>437</v>
      </c>
    </row>
    <row r="201" spans="1:28" x14ac:dyDescent="0.3">
      <c r="A201" s="248" t="s">
        <v>24</v>
      </c>
      <c r="B201" s="249" t="s">
        <v>880</v>
      </c>
      <c r="C201" s="250">
        <v>42117</v>
      </c>
      <c r="D201" s="250"/>
      <c r="E201" s="250" t="s">
        <v>881</v>
      </c>
      <c r="F201" s="249" t="s">
        <v>811</v>
      </c>
      <c r="G201" s="250">
        <v>1</v>
      </c>
      <c r="H201" s="250">
        <v>40</v>
      </c>
      <c r="I201" s="249" t="s">
        <v>26</v>
      </c>
      <c r="J201" s="249" t="s">
        <v>644</v>
      </c>
      <c r="K201" s="249" t="s">
        <v>610</v>
      </c>
      <c r="L201" s="249" t="s">
        <v>509</v>
      </c>
      <c r="M201" s="249" t="s">
        <v>30</v>
      </c>
      <c r="N201" s="249" t="s">
        <v>509</v>
      </c>
      <c r="O201" s="251" t="s">
        <v>30</v>
      </c>
      <c r="P201" s="251" t="s">
        <v>30</v>
      </c>
      <c r="Q201" s="251">
        <v>40326</v>
      </c>
      <c r="R201" s="251" t="s">
        <v>30</v>
      </c>
      <c r="S201" s="251">
        <v>40358</v>
      </c>
      <c r="T201" s="251" t="s">
        <v>30</v>
      </c>
      <c r="U201" s="251">
        <v>41835</v>
      </c>
      <c r="V201" s="251">
        <v>40456</v>
      </c>
      <c r="W201" s="251">
        <v>40545</v>
      </c>
      <c r="X201" s="251"/>
      <c r="Y201" s="251">
        <v>42020</v>
      </c>
      <c r="Z201" s="251">
        <v>42201</v>
      </c>
      <c r="AA201" s="252" t="s">
        <v>437</v>
      </c>
      <c r="AB201" s="204"/>
    </row>
    <row r="202" spans="1:28" x14ac:dyDescent="0.3">
      <c r="A202" s="248" t="s">
        <v>24</v>
      </c>
      <c r="B202" s="249" t="s">
        <v>883</v>
      </c>
      <c r="C202" s="250">
        <v>42117</v>
      </c>
      <c r="D202" s="250"/>
      <c r="E202" s="250" t="s">
        <v>884</v>
      </c>
      <c r="F202" s="249" t="s">
        <v>437</v>
      </c>
      <c r="G202" s="250" t="s">
        <v>437</v>
      </c>
      <c r="H202" s="250" t="s">
        <v>437</v>
      </c>
      <c r="I202" s="249" t="s">
        <v>26</v>
      </c>
      <c r="J202" s="249" t="s">
        <v>462</v>
      </c>
      <c r="K202" s="249" t="s">
        <v>437</v>
      </c>
      <c r="L202" s="249" t="s">
        <v>437</v>
      </c>
      <c r="M202" s="249" t="s">
        <v>437</v>
      </c>
      <c r="N202" s="249" t="s">
        <v>437</v>
      </c>
      <c r="O202" s="251" t="s">
        <v>30</v>
      </c>
      <c r="P202" s="251" t="s">
        <v>30</v>
      </c>
      <c r="Q202" s="251">
        <v>41835</v>
      </c>
      <c r="R202" s="251" t="s">
        <v>30</v>
      </c>
      <c r="S202" s="251" t="s">
        <v>30</v>
      </c>
      <c r="T202" s="251" t="s">
        <v>30</v>
      </c>
      <c r="U202" s="251"/>
      <c r="V202" s="251"/>
      <c r="W202" s="251"/>
      <c r="X202" s="251"/>
      <c r="Y202" s="251">
        <v>42020</v>
      </c>
      <c r="Z202" s="251">
        <v>42201</v>
      </c>
      <c r="AA202" s="252" t="s">
        <v>437</v>
      </c>
      <c r="AB202" s="249" t="s">
        <v>437</v>
      </c>
    </row>
    <row r="203" spans="1:28" x14ac:dyDescent="0.3">
      <c r="A203" s="248" t="s">
        <v>24</v>
      </c>
      <c r="B203" s="249" t="s">
        <v>885</v>
      </c>
      <c r="C203" s="250">
        <v>42119</v>
      </c>
      <c r="D203" s="250"/>
      <c r="E203" s="250" t="s">
        <v>886</v>
      </c>
      <c r="F203" s="249" t="s">
        <v>437</v>
      </c>
      <c r="G203" s="250" t="s">
        <v>437</v>
      </c>
      <c r="H203" s="250" t="s">
        <v>437</v>
      </c>
      <c r="I203" s="249" t="s">
        <v>437</v>
      </c>
      <c r="J203" s="249" t="s">
        <v>437</v>
      </c>
      <c r="K203" s="249" t="s">
        <v>437</v>
      </c>
      <c r="L203" s="249" t="s">
        <v>437</v>
      </c>
      <c r="M203" s="249" t="s">
        <v>437</v>
      </c>
      <c r="N203" s="249" t="s">
        <v>437</v>
      </c>
      <c r="O203" s="251" t="s">
        <v>30</v>
      </c>
      <c r="P203" s="251" t="s">
        <v>30</v>
      </c>
      <c r="Q203" s="251">
        <v>38748</v>
      </c>
      <c r="R203" s="251" t="s">
        <v>30</v>
      </c>
      <c r="S203" s="251" t="s">
        <v>30</v>
      </c>
      <c r="T203" s="251" t="s">
        <v>30</v>
      </c>
      <c r="U203" s="251"/>
      <c r="V203" s="251"/>
      <c r="W203" s="251"/>
      <c r="X203" s="251"/>
      <c r="Y203" s="251">
        <v>39169</v>
      </c>
      <c r="Z203" s="251">
        <v>39353</v>
      </c>
      <c r="AA203" s="252" t="s">
        <v>437</v>
      </c>
      <c r="AB203" s="249" t="s">
        <v>437</v>
      </c>
    </row>
    <row r="204" spans="1:28" x14ac:dyDescent="0.3">
      <c r="A204" s="137" t="s">
        <v>24</v>
      </c>
      <c r="B204" s="112" t="s">
        <v>105</v>
      </c>
      <c r="C204" s="135">
        <v>42119</v>
      </c>
      <c r="D204" s="136" t="s">
        <v>348</v>
      </c>
      <c r="E204" s="145" t="s">
        <v>102</v>
      </c>
      <c r="F204" s="112" t="s">
        <v>51</v>
      </c>
      <c r="G204" s="135"/>
      <c r="H204" s="135">
        <v>2</v>
      </c>
      <c r="I204" s="132" t="s">
        <v>26</v>
      </c>
      <c r="J204" s="135" t="s">
        <v>74</v>
      </c>
      <c r="K204" s="112" t="s">
        <v>69</v>
      </c>
      <c r="L204" s="112" t="s">
        <v>70</v>
      </c>
      <c r="M204" s="135" t="s">
        <v>35</v>
      </c>
      <c r="N204" s="112" t="s">
        <v>121</v>
      </c>
      <c r="O204" s="138">
        <v>42096</v>
      </c>
      <c r="P204" s="138">
        <v>42965</v>
      </c>
      <c r="Q204" s="138">
        <v>43371</v>
      </c>
      <c r="R204" s="251" t="s">
        <v>30</v>
      </c>
      <c r="S204" s="138">
        <v>43423</v>
      </c>
      <c r="T204" s="135"/>
      <c r="U204" s="135"/>
      <c r="V204" s="138">
        <v>43641</v>
      </c>
      <c r="W204" s="138">
        <v>43731</v>
      </c>
      <c r="X204" s="133"/>
      <c r="Y204" s="138">
        <v>44069</v>
      </c>
      <c r="Z204" s="138">
        <v>44253</v>
      </c>
      <c r="AA204" s="252" t="s">
        <v>437</v>
      </c>
      <c r="AB204" s="249" t="s">
        <v>1403</v>
      </c>
    </row>
    <row r="205" spans="1:28" x14ac:dyDescent="0.3">
      <c r="A205" s="248" t="s">
        <v>24</v>
      </c>
      <c r="B205" s="249" t="s">
        <v>887</v>
      </c>
      <c r="C205" s="250">
        <v>42119</v>
      </c>
      <c r="D205" s="250"/>
      <c r="E205" s="250" t="s">
        <v>888</v>
      </c>
      <c r="F205" s="249" t="s">
        <v>664</v>
      </c>
      <c r="G205" s="250" t="s">
        <v>437</v>
      </c>
      <c r="H205" s="250">
        <v>4</v>
      </c>
      <c r="I205" s="249" t="s">
        <v>26</v>
      </c>
      <c r="J205" s="249" t="s">
        <v>443</v>
      </c>
      <c r="K205" s="249" t="s">
        <v>437</v>
      </c>
      <c r="L205" s="249" t="s">
        <v>889</v>
      </c>
      <c r="M205" s="249" t="s">
        <v>440</v>
      </c>
      <c r="N205" s="249" t="s">
        <v>440</v>
      </c>
      <c r="O205" s="251" t="s">
        <v>30</v>
      </c>
      <c r="P205" s="251" t="s">
        <v>30</v>
      </c>
      <c r="Q205" s="251">
        <v>39778</v>
      </c>
      <c r="R205" s="251" t="s">
        <v>30</v>
      </c>
      <c r="S205" s="251" t="s">
        <v>30</v>
      </c>
      <c r="T205" s="251" t="s">
        <v>30</v>
      </c>
      <c r="U205" s="251"/>
      <c r="V205" s="251"/>
      <c r="W205" s="251"/>
      <c r="X205" s="251"/>
      <c r="Y205" s="251">
        <v>39919</v>
      </c>
      <c r="Z205" s="251">
        <v>40102</v>
      </c>
      <c r="AA205" s="204"/>
      <c r="AB205" s="204" t="s">
        <v>1577</v>
      </c>
    </row>
    <row r="206" spans="1:28" x14ac:dyDescent="0.3">
      <c r="A206" s="248" t="s">
        <v>24</v>
      </c>
      <c r="B206" s="249" t="s">
        <v>890</v>
      </c>
      <c r="C206" s="250">
        <v>42121</v>
      </c>
      <c r="D206" s="250"/>
      <c r="E206" s="250" t="s">
        <v>891</v>
      </c>
      <c r="F206" s="249" t="s">
        <v>39</v>
      </c>
      <c r="G206" s="250" t="s">
        <v>437</v>
      </c>
      <c r="H206" s="250">
        <v>31</v>
      </c>
      <c r="I206" s="249" t="s">
        <v>26</v>
      </c>
      <c r="J206" s="249" t="s">
        <v>644</v>
      </c>
      <c r="K206" s="249" t="s">
        <v>437</v>
      </c>
      <c r="L206" s="249" t="s">
        <v>29</v>
      </c>
      <c r="M206" s="249" t="s">
        <v>30</v>
      </c>
      <c r="N206" s="249" t="s">
        <v>29</v>
      </c>
      <c r="O206" s="251" t="s">
        <v>30</v>
      </c>
      <c r="P206" s="251" t="s">
        <v>30</v>
      </c>
      <c r="Q206" s="251">
        <v>40268</v>
      </c>
      <c r="R206" s="251" t="s">
        <v>30</v>
      </c>
      <c r="S206" s="251">
        <v>40352</v>
      </c>
      <c r="T206" s="251" t="s">
        <v>30</v>
      </c>
      <c r="U206" s="251"/>
      <c r="V206" s="251">
        <v>41278</v>
      </c>
      <c r="W206" s="251">
        <v>41367</v>
      </c>
      <c r="X206" s="251"/>
      <c r="Y206" s="251">
        <v>41471</v>
      </c>
      <c r="Z206" s="251">
        <v>41655</v>
      </c>
      <c r="AA206" s="278"/>
      <c r="AB206" s="199" t="s">
        <v>423</v>
      </c>
    </row>
    <row r="207" spans="1:28" x14ac:dyDescent="0.3">
      <c r="A207" s="274" t="s">
        <v>24</v>
      </c>
      <c r="B207" s="270" t="s">
        <v>893</v>
      </c>
      <c r="C207" s="260" t="s">
        <v>894</v>
      </c>
      <c r="D207" s="260"/>
      <c r="E207" s="260" t="s">
        <v>895</v>
      </c>
      <c r="F207" s="274" t="s">
        <v>104</v>
      </c>
      <c r="G207" s="260">
        <v>2</v>
      </c>
      <c r="H207" s="260">
        <v>27</v>
      </c>
      <c r="I207" s="249" t="s">
        <v>26</v>
      </c>
      <c r="J207" s="270" t="s">
        <v>488</v>
      </c>
      <c r="K207" s="270" t="s">
        <v>610</v>
      </c>
      <c r="L207" s="270" t="s">
        <v>509</v>
      </c>
      <c r="M207" s="270" t="s">
        <v>30</v>
      </c>
      <c r="N207" s="270" t="s">
        <v>53</v>
      </c>
      <c r="O207" s="260" t="s">
        <v>30</v>
      </c>
      <c r="P207" s="260" t="s">
        <v>30</v>
      </c>
      <c r="Q207" s="262">
        <v>40340</v>
      </c>
      <c r="R207" s="260" t="s">
        <v>30</v>
      </c>
      <c r="S207" s="262">
        <v>42243</v>
      </c>
      <c r="T207" s="260" t="s">
        <v>30</v>
      </c>
      <c r="U207" s="262">
        <v>42499</v>
      </c>
      <c r="V207" s="262">
        <v>42352</v>
      </c>
      <c r="W207" s="262">
        <v>42442</v>
      </c>
      <c r="X207" s="262"/>
      <c r="Y207" s="262">
        <v>42634</v>
      </c>
      <c r="Z207" s="262">
        <v>42815</v>
      </c>
      <c r="AA207" s="252" t="s">
        <v>437</v>
      </c>
      <c r="AB207" s="249" t="s">
        <v>437</v>
      </c>
    </row>
    <row r="208" spans="1:28" x14ac:dyDescent="0.3">
      <c r="A208" s="248" t="s">
        <v>24</v>
      </c>
      <c r="B208" s="249" t="s">
        <v>897</v>
      </c>
      <c r="C208" s="250">
        <v>42123</v>
      </c>
      <c r="D208" s="250"/>
      <c r="E208" s="250" t="s">
        <v>898</v>
      </c>
      <c r="F208" s="249" t="s">
        <v>437</v>
      </c>
      <c r="G208" s="250" t="s">
        <v>437</v>
      </c>
      <c r="H208" s="250" t="s">
        <v>437</v>
      </c>
      <c r="I208" s="249" t="s">
        <v>26</v>
      </c>
      <c r="J208" s="249" t="s">
        <v>644</v>
      </c>
      <c r="K208" s="249" t="s">
        <v>437</v>
      </c>
      <c r="L208" s="249" t="s">
        <v>437</v>
      </c>
      <c r="M208" s="249" t="s">
        <v>437</v>
      </c>
      <c r="N208" s="249" t="s">
        <v>437</v>
      </c>
      <c r="O208" s="251" t="s">
        <v>30</v>
      </c>
      <c r="P208" s="251" t="s">
        <v>30</v>
      </c>
      <c r="Q208" s="251">
        <v>42521</v>
      </c>
      <c r="R208" s="251" t="s">
        <v>30</v>
      </c>
      <c r="S208" s="251" t="s">
        <v>30</v>
      </c>
      <c r="T208" s="251" t="s">
        <v>30</v>
      </c>
      <c r="U208" s="251"/>
      <c r="V208" s="251"/>
      <c r="W208" s="251"/>
      <c r="X208" s="251"/>
      <c r="Y208" s="251" t="s">
        <v>30</v>
      </c>
      <c r="Z208" s="251" t="s">
        <v>30</v>
      </c>
      <c r="AA208" s="252" t="s">
        <v>437</v>
      </c>
      <c r="AB208" s="249" t="s">
        <v>437</v>
      </c>
    </row>
    <row r="209" spans="1:28" x14ac:dyDescent="0.3">
      <c r="A209" s="248" t="s">
        <v>24</v>
      </c>
      <c r="B209" s="249" t="s">
        <v>897</v>
      </c>
      <c r="C209" s="250">
        <v>42123</v>
      </c>
      <c r="D209" s="250"/>
      <c r="E209" s="250" t="s">
        <v>899</v>
      </c>
      <c r="F209" s="249" t="s">
        <v>56</v>
      </c>
      <c r="G209" s="250" t="s">
        <v>437</v>
      </c>
      <c r="H209" s="250" t="s">
        <v>437</v>
      </c>
      <c r="I209" s="249" t="s">
        <v>26</v>
      </c>
      <c r="J209" s="249" t="s">
        <v>437</v>
      </c>
      <c r="K209" s="249" t="s">
        <v>610</v>
      </c>
      <c r="L209" s="249" t="s">
        <v>459</v>
      </c>
      <c r="M209" s="249" t="s">
        <v>30</v>
      </c>
      <c r="N209" s="249" t="s">
        <v>30</v>
      </c>
      <c r="O209" s="251" t="s">
        <v>30</v>
      </c>
      <c r="P209" s="251" t="s">
        <v>30</v>
      </c>
      <c r="Q209" s="251">
        <v>42167</v>
      </c>
      <c r="R209" s="251" t="s">
        <v>30</v>
      </c>
      <c r="S209" s="251" t="s">
        <v>30</v>
      </c>
      <c r="T209" s="251" t="s">
        <v>30</v>
      </c>
      <c r="U209" s="251"/>
      <c r="V209" s="251" t="s">
        <v>30</v>
      </c>
      <c r="W209" s="251" t="s">
        <v>30</v>
      </c>
      <c r="X209" s="251"/>
      <c r="Y209" s="251">
        <v>42634</v>
      </c>
      <c r="Z209" s="251">
        <v>42815</v>
      </c>
      <c r="AA209" s="252" t="s">
        <v>437</v>
      </c>
      <c r="AB209" s="249" t="s">
        <v>937</v>
      </c>
    </row>
    <row r="210" spans="1:28" x14ac:dyDescent="0.3">
      <c r="A210" s="248" t="s">
        <v>24</v>
      </c>
      <c r="B210" s="249" t="s">
        <v>900</v>
      </c>
      <c r="C210" s="250">
        <v>42125</v>
      </c>
      <c r="D210" s="250"/>
      <c r="E210" s="250" t="s">
        <v>901</v>
      </c>
      <c r="F210" s="249" t="s">
        <v>25</v>
      </c>
      <c r="G210" s="250">
        <v>1</v>
      </c>
      <c r="H210" s="250">
        <v>66</v>
      </c>
      <c r="I210" s="249" t="s">
        <v>26</v>
      </c>
      <c r="J210" s="249" t="s">
        <v>26</v>
      </c>
      <c r="K210" s="249" t="s">
        <v>538</v>
      </c>
      <c r="L210" s="249" t="s">
        <v>29</v>
      </c>
      <c r="M210" s="249" t="s">
        <v>30</v>
      </c>
      <c r="N210" s="249" t="s">
        <v>459</v>
      </c>
      <c r="O210" s="251" t="s">
        <v>30</v>
      </c>
      <c r="P210" s="251" t="s">
        <v>30</v>
      </c>
      <c r="Q210" s="251">
        <v>40136</v>
      </c>
      <c r="R210" s="251" t="s">
        <v>30</v>
      </c>
      <c r="S210" s="251">
        <v>40262</v>
      </c>
      <c r="T210" s="251" t="s">
        <v>30</v>
      </c>
      <c r="U210" s="251">
        <v>41817</v>
      </c>
      <c r="V210" s="251">
        <v>41942</v>
      </c>
      <c r="W210" s="251">
        <v>42031</v>
      </c>
      <c r="X210" s="251"/>
      <c r="Y210" s="251">
        <v>42093</v>
      </c>
      <c r="Z210" s="251">
        <v>42277</v>
      </c>
      <c r="AA210" s="252" t="s">
        <v>437</v>
      </c>
      <c r="AB210" s="249" t="s">
        <v>437</v>
      </c>
    </row>
    <row r="211" spans="1:28" x14ac:dyDescent="0.3">
      <c r="A211" s="248" t="s">
        <v>24</v>
      </c>
      <c r="B211" s="249" t="s">
        <v>903</v>
      </c>
      <c r="C211" s="250">
        <v>42125</v>
      </c>
      <c r="D211" s="250"/>
      <c r="E211" s="250" t="s">
        <v>904</v>
      </c>
      <c r="F211" s="249" t="s">
        <v>437</v>
      </c>
      <c r="G211" s="250" t="s">
        <v>437</v>
      </c>
      <c r="H211" s="250" t="s">
        <v>437</v>
      </c>
      <c r="I211" s="249" t="s">
        <v>26</v>
      </c>
      <c r="J211" s="249" t="s">
        <v>26</v>
      </c>
      <c r="K211" s="249" t="s">
        <v>437</v>
      </c>
      <c r="L211" s="249" t="s">
        <v>437</v>
      </c>
      <c r="M211" s="249" t="s">
        <v>437</v>
      </c>
      <c r="N211" s="249" t="s">
        <v>437</v>
      </c>
      <c r="O211" s="251" t="s">
        <v>30</v>
      </c>
      <c r="P211" s="251" t="s">
        <v>30</v>
      </c>
      <c r="Q211" s="251">
        <v>41572</v>
      </c>
      <c r="R211" s="251" t="s">
        <v>30</v>
      </c>
      <c r="S211" s="251" t="s">
        <v>30</v>
      </c>
      <c r="T211" s="251" t="s">
        <v>30</v>
      </c>
      <c r="U211" s="251"/>
      <c r="V211" s="251"/>
      <c r="W211" s="251"/>
      <c r="X211" s="251"/>
      <c r="Y211" s="251" t="s">
        <v>30</v>
      </c>
      <c r="Z211" s="251" t="s">
        <v>30</v>
      </c>
      <c r="AA211" s="252" t="s">
        <v>437</v>
      </c>
      <c r="AB211" s="249" t="s">
        <v>437</v>
      </c>
    </row>
    <row r="212" spans="1:28" x14ac:dyDescent="0.3">
      <c r="A212" s="248" t="s">
        <v>24</v>
      </c>
      <c r="B212" s="249" t="s">
        <v>905</v>
      </c>
      <c r="C212" s="250">
        <v>42125</v>
      </c>
      <c r="D212" s="250"/>
      <c r="E212" s="250" t="s">
        <v>906</v>
      </c>
      <c r="F212" s="249" t="s">
        <v>437</v>
      </c>
      <c r="G212" s="250" t="s">
        <v>437</v>
      </c>
      <c r="H212" s="250" t="s">
        <v>437</v>
      </c>
      <c r="I212" s="249" t="s">
        <v>26</v>
      </c>
      <c r="J212" s="249" t="s">
        <v>462</v>
      </c>
      <c r="K212" s="249" t="s">
        <v>437</v>
      </c>
      <c r="L212" s="249" t="s">
        <v>437</v>
      </c>
      <c r="M212" s="249" t="s">
        <v>437</v>
      </c>
      <c r="N212" s="249" t="s">
        <v>437</v>
      </c>
      <c r="O212" s="251" t="s">
        <v>30</v>
      </c>
      <c r="P212" s="251" t="s">
        <v>30</v>
      </c>
      <c r="Q212" s="251">
        <v>41817</v>
      </c>
      <c r="R212" s="251" t="s">
        <v>30</v>
      </c>
      <c r="S212" s="251" t="s">
        <v>30</v>
      </c>
      <c r="T212" s="251" t="s">
        <v>30</v>
      </c>
      <c r="U212" s="251"/>
      <c r="V212" s="251"/>
      <c r="W212" s="251"/>
      <c r="X212" s="251"/>
      <c r="Y212" s="251">
        <v>43089</v>
      </c>
      <c r="Z212" s="251">
        <v>43271</v>
      </c>
      <c r="AA212" s="252" t="s">
        <v>437</v>
      </c>
      <c r="AB212" s="249" t="s">
        <v>945</v>
      </c>
    </row>
    <row r="213" spans="1:28" x14ac:dyDescent="0.3">
      <c r="A213" s="248" t="s">
        <v>24</v>
      </c>
      <c r="B213" s="249" t="s">
        <v>907</v>
      </c>
      <c r="C213" s="250">
        <v>42127</v>
      </c>
      <c r="D213" s="250"/>
      <c r="E213" s="250" t="s">
        <v>908</v>
      </c>
      <c r="F213" s="249" t="s">
        <v>25</v>
      </c>
      <c r="G213" s="250" t="s">
        <v>437</v>
      </c>
      <c r="H213" s="250">
        <v>28</v>
      </c>
      <c r="I213" s="249" t="s">
        <v>26</v>
      </c>
      <c r="J213" s="249" t="s">
        <v>644</v>
      </c>
      <c r="K213" s="249" t="s">
        <v>437</v>
      </c>
      <c r="L213" s="249" t="s">
        <v>41</v>
      </c>
      <c r="M213" s="249" t="s">
        <v>440</v>
      </c>
      <c r="N213" s="249" t="s">
        <v>459</v>
      </c>
      <c r="O213" s="251" t="s">
        <v>30</v>
      </c>
      <c r="P213" s="251" t="s">
        <v>30</v>
      </c>
      <c r="Q213" s="251">
        <v>40695</v>
      </c>
      <c r="R213" s="251" t="s">
        <v>30</v>
      </c>
      <c r="S213" s="251">
        <v>40359</v>
      </c>
      <c r="T213" s="251" t="s">
        <v>30</v>
      </c>
      <c r="U213" s="251"/>
      <c r="V213" s="251">
        <v>40925</v>
      </c>
      <c r="W213" s="251">
        <v>41014</v>
      </c>
      <c r="X213" s="251"/>
      <c r="Y213" s="251">
        <v>41229</v>
      </c>
      <c r="Z213" s="251">
        <v>41410</v>
      </c>
      <c r="AA213" s="160"/>
      <c r="AB213" s="204" t="s">
        <v>1671</v>
      </c>
    </row>
    <row r="214" spans="1:28" x14ac:dyDescent="0.3">
      <c r="A214" s="248" t="s">
        <v>24</v>
      </c>
      <c r="B214" s="249" t="s">
        <v>909</v>
      </c>
      <c r="C214" s="250">
        <v>42127</v>
      </c>
      <c r="D214" s="250"/>
      <c r="E214" s="250" t="s">
        <v>910</v>
      </c>
      <c r="F214" s="249" t="s">
        <v>104</v>
      </c>
      <c r="G214" s="250"/>
      <c r="H214" s="250">
        <v>4</v>
      </c>
      <c r="I214" s="249" t="s">
        <v>82</v>
      </c>
      <c r="J214" s="249" t="s">
        <v>176</v>
      </c>
      <c r="K214" s="249" t="s">
        <v>28</v>
      </c>
      <c r="L214" s="249" t="s">
        <v>911</v>
      </c>
      <c r="M214" s="249" t="s">
        <v>30</v>
      </c>
      <c r="N214" s="249" t="s">
        <v>34</v>
      </c>
      <c r="O214" s="250" t="s">
        <v>30</v>
      </c>
      <c r="P214" s="251">
        <v>42789</v>
      </c>
      <c r="Q214" s="251">
        <v>42782</v>
      </c>
      <c r="R214" s="251"/>
      <c r="S214" s="251">
        <v>42789</v>
      </c>
      <c r="T214" s="251"/>
      <c r="U214" s="251"/>
      <c r="V214" s="251">
        <v>43090</v>
      </c>
      <c r="W214" s="251">
        <v>43180</v>
      </c>
      <c r="X214" s="251"/>
      <c r="Y214" s="251">
        <v>43313</v>
      </c>
      <c r="Z214" s="251">
        <v>43497</v>
      </c>
      <c r="AA214" s="252" t="s">
        <v>437</v>
      </c>
      <c r="AB214" s="249" t="s">
        <v>437</v>
      </c>
    </row>
    <row r="215" spans="1:28" x14ac:dyDescent="0.3">
      <c r="A215" s="248" t="s">
        <v>24</v>
      </c>
      <c r="B215" s="249" t="s">
        <v>912</v>
      </c>
      <c r="C215" s="250">
        <v>42129</v>
      </c>
      <c r="D215" s="250"/>
      <c r="E215" s="250" t="s">
        <v>913</v>
      </c>
      <c r="F215" s="249" t="s">
        <v>914</v>
      </c>
      <c r="G215" s="250" t="s">
        <v>437</v>
      </c>
      <c r="H215" s="250">
        <v>66</v>
      </c>
      <c r="I215" s="258" t="s">
        <v>609</v>
      </c>
      <c r="J215" s="249" t="s">
        <v>439</v>
      </c>
      <c r="K215" s="249" t="s">
        <v>437</v>
      </c>
      <c r="L215" s="249" t="s">
        <v>40</v>
      </c>
      <c r="M215" s="249" t="s">
        <v>30</v>
      </c>
      <c r="N215" s="249" t="s">
        <v>40</v>
      </c>
      <c r="O215" s="251" t="s">
        <v>30</v>
      </c>
      <c r="P215" s="251" t="s">
        <v>30</v>
      </c>
      <c r="Q215" s="251">
        <v>40298</v>
      </c>
      <c r="R215" s="251" t="s">
        <v>30</v>
      </c>
      <c r="S215" s="251">
        <v>40323</v>
      </c>
      <c r="T215" s="251" t="s">
        <v>30</v>
      </c>
      <c r="U215" s="251"/>
      <c r="V215" s="251"/>
      <c r="W215" s="251"/>
      <c r="X215" s="251"/>
      <c r="Y215" s="251">
        <v>40438</v>
      </c>
      <c r="Z215" s="251">
        <v>40619</v>
      </c>
      <c r="AA215" s="252" t="s">
        <v>437</v>
      </c>
      <c r="AB215" s="249" t="s">
        <v>437</v>
      </c>
    </row>
    <row r="216" spans="1:28" x14ac:dyDescent="0.3">
      <c r="A216" s="248" t="s">
        <v>24</v>
      </c>
      <c r="B216" s="249" t="s">
        <v>915</v>
      </c>
      <c r="C216" s="250">
        <v>42129</v>
      </c>
      <c r="D216" s="250"/>
      <c r="E216" s="250" t="s">
        <v>641</v>
      </c>
      <c r="F216" s="249" t="s">
        <v>437</v>
      </c>
      <c r="G216" s="250" t="s">
        <v>437</v>
      </c>
      <c r="H216" s="250" t="s">
        <v>437</v>
      </c>
      <c r="I216" s="249" t="s">
        <v>437</v>
      </c>
      <c r="J216" s="249" t="s">
        <v>437</v>
      </c>
      <c r="K216" s="249" t="s">
        <v>437</v>
      </c>
      <c r="L216" s="249" t="s">
        <v>437</v>
      </c>
      <c r="M216" s="249" t="s">
        <v>437</v>
      </c>
      <c r="N216" s="249" t="s">
        <v>437</v>
      </c>
      <c r="O216" s="251" t="s">
        <v>30</v>
      </c>
      <c r="P216" s="251" t="s">
        <v>30</v>
      </c>
      <c r="Q216" s="251" t="s">
        <v>35</v>
      </c>
      <c r="R216" s="251" t="s">
        <v>30</v>
      </c>
      <c r="S216" s="251" t="s">
        <v>30</v>
      </c>
      <c r="T216" s="251" t="s">
        <v>30</v>
      </c>
      <c r="U216" s="251"/>
      <c r="V216" s="251"/>
      <c r="W216" s="251"/>
      <c r="X216" s="251"/>
      <c r="Y216" s="251">
        <v>37413</v>
      </c>
      <c r="Z216" s="251">
        <v>37596</v>
      </c>
      <c r="AA216" s="252" t="s">
        <v>437</v>
      </c>
      <c r="AB216" s="204"/>
    </row>
    <row r="217" spans="1:28" x14ac:dyDescent="0.3">
      <c r="A217" s="248" t="s">
        <v>24</v>
      </c>
      <c r="B217" s="249" t="s">
        <v>916</v>
      </c>
      <c r="C217" s="250">
        <v>42131</v>
      </c>
      <c r="D217" s="250"/>
      <c r="E217" s="250" t="s">
        <v>917</v>
      </c>
      <c r="F217" s="249" t="s">
        <v>25</v>
      </c>
      <c r="G217" s="250" t="s">
        <v>437</v>
      </c>
      <c r="H217" s="250">
        <v>23</v>
      </c>
      <c r="I217" s="249" t="s">
        <v>861</v>
      </c>
      <c r="J217" s="249" t="s">
        <v>644</v>
      </c>
      <c r="K217" s="249" t="s">
        <v>437</v>
      </c>
      <c r="L217" s="249" t="s">
        <v>918</v>
      </c>
      <c r="M217" s="249" t="s">
        <v>30</v>
      </c>
      <c r="N217" s="249" t="s">
        <v>459</v>
      </c>
      <c r="O217" s="251" t="s">
        <v>30</v>
      </c>
      <c r="P217" s="251" t="s">
        <v>30</v>
      </c>
      <c r="Q217" s="251">
        <v>40451</v>
      </c>
      <c r="R217" s="251" t="s">
        <v>30</v>
      </c>
      <c r="S217" s="251">
        <v>40526</v>
      </c>
      <c r="T217" s="251" t="s">
        <v>30</v>
      </c>
      <c r="U217" s="251"/>
      <c r="V217" s="251"/>
      <c r="W217" s="251">
        <v>40819</v>
      </c>
      <c r="X217" s="251"/>
      <c r="Y217" s="251">
        <v>40941</v>
      </c>
      <c r="Z217" s="251">
        <v>41123</v>
      </c>
      <c r="AA217" s="252" t="s">
        <v>437</v>
      </c>
      <c r="AB217" s="249" t="s">
        <v>437</v>
      </c>
    </row>
    <row r="218" spans="1:28" x14ac:dyDescent="0.3">
      <c r="A218" s="248" t="s">
        <v>24</v>
      </c>
      <c r="B218" s="202" t="s">
        <v>350</v>
      </c>
      <c r="C218" s="201">
        <v>42131</v>
      </c>
      <c r="D218" s="203"/>
      <c r="E218" s="250" t="s">
        <v>119</v>
      </c>
      <c r="F218" s="202" t="s">
        <v>25</v>
      </c>
      <c r="G218" s="201">
        <v>1</v>
      </c>
      <c r="H218" s="201">
        <v>14</v>
      </c>
      <c r="I218" s="203" t="s">
        <v>26</v>
      </c>
      <c r="J218" s="249" t="s">
        <v>1653</v>
      </c>
      <c r="K218" s="204" t="s">
        <v>120</v>
      </c>
      <c r="L218" s="202" t="s">
        <v>53</v>
      </c>
      <c r="M218" s="249" t="s">
        <v>30</v>
      </c>
      <c r="N218" s="202" t="s">
        <v>121</v>
      </c>
      <c r="O218" s="201" t="s">
        <v>30</v>
      </c>
      <c r="P218" s="160">
        <v>42984</v>
      </c>
      <c r="Q218" s="160">
        <v>43342</v>
      </c>
      <c r="R218" s="251" t="s">
        <v>30</v>
      </c>
      <c r="S218" s="160">
        <v>43445</v>
      </c>
      <c r="T218" s="251" t="s">
        <v>30</v>
      </c>
      <c r="U218" s="160">
        <v>44013</v>
      </c>
      <c r="V218" s="160">
        <v>44287</v>
      </c>
      <c r="W218" s="160">
        <v>44378</v>
      </c>
      <c r="X218" s="251" t="s">
        <v>30</v>
      </c>
      <c r="Y218" s="160">
        <v>44517</v>
      </c>
      <c r="Z218" s="160">
        <v>44698</v>
      </c>
      <c r="AA218" s="278"/>
      <c r="AB218" s="270" t="s">
        <v>1209</v>
      </c>
    </row>
    <row r="219" spans="1:28" x14ac:dyDescent="0.3">
      <c r="A219" s="248" t="s">
        <v>24</v>
      </c>
      <c r="B219" s="249" t="s">
        <v>919</v>
      </c>
      <c r="C219" s="250">
        <v>42133</v>
      </c>
      <c r="D219" s="250"/>
      <c r="E219" s="250" t="s">
        <v>920</v>
      </c>
      <c r="F219" s="249" t="s">
        <v>437</v>
      </c>
      <c r="G219" s="250" t="s">
        <v>437</v>
      </c>
      <c r="H219" s="250">
        <v>72</v>
      </c>
      <c r="I219" s="249" t="s">
        <v>26</v>
      </c>
      <c r="J219" s="249" t="s">
        <v>443</v>
      </c>
      <c r="K219" s="249" t="s">
        <v>437</v>
      </c>
      <c r="L219" s="249" t="s">
        <v>437</v>
      </c>
      <c r="M219" s="249" t="s">
        <v>437</v>
      </c>
      <c r="N219" s="249" t="s">
        <v>437</v>
      </c>
      <c r="O219" s="251" t="s">
        <v>30</v>
      </c>
      <c r="P219" s="251" t="s">
        <v>30</v>
      </c>
      <c r="Q219" s="251">
        <v>39682</v>
      </c>
      <c r="R219" s="251" t="s">
        <v>30</v>
      </c>
      <c r="S219" s="251" t="s">
        <v>30</v>
      </c>
      <c r="T219" s="251" t="s">
        <v>30</v>
      </c>
      <c r="U219" s="251"/>
      <c r="V219" s="251"/>
      <c r="W219" s="251"/>
      <c r="X219" s="251"/>
      <c r="Y219" s="251">
        <v>39897</v>
      </c>
      <c r="Z219" s="251">
        <v>40081</v>
      </c>
      <c r="AA219" s="252" t="s">
        <v>437</v>
      </c>
      <c r="AB219" s="249" t="s">
        <v>437</v>
      </c>
    </row>
    <row r="220" spans="1:28" x14ac:dyDescent="0.3">
      <c r="A220" s="248" t="s">
        <v>24</v>
      </c>
      <c r="B220" s="249" t="s">
        <v>921</v>
      </c>
      <c r="C220" s="250">
        <v>42133</v>
      </c>
      <c r="D220" s="250"/>
      <c r="E220" s="250" t="s">
        <v>783</v>
      </c>
      <c r="F220" s="249" t="s">
        <v>25</v>
      </c>
      <c r="G220" s="250">
        <v>1</v>
      </c>
      <c r="H220" s="250">
        <v>72</v>
      </c>
      <c r="I220" s="249" t="s">
        <v>82</v>
      </c>
      <c r="J220" s="249" t="s">
        <v>488</v>
      </c>
      <c r="K220" s="249" t="s">
        <v>922</v>
      </c>
      <c r="L220" s="249" t="s">
        <v>459</v>
      </c>
      <c r="M220" s="249" t="s">
        <v>30</v>
      </c>
      <c r="N220" s="249" t="s">
        <v>459</v>
      </c>
      <c r="O220" s="251">
        <v>40722</v>
      </c>
      <c r="P220" s="251">
        <v>41492</v>
      </c>
      <c r="Q220" s="251">
        <v>41604</v>
      </c>
      <c r="R220" s="251">
        <v>42227</v>
      </c>
      <c r="S220" s="251">
        <v>41646</v>
      </c>
      <c r="T220" s="251" t="s">
        <v>30</v>
      </c>
      <c r="U220" s="251">
        <v>41759</v>
      </c>
      <c r="V220" s="251">
        <v>41879</v>
      </c>
      <c r="W220" s="251">
        <v>41968</v>
      </c>
      <c r="X220" s="251"/>
      <c r="Y220" s="251">
        <v>42171</v>
      </c>
      <c r="Z220" s="251">
        <v>42354</v>
      </c>
      <c r="AA220" s="252" t="s">
        <v>437</v>
      </c>
      <c r="AB220" s="249" t="s">
        <v>437</v>
      </c>
    </row>
    <row r="221" spans="1:28" x14ac:dyDescent="0.3">
      <c r="A221" s="248" t="s">
        <v>24</v>
      </c>
      <c r="B221" s="249" t="s">
        <v>923</v>
      </c>
      <c r="C221" s="250">
        <v>42133</v>
      </c>
      <c r="D221" s="250"/>
      <c r="E221" s="250" t="s">
        <v>924</v>
      </c>
      <c r="F221" s="249" t="s">
        <v>437</v>
      </c>
      <c r="G221" s="250" t="s">
        <v>437</v>
      </c>
      <c r="H221" s="250" t="s">
        <v>437</v>
      </c>
      <c r="I221" s="249" t="s">
        <v>82</v>
      </c>
      <c r="J221" s="249" t="s">
        <v>472</v>
      </c>
      <c r="K221" s="249" t="s">
        <v>437</v>
      </c>
      <c r="L221" s="249" t="s">
        <v>437</v>
      </c>
      <c r="M221" s="249" t="s">
        <v>437</v>
      </c>
      <c r="N221" s="249" t="s">
        <v>437</v>
      </c>
      <c r="O221" s="251" t="s">
        <v>30</v>
      </c>
      <c r="P221" s="251" t="s">
        <v>30</v>
      </c>
      <c r="Q221" s="251">
        <v>41759</v>
      </c>
      <c r="R221" s="251" t="s">
        <v>30</v>
      </c>
      <c r="S221" s="251" t="s">
        <v>30</v>
      </c>
      <c r="T221" s="251" t="s">
        <v>30</v>
      </c>
      <c r="U221" s="251"/>
      <c r="V221" s="251"/>
      <c r="W221" s="251"/>
      <c r="X221" s="251"/>
      <c r="Y221" s="251" t="s">
        <v>30</v>
      </c>
      <c r="Z221" s="251" t="s">
        <v>30</v>
      </c>
      <c r="AA221" s="252" t="s">
        <v>437</v>
      </c>
      <c r="AB221" s="249" t="s">
        <v>437</v>
      </c>
    </row>
    <row r="222" spans="1:28" x14ac:dyDescent="0.3">
      <c r="A222" s="248" t="s">
        <v>24</v>
      </c>
      <c r="B222" s="249" t="s">
        <v>925</v>
      </c>
      <c r="C222" s="250">
        <v>42133</v>
      </c>
      <c r="D222" s="250"/>
      <c r="E222" s="250" t="s">
        <v>926</v>
      </c>
      <c r="F222" s="249" t="s">
        <v>437</v>
      </c>
      <c r="G222" s="250" t="s">
        <v>437</v>
      </c>
      <c r="H222" s="250" t="s">
        <v>437</v>
      </c>
      <c r="I222" s="249" t="s">
        <v>26</v>
      </c>
      <c r="J222" s="249" t="s">
        <v>644</v>
      </c>
      <c r="K222" s="249" t="s">
        <v>437</v>
      </c>
      <c r="L222" s="249" t="s">
        <v>437</v>
      </c>
      <c r="M222" s="249" t="s">
        <v>437</v>
      </c>
      <c r="N222" s="249" t="s">
        <v>437</v>
      </c>
      <c r="O222" s="251" t="s">
        <v>30</v>
      </c>
      <c r="P222" s="251" t="s">
        <v>30</v>
      </c>
      <c r="Q222" s="251">
        <v>42369</v>
      </c>
      <c r="R222" s="251" t="s">
        <v>30</v>
      </c>
      <c r="S222" s="251" t="s">
        <v>30</v>
      </c>
      <c r="T222" s="251" t="s">
        <v>30</v>
      </c>
      <c r="U222" s="251"/>
      <c r="V222" s="251"/>
      <c r="W222" s="251"/>
      <c r="X222" s="251"/>
      <c r="Y222" s="251">
        <v>42020</v>
      </c>
      <c r="Z222" s="251">
        <v>42201</v>
      </c>
      <c r="AA222" s="252" t="s">
        <v>437</v>
      </c>
      <c r="AB222" s="249" t="s">
        <v>437</v>
      </c>
    </row>
    <row r="223" spans="1:28" x14ac:dyDescent="0.3">
      <c r="A223" s="248" t="s">
        <v>1574</v>
      </c>
      <c r="B223" s="249" t="s">
        <v>1575</v>
      </c>
      <c r="C223" s="250"/>
      <c r="D223" s="250"/>
      <c r="E223" s="250" t="s">
        <v>1576</v>
      </c>
      <c r="F223" s="249" t="s">
        <v>44</v>
      </c>
      <c r="G223" s="250"/>
      <c r="H223" s="250"/>
      <c r="I223" s="249" t="s">
        <v>30</v>
      </c>
      <c r="J223" s="249" t="s">
        <v>30</v>
      </c>
      <c r="K223" s="249"/>
      <c r="L223" s="251" t="s">
        <v>30</v>
      </c>
      <c r="M223" s="251" t="s">
        <v>30</v>
      </c>
      <c r="N223" s="251" t="s">
        <v>30</v>
      </c>
      <c r="O223" s="251" t="s">
        <v>30</v>
      </c>
      <c r="P223" s="251" t="s">
        <v>30</v>
      </c>
      <c r="Q223" s="251" t="s">
        <v>30</v>
      </c>
      <c r="R223" s="251" t="s">
        <v>30</v>
      </c>
      <c r="S223" s="251" t="s">
        <v>30</v>
      </c>
      <c r="T223" s="251" t="s">
        <v>30</v>
      </c>
      <c r="U223" s="251"/>
      <c r="V223" s="251" t="s">
        <v>30</v>
      </c>
      <c r="W223" s="251" t="s">
        <v>30</v>
      </c>
      <c r="X223" s="251"/>
      <c r="Y223" s="251" t="s">
        <v>30</v>
      </c>
      <c r="Z223" s="251" t="s">
        <v>30</v>
      </c>
      <c r="AA223" s="252" t="s">
        <v>437</v>
      </c>
      <c r="AB223" s="249" t="s">
        <v>437</v>
      </c>
    </row>
    <row r="224" spans="1:28" x14ac:dyDescent="0.3">
      <c r="A224" s="248" t="s">
        <v>65</v>
      </c>
      <c r="B224" s="249" t="s">
        <v>927</v>
      </c>
      <c r="C224" s="250">
        <v>51001</v>
      </c>
      <c r="D224" s="250"/>
      <c r="E224" s="250" t="s">
        <v>928</v>
      </c>
      <c r="F224" s="249" t="s">
        <v>437</v>
      </c>
      <c r="G224" s="250" t="s">
        <v>437</v>
      </c>
      <c r="H224" s="250" t="s">
        <v>437</v>
      </c>
      <c r="I224" s="249" t="s">
        <v>437</v>
      </c>
      <c r="J224" s="249" t="s">
        <v>437</v>
      </c>
      <c r="K224" s="249" t="s">
        <v>437</v>
      </c>
      <c r="L224" s="249" t="s">
        <v>437</v>
      </c>
      <c r="M224" s="249" t="s">
        <v>437</v>
      </c>
      <c r="N224" s="249" t="s">
        <v>437</v>
      </c>
      <c r="O224" s="251" t="s">
        <v>30</v>
      </c>
      <c r="P224" s="251" t="s">
        <v>30</v>
      </c>
      <c r="Q224" s="251">
        <v>38888</v>
      </c>
      <c r="R224" s="251" t="s">
        <v>30</v>
      </c>
      <c r="S224" s="251" t="s">
        <v>30</v>
      </c>
      <c r="T224" s="251" t="s">
        <v>30</v>
      </c>
      <c r="U224" s="251"/>
      <c r="V224" s="251"/>
      <c r="W224" s="251"/>
      <c r="X224" s="251"/>
      <c r="Y224" s="251">
        <v>39707</v>
      </c>
      <c r="Z224" s="251">
        <v>39888</v>
      </c>
      <c r="AA224" s="252" t="s">
        <v>437</v>
      </c>
      <c r="AB224" s="249" t="s">
        <v>437</v>
      </c>
    </row>
    <row r="225" spans="1:28" x14ac:dyDescent="0.3">
      <c r="A225" s="274" t="s">
        <v>65</v>
      </c>
      <c r="B225" s="270" t="s">
        <v>929</v>
      </c>
      <c r="C225" s="260" t="s">
        <v>930</v>
      </c>
      <c r="D225" s="260"/>
      <c r="E225" s="260" t="s">
        <v>931</v>
      </c>
      <c r="F225" s="270" t="s">
        <v>25</v>
      </c>
      <c r="G225" s="260"/>
      <c r="H225" s="260">
        <v>7</v>
      </c>
      <c r="I225" s="258" t="s">
        <v>609</v>
      </c>
      <c r="J225" s="270" t="s">
        <v>759</v>
      </c>
      <c r="K225" s="270" t="s">
        <v>932</v>
      </c>
      <c r="L225" s="270" t="s">
        <v>459</v>
      </c>
      <c r="M225" s="270" t="s">
        <v>41</v>
      </c>
      <c r="N225" s="270" t="s">
        <v>459</v>
      </c>
      <c r="O225" s="262">
        <v>40625</v>
      </c>
      <c r="P225" s="262">
        <v>41388</v>
      </c>
      <c r="Q225" s="262">
        <v>41474</v>
      </c>
      <c r="R225" s="262">
        <v>42126</v>
      </c>
      <c r="S225" s="262">
        <v>41486</v>
      </c>
      <c r="T225" s="262">
        <v>41772</v>
      </c>
      <c r="U225" s="260"/>
      <c r="V225" s="262">
        <v>41773</v>
      </c>
      <c r="W225" s="262">
        <v>41862</v>
      </c>
      <c r="X225" s="262"/>
      <c r="Y225" s="262">
        <v>41961</v>
      </c>
      <c r="Z225" s="262">
        <v>42142</v>
      </c>
      <c r="AA225" s="251"/>
      <c r="AB225" s="251"/>
    </row>
    <row r="226" spans="1:28" x14ac:dyDescent="0.3">
      <c r="A226" s="248" t="s">
        <v>65</v>
      </c>
      <c r="B226" s="249" t="s">
        <v>933</v>
      </c>
      <c r="C226" s="250">
        <v>51003</v>
      </c>
      <c r="D226" s="250"/>
      <c r="E226" s="250" t="s">
        <v>934</v>
      </c>
      <c r="F226" s="249" t="s">
        <v>437</v>
      </c>
      <c r="G226" s="250" t="s">
        <v>437</v>
      </c>
      <c r="H226" s="250">
        <v>2</v>
      </c>
      <c r="I226" s="249" t="s">
        <v>437</v>
      </c>
      <c r="J226" s="249" t="s">
        <v>437</v>
      </c>
      <c r="K226" s="249" t="s">
        <v>437</v>
      </c>
      <c r="L226" s="249" t="s">
        <v>437</v>
      </c>
      <c r="M226" s="249" t="s">
        <v>437</v>
      </c>
      <c r="N226" s="249" t="s">
        <v>437</v>
      </c>
      <c r="O226" s="251" t="s">
        <v>30</v>
      </c>
      <c r="P226" s="251" t="s">
        <v>30</v>
      </c>
      <c r="Q226" s="251">
        <v>37985</v>
      </c>
      <c r="R226" s="251" t="s">
        <v>30</v>
      </c>
      <c r="S226" s="251" t="s">
        <v>30</v>
      </c>
      <c r="T226" s="251" t="s">
        <v>30</v>
      </c>
      <c r="U226" s="251"/>
      <c r="V226" s="251"/>
      <c r="W226" s="251"/>
      <c r="X226" s="251"/>
      <c r="Y226" s="251">
        <v>38203</v>
      </c>
      <c r="Z226" s="251">
        <v>38387</v>
      </c>
      <c r="AA226" s="252" t="s">
        <v>437</v>
      </c>
      <c r="AB226" s="249" t="s">
        <v>437</v>
      </c>
    </row>
    <row r="227" spans="1:28" x14ac:dyDescent="0.3">
      <c r="A227" s="248" t="s">
        <v>65</v>
      </c>
      <c r="B227" s="249" t="s">
        <v>935</v>
      </c>
      <c r="C227" s="250">
        <v>51003</v>
      </c>
      <c r="D227" s="250"/>
      <c r="E227" s="250" t="s">
        <v>936</v>
      </c>
      <c r="F227" s="249" t="s">
        <v>44</v>
      </c>
      <c r="G227" s="250"/>
      <c r="H227" s="250">
        <v>2</v>
      </c>
      <c r="I227" s="258" t="s">
        <v>609</v>
      </c>
      <c r="J227" s="249" t="s">
        <v>27</v>
      </c>
      <c r="K227" s="249" t="s">
        <v>28</v>
      </c>
      <c r="L227" s="249" t="s">
        <v>459</v>
      </c>
      <c r="M227" s="249" t="s">
        <v>30</v>
      </c>
      <c r="N227" s="249" t="s">
        <v>459</v>
      </c>
      <c r="O227" s="251" t="s">
        <v>30</v>
      </c>
      <c r="P227" s="251" t="s">
        <v>30</v>
      </c>
      <c r="Q227" s="251">
        <v>42122</v>
      </c>
      <c r="R227" s="251" t="s">
        <v>30</v>
      </c>
      <c r="S227" s="251" t="s">
        <v>30</v>
      </c>
      <c r="T227" s="251" t="s">
        <v>30</v>
      </c>
      <c r="U227" s="251"/>
      <c r="V227" s="251" t="s">
        <v>30</v>
      </c>
      <c r="W227" s="251" t="s">
        <v>30</v>
      </c>
      <c r="X227" s="251"/>
      <c r="Y227" s="251">
        <v>42324</v>
      </c>
      <c r="Z227" s="251">
        <v>42506</v>
      </c>
      <c r="AA227" s="252" t="s">
        <v>437</v>
      </c>
      <c r="AB227" s="249" t="s">
        <v>437</v>
      </c>
    </row>
    <row r="228" spans="1:28" x14ac:dyDescent="0.3">
      <c r="A228" s="248" t="s">
        <v>65</v>
      </c>
      <c r="B228" s="249" t="s">
        <v>938</v>
      </c>
      <c r="C228" s="250">
        <v>51003</v>
      </c>
      <c r="D228" s="250"/>
      <c r="E228" s="250" t="s">
        <v>939</v>
      </c>
      <c r="F228" s="249" t="s">
        <v>436</v>
      </c>
      <c r="G228" s="250" t="s">
        <v>437</v>
      </c>
      <c r="H228" s="250">
        <v>2</v>
      </c>
      <c r="I228" s="249" t="s">
        <v>26</v>
      </c>
      <c r="J228" s="249" t="s">
        <v>759</v>
      </c>
      <c r="K228" s="249" t="s">
        <v>437</v>
      </c>
      <c r="L228" s="249" t="s">
        <v>29</v>
      </c>
      <c r="M228" s="249" t="s">
        <v>30</v>
      </c>
      <c r="N228" s="249" t="s">
        <v>29</v>
      </c>
      <c r="O228" s="251" t="s">
        <v>30</v>
      </c>
      <c r="P228" s="251" t="s">
        <v>30</v>
      </c>
      <c r="Q228" s="251">
        <v>41156</v>
      </c>
      <c r="R228" s="251" t="s">
        <v>30</v>
      </c>
      <c r="S228" s="251" t="s">
        <v>30</v>
      </c>
      <c r="T228" s="251" t="s">
        <v>30</v>
      </c>
      <c r="U228" s="251"/>
      <c r="V228" s="251">
        <v>41365</v>
      </c>
      <c r="W228" s="251">
        <v>41454</v>
      </c>
      <c r="X228" s="251"/>
      <c r="Y228" s="251">
        <v>41549</v>
      </c>
      <c r="Z228" s="251">
        <v>41731</v>
      </c>
      <c r="AA228" s="252" t="s">
        <v>437</v>
      </c>
      <c r="AB228" s="249" t="s">
        <v>963</v>
      </c>
    </row>
    <row r="229" spans="1:28" x14ac:dyDescent="0.3">
      <c r="A229" s="248" t="s">
        <v>65</v>
      </c>
      <c r="B229" s="249" t="s">
        <v>940</v>
      </c>
      <c r="C229" s="250">
        <v>51510</v>
      </c>
      <c r="D229" s="250"/>
      <c r="E229" s="250" t="s">
        <v>941</v>
      </c>
      <c r="F229" s="249" t="s">
        <v>436</v>
      </c>
      <c r="G229" s="250" t="s">
        <v>437</v>
      </c>
      <c r="H229" s="250">
        <v>1</v>
      </c>
      <c r="I229" s="258" t="s">
        <v>609</v>
      </c>
      <c r="J229" s="249" t="s">
        <v>650</v>
      </c>
      <c r="K229" s="249" t="s">
        <v>437</v>
      </c>
      <c r="L229" s="249" t="s">
        <v>40</v>
      </c>
      <c r="M229" s="249" t="s">
        <v>30</v>
      </c>
      <c r="N229" s="249" t="s">
        <v>40</v>
      </c>
      <c r="O229" s="251" t="s">
        <v>30</v>
      </c>
      <c r="P229" s="251" t="s">
        <v>30</v>
      </c>
      <c r="Q229" s="251">
        <v>40072</v>
      </c>
      <c r="R229" s="251" t="s">
        <v>30</v>
      </c>
      <c r="S229" s="251" t="s">
        <v>30</v>
      </c>
      <c r="T229" s="251" t="s">
        <v>30</v>
      </c>
      <c r="U229" s="251"/>
      <c r="V229" s="251">
        <v>40337</v>
      </c>
      <c r="W229" s="251">
        <v>40445</v>
      </c>
      <c r="X229" s="251"/>
      <c r="Y229" s="251">
        <v>40528</v>
      </c>
      <c r="Z229" s="251">
        <v>40710</v>
      </c>
      <c r="AA229" s="252" t="s">
        <v>437</v>
      </c>
      <c r="AB229" s="249" t="s">
        <v>437</v>
      </c>
    </row>
    <row r="230" spans="1:28" x14ac:dyDescent="0.3">
      <c r="A230" s="248" t="s">
        <v>65</v>
      </c>
      <c r="B230" s="249" t="s">
        <v>942</v>
      </c>
      <c r="C230" s="250">
        <v>51005</v>
      </c>
      <c r="D230" s="250"/>
      <c r="E230" s="250" t="s">
        <v>943</v>
      </c>
      <c r="F230" s="249" t="s">
        <v>25</v>
      </c>
      <c r="G230" s="250" t="s">
        <v>437</v>
      </c>
      <c r="H230" s="250">
        <v>4</v>
      </c>
      <c r="I230" s="249" t="s">
        <v>861</v>
      </c>
      <c r="J230" s="249" t="s">
        <v>650</v>
      </c>
      <c r="K230" s="249" t="s">
        <v>437</v>
      </c>
      <c r="L230" s="249" t="s">
        <v>944</v>
      </c>
      <c r="M230" s="249" t="s">
        <v>30</v>
      </c>
      <c r="N230" s="249" t="s">
        <v>509</v>
      </c>
      <c r="O230" s="251" t="s">
        <v>30</v>
      </c>
      <c r="P230" s="251" t="s">
        <v>30</v>
      </c>
      <c r="Q230" s="251">
        <v>39990</v>
      </c>
      <c r="R230" s="251" t="s">
        <v>30</v>
      </c>
      <c r="S230" s="251" t="s">
        <v>30</v>
      </c>
      <c r="T230" s="251" t="s">
        <v>30</v>
      </c>
      <c r="U230" s="251"/>
      <c r="V230" s="251">
        <v>40157</v>
      </c>
      <c r="W230" s="251">
        <v>40261</v>
      </c>
      <c r="X230" s="251"/>
      <c r="Y230" s="251">
        <v>40346</v>
      </c>
      <c r="Z230" s="251">
        <v>40529</v>
      </c>
      <c r="AA230" s="252" t="s">
        <v>437</v>
      </c>
      <c r="AB230" s="249" t="s">
        <v>437</v>
      </c>
    </row>
    <row r="231" spans="1:28" x14ac:dyDescent="0.3">
      <c r="A231" s="248" t="s">
        <v>65</v>
      </c>
      <c r="B231" s="249" t="s">
        <v>942</v>
      </c>
      <c r="C231" s="250">
        <v>51580</v>
      </c>
      <c r="D231" s="250"/>
      <c r="E231" s="250" t="s">
        <v>943</v>
      </c>
      <c r="F231" s="249" t="s">
        <v>437</v>
      </c>
      <c r="G231" s="250" t="s">
        <v>437</v>
      </c>
      <c r="H231" s="250" t="s">
        <v>437</v>
      </c>
      <c r="I231" s="249" t="s">
        <v>861</v>
      </c>
      <c r="J231" s="249" t="s">
        <v>650</v>
      </c>
      <c r="K231" s="249" t="s">
        <v>437</v>
      </c>
      <c r="L231" s="249" t="s">
        <v>437</v>
      </c>
      <c r="M231" s="249" t="s">
        <v>437</v>
      </c>
      <c r="N231" s="249" t="s">
        <v>437</v>
      </c>
      <c r="O231" s="251" t="s">
        <v>30</v>
      </c>
      <c r="P231" s="251" t="s">
        <v>30</v>
      </c>
      <c r="Q231" s="251">
        <v>39990</v>
      </c>
      <c r="R231" s="251" t="s">
        <v>30</v>
      </c>
      <c r="S231" s="251" t="s">
        <v>30</v>
      </c>
      <c r="T231" s="251" t="s">
        <v>30</v>
      </c>
      <c r="U231" s="251"/>
      <c r="V231" s="251"/>
      <c r="W231" s="251"/>
      <c r="X231" s="251"/>
      <c r="Y231" s="251">
        <v>40346</v>
      </c>
      <c r="Z231" s="251">
        <v>40529</v>
      </c>
      <c r="AA231" s="252" t="s">
        <v>437</v>
      </c>
      <c r="AB231" s="249" t="s">
        <v>437</v>
      </c>
    </row>
    <row r="232" spans="1:28" x14ac:dyDescent="0.3">
      <c r="A232" s="248" t="s">
        <v>65</v>
      </c>
      <c r="B232" s="249" t="s">
        <v>946</v>
      </c>
      <c r="C232" s="250">
        <v>51007</v>
      </c>
      <c r="D232" s="250"/>
      <c r="E232" s="250" t="s">
        <v>947</v>
      </c>
      <c r="F232" s="249" t="s">
        <v>437</v>
      </c>
      <c r="G232" s="250" t="s">
        <v>437</v>
      </c>
      <c r="H232" s="250">
        <v>1</v>
      </c>
      <c r="I232" s="249" t="s">
        <v>861</v>
      </c>
      <c r="J232" s="249" t="s">
        <v>437</v>
      </c>
      <c r="K232" s="249" t="s">
        <v>437</v>
      </c>
      <c r="L232" s="249" t="s">
        <v>437</v>
      </c>
      <c r="M232" s="249" t="s">
        <v>437</v>
      </c>
      <c r="N232" s="249" t="s">
        <v>437</v>
      </c>
      <c r="O232" s="251" t="s">
        <v>30</v>
      </c>
      <c r="P232" s="251" t="s">
        <v>30</v>
      </c>
      <c r="Q232" s="251">
        <v>39571</v>
      </c>
      <c r="R232" s="251" t="s">
        <v>30</v>
      </c>
      <c r="S232" s="251" t="s">
        <v>30</v>
      </c>
      <c r="T232" s="251" t="s">
        <v>30</v>
      </c>
      <c r="U232" s="251"/>
      <c r="V232" s="251"/>
      <c r="W232" s="251"/>
      <c r="X232" s="251"/>
      <c r="Y232" s="251">
        <v>39737</v>
      </c>
      <c r="Z232" s="251">
        <v>39919</v>
      </c>
      <c r="AA232" s="252" t="s">
        <v>437</v>
      </c>
      <c r="AB232" s="249" t="s">
        <v>437</v>
      </c>
    </row>
    <row r="233" spans="1:28" x14ac:dyDescent="0.3">
      <c r="A233" s="248" t="s">
        <v>65</v>
      </c>
      <c r="B233" s="249" t="s">
        <v>313</v>
      </c>
      <c r="C233" s="250">
        <v>51007</v>
      </c>
      <c r="D233" s="250" t="s">
        <v>194</v>
      </c>
      <c r="E233" s="250" t="s">
        <v>312</v>
      </c>
      <c r="F233" s="249" t="s">
        <v>51</v>
      </c>
      <c r="G233" s="250"/>
      <c r="H233" s="250">
        <v>1</v>
      </c>
      <c r="I233" s="249" t="s">
        <v>1642</v>
      </c>
      <c r="J233" s="249" t="s">
        <v>68</v>
      </c>
      <c r="K233" s="249" t="s">
        <v>1665</v>
      </c>
      <c r="L233" s="249" t="s">
        <v>53</v>
      </c>
      <c r="M233" s="249" t="s">
        <v>35</v>
      </c>
      <c r="N233" s="249" t="s">
        <v>121</v>
      </c>
      <c r="O233" s="251">
        <v>43353</v>
      </c>
      <c r="P233" s="251">
        <v>43571</v>
      </c>
      <c r="Q233" s="251">
        <v>43707</v>
      </c>
      <c r="R233" s="251" t="s">
        <v>30</v>
      </c>
      <c r="S233" s="251">
        <v>43774</v>
      </c>
      <c r="T233" s="204"/>
      <c r="U233" s="251"/>
      <c r="V233" s="251">
        <v>44077</v>
      </c>
      <c r="W233" s="251">
        <v>44167</v>
      </c>
      <c r="X233" s="251"/>
      <c r="Y233" s="251">
        <v>44293</v>
      </c>
      <c r="Z233" s="251">
        <v>44476</v>
      </c>
      <c r="AA233" s="252"/>
      <c r="AB233" s="249"/>
    </row>
    <row r="234" spans="1:28" x14ac:dyDescent="0.3">
      <c r="A234" s="248" t="s">
        <v>65</v>
      </c>
      <c r="B234" s="249" t="s">
        <v>948</v>
      </c>
      <c r="C234" s="250">
        <v>51009</v>
      </c>
      <c r="D234" s="250"/>
      <c r="E234" s="250" t="s">
        <v>949</v>
      </c>
      <c r="F234" s="249" t="s">
        <v>437</v>
      </c>
      <c r="G234" s="250" t="s">
        <v>437</v>
      </c>
      <c r="H234" s="250" t="s">
        <v>437</v>
      </c>
      <c r="I234" s="249" t="s">
        <v>950</v>
      </c>
      <c r="J234" s="249" t="s">
        <v>437</v>
      </c>
      <c r="K234" s="249" t="s">
        <v>437</v>
      </c>
      <c r="L234" s="249" t="s">
        <v>437</v>
      </c>
      <c r="M234" s="249" t="s">
        <v>437</v>
      </c>
      <c r="N234" s="249" t="s">
        <v>437</v>
      </c>
      <c r="O234" s="251" t="s">
        <v>30</v>
      </c>
      <c r="P234" s="251" t="s">
        <v>30</v>
      </c>
      <c r="Q234" s="251">
        <v>38989</v>
      </c>
      <c r="R234" s="251" t="s">
        <v>30</v>
      </c>
      <c r="S234" s="251" t="s">
        <v>30</v>
      </c>
      <c r="T234" s="251" t="s">
        <v>30</v>
      </c>
      <c r="U234" s="251"/>
      <c r="V234" s="251"/>
      <c r="W234" s="251"/>
      <c r="X234" s="251"/>
      <c r="Y234" s="251">
        <v>39160</v>
      </c>
      <c r="Z234" s="251">
        <v>39344</v>
      </c>
      <c r="AA234" s="252" t="s">
        <v>437</v>
      </c>
      <c r="AB234" s="249" t="s">
        <v>437</v>
      </c>
    </row>
    <row r="235" spans="1:28" x14ac:dyDescent="0.3">
      <c r="A235" s="248" t="s">
        <v>65</v>
      </c>
      <c r="B235" s="249" t="s">
        <v>951</v>
      </c>
      <c r="C235" s="250">
        <v>51011</v>
      </c>
      <c r="D235" s="250"/>
      <c r="E235" s="250" t="s">
        <v>952</v>
      </c>
      <c r="F235" s="249" t="s">
        <v>437</v>
      </c>
      <c r="G235" s="250" t="s">
        <v>437</v>
      </c>
      <c r="H235" s="250" t="s">
        <v>437</v>
      </c>
      <c r="I235" s="249" t="s">
        <v>437</v>
      </c>
      <c r="J235" s="249" t="s">
        <v>437</v>
      </c>
      <c r="K235" s="249" t="s">
        <v>437</v>
      </c>
      <c r="L235" s="249" t="s">
        <v>437</v>
      </c>
      <c r="M235" s="249" t="s">
        <v>437</v>
      </c>
      <c r="N235" s="249" t="s">
        <v>437</v>
      </c>
      <c r="O235" s="251" t="s">
        <v>30</v>
      </c>
      <c r="P235" s="251" t="s">
        <v>30</v>
      </c>
      <c r="Q235" s="251">
        <v>39149</v>
      </c>
      <c r="R235" s="251" t="s">
        <v>30</v>
      </c>
      <c r="S235" s="251" t="s">
        <v>30</v>
      </c>
      <c r="T235" s="251" t="s">
        <v>30</v>
      </c>
      <c r="U235" s="251"/>
      <c r="V235" s="251"/>
      <c r="W235" s="251"/>
      <c r="X235" s="251"/>
      <c r="Y235" s="251">
        <v>39265</v>
      </c>
      <c r="Z235" s="251">
        <v>39449</v>
      </c>
      <c r="AA235" s="252" t="s">
        <v>437</v>
      </c>
      <c r="AB235" s="204"/>
    </row>
    <row r="236" spans="1:28" x14ac:dyDescent="0.3">
      <c r="A236" s="199" t="s">
        <v>65</v>
      </c>
      <c r="B236" s="204" t="s">
        <v>171</v>
      </c>
      <c r="C236" s="198"/>
      <c r="D236" s="205" t="s">
        <v>194</v>
      </c>
      <c r="E236" s="228" t="s">
        <v>351</v>
      </c>
      <c r="F236" s="204" t="s">
        <v>25</v>
      </c>
      <c r="G236" s="198" t="s">
        <v>30</v>
      </c>
      <c r="H236" s="198" t="s">
        <v>30</v>
      </c>
      <c r="I236" s="204" t="s">
        <v>82</v>
      </c>
      <c r="J236" s="204" t="s">
        <v>74</v>
      </c>
      <c r="K236" s="204" t="s">
        <v>173</v>
      </c>
      <c r="L236" s="204" t="s">
        <v>35</v>
      </c>
      <c r="M236" s="198" t="s">
        <v>35</v>
      </c>
      <c r="N236" s="204" t="s">
        <v>30</v>
      </c>
      <c r="O236" s="161">
        <v>43353</v>
      </c>
      <c r="P236" s="198" t="s">
        <v>30</v>
      </c>
      <c r="Q236" s="161" t="s">
        <v>30</v>
      </c>
      <c r="R236" s="198" t="s">
        <v>30</v>
      </c>
      <c r="S236" s="198" t="s">
        <v>30</v>
      </c>
      <c r="T236" s="198" t="s">
        <v>30</v>
      </c>
      <c r="U236" s="198" t="s">
        <v>30</v>
      </c>
      <c r="V236" s="198" t="s">
        <v>30</v>
      </c>
      <c r="W236" s="198" t="s">
        <v>30</v>
      </c>
      <c r="X236" s="198" t="s">
        <v>30</v>
      </c>
      <c r="Y236" s="198" t="s">
        <v>30</v>
      </c>
      <c r="Z236" s="198" t="s">
        <v>30</v>
      </c>
      <c r="AA236" s="252" t="s">
        <v>437</v>
      </c>
      <c r="AB236" s="249" t="s">
        <v>437</v>
      </c>
    </row>
    <row r="237" spans="1:28" x14ac:dyDescent="0.3">
      <c r="A237" s="248" t="s">
        <v>65</v>
      </c>
      <c r="B237" s="249" t="s">
        <v>953</v>
      </c>
      <c r="C237" s="250">
        <v>51013</v>
      </c>
      <c r="D237" s="250"/>
      <c r="E237" s="250" t="s">
        <v>954</v>
      </c>
      <c r="F237" s="249" t="s">
        <v>436</v>
      </c>
      <c r="G237" s="250">
        <v>1</v>
      </c>
      <c r="H237" s="250">
        <v>1</v>
      </c>
      <c r="I237" s="258" t="s">
        <v>609</v>
      </c>
      <c r="J237" s="249" t="s">
        <v>650</v>
      </c>
      <c r="K237" s="249" t="s">
        <v>437</v>
      </c>
      <c r="L237" s="249" t="s">
        <v>40</v>
      </c>
      <c r="M237" s="249" t="s">
        <v>30</v>
      </c>
      <c r="N237" s="249" t="s">
        <v>459</v>
      </c>
      <c r="O237" s="251" t="s">
        <v>30</v>
      </c>
      <c r="P237" s="251" t="s">
        <v>30</v>
      </c>
      <c r="Q237" s="251">
        <v>40079</v>
      </c>
      <c r="R237" s="251" t="s">
        <v>30</v>
      </c>
      <c r="S237" s="251" t="s">
        <v>30</v>
      </c>
      <c r="T237" s="251" t="s">
        <v>30</v>
      </c>
      <c r="U237" s="251">
        <v>41082</v>
      </c>
      <c r="V237" s="251">
        <v>40363</v>
      </c>
      <c r="W237" s="251">
        <v>40452</v>
      </c>
      <c r="X237" s="251"/>
      <c r="Y237" s="251">
        <v>41324</v>
      </c>
      <c r="Z237" s="251">
        <v>41505</v>
      </c>
      <c r="AA237" s="252" t="s">
        <v>437</v>
      </c>
      <c r="AB237" s="249" t="s">
        <v>437</v>
      </c>
    </row>
    <row r="238" spans="1:28" x14ac:dyDescent="0.3">
      <c r="A238" s="248" t="s">
        <v>65</v>
      </c>
      <c r="B238" s="249" t="s">
        <v>955</v>
      </c>
      <c r="C238" s="250">
        <v>51013</v>
      </c>
      <c r="D238" s="250"/>
      <c r="E238" s="250" t="s">
        <v>956</v>
      </c>
      <c r="F238" s="249" t="s">
        <v>437</v>
      </c>
      <c r="G238" s="250" t="s">
        <v>437</v>
      </c>
      <c r="H238" s="250" t="s">
        <v>437</v>
      </c>
      <c r="I238" s="258" t="s">
        <v>609</v>
      </c>
      <c r="J238" s="249" t="s">
        <v>650</v>
      </c>
      <c r="K238" s="249" t="s">
        <v>437</v>
      </c>
      <c r="L238" s="249" t="s">
        <v>437</v>
      </c>
      <c r="M238" s="249" t="s">
        <v>437</v>
      </c>
      <c r="N238" s="249" t="s">
        <v>437</v>
      </c>
      <c r="O238" s="251" t="s">
        <v>30</v>
      </c>
      <c r="P238" s="251" t="s">
        <v>30</v>
      </c>
      <c r="Q238" s="251">
        <v>41082</v>
      </c>
      <c r="R238" s="251" t="s">
        <v>30</v>
      </c>
      <c r="S238" s="251" t="s">
        <v>30</v>
      </c>
      <c r="T238" s="251" t="s">
        <v>30</v>
      </c>
      <c r="U238" s="251"/>
      <c r="V238" s="251"/>
      <c r="W238" s="251"/>
      <c r="X238" s="251"/>
      <c r="Y238" s="251" t="s">
        <v>30</v>
      </c>
      <c r="Z238" s="251" t="s">
        <v>30</v>
      </c>
      <c r="AA238" s="270" t="s">
        <v>437</v>
      </c>
      <c r="AB238" s="270" t="s">
        <v>437</v>
      </c>
    </row>
    <row r="239" spans="1:28" x14ac:dyDescent="0.3">
      <c r="A239" s="248" t="s">
        <v>65</v>
      </c>
      <c r="B239" s="249" t="s">
        <v>957</v>
      </c>
      <c r="C239" s="250">
        <v>51820</v>
      </c>
      <c r="D239" s="250"/>
      <c r="E239" s="250" t="s">
        <v>958</v>
      </c>
      <c r="F239" s="249" t="s">
        <v>437</v>
      </c>
      <c r="G239" s="250" t="s">
        <v>437</v>
      </c>
      <c r="H239" s="250" t="s">
        <v>437</v>
      </c>
      <c r="I239" s="249" t="s">
        <v>438</v>
      </c>
      <c r="J239" s="249" t="s">
        <v>437</v>
      </c>
      <c r="K239" s="249" t="s">
        <v>437</v>
      </c>
      <c r="L239" s="249" t="s">
        <v>437</v>
      </c>
      <c r="M239" s="249" t="s">
        <v>437</v>
      </c>
      <c r="N239" s="249" t="s">
        <v>437</v>
      </c>
      <c r="O239" s="251" t="s">
        <v>30</v>
      </c>
      <c r="P239" s="251" t="s">
        <v>30</v>
      </c>
      <c r="Q239" s="251">
        <v>39029</v>
      </c>
      <c r="R239" s="251" t="s">
        <v>30</v>
      </c>
      <c r="S239" s="251" t="s">
        <v>30</v>
      </c>
      <c r="T239" s="251" t="s">
        <v>30</v>
      </c>
      <c r="U239" s="251"/>
      <c r="V239" s="251"/>
      <c r="W239" s="251"/>
      <c r="X239" s="251"/>
      <c r="Y239" s="251">
        <v>39169</v>
      </c>
      <c r="Z239" s="251">
        <v>39353</v>
      </c>
      <c r="AA239" s="252" t="s">
        <v>437</v>
      </c>
      <c r="AB239" s="249" t="s">
        <v>437</v>
      </c>
    </row>
    <row r="240" spans="1:28" x14ac:dyDescent="0.3">
      <c r="A240" s="248" t="s">
        <v>65</v>
      </c>
      <c r="B240" s="249" t="s">
        <v>957</v>
      </c>
      <c r="C240" s="250">
        <v>51790</v>
      </c>
      <c r="D240" s="250"/>
      <c r="E240" s="250" t="s">
        <v>958</v>
      </c>
      <c r="F240" s="249" t="s">
        <v>437</v>
      </c>
      <c r="G240" s="250" t="s">
        <v>437</v>
      </c>
      <c r="H240" s="250" t="s">
        <v>437</v>
      </c>
      <c r="I240" s="249" t="s">
        <v>438</v>
      </c>
      <c r="J240" s="249" t="s">
        <v>437</v>
      </c>
      <c r="K240" s="249" t="s">
        <v>437</v>
      </c>
      <c r="L240" s="249" t="s">
        <v>437</v>
      </c>
      <c r="M240" s="249" t="s">
        <v>437</v>
      </c>
      <c r="N240" s="249" t="s">
        <v>437</v>
      </c>
      <c r="O240" s="251" t="s">
        <v>30</v>
      </c>
      <c r="P240" s="251" t="s">
        <v>30</v>
      </c>
      <c r="Q240" s="251">
        <v>39029</v>
      </c>
      <c r="R240" s="251" t="s">
        <v>30</v>
      </c>
      <c r="S240" s="251" t="s">
        <v>30</v>
      </c>
      <c r="T240" s="251" t="s">
        <v>30</v>
      </c>
      <c r="U240" s="251"/>
      <c r="V240" s="251"/>
      <c r="W240" s="251"/>
      <c r="X240" s="251"/>
      <c r="Y240" s="251">
        <v>39169</v>
      </c>
      <c r="Z240" s="251">
        <v>39353</v>
      </c>
      <c r="AA240" s="252" t="s">
        <v>437</v>
      </c>
      <c r="AB240" s="249" t="s">
        <v>437</v>
      </c>
    </row>
    <row r="241" spans="1:28" x14ac:dyDescent="0.3">
      <c r="A241" s="248" t="s">
        <v>65</v>
      </c>
      <c r="B241" s="249" t="s">
        <v>957</v>
      </c>
      <c r="C241" s="250">
        <v>51015</v>
      </c>
      <c r="D241" s="250"/>
      <c r="E241" s="250" t="s">
        <v>958</v>
      </c>
      <c r="F241" s="249" t="s">
        <v>437</v>
      </c>
      <c r="G241" s="250" t="s">
        <v>437</v>
      </c>
      <c r="H241" s="250" t="s">
        <v>437</v>
      </c>
      <c r="I241" s="249" t="s">
        <v>438</v>
      </c>
      <c r="J241" s="249" t="s">
        <v>437</v>
      </c>
      <c r="K241" s="249" t="s">
        <v>437</v>
      </c>
      <c r="L241" s="249" t="s">
        <v>437</v>
      </c>
      <c r="M241" s="249" t="s">
        <v>437</v>
      </c>
      <c r="N241" s="249" t="s">
        <v>437</v>
      </c>
      <c r="O241" s="251" t="s">
        <v>30</v>
      </c>
      <c r="P241" s="251" t="s">
        <v>30</v>
      </c>
      <c r="Q241" s="251">
        <v>39029</v>
      </c>
      <c r="R241" s="251" t="s">
        <v>30</v>
      </c>
      <c r="S241" s="251" t="s">
        <v>30</v>
      </c>
      <c r="T241" s="251" t="s">
        <v>30</v>
      </c>
      <c r="U241" s="251"/>
      <c r="V241" s="251"/>
      <c r="W241" s="251"/>
      <c r="X241" s="251"/>
      <c r="Y241" s="251">
        <v>39169</v>
      </c>
      <c r="Z241" s="251">
        <v>39353</v>
      </c>
      <c r="AA241" s="252" t="s">
        <v>437</v>
      </c>
      <c r="AB241" s="249" t="s">
        <v>437</v>
      </c>
    </row>
    <row r="242" spans="1:28" x14ac:dyDescent="0.3">
      <c r="A242" s="248" t="s">
        <v>65</v>
      </c>
      <c r="B242" s="249" t="s">
        <v>959</v>
      </c>
      <c r="C242" s="250">
        <v>51015</v>
      </c>
      <c r="D242" s="250"/>
      <c r="E242" s="250" t="s">
        <v>960</v>
      </c>
      <c r="F242" s="249" t="s">
        <v>25</v>
      </c>
      <c r="G242" s="250" t="s">
        <v>437</v>
      </c>
      <c r="H242" s="250">
        <v>3</v>
      </c>
      <c r="I242" s="258" t="s">
        <v>609</v>
      </c>
      <c r="J242" s="249" t="s">
        <v>759</v>
      </c>
      <c r="K242" s="249" t="s">
        <v>610</v>
      </c>
      <c r="L242" s="249" t="s">
        <v>961</v>
      </c>
      <c r="M242" s="249" t="s">
        <v>30</v>
      </c>
      <c r="N242" s="249" t="s">
        <v>459</v>
      </c>
      <c r="O242" s="251" t="s">
        <v>30</v>
      </c>
      <c r="P242" s="251" t="s">
        <v>30</v>
      </c>
      <c r="Q242" s="251">
        <v>41698</v>
      </c>
      <c r="R242" s="251" t="s">
        <v>30</v>
      </c>
      <c r="S242" s="251">
        <v>41779</v>
      </c>
      <c r="T242" s="251" t="s">
        <v>30</v>
      </c>
      <c r="U242" s="251"/>
      <c r="V242" s="251">
        <v>41857</v>
      </c>
      <c r="W242" s="251">
        <v>41946</v>
      </c>
      <c r="X242" s="251"/>
      <c r="Y242" s="251">
        <v>42038</v>
      </c>
      <c r="Z242" s="251">
        <v>42219</v>
      </c>
      <c r="AA242" s="252" t="s">
        <v>437</v>
      </c>
      <c r="AB242" s="249" t="s">
        <v>437</v>
      </c>
    </row>
    <row r="243" spans="1:28" x14ac:dyDescent="0.3">
      <c r="A243" s="248" t="s">
        <v>65</v>
      </c>
      <c r="B243" s="249" t="s">
        <v>959</v>
      </c>
      <c r="C243" s="250">
        <v>51015</v>
      </c>
      <c r="D243" s="250"/>
      <c r="E243" s="250" t="s">
        <v>962</v>
      </c>
      <c r="F243" s="249" t="s">
        <v>25</v>
      </c>
      <c r="G243" s="250" t="s">
        <v>437</v>
      </c>
      <c r="H243" s="250">
        <v>2</v>
      </c>
      <c r="I243" s="258" t="s">
        <v>609</v>
      </c>
      <c r="J243" s="249" t="s">
        <v>650</v>
      </c>
      <c r="K243" s="249" t="s">
        <v>437</v>
      </c>
      <c r="L243" s="249" t="s">
        <v>40</v>
      </c>
      <c r="M243" s="249" t="s">
        <v>30</v>
      </c>
      <c r="N243" s="249" t="s">
        <v>40</v>
      </c>
      <c r="O243" s="251" t="s">
        <v>30</v>
      </c>
      <c r="P243" s="251" t="s">
        <v>30</v>
      </c>
      <c r="Q243" s="251">
        <v>39885</v>
      </c>
      <c r="R243" s="251" t="s">
        <v>30</v>
      </c>
      <c r="S243" s="251" t="s">
        <v>30</v>
      </c>
      <c r="T243" s="251" t="s">
        <v>30</v>
      </c>
      <c r="U243" s="251"/>
      <c r="V243" s="251"/>
      <c r="W243" s="251"/>
      <c r="X243" s="251"/>
      <c r="Y243" s="251">
        <v>40000</v>
      </c>
      <c r="Z243" s="251">
        <v>40184</v>
      </c>
      <c r="AA243" s="252" t="s">
        <v>437</v>
      </c>
      <c r="AB243" s="249" t="s">
        <v>437</v>
      </c>
    </row>
    <row r="244" spans="1:28" x14ac:dyDescent="0.3">
      <c r="A244" s="248" t="s">
        <v>65</v>
      </c>
      <c r="B244" s="249" t="s">
        <v>959</v>
      </c>
      <c r="C244" s="250">
        <v>51790</v>
      </c>
      <c r="D244" s="250"/>
      <c r="E244" s="250" t="s">
        <v>962</v>
      </c>
      <c r="F244" s="249" t="s">
        <v>437</v>
      </c>
      <c r="G244" s="250" t="s">
        <v>437</v>
      </c>
      <c r="H244" s="250" t="s">
        <v>437</v>
      </c>
      <c r="I244" s="258" t="s">
        <v>609</v>
      </c>
      <c r="J244" s="249" t="s">
        <v>650</v>
      </c>
      <c r="K244" s="249" t="s">
        <v>437</v>
      </c>
      <c r="L244" s="249" t="s">
        <v>437</v>
      </c>
      <c r="M244" s="249" t="s">
        <v>437</v>
      </c>
      <c r="N244" s="249" t="s">
        <v>437</v>
      </c>
      <c r="O244" s="251" t="s">
        <v>30</v>
      </c>
      <c r="P244" s="251" t="s">
        <v>30</v>
      </c>
      <c r="Q244" s="251">
        <v>39885</v>
      </c>
      <c r="R244" s="251" t="s">
        <v>30</v>
      </c>
      <c r="S244" s="251" t="s">
        <v>30</v>
      </c>
      <c r="T244" s="251" t="s">
        <v>30</v>
      </c>
      <c r="U244" s="251"/>
      <c r="V244" s="251"/>
      <c r="W244" s="251"/>
      <c r="X244" s="251"/>
      <c r="Y244" s="251">
        <v>40000</v>
      </c>
      <c r="Z244" s="251">
        <v>40184</v>
      </c>
      <c r="AA244" s="252" t="s">
        <v>437</v>
      </c>
      <c r="AB244" s="249" t="s">
        <v>437</v>
      </c>
    </row>
    <row r="245" spans="1:28" x14ac:dyDescent="0.3">
      <c r="A245" s="248" t="s">
        <v>65</v>
      </c>
      <c r="B245" s="249" t="s">
        <v>959</v>
      </c>
      <c r="C245" s="250">
        <v>51165</v>
      </c>
      <c r="D245" s="250"/>
      <c r="E245" s="250" t="s">
        <v>962</v>
      </c>
      <c r="F245" s="249" t="s">
        <v>437</v>
      </c>
      <c r="G245" s="250" t="s">
        <v>437</v>
      </c>
      <c r="H245" s="250" t="s">
        <v>437</v>
      </c>
      <c r="I245" s="258" t="s">
        <v>609</v>
      </c>
      <c r="J245" s="249" t="s">
        <v>650</v>
      </c>
      <c r="K245" s="249" t="s">
        <v>437</v>
      </c>
      <c r="L245" s="249" t="s">
        <v>437</v>
      </c>
      <c r="M245" s="249" t="s">
        <v>437</v>
      </c>
      <c r="N245" s="249" t="s">
        <v>437</v>
      </c>
      <c r="O245" s="251" t="s">
        <v>30</v>
      </c>
      <c r="P245" s="251" t="s">
        <v>30</v>
      </c>
      <c r="Q245" s="251">
        <v>39885</v>
      </c>
      <c r="R245" s="251" t="s">
        <v>30</v>
      </c>
      <c r="S245" s="251" t="s">
        <v>30</v>
      </c>
      <c r="T245" s="251" t="s">
        <v>30</v>
      </c>
      <c r="U245" s="251"/>
      <c r="V245" s="251"/>
      <c r="W245" s="251"/>
      <c r="X245" s="251"/>
      <c r="Y245" s="251">
        <v>40000</v>
      </c>
      <c r="Z245" s="251">
        <v>40184</v>
      </c>
      <c r="AA245" s="252" t="s">
        <v>437</v>
      </c>
      <c r="AB245" s="249" t="s">
        <v>994</v>
      </c>
    </row>
    <row r="246" spans="1:28" x14ac:dyDescent="0.3">
      <c r="A246" s="248" t="s">
        <v>65</v>
      </c>
      <c r="B246" s="249" t="s">
        <v>964</v>
      </c>
      <c r="C246" s="250">
        <v>51015</v>
      </c>
      <c r="D246" s="250"/>
      <c r="E246" s="250" t="s">
        <v>965</v>
      </c>
      <c r="F246" s="249" t="s">
        <v>25</v>
      </c>
      <c r="G246" s="250" t="s">
        <v>437</v>
      </c>
      <c r="H246" s="250">
        <v>1</v>
      </c>
      <c r="I246" s="258" t="s">
        <v>609</v>
      </c>
      <c r="J246" s="249" t="s">
        <v>650</v>
      </c>
      <c r="K246" s="249" t="s">
        <v>437</v>
      </c>
      <c r="L246" s="249" t="s">
        <v>459</v>
      </c>
      <c r="M246" s="249" t="s">
        <v>459</v>
      </c>
      <c r="N246" s="249" t="s">
        <v>459</v>
      </c>
      <c r="O246" s="251" t="s">
        <v>30</v>
      </c>
      <c r="P246" s="251" t="s">
        <v>30</v>
      </c>
      <c r="Q246" s="251">
        <v>40410</v>
      </c>
      <c r="R246" s="251" t="s">
        <v>30</v>
      </c>
      <c r="S246" s="251" t="s">
        <v>30</v>
      </c>
      <c r="T246" s="251" t="s">
        <v>30</v>
      </c>
      <c r="U246" s="251"/>
      <c r="V246" s="251"/>
      <c r="W246" s="251"/>
      <c r="X246" s="251"/>
      <c r="Y246" s="251">
        <v>40561</v>
      </c>
      <c r="Z246" s="251">
        <v>40742</v>
      </c>
      <c r="AA246" s="252" t="s">
        <v>437</v>
      </c>
      <c r="AB246" s="249" t="s">
        <v>437</v>
      </c>
    </row>
    <row r="247" spans="1:28" x14ac:dyDescent="0.3">
      <c r="A247" s="248" t="s">
        <v>65</v>
      </c>
      <c r="B247" s="249" t="s">
        <v>966</v>
      </c>
      <c r="C247" s="250">
        <v>51017</v>
      </c>
      <c r="D247" s="250"/>
      <c r="E247" s="250" t="s">
        <v>967</v>
      </c>
      <c r="F247" s="249" t="s">
        <v>437</v>
      </c>
      <c r="G247" s="250" t="s">
        <v>437</v>
      </c>
      <c r="H247" s="250">
        <v>1</v>
      </c>
      <c r="I247" s="249" t="s">
        <v>861</v>
      </c>
      <c r="J247" s="249" t="s">
        <v>437</v>
      </c>
      <c r="K247" s="249" t="s">
        <v>437</v>
      </c>
      <c r="L247" s="249" t="s">
        <v>437</v>
      </c>
      <c r="M247" s="249" t="s">
        <v>437</v>
      </c>
      <c r="N247" s="249" t="s">
        <v>437</v>
      </c>
      <c r="O247" s="251" t="s">
        <v>30</v>
      </c>
      <c r="P247" s="251" t="s">
        <v>30</v>
      </c>
      <c r="Q247" s="251">
        <v>39525</v>
      </c>
      <c r="R247" s="251" t="s">
        <v>30</v>
      </c>
      <c r="S247" s="251" t="s">
        <v>30</v>
      </c>
      <c r="T247" s="251" t="s">
        <v>30</v>
      </c>
      <c r="U247" s="251"/>
      <c r="V247" s="251"/>
      <c r="W247" s="251"/>
      <c r="X247" s="251"/>
      <c r="Y247" s="251">
        <v>39723</v>
      </c>
      <c r="Z247" s="251">
        <v>39905</v>
      </c>
      <c r="AA247" s="252" t="s">
        <v>437</v>
      </c>
      <c r="AB247" s="249" t="s">
        <v>437</v>
      </c>
    </row>
    <row r="248" spans="1:28" x14ac:dyDescent="0.3">
      <c r="A248" s="248" t="s">
        <v>65</v>
      </c>
      <c r="B248" s="249" t="s">
        <v>968</v>
      </c>
      <c r="C248" s="250">
        <v>51019</v>
      </c>
      <c r="D248" s="250"/>
      <c r="E248" s="250" t="s">
        <v>969</v>
      </c>
      <c r="F248" s="249" t="s">
        <v>25</v>
      </c>
      <c r="G248" s="250" t="s">
        <v>437</v>
      </c>
      <c r="H248" s="250">
        <v>2</v>
      </c>
      <c r="I248" s="258" t="s">
        <v>609</v>
      </c>
      <c r="J248" s="249" t="s">
        <v>650</v>
      </c>
      <c r="K248" s="249" t="s">
        <v>437</v>
      </c>
      <c r="L248" s="249" t="s">
        <v>40</v>
      </c>
      <c r="M248" s="249" t="s">
        <v>30</v>
      </c>
      <c r="N248" s="249" t="s">
        <v>40</v>
      </c>
      <c r="O248" s="251" t="s">
        <v>30</v>
      </c>
      <c r="P248" s="251" t="s">
        <v>30</v>
      </c>
      <c r="Q248" s="251">
        <v>39478</v>
      </c>
      <c r="R248" s="251" t="s">
        <v>30</v>
      </c>
      <c r="S248" s="251" t="s">
        <v>30</v>
      </c>
      <c r="T248" s="251" t="s">
        <v>30</v>
      </c>
      <c r="U248" s="251"/>
      <c r="V248" s="251">
        <v>40107</v>
      </c>
      <c r="W248" s="251">
        <v>40197</v>
      </c>
      <c r="X248" s="251"/>
      <c r="Y248" s="251">
        <v>40266</v>
      </c>
      <c r="Z248" s="251">
        <v>40450</v>
      </c>
      <c r="AA248" s="252" t="s">
        <v>437</v>
      </c>
      <c r="AB248" s="204"/>
    </row>
    <row r="249" spans="1:28" x14ac:dyDescent="0.3">
      <c r="A249" s="248" t="s">
        <v>65</v>
      </c>
      <c r="B249" s="249" t="s">
        <v>968</v>
      </c>
      <c r="C249" s="250">
        <v>51515</v>
      </c>
      <c r="D249" s="250"/>
      <c r="E249" s="250" t="s">
        <v>969</v>
      </c>
      <c r="F249" s="249" t="s">
        <v>437</v>
      </c>
      <c r="G249" s="250" t="s">
        <v>437</v>
      </c>
      <c r="H249" s="250" t="s">
        <v>437</v>
      </c>
      <c r="I249" s="258" t="s">
        <v>609</v>
      </c>
      <c r="J249" s="249" t="s">
        <v>650</v>
      </c>
      <c r="K249" s="249" t="s">
        <v>437</v>
      </c>
      <c r="L249" s="249" t="s">
        <v>437</v>
      </c>
      <c r="M249" s="249" t="s">
        <v>437</v>
      </c>
      <c r="N249" s="249" t="s">
        <v>437</v>
      </c>
      <c r="O249" s="251" t="s">
        <v>30</v>
      </c>
      <c r="P249" s="251" t="s">
        <v>30</v>
      </c>
      <c r="Q249" s="251">
        <v>39478</v>
      </c>
      <c r="R249" s="251" t="s">
        <v>30</v>
      </c>
      <c r="S249" s="251" t="s">
        <v>30</v>
      </c>
      <c r="T249" s="251" t="s">
        <v>30</v>
      </c>
      <c r="U249" s="251"/>
      <c r="V249" s="251"/>
      <c r="W249" s="251"/>
      <c r="X249" s="251"/>
      <c r="Y249" s="251">
        <v>40266</v>
      </c>
      <c r="Z249" s="251">
        <v>40450</v>
      </c>
      <c r="AA249" s="252" t="s">
        <v>437</v>
      </c>
      <c r="AB249" s="249" t="s">
        <v>437</v>
      </c>
    </row>
    <row r="250" spans="1:28" x14ac:dyDescent="0.3">
      <c r="A250" s="199" t="s">
        <v>65</v>
      </c>
      <c r="B250" s="204" t="s">
        <v>174</v>
      </c>
      <c r="C250" s="198"/>
      <c r="D250" s="205" t="s">
        <v>195</v>
      </c>
      <c r="E250" s="228" t="s">
        <v>352</v>
      </c>
      <c r="F250" s="204" t="s">
        <v>25</v>
      </c>
      <c r="G250" s="198" t="s">
        <v>30</v>
      </c>
      <c r="H250" s="198" t="s">
        <v>30</v>
      </c>
      <c r="I250" s="204" t="s">
        <v>82</v>
      </c>
      <c r="J250" s="204" t="s">
        <v>68</v>
      </c>
      <c r="K250" s="204" t="s">
        <v>173</v>
      </c>
      <c r="L250" s="204" t="s">
        <v>35</v>
      </c>
      <c r="M250" s="198" t="s">
        <v>35</v>
      </c>
      <c r="N250" s="204" t="s">
        <v>30</v>
      </c>
      <c r="O250" s="161">
        <v>43355</v>
      </c>
      <c r="P250" s="198" t="s">
        <v>30</v>
      </c>
      <c r="Q250" s="161" t="s">
        <v>30</v>
      </c>
      <c r="R250" s="198" t="s">
        <v>30</v>
      </c>
      <c r="S250" s="198" t="s">
        <v>30</v>
      </c>
      <c r="T250" s="198" t="s">
        <v>30</v>
      </c>
      <c r="U250" s="198" t="s">
        <v>30</v>
      </c>
      <c r="V250" s="198" t="s">
        <v>30</v>
      </c>
      <c r="W250" s="198" t="s">
        <v>30</v>
      </c>
      <c r="X250" s="198" t="s">
        <v>30</v>
      </c>
      <c r="Y250" s="198" t="s">
        <v>30</v>
      </c>
      <c r="Z250" s="198" t="s">
        <v>30</v>
      </c>
      <c r="AA250" s="204"/>
      <c r="AB250" s="270" t="s">
        <v>437</v>
      </c>
    </row>
    <row r="251" spans="1:28" x14ac:dyDescent="0.3">
      <c r="A251" s="248" t="s">
        <v>65</v>
      </c>
      <c r="B251" s="249" t="s">
        <v>970</v>
      </c>
      <c r="C251" s="250">
        <v>51021</v>
      </c>
      <c r="D251" s="250"/>
      <c r="E251" s="250" t="s">
        <v>971</v>
      </c>
      <c r="F251" s="249" t="s">
        <v>437</v>
      </c>
      <c r="G251" s="250" t="s">
        <v>437</v>
      </c>
      <c r="H251" s="250" t="s">
        <v>437</v>
      </c>
      <c r="I251" s="249" t="s">
        <v>437</v>
      </c>
      <c r="J251" s="249" t="s">
        <v>437</v>
      </c>
      <c r="K251" s="249" t="s">
        <v>437</v>
      </c>
      <c r="L251" s="249" t="s">
        <v>437</v>
      </c>
      <c r="M251" s="249" t="s">
        <v>437</v>
      </c>
      <c r="N251" s="249" t="s">
        <v>437</v>
      </c>
      <c r="O251" s="251" t="s">
        <v>30</v>
      </c>
      <c r="P251" s="251" t="s">
        <v>30</v>
      </c>
      <c r="Q251" s="251">
        <v>39122</v>
      </c>
      <c r="R251" s="251" t="s">
        <v>30</v>
      </c>
      <c r="S251" s="251" t="s">
        <v>30</v>
      </c>
      <c r="T251" s="251" t="s">
        <v>30</v>
      </c>
      <c r="U251" s="251"/>
      <c r="V251" s="251"/>
      <c r="W251" s="251"/>
      <c r="X251" s="251"/>
      <c r="Y251" s="251">
        <v>39357</v>
      </c>
      <c r="Z251" s="251">
        <v>39540</v>
      </c>
      <c r="AA251" s="252" t="s">
        <v>437</v>
      </c>
      <c r="AB251" s="249" t="s">
        <v>437</v>
      </c>
    </row>
    <row r="252" spans="1:28" x14ac:dyDescent="0.3">
      <c r="A252" s="248" t="s">
        <v>65</v>
      </c>
      <c r="B252" s="249" t="s">
        <v>972</v>
      </c>
      <c r="C252" s="250">
        <v>51023</v>
      </c>
      <c r="D252" s="250"/>
      <c r="E252" s="250" t="s">
        <v>973</v>
      </c>
      <c r="F252" s="249" t="s">
        <v>25</v>
      </c>
      <c r="G252" s="250" t="s">
        <v>437</v>
      </c>
      <c r="H252" s="250">
        <v>4</v>
      </c>
      <c r="I252" s="249" t="s">
        <v>861</v>
      </c>
      <c r="J252" s="249" t="s">
        <v>548</v>
      </c>
      <c r="K252" s="249" t="s">
        <v>437</v>
      </c>
      <c r="L252" s="249" t="s">
        <v>944</v>
      </c>
      <c r="M252" s="249" t="s">
        <v>30</v>
      </c>
      <c r="N252" s="249" t="s">
        <v>509</v>
      </c>
      <c r="O252" s="251" t="s">
        <v>30</v>
      </c>
      <c r="P252" s="251" t="s">
        <v>30</v>
      </c>
      <c r="Q252" s="251">
        <v>40001</v>
      </c>
      <c r="R252" s="251" t="s">
        <v>30</v>
      </c>
      <c r="S252" s="251" t="s">
        <v>30</v>
      </c>
      <c r="T252" s="251" t="s">
        <v>30</v>
      </c>
      <c r="U252" s="251"/>
      <c r="V252" s="251">
        <v>40156</v>
      </c>
      <c r="W252" s="251">
        <v>40267</v>
      </c>
      <c r="X252" s="251"/>
      <c r="Y252" s="251">
        <v>40346</v>
      </c>
      <c r="Z252" s="251">
        <v>40529</v>
      </c>
      <c r="AA252" s="252" t="s">
        <v>437</v>
      </c>
      <c r="AB252" s="249" t="s">
        <v>437</v>
      </c>
    </row>
    <row r="253" spans="1:28" x14ac:dyDescent="0.3">
      <c r="A253" s="248" t="s">
        <v>65</v>
      </c>
      <c r="B253" s="249" t="s">
        <v>974</v>
      </c>
      <c r="C253" s="250">
        <v>51520</v>
      </c>
      <c r="D253" s="250"/>
      <c r="E253" s="250" t="s">
        <v>975</v>
      </c>
      <c r="F253" s="249" t="s">
        <v>437</v>
      </c>
      <c r="G253" s="250" t="s">
        <v>437</v>
      </c>
      <c r="H253" s="250">
        <v>1</v>
      </c>
      <c r="I253" s="249" t="s">
        <v>437</v>
      </c>
      <c r="J253" s="249" t="s">
        <v>437</v>
      </c>
      <c r="K253" s="249" t="s">
        <v>437</v>
      </c>
      <c r="L253" s="249" t="s">
        <v>437</v>
      </c>
      <c r="M253" s="249" t="s">
        <v>437</v>
      </c>
      <c r="N253" s="249" t="s">
        <v>437</v>
      </c>
      <c r="O253" s="251" t="s">
        <v>30</v>
      </c>
      <c r="P253" s="251" t="s">
        <v>30</v>
      </c>
      <c r="Q253" s="251">
        <v>37586</v>
      </c>
      <c r="R253" s="251" t="s">
        <v>30</v>
      </c>
      <c r="S253" s="251" t="s">
        <v>30</v>
      </c>
      <c r="T253" s="251" t="s">
        <v>30</v>
      </c>
      <c r="U253" s="251"/>
      <c r="V253" s="251"/>
      <c r="W253" s="251"/>
      <c r="X253" s="251"/>
      <c r="Y253" s="251" t="s">
        <v>30</v>
      </c>
      <c r="Z253" s="251">
        <v>38021</v>
      </c>
      <c r="AA253" s="252" t="s">
        <v>437</v>
      </c>
      <c r="AB253" s="249" t="s">
        <v>437</v>
      </c>
    </row>
    <row r="254" spans="1:28" x14ac:dyDescent="0.3">
      <c r="A254" s="248" t="s">
        <v>65</v>
      </c>
      <c r="B254" s="249" t="s">
        <v>976</v>
      </c>
      <c r="C254" s="250">
        <v>51025</v>
      </c>
      <c r="D254" s="250"/>
      <c r="E254" s="250" t="s">
        <v>977</v>
      </c>
      <c r="F254" s="249" t="s">
        <v>664</v>
      </c>
      <c r="G254" s="250" t="s">
        <v>437</v>
      </c>
      <c r="H254" s="250">
        <v>4</v>
      </c>
      <c r="I254" s="249" t="s">
        <v>861</v>
      </c>
      <c r="J254" s="249" t="s">
        <v>650</v>
      </c>
      <c r="K254" s="249" t="s">
        <v>437</v>
      </c>
      <c r="L254" s="249" t="s">
        <v>509</v>
      </c>
      <c r="M254" s="249" t="s">
        <v>30</v>
      </c>
      <c r="N254" s="249" t="s">
        <v>509</v>
      </c>
      <c r="O254" s="251" t="s">
        <v>30</v>
      </c>
      <c r="P254" s="251" t="s">
        <v>30</v>
      </c>
      <c r="Q254" s="251">
        <v>39626</v>
      </c>
      <c r="R254" s="251" t="s">
        <v>30</v>
      </c>
      <c r="S254" s="251" t="s">
        <v>30</v>
      </c>
      <c r="T254" s="251" t="s">
        <v>30</v>
      </c>
      <c r="U254" s="251"/>
      <c r="V254" s="251"/>
      <c r="W254" s="251"/>
      <c r="X254" s="251"/>
      <c r="Y254" s="251">
        <v>39820</v>
      </c>
      <c r="Z254" s="251">
        <v>40001</v>
      </c>
      <c r="AA254" s="252" t="s">
        <v>437</v>
      </c>
      <c r="AB254" s="249" t="s">
        <v>437</v>
      </c>
    </row>
    <row r="255" spans="1:28" x14ac:dyDescent="0.3">
      <c r="A255" s="248" t="s">
        <v>65</v>
      </c>
      <c r="B255" s="249" t="s">
        <v>978</v>
      </c>
      <c r="C255" s="250">
        <v>51027</v>
      </c>
      <c r="D255" s="250"/>
      <c r="E255" s="250" t="s">
        <v>979</v>
      </c>
      <c r="F255" s="249" t="s">
        <v>437</v>
      </c>
      <c r="G255" s="250" t="s">
        <v>437</v>
      </c>
      <c r="H255" s="250" t="s">
        <v>437</v>
      </c>
      <c r="I255" s="249" t="s">
        <v>437</v>
      </c>
      <c r="J255" s="249" t="s">
        <v>437</v>
      </c>
      <c r="K255" s="249" t="s">
        <v>437</v>
      </c>
      <c r="L255" s="249" t="s">
        <v>437</v>
      </c>
      <c r="M255" s="249" t="s">
        <v>437</v>
      </c>
      <c r="N255" s="249" t="s">
        <v>437</v>
      </c>
      <c r="O255" s="251" t="s">
        <v>30</v>
      </c>
      <c r="P255" s="251" t="s">
        <v>30</v>
      </c>
      <c r="Q255" s="251">
        <v>35296</v>
      </c>
      <c r="R255" s="251" t="s">
        <v>30</v>
      </c>
      <c r="S255" s="251" t="s">
        <v>30</v>
      </c>
      <c r="T255" s="251" t="s">
        <v>30</v>
      </c>
      <c r="U255" s="251"/>
      <c r="V255" s="251"/>
      <c r="W255" s="251"/>
      <c r="X255" s="251"/>
      <c r="Y255" s="251">
        <v>35480</v>
      </c>
      <c r="Z255" s="251">
        <v>35661</v>
      </c>
      <c r="AA255" s="252" t="s">
        <v>437</v>
      </c>
      <c r="AB255" s="249" t="s">
        <v>437</v>
      </c>
    </row>
    <row r="256" spans="1:28" x14ac:dyDescent="0.3">
      <c r="A256" s="248" t="s">
        <v>65</v>
      </c>
      <c r="B256" s="249" t="s">
        <v>980</v>
      </c>
      <c r="C256" s="250">
        <v>51029</v>
      </c>
      <c r="D256" s="250"/>
      <c r="E256" s="250" t="s">
        <v>981</v>
      </c>
      <c r="F256" s="249" t="s">
        <v>437</v>
      </c>
      <c r="G256" s="250" t="s">
        <v>437</v>
      </c>
      <c r="H256" s="250">
        <v>2</v>
      </c>
      <c r="I256" s="249" t="s">
        <v>437</v>
      </c>
      <c r="J256" s="249" t="s">
        <v>437</v>
      </c>
      <c r="K256" s="249" t="s">
        <v>437</v>
      </c>
      <c r="L256" s="249" t="s">
        <v>437</v>
      </c>
      <c r="M256" s="249" t="s">
        <v>437</v>
      </c>
      <c r="N256" s="249" t="s">
        <v>437</v>
      </c>
      <c r="O256" s="251" t="s">
        <v>30</v>
      </c>
      <c r="P256" s="251" t="s">
        <v>30</v>
      </c>
      <c r="Q256" s="251">
        <v>39332</v>
      </c>
      <c r="R256" s="251" t="s">
        <v>30</v>
      </c>
      <c r="S256" s="251" t="s">
        <v>30</v>
      </c>
      <c r="T256" s="251" t="s">
        <v>30</v>
      </c>
      <c r="U256" s="251"/>
      <c r="V256" s="251"/>
      <c r="W256" s="251"/>
      <c r="X256" s="251"/>
      <c r="Y256" s="251">
        <v>39433</v>
      </c>
      <c r="Z256" s="251">
        <v>39616</v>
      </c>
      <c r="AA256" s="252" t="s">
        <v>437</v>
      </c>
      <c r="AB256" s="249" t="s">
        <v>437</v>
      </c>
    </row>
    <row r="257" spans="1:28" x14ac:dyDescent="0.3">
      <c r="A257" s="248" t="s">
        <v>65</v>
      </c>
      <c r="B257" s="249" t="s">
        <v>982</v>
      </c>
      <c r="C257" s="250">
        <v>51530</v>
      </c>
      <c r="D257" s="250"/>
      <c r="E257" s="250" t="s">
        <v>450</v>
      </c>
      <c r="F257" s="249" t="s">
        <v>437</v>
      </c>
      <c r="G257" s="250" t="s">
        <v>437</v>
      </c>
      <c r="H257" s="250" t="s">
        <v>437</v>
      </c>
      <c r="I257" s="249" t="s">
        <v>437</v>
      </c>
      <c r="J257" s="249" t="s">
        <v>437</v>
      </c>
      <c r="K257" s="249" t="s">
        <v>437</v>
      </c>
      <c r="L257" s="249" t="s">
        <v>437</v>
      </c>
      <c r="M257" s="249" t="s">
        <v>437</v>
      </c>
      <c r="N257" s="249" t="s">
        <v>437</v>
      </c>
      <c r="O257" s="251" t="s">
        <v>30</v>
      </c>
      <c r="P257" s="251" t="s">
        <v>30</v>
      </c>
      <c r="Q257" s="251" t="s">
        <v>35</v>
      </c>
      <c r="R257" s="251" t="s">
        <v>30</v>
      </c>
      <c r="S257" s="251" t="s">
        <v>30</v>
      </c>
      <c r="T257" s="251" t="s">
        <v>30</v>
      </c>
      <c r="U257" s="251"/>
      <c r="V257" s="251"/>
      <c r="W257" s="251"/>
      <c r="X257" s="251"/>
      <c r="Y257" s="251">
        <v>36439</v>
      </c>
      <c r="Z257" s="251">
        <v>36622</v>
      </c>
      <c r="AA257" s="252" t="s">
        <v>437</v>
      </c>
      <c r="AB257" s="249" t="s">
        <v>437</v>
      </c>
    </row>
    <row r="258" spans="1:28" x14ac:dyDescent="0.3">
      <c r="A258" s="248" t="s">
        <v>65</v>
      </c>
      <c r="B258" s="249" t="s">
        <v>983</v>
      </c>
      <c r="C258" s="250">
        <v>51031</v>
      </c>
      <c r="D258" s="250"/>
      <c r="E258" s="250" t="s">
        <v>984</v>
      </c>
      <c r="F258" s="249" t="s">
        <v>437</v>
      </c>
      <c r="G258" s="250" t="s">
        <v>437</v>
      </c>
      <c r="H258" s="250">
        <v>3</v>
      </c>
      <c r="I258" s="249" t="s">
        <v>437</v>
      </c>
      <c r="J258" s="249" t="s">
        <v>437</v>
      </c>
      <c r="K258" s="249" t="s">
        <v>437</v>
      </c>
      <c r="L258" s="249" t="s">
        <v>437</v>
      </c>
      <c r="M258" s="249" t="s">
        <v>437</v>
      </c>
      <c r="N258" s="249" t="s">
        <v>437</v>
      </c>
      <c r="O258" s="251" t="s">
        <v>30</v>
      </c>
      <c r="P258" s="251" t="s">
        <v>30</v>
      </c>
      <c r="Q258" s="251">
        <v>39430</v>
      </c>
      <c r="R258" s="251" t="s">
        <v>30</v>
      </c>
      <c r="S258" s="251" t="s">
        <v>30</v>
      </c>
      <c r="T258" s="251" t="s">
        <v>30</v>
      </c>
      <c r="U258" s="251"/>
      <c r="V258" s="251"/>
      <c r="W258" s="251"/>
      <c r="X258" s="251"/>
      <c r="Y258" s="251">
        <v>39506</v>
      </c>
      <c r="Z258" s="251">
        <v>39688</v>
      </c>
      <c r="AA258" s="252" t="s">
        <v>437</v>
      </c>
      <c r="AB258" s="249" t="s">
        <v>665</v>
      </c>
    </row>
    <row r="259" spans="1:28" x14ac:dyDescent="0.3">
      <c r="A259" s="248" t="s">
        <v>65</v>
      </c>
      <c r="B259" s="249" t="s">
        <v>985</v>
      </c>
      <c r="C259" s="250">
        <v>51033</v>
      </c>
      <c r="D259" s="250"/>
      <c r="E259" s="250" t="s">
        <v>986</v>
      </c>
      <c r="F259" s="249" t="s">
        <v>437</v>
      </c>
      <c r="G259" s="250" t="s">
        <v>437</v>
      </c>
      <c r="H259" s="250" t="s">
        <v>437</v>
      </c>
      <c r="I259" s="258" t="s">
        <v>609</v>
      </c>
      <c r="J259" s="249" t="s">
        <v>987</v>
      </c>
      <c r="K259" s="249" t="s">
        <v>437</v>
      </c>
      <c r="L259" s="249" t="s">
        <v>437</v>
      </c>
      <c r="M259" s="249" t="s">
        <v>437</v>
      </c>
      <c r="N259" s="249" t="s">
        <v>437</v>
      </c>
      <c r="O259" s="251" t="s">
        <v>30</v>
      </c>
      <c r="P259" s="251" t="s">
        <v>30</v>
      </c>
      <c r="Q259" s="251">
        <v>39545</v>
      </c>
      <c r="R259" s="251" t="s">
        <v>30</v>
      </c>
      <c r="S259" s="251" t="s">
        <v>30</v>
      </c>
      <c r="T259" s="251" t="s">
        <v>30</v>
      </c>
      <c r="U259" s="251"/>
      <c r="V259" s="251"/>
      <c r="W259" s="251"/>
      <c r="X259" s="251"/>
      <c r="Y259" s="251">
        <v>39693</v>
      </c>
      <c r="Z259" s="251">
        <v>39874</v>
      </c>
      <c r="AA259" s="252" t="s">
        <v>437</v>
      </c>
      <c r="AB259" s="249" t="s">
        <v>437</v>
      </c>
    </row>
    <row r="260" spans="1:28" x14ac:dyDescent="0.3">
      <c r="A260" s="248" t="s">
        <v>65</v>
      </c>
      <c r="B260" s="249" t="s">
        <v>988</v>
      </c>
      <c r="C260" s="250">
        <v>51035</v>
      </c>
      <c r="D260" s="250"/>
      <c r="E260" s="250" t="s">
        <v>989</v>
      </c>
      <c r="F260" s="249" t="s">
        <v>437</v>
      </c>
      <c r="G260" s="250" t="s">
        <v>437</v>
      </c>
      <c r="H260" s="250">
        <v>2</v>
      </c>
      <c r="I260" s="258" t="s">
        <v>609</v>
      </c>
      <c r="J260" s="249" t="s">
        <v>437</v>
      </c>
      <c r="K260" s="249" t="s">
        <v>437</v>
      </c>
      <c r="L260" s="249" t="s">
        <v>437</v>
      </c>
      <c r="M260" s="249" t="s">
        <v>437</v>
      </c>
      <c r="N260" s="249" t="s">
        <v>437</v>
      </c>
      <c r="O260" s="251" t="s">
        <v>30</v>
      </c>
      <c r="P260" s="251" t="s">
        <v>30</v>
      </c>
      <c r="Q260" s="251">
        <v>39273</v>
      </c>
      <c r="R260" s="251" t="s">
        <v>30</v>
      </c>
      <c r="S260" s="251" t="s">
        <v>30</v>
      </c>
      <c r="T260" s="251" t="s">
        <v>30</v>
      </c>
      <c r="U260" s="251"/>
      <c r="V260" s="251"/>
      <c r="W260" s="251"/>
      <c r="X260" s="251"/>
      <c r="Y260" s="251">
        <v>39506</v>
      </c>
      <c r="Z260" s="251">
        <v>39688</v>
      </c>
      <c r="AA260" s="252" t="s">
        <v>437</v>
      </c>
      <c r="AB260" s="274" t="s">
        <v>1026</v>
      </c>
    </row>
    <row r="261" spans="1:28" x14ac:dyDescent="0.3">
      <c r="A261" s="248" t="s">
        <v>65</v>
      </c>
      <c r="B261" s="249" t="s">
        <v>990</v>
      </c>
      <c r="C261" s="250">
        <v>51036</v>
      </c>
      <c r="D261" s="250"/>
      <c r="E261" s="250" t="s">
        <v>991</v>
      </c>
      <c r="F261" s="249" t="s">
        <v>437</v>
      </c>
      <c r="G261" s="250" t="s">
        <v>437</v>
      </c>
      <c r="H261" s="250">
        <v>1</v>
      </c>
      <c r="I261" s="258" t="s">
        <v>609</v>
      </c>
      <c r="J261" s="249" t="s">
        <v>987</v>
      </c>
      <c r="K261" s="249" t="s">
        <v>437</v>
      </c>
      <c r="L261" s="249" t="s">
        <v>437</v>
      </c>
      <c r="M261" s="249" t="s">
        <v>437</v>
      </c>
      <c r="N261" s="249" t="s">
        <v>437</v>
      </c>
      <c r="O261" s="251" t="s">
        <v>30</v>
      </c>
      <c r="P261" s="251" t="s">
        <v>30</v>
      </c>
      <c r="Q261" s="251">
        <v>39534</v>
      </c>
      <c r="R261" s="251" t="s">
        <v>30</v>
      </c>
      <c r="S261" s="251" t="s">
        <v>30</v>
      </c>
      <c r="T261" s="251" t="s">
        <v>30</v>
      </c>
      <c r="U261" s="251"/>
      <c r="V261" s="251"/>
      <c r="W261" s="251"/>
      <c r="X261" s="251"/>
      <c r="Y261" s="251">
        <v>39707</v>
      </c>
      <c r="Z261" s="251">
        <v>39888</v>
      </c>
      <c r="AA261" s="112"/>
      <c r="AB261" s="249" t="s">
        <v>478</v>
      </c>
    </row>
    <row r="262" spans="1:28" x14ac:dyDescent="0.3">
      <c r="A262" s="248" t="s">
        <v>65</v>
      </c>
      <c r="B262" s="249" t="s">
        <v>992</v>
      </c>
      <c r="C262" s="250">
        <v>51036</v>
      </c>
      <c r="D262" s="250"/>
      <c r="E262" s="250" t="s">
        <v>993</v>
      </c>
      <c r="F262" s="249" t="s">
        <v>25</v>
      </c>
      <c r="G262" s="250"/>
      <c r="H262" s="250">
        <v>1</v>
      </c>
      <c r="I262" s="258" t="s">
        <v>609</v>
      </c>
      <c r="J262" s="249" t="s">
        <v>27</v>
      </c>
      <c r="K262" s="249" t="s">
        <v>28</v>
      </c>
      <c r="L262" s="249" t="s">
        <v>459</v>
      </c>
      <c r="M262" s="249" t="s">
        <v>30</v>
      </c>
      <c r="N262" s="249" t="s">
        <v>459</v>
      </c>
      <c r="O262" s="251">
        <v>40954</v>
      </c>
      <c r="P262" s="251">
        <v>41599</v>
      </c>
      <c r="Q262" s="251">
        <v>41670</v>
      </c>
      <c r="R262" s="251">
        <v>42563</v>
      </c>
      <c r="S262" s="251">
        <v>41676</v>
      </c>
      <c r="T262" s="251">
        <v>41876</v>
      </c>
      <c r="U262" s="251"/>
      <c r="V262" s="251">
        <v>41816</v>
      </c>
      <c r="W262" s="251">
        <v>41905</v>
      </c>
      <c r="X262" s="251"/>
      <c r="Y262" s="251">
        <v>42010</v>
      </c>
      <c r="Z262" s="251">
        <v>42191</v>
      </c>
      <c r="AA262" s="252" t="s">
        <v>437</v>
      </c>
      <c r="AB262" s="249" t="s">
        <v>437</v>
      </c>
    </row>
    <row r="263" spans="1:28" x14ac:dyDescent="0.3">
      <c r="A263" s="248" t="s">
        <v>65</v>
      </c>
      <c r="B263" s="249" t="s">
        <v>995</v>
      </c>
      <c r="C263" s="250">
        <v>51037</v>
      </c>
      <c r="D263" s="250"/>
      <c r="E263" s="250" t="s">
        <v>996</v>
      </c>
      <c r="F263" s="249" t="s">
        <v>664</v>
      </c>
      <c r="G263" s="250" t="s">
        <v>437</v>
      </c>
      <c r="H263" s="250">
        <v>6</v>
      </c>
      <c r="I263" s="249" t="s">
        <v>861</v>
      </c>
      <c r="J263" s="249" t="s">
        <v>514</v>
      </c>
      <c r="K263" s="249" t="s">
        <v>437</v>
      </c>
      <c r="L263" s="249" t="s">
        <v>509</v>
      </c>
      <c r="M263" s="249" t="s">
        <v>30</v>
      </c>
      <c r="N263" s="249" t="s">
        <v>509</v>
      </c>
      <c r="O263" s="251" t="s">
        <v>30</v>
      </c>
      <c r="P263" s="251" t="s">
        <v>30</v>
      </c>
      <c r="Q263" s="251">
        <v>39679</v>
      </c>
      <c r="R263" s="251" t="s">
        <v>30</v>
      </c>
      <c r="S263" s="251" t="s">
        <v>30</v>
      </c>
      <c r="T263" s="251" t="s">
        <v>30</v>
      </c>
      <c r="U263" s="251"/>
      <c r="V263" s="251"/>
      <c r="W263" s="251"/>
      <c r="X263" s="251"/>
      <c r="Y263" s="251">
        <v>39833</v>
      </c>
      <c r="Z263" s="251">
        <v>40014</v>
      </c>
      <c r="AA263" s="252" t="s">
        <v>437</v>
      </c>
      <c r="AB263" s="204"/>
    </row>
    <row r="264" spans="1:28" x14ac:dyDescent="0.3">
      <c r="A264" s="248" t="s">
        <v>65</v>
      </c>
      <c r="B264" s="249" t="s">
        <v>997</v>
      </c>
      <c r="C264" s="250">
        <v>51540</v>
      </c>
      <c r="D264" s="250"/>
      <c r="E264" s="250" t="s">
        <v>450</v>
      </c>
      <c r="F264" s="249" t="s">
        <v>437</v>
      </c>
      <c r="G264" s="250" t="s">
        <v>437</v>
      </c>
      <c r="H264" s="250" t="s">
        <v>437</v>
      </c>
      <c r="I264" s="249" t="s">
        <v>437</v>
      </c>
      <c r="J264" s="249" t="s">
        <v>437</v>
      </c>
      <c r="K264" s="249" t="s">
        <v>437</v>
      </c>
      <c r="L264" s="249" t="s">
        <v>437</v>
      </c>
      <c r="M264" s="249" t="s">
        <v>437</v>
      </c>
      <c r="N264" s="249" t="s">
        <v>437</v>
      </c>
      <c r="O264" s="251" t="s">
        <v>30</v>
      </c>
      <c r="P264" s="251" t="s">
        <v>30</v>
      </c>
      <c r="Q264" s="251" t="s">
        <v>35</v>
      </c>
      <c r="R264" s="251" t="s">
        <v>30</v>
      </c>
      <c r="S264" s="251" t="s">
        <v>30</v>
      </c>
      <c r="T264" s="251" t="s">
        <v>30</v>
      </c>
      <c r="U264" s="251"/>
      <c r="V264" s="251"/>
      <c r="W264" s="251"/>
      <c r="X264" s="251"/>
      <c r="Y264" s="251">
        <v>38203</v>
      </c>
      <c r="Z264" s="251">
        <v>38387</v>
      </c>
      <c r="AA264" s="252" t="s">
        <v>437</v>
      </c>
      <c r="AB264" s="249" t="s">
        <v>437</v>
      </c>
    </row>
    <row r="265" spans="1:28" x14ac:dyDescent="0.3">
      <c r="A265" s="274" t="s">
        <v>65</v>
      </c>
      <c r="B265" s="270" t="s">
        <v>998</v>
      </c>
      <c r="C265" s="260" t="s">
        <v>999</v>
      </c>
      <c r="D265" s="260"/>
      <c r="E265" s="260" t="s">
        <v>1000</v>
      </c>
      <c r="F265" s="270" t="s">
        <v>437</v>
      </c>
      <c r="G265" s="260"/>
      <c r="H265" s="260">
        <v>0</v>
      </c>
      <c r="I265" s="270" t="s">
        <v>446</v>
      </c>
      <c r="J265" s="270" t="s">
        <v>759</v>
      </c>
      <c r="K265" s="270" t="s">
        <v>437</v>
      </c>
      <c r="L265" s="270" t="s">
        <v>437</v>
      </c>
      <c r="M265" s="270" t="s">
        <v>437</v>
      </c>
      <c r="N265" s="270" t="s">
        <v>437</v>
      </c>
      <c r="O265" s="262">
        <v>40624</v>
      </c>
      <c r="P265" s="262">
        <v>41305</v>
      </c>
      <c r="Q265" s="262">
        <v>41369</v>
      </c>
      <c r="R265" s="262">
        <v>42130</v>
      </c>
      <c r="S265" s="262">
        <v>41417</v>
      </c>
      <c r="T265" s="262">
        <v>41577</v>
      </c>
      <c r="U265" s="260"/>
      <c r="V265" s="260"/>
      <c r="W265" s="260"/>
      <c r="X265" s="260"/>
      <c r="Y265" s="262">
        <v>41806</v>
      </c>
      <c r="Z265" s="262">
        <v>41989</v>
      </c>
      <c r="AA265" s="252" t="s">
        <v>437</v>
      </c>
      <c r="AB265" s="249" t="s">
        <v>437</v>
      </c>
    </row>
    <row r="266" spans="1:28" x14ac:dyDescent="0.3">
      <c r="A266" s="248" t="s">
        <v>65</v>
      </c>
      <c r="B266" s="249" t="s">
        <v>1001</v>
      </c>
      <c r="C266" s="250">
        <v>51550</v>
      </c>
      <c r="D266" s="250"/>
      <c r="E266" s="250" t="s">
        <v>641</v>
      </c>
      <c r="F266" s="249" t="s">
        <v>437</v>
      </c>
      <c r="G266" s="250" t="s">
        <v>437</v>
      </c>
      <c r="H266" s="250" t="s">
        <v>437</v>
      </c>
      <c r="I266" s="249" t="s">
        <v>437</v>
      </c>
      <c r="J266" s="249" t="s">
        <v>437</v>
      </c>
      <c r="K266" s="249" t="s">
        <v>437</v>
      </c>
      <c r="L266" s="249" t="s">
        <v>437</v>
      </c>
      <c r="M266" s="249" t="s">
        <v>437</v>
      </c>
      <c r="N266" s="249" t="s">
        <v>437</v>
      </c>
      <c r="O266" s="251" t="s">
        <v>30</v>
      </c>
      <c r="P266" s="251" t="s">
        <v>30</v>
      </c>
      <c r="Q266" s="251" t="s">
        <v>35</v>
      </c>
      <c r="R266" s="251" t="s">
        <v>30</v>
      </c>
      <c r="S266" s="251" t="s">
        <v>30</v>
      </c>
      <c r="T266" s="251" t="s">
        <v>30</v>
      </c>
      <c r="U266" s="251"/>
      <c r="V266" s="251"/>
      <c r="W266" s="251"/>
      <c r="X266" s="251"/>
      <c r="Y266" s="251">
        <v>36101</v>
      </c>
      <c r="Z266" s="251">
        <v>36282</v>
      </c>
      <c r="AA266" s="252" t="s">
        <v>437</v>
      </c>
      <c r="AB266" s="249" t="s">
        <v>437</v>
      </c>
    </row>
    <row r="267" spans="1:28" x14ac:dyDescent="0.3">
      <c r="A267" s="248" t="s">
        <v>65</v>
      </c>
      <c r="B267" s="249" t="s">
        <v>1002</v>
      </c>
      <c r="C267" s="250">
        <v>51550</v>
      </c>
      <c r="D267" s="250"/>
      <c r="E267" s="250" t="s">
        <v>1003</v>
      </c>
      <c r="F267" s="249" t="s">
        <v>437</v>
      </c>
      <c r="G267" s="250" t="s">
        <v>437</v>
      </c>
      <c r="H267" s="250" t="s">
        <v>437</v>
      </c>
      <c r="I267" s="249" t="s">
        <v>437</v>
      </c>
      <c r="J267" s="249" t="s">
        <v>437</v>
      </c>
      <c r="K267" s="249" t="s">
        <v>437</v>
      </c>
      <c r="L267" s="249" t="s">
        <v>437</v>
      </c>
      <c r="M267" s="249" t="s">
        <v>437</v>
      </c>
      <c r="N267" s="249" t="s">
        <v>437</v>
      </c>
      <c r="O267" s="251" t="s">
        <v>30</v>
      </c>
      <c r="P267" s="251" t="s">
        <v>30</v>
      </c>
      <c r="Q267" s="251" t="s">
        <v>35</v>
      </c>
      <c r="R267" s="251" t="s">
        <v>30</v>
      </c>
      <c r="S267" s="251" t="s">
        <v>30</v>
      </c>
      <c r="T267" s="251" t="s">
        <v>30</v>
      </c>
      <c r="U267" s="251"/>
      <c r="V267" s="251"/>
      <c r="W267" s="251"/>
      <c r="X267" s="251"/>
      <c r="Y267" s="251" t="s">
        <v>30</v>
      </c>
      <c r="Z267" s="251" t="s">
        <v>30</v>
      </c>
      <c r="AA267" s="252" t="s">
        <v>437</v>
      </c>
      <c r="AB267" s="249" t="s">
        <v>437</v>
      </c>
    </row>
    <row r="268" spans="1:28" x14ac:dyDescent="0.3">
      <c r="A268" s="248" t="s">
        <v>65</v>
      </c>
      <c r="B268" s="249" t="s">
        <v>1004</v>
      </c>
      <c r="C268" s="250">
        <v>51041</v>
      </c>
      <c r="D268" s="250"/>
      <c r="E268" s="250" t="s">
        <v>1005</v>
      </c>
      <c r="F268" s="249" t="s">
        <v>25</v>
      </c>
      <c r="G268" s="250" t="s">
        <v>437</v>
      </c>
      <c r="H268" s="250">
        <v>1</v>
      </c>
      <c r="I268" s="258" t="s">
        <v>609</v>
      </c>
      <c r="J268" s="249" t="s">
        <v>650</v>
      </c>
      <c r="K268" s="249" t="s">
        <v>437</v>
      </c>
      <c r="L268" s="249" t="s">
        <v>41</v>
      </c>
      <c r="M268" s="249" t="s">
        <v>29</v>
      </c>
      <c r="N268" s="249" t="s">
        <v>40</v>
      </c>
      <c r="O268" s="251" t="s">
        <v>30</v>
      </c>
      <c r="P268" s="251" t="s">
        <v>30</v>
      </c>
      <c r="Q268" s="251">
        <v>40086</v>
      </c>
      <c r="R268" s="251" t="s">
        <v>30</v>
      </c>
      <c r="S268" s="251">
        <v>40156</v>
      </c>
      <c r="T268" s="251" t="s">
        <v>30</v>
      </c>
      <c r="U268" s="251"/>
      <c r="V268" s="251">
        <v>40337</v>
      </c>
      <c r="W268" s="251"/>
      <c r="X268" s="251"/>
      <c r="Y268" s="251">
        <v>41078</v>
      </c>
      <c r="Z268" s="251">
        <v>41261</v>
      </c>
      <c r="AA268" s="252" t="s">
        <v>437</v>
      </c>
      <c r="AB268" s="249" t="s">
        <v>437</v>
      </c>
    </row>
    <row r="269" spans="1:28" x14ac:dyDescent="0.3">
      <c r="A269" s="248" t="s">
        <v>65</v>
      </c>
      <c r="B269" s="249" t="s">
        <v>1006</v>
      </c>
      <c r="C269" s="250">
        <v>51043</v>
      </c>
      <c r="D269" s="250"/>
      <c r="E269" s="250" t="s">
        <v>1007</v>
      </c>
      <c r="F269" s="249" t="s">
        <v>437</v>
      </c>
      <c r="G269" s="250" t="s">
        <v>437</v>
      </c>
      <c r="H269" s="250" t="s">
        <v>437</v>
      </c>
      <c r="I269" s="249" t="s">
        <v>437</v>
      </c>
      <c r="J269" s="249" t="s">
        <v>437</v>
      </c>
      <c r="K269" s="249" t="s">
        <v>437</v>
      </c>
      <c r="L269" s="249" t="s">
        <v>437</v>
      </c>
      <c r="M269" s="249" t="s">
        <v>437</v>
      </c>
      <c r="N269" s="249" t="s">
        <v>437</v>
      </c>
      <c r="O269" s="251" t="s">
        <v>30</v>
      </c>
      <c r="P269" s="251" t="s">
        <v>30</v>
      </c>
      <c r="Q269" s="251">
        <v>38926</v>
      </c>
      <c r="R269" s="251" t="s">
        <v>30</v>
      </c>
      <c r="S269" s="251" t="s">
        <v>30</v>
      </c>
      <c r="T269" s="251" t="s">
        <v>30</v>
      </c>
      <c r="U269" s="251"/>
      <c r="V269" s="251"/>
      <c r="W269" s="251"/>
      <c r="X269" s="251"/>
      <c r="Y269" s="251">
        <v>39169</v>
      </c>
      <c r="Z269" s="251">
        <v>39353</v>
      </c>
      <c r="AA269" s="252" t="s">
        <v>437</v>
      </c>
      <c r="AB269" s="249" t="s">
        <v>437</v>
      </c>
    </row>
    <row r="270" spans="1:28" x14ac:dyDescent="0.3">
      <c r="A270" s="248" t="s">
        <v>65</v>
      </c>
      <c r="B270" s="249" t="s">
        <v>1008</v>
      </c>
      <c r="C270" s="250">
        <v>51570</v>
      </c>
      <c r="D270" s="250"/>
      <c r="E270" s="250" t="s">
        <v>1009</v>
      </c>
      <c r="F270" s="249" t="s">
        <v>39</v>
      </c>
      <c r="G270" s="250" t="s">
        <v>437</v>
      </c>
      <c r="H270" s="250">
        <v>1</v>
      </c>
      <c r="I270" s="258" t="s">
        <v>609</v>
      </c>
      <c r="J270" s="249" t="s">
        <v>1010</v>
      </c>
      <c r="K270" s="249" t="s">
        <v>437</v>
      </c>
      <c r="L270" s="249" t="s">
        <v>41</v>
      </c>
      <c r="M270" s="249" t="s">
        <v>30</v>
      </c>
      <c r="N270" s="249" t="s">
        <v>40</v>
      </c>
      <c r="O270" s="251" t="s">
        <v>30</v>
      </c>
      <c r="P270" s="251" t="s">
        <v>30</v>
      </c>
      <c r="Q270" s="251">
        <v>40451</v>
      </c>
      <c r="R270" s="251" t="s">
        <v>30</v>
      </c>
      <c r="S270" s="251">
        <v>40485</v>
      </c>
      <c r="T270" s="251" t="s">
        <v>30</v>
      </c>
      <c r="U270" s="251"/>
      <c r="V270" s="251"/>
      <c r="W270" s="251">
        <v>40847</v>
      </c>
      <c r="X270" s="251"/>
      <c r="Y270" s="251">
        <v>40941</v>
      </c>
      <c r="Z270" s="251">
        <v>41123</v>
      </c>
      <c r="AA270" s="131"/>
      <c r="AB270" s="131"/>
    </row>
    <row r="271" spans="1:28" x14ac:dyDescent="0.3">
      <c r="A271" s="248" t="s">
        <v>65</v>
      </c>
      <c r="B271" s="249" t="s">
        <v>1011</v>
      </c>
      <c r="C271" s="250">
        <v>51045</v>
      </c>
      <c r="D271" s="250"/>
      <c r="E271" s="250" t="s">
        <v>1012</v>
      </c>
      <c r="F271" s="249" t="s">
        <v>437</v>
      </c>
      <c r="G271" s="250" t="s">
        <v>437</v>
      </c>
      <c r="H271" s="250">
        <v>2</v>
      </c>
      <c r="I271" s="249" t="s">
        <v>861</v>
      </c>
      <c r="J271" s="249" t="s">
        <v>437</v>
      </c>
      <c r="K271" s="249" t="s">
        <v>437</v>
      </c>
      <c r="L271" s="249" t="s">
        <v>437</v>
      </c>
      <c r="M271" s="249" t="s">
        <v>437</v>
      </c>
      <c r="N271" s="249" t="s">
        <v>437</v>
      </c>
      <c r="O271" s="251" t="s">
        <v>30</v>
      </c>
      <c r="P271" s="251" t="s">
        <v>30</v>
      </c>
      <c r="Q271" s="251">
        <v>39525</v>
      </c>
      <c r="R271" s="251" t="s">
        <v>30</v>
      </c>
      <c r="S271" s="251" t="s">
        <v>30</v>
      </c>
      <c r="T271" s="251" t="s">
        <v>30</v>
      </c>
      <c r="U271" s="251"/>
      <c r="V271" s="251"/>
      <c r="W271" s="251"/>
      <c r="X271" s="251"/>
      <c r="Y271" s="251">
        <v>39723</v>
      </c>
      <c r="Z271" s="251">
        <v>39905</v>
      </c>
      <c r="AA271" s="270"/>
      <c r="AB271" s="270" t="s">
        <v>437</v>
      </c>
    </row>
    <row r="272" spans="1:28" x14ac:dyDescent="0.3">
      <c r="A272" s="248" t="s">
        <v>65</v>
      </c>
      <c r="B272" s="249" t="s">
        <v>1013</v>
      </c>
      <c r="C272" s="250">
        <v>51047</v>
      </c>
      <c r="D272" s="250"/>
      <c r="E272" s="250" t="s">
        <v>1014</v>
      </c>
      <c r="F272" s="249" t="s">
        <v>437</v>
      </c>
      <c r="G272" s="250" t="s">
        <v>437</v>
      </c>
      <c r="H272" s="250" t="s">
        <v>437</v>
      </c>
      <c r="I272" s="249" t="s">
        <v>950</v>
      </c>
      <c r="J272" s="249" t="s">
        <v>437</v>
      </c>
      <c r="K272" s="249" t="s">
        <v>437</v>
      </c>
      <c r="L272" s="249" t="s">
        <v>437</v>
      </c>
      <c r="M272" s="249" t="s">
        <v>437</v>
      </c>
      <c r="N272" s="249" t="s">
        <v>437</v>
      </c>
      <c r="O272" s="251" t="s">
        <v>30</v>
      </c>
      <c r="P272" s="251" t="s">
        <v>30</v>
      </c>
      <c r="Q272" s="251">
        <v>38869</v>
      </c>
      <c r="R272" s="251" t="s">
        <v>30</v>
      </c>
      <c r="S272" s="251" t="s">
        <v>30</v>
      </c>
      <c r="T272" s="251" t="s">
        <v>30</v>
      </c>
      <c r="U272" s="251"/>
      <c r="V272" s="251"/>
      <c r="W272" s="251"/>
      <c r="X272" s="251"/>
      <c r="Y272" s="251">
        <v>39069</v>
      </c>
      <c r="Z272" s="251">
        <v>39251</v>
      </c>
      <c r="AA272" s="252" t="s">
        <v>437</v>
      </c>
      <c r="AB272" s="249" t="s">
        <v>437</v>
      </c>
    </row>
    <row r="273" spans="1:28" x14ac:dyDescent="0.3">
      <c r="A273" s="137" t="s">
        <v>65</v>
      </c>
      <c r="B273" s="112" t="s">
        <v>338</v>
      </c>
      <c r="C273" s="135">
        <v>51047</v>
      </c>
      <c r="D273" s="136" t="s">
        <v>192</v>
      </c>
      <c r="E273" s="145" t="s">
        <v>149</v>
      </c>
      <c r="F273" s="112" t="s">
        <v>51</v>
      </c>
      <c r="G273" s="135"/>
      <c r="H273" s="135">
        <v>2</v>
      </c>
      <c r="I273" s="137" t="s">
        <v>82</v>
      </c>
      <c r="J273" s="135" t="s">
        <v>68</v>
      </c>
      <c r="K273" s="112" t="s">
        <v>187</v>
      </c>
      <c r="L273" s="112" t="s">
        <v>53</v>
      </c>
      <c r="M273" s="135" t="s">
        <v>35</v>
      </c>
      <c r="N273" s="112" t="s">
        <v>121</v>
      </c>
      <c r="O273" s="138">
        <v>42999</v>
      </c>
      <c r="P273" s="138">
        <v>43136</v>
      </c>
      <c r="Q273" s="138">
        <v>43304</v>
      </c>
      <c r="R273" s="251" t="s">
        <v>30</v>
      </c>
      <c r="S273" s="138">
        <v>43445</v>
      </c>
      <c r="T273" s="135"/>
      <c r="U273" s="135"/>
      <c r="V273" s="138">
        <v>43685</v>
      </c>
      <c r="W273" s="138">
        <v>43775</v>
      </c>
      <c r="X273" s="133"/>
      <c r="Y273" s="133">
        <v>44069</v>
      </c>
      <c r="Z273" s="133">
        <v>44253</v>
      </c>
      <c r="AA273" s="252" t="s">
        <v>437</v>
      </c>
      <c r="AB273" s="249" t="s">
        <v>437</v>
      </c>
    </row>
    <row r="274" spans="1:28" x14ac:dyDescent="0.3">
      <c r="A274" s="248" t="s">
        <v>65</v>
      </c>
      <c r="B274" s="249" t="s">
        <v>1015</v>
      </c>
      <c r="C274" s="250">
        <v>51049</v>
      </c>
      <c r="D274" s="250"/>
      <c r="E274" s="250" t="s">
        <v>1016</v>
      </c>
      <c r="F274" s="249" t="s">
        <v>664</v>
      </c>
      <c r="G274" s="250" t="s">
        <v>437</v>
      </c>
      <c r="H274" s="250">
        <v>1</v>
      </c>
      <c r="I274" s="249" t="s">
        <v>861</v>
      </c>
      <c r="J274" s="249" t="s">
        <v>644</v>
      </c>
      <c r="K274" s="249" t="s">
        <v>437</v>
      </c>
      <c r="L274" s="249" t="s">
        <v>509</v>
      </c>
      <c r="M274" s="249" t="s">
        <v>30</v>
      </c>
      <c r="N274" s="249" t="s">
        <v>509</v>
      </c>
      <c r="O274" s="251" t="s">
        <v>30</v>
      </c>
      <c r="P274" s="251" t="s">
        <v>30</v>
      </c>
      <c r="Q274" s="251">
        <v>39660</v>
      </c>
      <c r="R274" s="251" t="s">
        <v>30</v>
      </c>
      <c r="S274" s="251" t="s">
        <v>30</v>
      </c>
      <c r="T274" s="251" t="s">
        <v>30</v>
      </c>
      <c r="U274" s="251"/>
      <c r="V274" s="251"/>
      <c r="W274" s="251"/>
      <c r="X274" s="251"/>
      <c r="Y274" s="251">
        <v>39798</v>
      </c>
      <c r="Z274" s="251">
        <v>39980</v>
      </c>
      <c r="AA274" s="252" t="s">
        <v>437</v>
      </c>
      <c r="AB274" s="252" t="s">
        <v>1152</v>
      </c>
    </row>
    <row r="275" spans="1:28" x14ac:dyDescent="0.3">
      <c r="A275" s="248" t="s">
        <v>65</v>
      </c>
      <c r="B275" s="249" t="s">
        <v>1017</v>
      </c>
      <c r="C275" s="250">
        <v>51051</v>
      </c>
      <c r="D275" s="250"/>
      <c r="E275" s="250" t="s">
        <v>1018</v>
      </c>
      <c r="F275" s="249" t="s">
        <v>25</v>
      </c>
      <c r="G275" s="250" t="s">
        <v>437</v>
      </c>
      <c r="H275" s="250">
        <v>4</v>
      </c>
      <c r="I275" s="258" t="s">
        <v>609</v>
      </c>
      <c r="J275" s="249" t="s">
        <v>650</v>
      </c>
      <c r="K275" s="249" t="s">
        <v>437</v>
      </c>
      <c r="L275" s="249" t="s">
        <v>40</v>
      </c>
      <c r="M275" s="249" t="s">
        <v>30</v>
      </c>
      <c r="N275" s="249" t="s">
        <v>40</v>
      </c>
      <c r="O275" s="251" t="s">
        <v>30</v>
      </c>
      <c r="P275" s="251" t="s">
        <v>30</v>
      </c>
      <c r="Q275" s="251">
        <v>39805</v>
      </c>
      <c r="R275" s="251" t="s">
        <v>30</v>
      </c>
      <c r="S275" s="251" t="s">
        <v>30</v>
      </c>
      <c r="T275" s="251" t="s">
        <v>30</v>
      </c>
      <c r="U275" s="251"/>
      <c r="V275" s="251">
        <v>40114</v>
      </c>
      <c r="W275" s="251">
        <v>40204</v>
      </c>
      <c r="X275" s="251"/>
      <c r="Y275" s="251">
        <v>40266</v>
      </c>
      <c r="Z275" s="251">
        <v>40450</v>
      </c>
      <c r="AA275" s="252" t="s">
        <v>437</v>
      </c>
      <c r="AB275" s="249" t="s">
        <v>1051</v>
      </c>
    </row>
    <row r="276" spans="1:28" x14ac:dyDescent="0.3">
      <c r="A276" s="248" t="s">
        <v>65</v>
      </c>
      <c r="B276" s="249" t="s">
        <v>1019</v>
      </c>
      <c r="C276" s="250">
        <v>51053</v>
      </c>
      <c r="D276" s="250"/>
      <c r="E276" s="250" t="s">
        <v>1020</v>
      </c>
      <c r="F276" s="249" t="s">
        <v>39</v>
      </c>
      <c r="G276" s="250" t="s">
        <v>437</v>
      </c>
      <c r="H276" s="250">
        <v>2</v>
      </c>
      <c r="I276" s="249" t="s">
        <v>861</v>
      </c>
      <c r="J276" s="249" t="s">
        <v>650</v>
      </c>
      <c r="K276" s="249" t="s">
        <v>437</v>
      </c>
      <c r="L276" s="249" t="s">
        <v>509</v>
      </c>
      <c r="M276" s="249" t="s">
        <v>30</v>
      </c>
      <c r="N276" s="249" t="s">
        <v>509</v>
      </c>
      <c r="O276" s="251" t="s">
        <v>30</v>
      </c>
      <c r="P276" s="251" t="s">
        <v>30</v>
      </c>
      <c r="Q276" s="251">
        <v>40178</v>
      </c>
      <c r="R276" s="251" t="s">
        <v>30</v>
      </c>
      <c r="S276" s="251">
        <v>40248</v>
      </c>
      <c r="T276" s="251" t="s">
        <v>30</v>
      </c>
      <c r="U276" s="251"/>
      <c r="V276" s="251">
        <v>40360</v>
      </c>
      <c r="W276" s="251">
        <v>40452</v>
      </c>
      <c r="X276" s="251"/>
      <c r="Y276" s="251">
        <v>40528</v>
      </c>
      <c r="Z276" s="251">
        <v>40710</v>
      </c>
      <c r="AA276" s="112"/>
      <c r="AB276" s="285" t="s">
        <v>424</v>
      </c>
    </row>
    <row r="277" spans="1:28" x14ac:dyDescent="0.3">
      <c r="A277" s="248" t="s">
        <v>65</v>
      </c>
      <c r="B277" s="204" t="s">
        <v>315</v>
      </c>
      <c r="C277" s="198">
        <v>51053</v>
      </c>
      <c r="D277" s="207" t="s">
        <v>200</v>
      </c>
      <c r="E277" s="204" t="s">
        <v>310</v>
      </c>
      <c r="F277" s="204" t="s">
        <v>104</v>
      </c>
      <c r="G277" s="204"/>
      <c r="H277" s="198">
        <v>2</v>
      </c>
      <c r="I277" s="199" t="s">
        <v>1642</v>
      </c>
      <c r="J277" s="201" t="s">
        <v>1923</v>
      </c>
      <c r="K277" s="204" t="s">
        <v>1665</v>
      </c>
      <c r="L277" s="204" t="s">
        <v>53</v>
      </c>
      <c r="M277" s="198" t="s">
        <v>35</v>
      </c>
      <c r="N277" s="204" t="s">
        <v>121</v>
      </c>
      <c r="O277" s="161">
        <v>43354</v>
      </c>
      <c r="P277" s="161">
        <v>43978</v>
      </c>
      <c r="Q277" s="161">
        <v>44104</v>
      </c>
      <c r="R277" s="251" t="s">
        <v>30</v>
      </c>
      <c r="S277" s="161">
        <v>44145</v>
      </c>
      <c r="T277" s="251" t="s">
        <v>30</v>
      </c>
      <c r="U277" s="198"/>
      <c r="V277" s="161">
        <v>44329</v>
      </c>
      <c r="W277" s="161">
        <v>44419</v>
      </c>
      <c r="X277" s="161"/>
      <c r="Y277" s="161">
        <v>44531</v>
      </c>
      <c r="Z277" s="161">
        <v>44713</v>
      </c>
      <c r="AA277" s="204"/>
      <c r="AB277" s="204"/>
    </row>
    <row r="278" spans="1:28" x14ac:dyDescent="0.3">
      <c r="A278" s="248" t="s">
        <v>65</v>
      </c>
      <c r="B278" s="249" t="s">
        <v>1021</v>
      </c>
      <c r="C278" s="250">
        <v>51057</v>
      </c>
      <c r="D278" s="250"/>
      <c r="E278" s="250" t="s">
        <v>1022</v>
      </c>
      <c r="F278" s="249" t="s">
        <v>437</v>
      </c>
      <c r="G278" s="250" t="s">
        <v>437</v>
      </c>
      <c r="H278" s="250">
        <v>2</v>
      </c>
      <c r="I278" s="258" t="s">
        <v>609</v>
      </c>
      <c r="J278" s="249" t="s">
        <v>987</v>
      </c>
      <c r="K278" s="249" t="s">
        <v>437</v>
      </c>
      <c r="L278" s="249" t="s">
        <v>437</v>
      </c>
      <c r="M278" s="249" t="s">
        <v>437</v>
      </c>
      <c r="N278" s="249" t="s">
        <v>437</v>
      </c>
      <c r="O278" s="251" t="s">
        <v>30</v>
      </c>
      <c r="P278" s="251" t="s">
        <v>30</v>
      </c>
      <c r="Q278" s="251">
        <v>39580</v>
      </c>
      <c r="R278" s="251" t="s">
        <v>30</v>
      </c>
      <c r="S278" s="251" t="s">
        <v>30</v>
      </c>
      <c r="T278" s="251" t="s">
        <v>30</v>
      </c>
      <c r="U278" s="251"/>
      <c r="V278" s="251"/>
      <c r="W278" s="251"/>
      <c r="X278" s="251"/>
      <c r="Y278" s="251">
        <v>39707</v>
      </c>
      <c r="Z278" s="251">
        <v>39888</v>
      </c>
      <c r="AA278" s="252" t="s">
        <v>437</v>
      </c>
      <c r="AB278" s="249" t="s">
        <v>437</v>
      </c>
    </row>
    <row r="279" spans="1:28" x14ac:dyDescent="0.3">
      <c r="A279" s="248" t="s">
        <v>65</v>
      </c>
      <c r="B279" s="249" t="s">
        <v>329</v>
      </c>
      <c r="C279" s="130">
        <v>51057</v>
      </c>
      <c r="D279" s="155" t="s">
        <v>196</v>
      </c>
      <c r="E279" s="131" t="s">
        <v>328</v>
      </c>
      <c r="F279" s="131" t="s">
        <v>51</v>
      </c>
      <c r="G279" s="131"/>
      <c r="H279" s="130">
        <v>2</v>
      </c>
      <c r="I279" s="132" t="s">
        <v>1642</v>
      </c>
      <c r="J279" s="132" t="s">
        <v>74</v>
      </c>
      <c r="K279" s="112" t="s">
        <v>1633</v>
      </c>
      <c r="L279" s="131" t="s">
        <v>34</v>
      </c>
      <c r="M279" s="132" t="s">
        <v>30</v>
      </c>
      <c r="N279" s="131" t="s">
        <v>34</v>
      </c>
      <c r="O279" s="133">
        <v>42997</v>
      </c>
      <c r="P279" s="133">
        <v>43480</v>
      </c>
      <c r="Q279" s="133">
        <v>43723</v>
      </c>
      <c r="R279" s="204"/>
      <c r="S279" s="133">
        <v>43776</v>
      </c>
      <c r="T279" s="204"/>
      <c r="U279" s="130"/>
      <c r="V279" s="133">
        <v>44076</v>
      </c>
      <c r="W279" s="133">
        <v>44166</v>
      </c>
      <c r="X279" s="133" t="s">
        <v>35</v>
      </c>
      <c r="Y279" s="133">
        <v>44307</v>
      </c>
      <c r="Z279" s="133">
        <v>44490</v>
      </c>
      <c r="AA279" s="252" t="s">
        <v>437</v>
      </c>
      <c r="AB279" s="249" t="s">
        <v>437</v>
      </c>
    </row>
    <row r="280" spans="1:28" x14ac:dyDescent="0.3">
      <c r="A280" s="274" t="s">
        <v>65</v>
      </c>
      <c r="B280" s="270" t="s">
        <v>1023</v>
      </c>
      <c r="C280" s="260" t="s">
        <v>1024</v>
      </c>
      <c r="D280" s="260"/>
      <c r="E280" s="260" t="s">
        <v>1025</v>
      </c>
      <c r="F280" s="270" t="s">
        <v>25</v>
      </c>
      <c r="G280" s="260"/>
      <c r="H280" s="260">
        <v>2</v>
      </c>
      <c r="I280" s="258" t="s">
        <v>609</v>
      </c>
      <c r="J280" s="250" t="s">
        <v>68</v>
      </c>
      <c r="K280" s="270" t="s">
        <v>28</v>
      </c>
      <c r="L280" s="270" t="s">
        <v>459</v>
      </c>
      <c r="M280" s="274" t="s">
        <v>30</v>
      </c>
      <c r="N280" s="270" t="s">
        <v>459</v>
      </c>
      <c r="O280" s="262">
        <v>40942</v>
      </c>
      <c r="P280" s="262">
        <v>41485</v>
      </c>
      <c r="Q280" s="262">
        <v>41509</v>
      </c>
      <c r="R280" s="262">
        <v>42851</v>
      </c>
      <c r="S280" s="262">
        <v>41535</v>
      </c>
      <c r="T280" s="262">
        <v>42018</v>
      </c>
      <c r="U280" s="260"/>
      <c r="V280" s="262">
        <v>41710</v>
      </c>
      <c r="W280" s="262">
        <v>41799</v>
      </c>
      <c r="X280" s="262"/>
      <c r="Y280" s="262">
        <v>41947</v>
      </c>
      <c r="Z280" s="262">
        <v>42128</v>
      </c>
      <c r="AA280" s="252" t="s">
        <v>437</v>
      </c>
      <c r="AB280" s="249" t="s">
        <v>437</v>
      </c>
    </row>
    <row r="281" spans="1:28" x14ac:dyDescent="0.3">
      <c r="A281" s="248" t="s">
        <v>65</v>
      </c>
      <c r="B281" s="249" t="s">
        <v>1027</v>
      </c>
      <c r="C281" s="250">
        <v>51600</v>
      </c>
      <c r="D281" s="250"/>
      <c r="E281" s="250" t="s">
        <v>1028</v>
      </c>
      <c r="F281" s="249" t="s">
        <v>437</v>
      </c>
      <c r="G281" s="250" t="s">
        <v>437</v>
      </c>
      <c r="H281" s="250">
        <v>1</v>
      </c>
      <c r="I281" s="249" t="s">
        <v>437</v>
      </c>
      <c r="J281" s="249" t="s">
        <v>437</v>
      </c>
      <c r="K281" s="249" t="s">
        <v>437</v>
      </c>
      <c r="L281" s="249" t="s">
        <v>437</v>
      </c>
      <c r="M281" s="249" t="s">
        <v>437</v>
      </c>
      <c r="N281" s="249" t="s">
        <v>437</v>
      </c>
      <c r="O281" s="251" t="s">
        <v>30</v>
      </c>
      <c r="P281" s="251" t="s">
        <v>30</v>
      </c>
      <c r="Q281" s="251">
        <v>37278</v>
      </c>
      <c r="R281" s="251" t="s">
        <v>30</v>
      </c>
      <c r="S281" s="251" t="s">
        <v>30</v>
      </c>
      <c r="T281" s="251" t="s">
        <v>30</v>
      </c>
      <c r="U281" s="251"/>
      <c r="V281" s="251"/>
      <c r="W281" s="251"/>
      <c r="X281" s="251"/>
      <c r="Y281" s="251">
        <v>38688</v>
      </c>
      <c r="Z281" s="251">
        <v>38870</v>
      </c>
      <c r="AA281" s="252" t="s">
        <v>437</v>
      </c>
      <c r="AB281" s="249" t="s">
        <v>437</v>
      </c>
    </row>
    <row r="282" spans="1:28" x14ac:dyDescent="0.3">
      <c r="A282" s="248" t="s">
        <v>65</v>
      </c>
      <c r="B282" s="249" t="s">
        <v>1029</v>
      </c>
      <c r="C282" s="250">
        <v>51600</v>
      </c>
      <c r="D282" s="250"/>
      <c r="E282" s="250" t="s">
        <v>450</v>
      </c>
      <c r="F282" s="249" t="s">
        <v>437</v>
      </c>
      <c r="G282" s="250" t="s">
        <v>437</v>
      </c>
      <c r="H282" s="250" t="s">
        <v>437</v>
      </c>
      <c r="I282" s="249" t="s">
        <v>437</v>
      </c>
      <c r="J282" s="249" t="s">
        <v>437</v>
      </c>
      <c r="K282" s="249" t="s">
        <v>437</v>
      </c>
      <c r="L282" s="249" t="s">
        <v>437</v>
      </c>
      <c r="M282" s="249" t="s">
        <v>437</v>
      </c>
      <c r="N282" s="249" t="s">
        <v>437</v>
      </c>
      <c r="O282" s="251" t="s">
        <v>30</v>
      </c>
      <c r="P282" s="251" t="s">
        <v>30</v>
      </c>
      <c r="Q282" s="251" t="s">
        <v>35</v>
      </c>
      <c r="R282" s="251" t="s">
        <v>30</v>
      </c>
      <c r="S282" s="251" t="s">
        <v>30</v>
      </c>
      <c r="T282" s="251" t="s">
        <v>30</v>
      </c>
      <c r="U282" s="251"/>
      <c r="V282" s="251"/>
      <c r="W282" s="251"/>
      <c r="X282" s="251"/>
      <c r="Y282" s="251">
        <v>37487</v>
      </c>
      <c r="Z282" s="251">
        <v>37671</v>
      </c>
      <c r="AA282" s="252" t="s">
        <v>437</v>
      </c>
      <c r="AB282" s="249" t="s">
        <v>437</v>
      </c>
    </row>
    <row r="283" spans="1:28" x14ac:dyDescent="0.3">
      <c r="A283" s="248" t="s">
        <v>65</v>
      </c>
      <c r="B283" s="249" t="s">
        <v>1030</v>
      </c>
      <c r="C283" s="250">
        <v>51059</v>
      </c>
      <c r="D283" s="250"/>
      <c r="E283" s="250" t="s">
        <v>1031</v>
      </c>
      <c r="F283" s="249" t="s">
        <v>25</v>
      </c>
      <c r="G283" s="250" t="s">
        <v>437</v>
      </c>
      <c r="H283" s="250">
        <v>4</v>
      </c>
      <c r="I283" s="249" t="s">
        <v>26</v>
      </c>
      <c r="J283" s="249" t="s">
        <v>650</v>
      </c>
      <c r="K283" s="249" t="s">
        <v>437</v>
      </c>
      <c r="L283" s="249" t="s">
        <v>1032</v>
      </c>
      <c r="M283" s="249" t="s">
        <v>30</v>
      </c>
      <c r="N283" s="249" t="s">
        <v>440</v>
      </c>
      <c r="O283" s="251" t="s">
        <v>30</v>
      </c>
      <c r="P283" s="251" t="s">
        <v>30</v>
      </c>
      <c r="Q283" s="251">
        <v>39969</v>
      </c>
      <c r="R283" s="251" t="s">
        <v>30</v>
      </c>
      <c r="S283" s="251" t="s">
        <v>30</v>
      </c>
      <c r="T283" s="251" t="s">
        <v>30</v>
      </c>
      <c r="U283" s="251"/>
      <c r="V283" s="251"/>
      <c r="W283" s="251"/>
      <c r="X283" s="251"/>
      <c r="Y283" s="251">
        <v>40254</v>
      </c>
      <c r="Z283" s="251">
        <v>40438</v>
      </c>
      <c r="AA283" s="270"/>
      <c r="AB283" s="204"/>
    </row>
    <row r="284" spans="1:28" x14ac:dyDescent="0.3">
      <c r="A284" s="248" t="s">
        <v>65</v>
      </c>
      <c r="B284" s="249" t="s">
        <v>1033</v>
      </c>
      <c r="C284" s="250">
        <v>51059</v>
      </c>
      <c r="D284" s="250"/>
      <c r="E284" s="250" t="s">
        <v>1034</v>
      </c>
      <c r="F284" s="249" t="s">
        <v>437</v>
      </c>
      <c r="G284" s="250">
        <v>1</v>
      </c>
      <c r="H284" s="250" t="s">
        <v>437</v>
      </c>
      <c r="I284" s="249" t="s">
        <v>26</v>
      </c>
      <c r="J284" s="249" t="s">
        <v>650</v>
      </c>
      <c r="K284" s="249" t="s">
        <v>437</v>
      </c>
      <c r="L284" s="249" t="s">
        <v>437</v>
      </c>
      <c r="M284" s="249" t="s">
        <v>437</v>
      </c>
      <c r="N284" s="249" t="s">
        <v>437</v>
      </c>
      <c r="O284" s="251" t="s">
        <v>30</v>
      </c>
      <c r="P284" s="251" t="s">
        <v>30</v>
      </c>
      <c r="Q284" s="251">
        <v>39353</v>
      </c>
      <c r="R284" s="251" t="s">
        <v>30</v>
      </c>
      <c r="S284" s="251" t="s">
        <v>30</v>
      </c>
      <c r="T284" s="251" t="s">
        <v>30</v>
      </c>
      <c r="U284" s="251">
        <v>39969</v>
      </c>
      <c r="V284" s="251"/>
      <c r="W284" s="251"/>
      <c r="X284" s="251"/>
      <c r="Y284" s="251">
        <v>40254</v>
      </c>
      <c r="Z284" s="251">
        <v>40438</v>
      </c>
      <c r="AA284" s="252" t="s">
        <v>437</v>
      </c>
      <c r="AB284" s="249" t="s">
        <v>437</v>
      </c>
    </row>
    <row r="285" spans="1:28" x14ac:dyDescent="0.3">
      <c r="A285" s="248" t="s">
        <v>65</v>
      </c>
      <c r="B285" s="249" t="s">
        <v>1035</v>
      </c>
      <c r="C285" s="250">
        <v>51059</v>
      </c>
      <c r="D285" s="250"/>
      <c r="E285" s="250" t="s">
        <v>1036</v>
      </c>
      <c r="F285" s="249" t="s">
        <v>437</v>
      </c>
      <c r="G285" s="250">
        <v>1</v>
      </c>
      <c r="H285" s="250" t="s">
        <v>437</v>
      </c>
      <c r="I285" s="249" t="s">
        <v>26</v>
      </c>
      <c r="J285" s="249" t="s">
        <v>650</v>
      </c>
      <c r="K285" s="249" t="s">
        <v>437</v>
      </c>
      <c r="L285" s="249" t="s">
        <v>437</v>
      </c>
      <c r="M285" s="249" t="s">
        <v>437</v>
      </c>
      <c r="N285" s="249" t="s">
        <v>437</v>
      </c>
      <c r="O285" s="251" t="s">
        <v>30</v>
      </c>
      <c r="P285" s="251" t="s">
        <v>30</v>
      </c>
      <c r="Q285" s="251">
        <v>38868</v>
      </c>
      <c r="R285" s="251" t="s">
        <v>30</v>
      </c>
      <c r="S285" s="251" t="s">
        <v>30</v>
      </c>
      <c r="T285" s="251" t="s">
        <v>30</v>
      </c>
      <c r="U285" s="251">
        <v>39353</v>
      </c>
      <c r="V285" s="251"/>
      <c r="W285" s="251"/>
      <c r="X285" s="251"/>
      <c r="Y285" s="251">
        <v>40254</v>
      </c>
      <c r="Z285" s="251">
        <v>40438</v>
      </c>
      <c r="AA285" s="252" t="s">
        <v>437</v>
      </c>
      <c r="AB285" s="249" t="s">
        <v>437</v>
      </c>
    </row>
    <row r="286" spans="1:28" x14ac:dyDescent="0.3">
      <c r="A286" s="248" t="s">
        <v>65</v>
      </c>
      <c r="B286" s="249" t="s">
        <v>1037</v>
      </c>
      <c r="C286" s="250">
        <v>51610</v>
      </c>
      <c r="D286" s="250"/>
      <c r="E286" s="250" t="s">
        <v>1038</v>
      </c>
      <c r="F286" s="249" t="s">
        <v>437</v>
      </c>
      <c r="G286" s="250" t="s">
        <v>437</v>
      </c>
      <c r="H286" s="250">
        <v>1</v>
      </c>
      <c r="I286" s="249" t="s">
        <v>437</v>
      </c>
      <c r="J286" s="249" t="s">
        <v>437</v>
      </c>
      <c r="K286" s="249" t="s">
        <v>437</v>
      </c>
      <c r="L286" s="249" t="s">
        <v>437</v>
      </c>
      <c r="M286" s="249" t="s">
        <v>437</v>
      </c>
      <c r="N286" s="249" t="s">
        <v>437</v>
      </c>
      <c r="O286" s="251" t="s">
        <v>30</v>
      </c>
      <c r="P286" s="251" t="s">
        <v>30</v>
      </c>
      <c r="Q286" s="251">
        <v>37736</v>
      </c>
      <c r="R286" s="251" t="s">
        <v>30</v>
      </c>
      <c r="S286" s="251" t="s">
        <v>30</v>
      </c>
      <c r="T286" s="251" t="s">
        <v>30</v>
      </c>
      <c r="U286" s="251"/>
      <c r="V286" s="251"/>
      <c r="W286" s="251"/>
      <c r="X286" s="251"/>
      <c r="Y286" s="251">
        <v>38002</v>
      </c>
      <c r="Z286" s="251">
        <v>38184</v>
      </c>
      <c r="AA286" s="252" t="s">
        <v>437</v>
      </c>
      <c r="AB286" s="249" t="s">
        <v>437</v>
      </c>
    </row>
    <row r="287" spans="1:28" x14ac:dyDescent="0.3">
      <c r="A287" s="248" t="s">
        <v>65</v>
      </c>
      <c r="B287" s="249" t="s">
        <v>1039</v>
      </c>
      <c r="C287" s="250">
        <v>51061</v>
      </c>
      <c r="D287" s="250"/>
      <c r="E287" s="250" t="s">
        <v>1040</v>
      </c>
      <c r="F287" s="249" t="s">
        <v>437</v>
      </c>
      <c r="G287" s="250" t="s">
        <v>437</v>
      </c>
      <c r="H287" s="250" t="s">
        <v>437</v>
      </c>
      <c r="I287" s="249" t="s">
        <v>950</v>
      </c>
      <c r="J287" s="249" t="s">
        <v>437</v>
      </c>
      <c r="K287" s="249" t="s">
        <v>437</v>
      </c>
      <c r="L287" s="249" t="s">
        <v>437</v>
      </c>
      <c r="M287" s="249" t="s">
        <v>437</v>
      </c>
      <c r="N287" s="249" t="s">
        <v>437</v>
      </c>
      <c r="O287" s="251" t="s">
        <v>30</v>
      </c>
      <c r="P287" s="251" t="s">
        <v>30</v>
      </c>
      <c r="Q287" s="251">
        <v>38989</v>
      </c>
      <c r="R287" s="251" t="s">
        <v>30</v>
      </c>
      <c r="S287" s="251" t="s">
        <v>30</v>
      </c>
      <c r="T287" s="251" t="s">
        <v>30</v>
      </c>
      <c r="U287" s="251"/>
      <c r="V287" s="251"/>
      <c r="W287" s="251"/>
      <c r="X287" s="251"/>
      <c r="Y287" s="251">
        <v>39300</v>
      </c>
      <c r="Z287" s="251">
        <v>39484</v>
      </c>
      <c r="AA287" s="252" t="s">
        <v>437</v>
      </c>
      <c r="AB287" s="249" t="s">
        <v>437</v>
      </c>
    </row>
    <row r="288" spans="1:28" x14ac:dyDescent="0.3">
      <c r="A288" s="248" t="s">
        <v>65</v>
      </c>
      <c r="B288" s="249" t="s">
        <v>1041</v>
      </c>
      <c r="C288" s="250">
        <v>51063</v>
      </c>
      <c r="D288" s="250"/>
      <c r="E288" s="250" t="s">
        <v>1042</v>
      </c>
      <c r="F288" s="249" t="s">
        <v>437</v>
      </c>
      <c r="G288" s="250" t="s">
        <v>437</v>
      </c>
      <c r="H288" s="250">
        <v>2</v>
      </c>
      <c r="I288" s="249" t="s">
        <v>437</v>
      </c>
      <c r="J288" s="249" t="s">
        <v>437</v>
      </c>
      <c r="K288" s="249" t="s">
        <v>437</v>
      </c>
      <c r="L288" s="249" t="s">
        <v>437</v>
      </c>
      <c r="M288" s="249" t="s">
        <v>437</v>
      </c>
      <c r="N288" s="249" t="s">
        <v>437</v>
      </c>
      <c r="O288" s="251" t="s">
        <v>30</v>
      </c>
      <c r="P288" s="251" t="s">
        <v>30</v>
      </c>
      <c r="Q288" s="251">
        <v>39224</v>
      </c>
      <c r="R288" s="251" t="s">
        <v>30</v>
      </c>
      <c r="S288" s="251" t="s">
        <v>30</v>
      </c>
      <c r="T288" s="251" t="s">
        <v>30</v>
      </c>
      <c r="U288" s="251"/>
      <c r="V288" s="251"/>
      <c r="W288" s="251"/>
      <c r="X288" s="251"/>
      <c r="Y288" s="251">
        <v>39371</v>
      </c>
      <c r="Z288" s="251">
        <v>39554</v>
      </c>
      <c r="AA288" s="252" t="s">
        <v>437</v>
      </c>
      <c r="AB288" s="249" t="s">
        <v>437</v>
      </c>
    </row>
    <row r="289" spans="1:28" x14ac:dyDescent="0.3">
      <c r="A289" s="248" t="s">
        <v>65</v>
      </c>
      <c r="B289" s="249" t="s">
        <v>1043</v>
      </c>
      <c r="C289" s="250">
        <v>51065</v>
      </c>
      <c r="D289" s="250"/>
      <c r="E289" s="250" t="s">
        <v>1044</v>
      </c>
      <c r="F289" s="249" t="s">
        <v>437</v>
      </c>
      <c r="G289" s="250" t="s">
        <v>437</v>
      </c>
      <c r="H289" s="250">
        <v>2</v>
      </c>
      <c r="I289" s="249" t="s">
        <v>437</v>
      </c>
      <c r="J289" s="249" t="s">
        <v>437</v>
      </c>
      <c r="K289" s="249" t="s">
        <v>437</v>
      </c>
      <c r="L289" s="249" t="s">
        <v>437</v>
      </c>
      <c r="M289" s="249" t="s">
        <v>437</v>
      </c>
      <c r="N289" s="249" t="s">
        <v>437</v>
      </c>
      <c r="O289" s="251" t="s">
        <v>30</v>
      </c>
      <c r="P289" s="251" t="s">
        <v>30</v>
      </c>
      <c r="Q289" s="251">
        <v>39281</v>
      </c>
      <c r="R289" s="251" t="s">
        <v>30</v>
      </c>
      <c r="S289" s="251" t="s">
        <v>30</v>
      </c>
      <c r="T289" s="251" t="s">
        <v>30</v>
      </c>
      <c r="U289" s="251"/>
      <c r="V289" s="251"/>
      <c r="W289" s="251"/>
      <c r="X289" s="251"/>
      <c r="Y289" s="251">
        <v>39402</v>
      </c>
      <c r="Z289" s="251">
        <v>39584</v>
      </c>
      <c r="AA289" s="252" t="s">
        <v>437</v>
      </c>
      <c r="AB289" s="249" t="s">
        <v>437</v>
      </c>
    </row>
    <row r="290" spans="1:28" x14ac:dyDescent="0.3">
      <c r="A290" s="248" t="s">
        <v>65</v>
      </c>
      <c r="B290" s="249" t="s">
        <v>1045</v>
      </c>
      <c r="C290" s="250">
        <v>51620</v>
      </c>
      <c r="D290" s="250"/>
      <c r="E290" s="250" t="s">
        <v>1046</v>
      </c>
      <c r="F290" s="249" t="s">
        <v>437</v>
      </c>
      <c r="G290" s="250" t="s">
        <v>437</v>
      </c>
      <c r="H290" s="250">
        <v>1</v>
      </c>
      <c r="I290" s="249" t="s">
        <v>437</v>
      </c>
      <c r="J290" s="249" t="s">
        <v>437</v>
      </c>
      <c r="K290" s="249" t="s">
        <v>437</v>
      </c>
      <c r="L290" s="249" t="s">
        <v>437</v>
      </c>
      <c r="M290" s="249" t="s">
        <v>437</v>
      </c>
      <c r="N290" s="249" t="s">
        <v>437</v>
      </c>
      <c r="O290" s="251" t="s">
        <v>30</v>
      </c>
      <c r="P290" s="251" t="s">
        <v>30</v>
      </c>
      <c r="Q290" s="251">
        <v>37133</v>
      </c>
      <c r="R290" s="251" t="s">
        <v>30</v>
      </c>
      <c r="S290" s="251" t="s">
        <v>30</v>
      </c>
      <c r="T290" s="251" t="s">
        <v>30</v>
      </c>
      <c r="U290" s="251"/>
      <c r="V290" s="251"/>
      <c r="W290" s="251"/>
      <c r="X290" s="251"/>
      <c r="Y290" s="251">
        <v>37319</v>
      </c>
      <c r="Z290" s="251">
        <v>37503</v>
      </c>
      <c r="AA290" s="252" t="s">
        <v>437</v>
      </c>
      <c r="AB290" s="249" t="s">
        <v>437</v>
      </c>
    </row>
    <row r="291" spans="1:28" x14ac:dyDescent="0.3">
      <c r="A291" s="248" t="s">
        <v>65</v>
      </c>
      <c r="B291" s="249" t="s">
        <v>1047</v>
      </c>
      <c r="C291" s="250">
        <v>51067</v>
      </c>
      <c r="D291" s="250"/>
      <c r="E291" s="250" t="s">
        <v>1048</v>
      </c>
      <c r="F291" s="249" t="s">
        <v>437</v>
      </c>
      <c r="G291" s="250" t="s">
        <v>437</v>
      </c>
      <c r="H291" s="250">
        <v>3</v>
      </c>
      <c r="I291" s="258" t="s">
        <v>609</v>
      </c>
      <c r="J291" s="249" t="s">
        <v>437</v>
      </c>
      <c r="K291" s="249" t="s">
        <v>437</v>
      </c>
      <c r="L291" s="249" t="s">
        <v>437</v>
      </c>
      <c r="M291" s="249" t="s">
        <v>437</v>
      </c>
      <c r="N291" s="249" t="s">
        <v>437</v>
      </c>
      <c r="O291" s="251" t="s">
        <v>30</v>
      </c>
      <c r="P291" s="251" t="s">
        <v>30</v>
      </c>
      <c r="Q291" s="251">
        <v>39482</v>
      </c>
      <c r="R291" s="251" t="s">
        <v>30</v>
      </c>
      <c r="S291" s="251" t="s">
        <v>30</v>
      </c>
      <c r="T291" s="251" t="s">
        <v>30</v>
      </c>
      <c r="U291" s="251"/>
      <c r="V291" s="251"/>
      <c r="W291" s="251"/>
      <c r="X291" s="251"/>
      <c r="Y291" s="251">
        <v>39615</v>
      </c>
      <c r="Z291" s="251">
        <v>39798</v>
      </c>
      <c r="AA291" s="252"/>
      <c r="AB291" s="249" t="s">
        <v>437</v>
      </c>
    </row>
    <row r="292" spans="1:28" x14ac:dyDescent="0.3">
      <c r="A292" s="248" t="s">
        <v>65</v>
      </c>
      <c r="B292" s="249" t="s">
        <v>1049</v>
      </c>
      <c r="C292" s="250">
        <v>51067</v>
      </c>
      <c r="D292" s="250"/>
      <c r="E292" s="250" t="s">
        <v>1050</v>
      </c>
      <c r="F292" s="249" t="s">
        <v>664</v>
      </c>
      <c r="G292" s="250" t="s">
        <v>437</v>
      </c>
      <c r="H292" s="250">
        <v>1</v>
      </c>
      <c r="I292" s="258" t="s">
        <v>609</v>
      </c>
      <c r="J292" s="249" t="s">
        <v>650</v>
      </c>
      <c r="K292" s="249" t="s">
        <v>437</v>
      </c>
      <c r="L292" s="249" t="s">
        <v>40</v>
      </c>
      <c r="M292" s="249" t="s">
        <v>30</v>
      </c>
      <c r="N292" s="249" t="s">
        <v>40</v>
      </c>
      <c r="O292" s="251" t="s">
        <v>30</v>
      </c>
      <c r="P292" s="251" t="s">
        <v>30</v>
      </c>
      <c r="Q292" s="251">
        <v>39905</v>
      </c>
      <c r="R292" s="251" t="s">
        <v>30</v>
      </c>
      <c r="S292" s="251" t="s">
        <v>30</v>
      </c>
      <c r="T292" s="251" t="s">
        <v>30</v>
      </c>
      <c r="U292" s="251"/>
      <c r="V292" s="251"/>
      <c r="W292" s="251"/>
      <c r="X292" s="251"/>
      <c r="Y292" s="251">
        <v>40000</v>
      </c>
      <c r="Z292" s="251">
        <v>40184</v>
      </c>
      <c r="AA292" s="131"/>
      <c r="AB292" s="131"/>
    </row>
    <row r="293" spans="1:28" x14ac:dyDescent="0.3">
      <c r="A293" s="137" t="s">
        <v>65</v>
      </c>
      <c r="B293" s="112" t="s">
        <v>66</v>
      </c>
      <c r="C293" s="135">
        <v>51069</v>
      </c>
      <c r="D293" s="136" t="s">
        <v>345</v>
      </c>
      <c r="E293" s="145" t="s">
        <v>67</v>
      </c>
      <c r="F293" s="112" t="s">
        <v>25</v>
      </c>
      <c r="G293" s="135"/>
      <c r="H293" s="135">
        <v>3</v>
      </c>
      <c r="I293" s="132" t="s">
        <v>609</v>
      </c>
      <c r="J293" s="137" t="s">
        <v>68</v>
      </c>
      <c r="K293" s="112" t="s">
        <v>69</v>
      </c>
      <c r="L293" s="112" t="s">
        <v>70</v>
      </c>
      <c r="M293" s="137" t="s">
        <v>35</v>
      </c>
      <c r="N293" s="112" t="s">
        <v>121</v>
      </c>
      <c r="O293" s="138">
        <v>41059</v>
      </c>
      <c r="P293" s="138">
        <v>42690</v>
      </c>
      <c r="Q293" s="139">
        <v>42990</v>
      </c>
      <c r="R293" s="251" t="s">
        <v>30</v>
      </c>
      <c r="S293" s="138">
        <v>43066</v>
      </c>
      <c r="T293" s="204"/>
      <c r="U293" s="138">
        <v>43599</v>
      </c>
      <c r="V293" s="138">
        <v>43775</v>
      </c>
      <c r="W293" s="138">
        <v>43865</v>
      </c>
      <c r="X293" s="133">
        <v>44090</v>
      </c>
      <c r="Y293" s="138">
        <v>44041</v>
      </c>
      <c r="Z293" s="138">
        <v>44225</v>
      </c>
      <c r="AA293" s="252" t="s">
        <v>437</v>
      </c>
      <c r="AB293" s="249" t="s">
        <v>437</v>
      </c>
    </row>
    <row r="294" spans="1:28" x14ac:dyDescent="0.3">
      <c r="A294" s="248" t="s">
        <v>65</v>
      </c>
      <c r="B294" s="249" t="s">
        <v>1052</v>
      </c>
      <c r="C294" s="250">
        <v>51840</v>
      </c>
      <c r="D294" s="250"/>
      <c r="E294" s="250" t="s">
        <v>1053</v>
      </c>
      <c r="F294" s="249" t="s">
        <v>437</v>
      </c>
      <c r="G294" s="250" t="s">
        <v>437</v>
      </c>
      <c r="H294" s="250" t="s">
        <v>437</v>
      </c>
      <c r="I294" s="258" t="s">
        <v>609</v>
      </c>
      <c r="J294" s="249" t="s">
        <v>650</v>
      </c>
      <c r="K294" s="249" t="s">
        <v>437</v>
      </c>
      <c r="L294" s="249" t="s">
        <v>437</v>
      </c>
      <c r="M294" s="249" t="s">
        <v>437</v>
      </c>
      <c r="N294" s="249" t="s">
        <v>437</v>
      </c>
      <c r="O294" s="251" t="s">
        <v>30</v>
      </c>
      <c r="P294" s="251" t="s">
        <v>30</v>
      </c>
      <c r="Q294" s="251">
        <v>39721</v>
      </c>
      <c r="R294" s="251" t="s">
        <v>30</v>
      </c>
      <c r="S294" s="251" t="s">
        <v>30</v>
      </c>
      <c r="T294" s="251" t="s">
        <v>30</v>
      </c>
      <c r="U294" s="251"/>
      <c r="V294" s="251"/>
      <c r="W294" s="251"/>
      <c r="X294" s="251"/>
      <c r="Y294" s="251">
        <v>39874</v>
      </c>
      <c r="Z294" s="251">
        <v>40058</v>
      </c>
      <c r="AA294" s="270"/>
      <c r="AB294" s="270" t="s">
        <v>1086</v>
      </c>
    </row>
    <row r="295" spans="1:28" x14ac:dyDescent="0.3">
      <c r="A295" s="248" t="s">
        <v>65</v>
      </c>
      <c r="B295" s="249" t="s">
        <v>1052</v>
      </c>
      <c r="C295" s="250">
        <v>51069</v>
      </c>
      <c r="D295" s="250"/>
      <c r="E295" s="250" t="s">
        <v>1053</v>
      </c>
      <c r="F295" s="249" t="s">
        <v>437</v>
      </c>
      <c r="G295" s="250" t="s">
        <v>437</v>
      </c>
      <c r="H295" s="250">
        <v>4</v>
      </c>
      <c r="I295" s="258" t="s">
        <v>609</v>
      </c>
      <c r="J295" s="249" t="s">
        <v>650</v>
      </c>
      <c r="K295" s="249" t="s">
        <v>437</v>
      </c>
      <c r="L295" s="249" t="s">
        <v>437</v>
      </c>
      <c r="M295" s="249" t="s">
        <v>437</v>
      </c>
      <c r="N295" s="249" t="s">
        <v>437</v>
      </c>
      <c r="O295" s="251" t="s">
        <v>30</v>
      </c>
      <c r="P295" s="251" t="s">
        <v>30</v>
      </c>
      <c r="Q295" s="251">
        <v>39721</v>
      </c>
      <c r="R295" s="251" t="s">
        <v>30</v>
      </c>
      <c r="S295" s="251" t="s">
        <v>30</v>
      </c>
      <c r="T295" s="251" t="s">
        <v>30</v>
      </c>
      <c r="U295" s="251"/>
      <c r="V295" s="251"/>
      <c r="W295" s="251"/>
      <c r="X295" s="251"/>
      <c r="Y295" s="251">
        <v>39874</v>
      </c>
      <c r="Z295" s="251">
        <v>40058</v>
      </c>
      <c r="AA295" s="112"/>
      <c r="AB295" s="131"/>
    </row>
    <row r="296" spans="1:28" x14ac:dyDescent="0.3">
      <c r="A296" s="248" t="s">
        <v>65</v>
      </c>
      <c r="B296" s="249" t="s">
        <v>1054</v>
      </c>
      <c r="C296" s="250">
        <v>51630</v>
      </c>
      <c r="D296" s="250"/>
      <c r="E296" s="250" t="s">
        <v>1055</v>
      </c>
      <c r="F296" s="249" t="s">
        <v>437</v>
      </c>
      <c r="G296" s="250" t="s">
        <v>437</v>
      </c>
      <c r="H296" s="250" t="s">
        <v>437</v>
      </c>
      <c r="I296" s="249" t="s">
        <v>950</v>
      </c>
      <c r="J296" s="249" t="s">
        <v>437</v>
      </c>
      <c r="K296" s="249" t="s">
        <v>437</v>
      </c>
      <c r="L296" s="249" t="s">
        <v>437</v>
      </c>
      <c r="M296" s="249" t="s">
        <v>437</v>
      </c>
      <c r="N296" s="249" t="s">
        <v>437</v>
      </c>
      <c r="O296" s="251" t="s">
        <v>30</v>
      </c>
      <c r="P296" s="251" t="s">
        <v>30</v>
      </c>
      <c r="Q296" s="251">
        <v>38946</v>
      </c>
      <c r="R296" s="251" t="s">
        <v>30</v>
      </c>
      <c r="S296" s="251" t="s">
        <v>30</v>
      </c>
      <c r="T296" s="251" t="s">
        <v>30</v>
      </c>
      <c r="U296" s="251"/>
      <c r="V296" s="251"/>
      <c r="W296" s="251"/>
      <c r="X296" s="251"/>
      <c r="Y296" s="251">
        <v>39160</v>
      </c>
      <c r="Z296" s="251">
        <v>39344</v>
      </c>
      <c r="AA296" s="252" t="s">
        <v>437</v>
      </c>
      <c r="AB296" s="249" t="s">
        <v>437</v>
      </c>
    </row>
    <row r="297" spans="1:28" x14ac:dyDescent="0.3">
      <c r="A297" s="248" t="s">
        <v>65</v>
      </c>
      <c r="B297" s="249" t="s">
        <v>1056</v>
      </c>
      <c r="C297" s="250">
        <v>51640</v>
      </c>
      <c r="D297" s="250"/>
      <c r="E297" s="250" t="s">
        <v>1057</v>
      </c>
      <c r="F297" s="249" t="s">
        <v>437</v>
      </c>
      <c r="G297" s="250" t="s">
        <v>437</v>
      </c>
      <c r="H297" s="250">
        <v>1</v>
      </c>
      <c r="I297" s="258" t="s">
        <v>609</v>
      </c>
      <c r="J297" s="249" t="s">
        <v>437</v>
      </c>
      <c r="K297" s="249" t="s">
        <v>437</v>
      </c>
      <c r="L297" s="249" t="s">
        <v>437</v>
      </c>
      <c r="M297" s="249" t="s">
        <v>437</v>
      </c>
      <c r="N297" s="249" t="s">
        <v>437</v>
      </c>
      <c r="O297" s="251" t="s">
        <v>30</v>
      </c>
      <c r="P297" s="251" t="s">
        <v>30</v>
      </c>
      <c r="Q297" s="251">
        <v>39273</v>
      </c>
      <c r="R297" s="251" t="s">
        <v>30</v>
      </c>
      <c r="S297" s="251" t="s">
        <v>30</v>
      </c>
      <c r="T297" s="251" t="s">
        <v>30</v>
      </c>
      <c r="U297" s="251"/>
      <c r="V297" s="251"/>
      <c r="W297" s="251"/>
      <c r="X297" s="251"/>
      <c r="Y297" s="251">
        <v>39506</v>
      </c>
      <c r="Z297" s="251">
        <v>39688</v>
      </c>
      <c r="AA297" s="252" t="s">
        <v>437</v>
      </c>
      <c r="AB297" s="249" t="s">
        <v>437</v>
      </c>
    </row>
    <row r="298" spans="1:28" x14ac:dyDescent="0.3">
      <c r="A298" s="248" t="s">
        <v>65</v>
      </c>
      <c r="B298" s="249" t="s">
        <v>1058</v>
      </c>
      <c r="C298" s="250">
        <v>51071</v>
      </c>
      <c r="D298" s="250"/>
      <c r="E298" s="250" t="s">
        <v>1059</v>
      </c>
      <c r="F298" s="249" t="s">
        <v>664</v>
      </c>
      <c r="G298" s="250" t="s">
        <v>437</v>
      </c>
      <c r="H298" s="250">
        <v>6</v>
      </c>
      <c r="I298" s="249" t="s">
        <v>26</v>
      </c>
      <c r="J298" s="249" t="s">
        <v>1060</v>
      </c>
      <c r="K298" s="249" t="s">
        <v>437</v>
      </c>
      <c r="L298" s="249" t="s">
        <v>1061</v>
      </c>
      <c r="M298" s="249" t="s">
        <v>40</v>
      </c>
      <c r="N298" s="249" t="s">
        <v>40</v>
      </c>
      <c r="O298" s="251" t="s">
        <v>30</v>
      </c>
      <c r="P298" s="251" t="s">
        <v>30</v>
      </c>
      <c r="Q298" s="251">
        <v>39629</v>
      </c>
      <c r="R298" s="251" t="s">
        <v>30</v>
      </c>
      <c r="S298" s="251" t="s">
        <v>30</v>
      </c>
      <c r="T298" s="251" t="s">
        <v>30</v>
      </c>
      <c r="U298" s="251"/>
      <c r="V298" s="251"/>
      <c r="W298" s="251"/>
      <c r="X298" s="251"/>
      <c r="Y298" s="251">
        <v>39897</v>
      </c>
      <c r="Z298" s="251">
        <v>40081</v>
      </c>
      <c r="AA298" s="270"/>
      <c r="AB298" s="204"/>
    </row>
    <row r="299" spans="1:28" x14ac:dyDescent="0.3">
      <c r="A299" s="248" t="s">
        <v>65</v>
      </c>
      <c r="B299" s="249" t="s">
        <v>1062</v>
      </c>
      <c r="C299" s="250">
        <v>51073</v>
      </c>
      <c r="D299" s="250"/>
      <c r="E299" s="250" t="s">
        <v>1063</v>
      </c>
      <c r="F299" s="249" t="s">
        <v>664</v>
      </c>
      <c r="G299" s="250" t="s">
        <v>437</v>
      </c>
      <c r="H299" s="250">
        <v>1</v>
      </c>
      <c r="I299" s="258" t="s">
        <v>609</v>
      </c>
      <c r="J299" s="249" t="s">
        <v>650</v>
      </c>
      <c r="K299" s="249" t="s">
        <v>437</v>
      </c>
      <c r="L299" s="249" t="s">
        <v>40</v>
      </c>
      <c r="M299" s="249" t="s">
        <v>30</v>
      </c>
      <c r="N299" s="249" t="s">
        <v>40</v>
      </c>
      <c r="O299" s="251" t="s">
        <v>30</v>
      </c>
      <c r="P299" s="251" t="s">
        <v>30</v>
      </c>
      <c r="Q299" s="251">
        <v>40053</v>
      </c>
      <c r="R299" s="251" t="s">
        <v>30</v>
      </c>
      <c r="S299" s="251">
        <v>40155</v>
      </c>
      <c r="T299" s="251" t="s">
        <v>30</v>
      </c>
      <c r="U299" s="251"/>
      <c r="V299" s="251"/>
      <c r="W299" s="251"/>
      <c r="X299" s="251"/>
      <c r="Y299" s="251">
        <v>40254</v>
      </c>
      <c r="Z299" s="251">
        <v>40438</v>
      </c>
      <c r="AA299" s="252" t="s">
        <v>437</v>
      </c>
      <c r="AB299" s="249" t="s">
        <v>437</v>
      </c>
    </row>
    <row r="300" spans="1:28" x14ac:dyDescent="0.3">
      <c r="A300" s="248" t="s">
        <v>65</v>
      </c>
      <c r="B300" s="249" t="s">
        <v>327</v>
      </c>
      <c r="C300" s="130">
        <v>51073</v>
      </c>
      <c r="D300" s="155" t="s">
        <v>326</v>
      </c>
      <c r="E300" s="131" t="s">
        <v>325</v>
      </c>
      <c r="F300" s="131" t="s">
        <v>51</v>
      </c>
      <c r="G300" s="131"/>
      <c r="H300" s="130">
        <v>1</v>
      </c>
      <c r="I300" s="132" t="s">
        <v>1642</v>
      </c>
      <c r="J300" s="132" t="s">
        <v>74</v>
      </c>
      <c r="K300" s="112" t="s">
        <v>1633</v>
      </c>
      <c r="L300" s="131" t="s">
        <v>34</v>
      </c>
      <c r="M300" s="132" t="s">
        <v>30</v>
      </c>
      <c r="N300" s="131" t="s">
        <v>121</v>
      </c>
      <c r="O300" s="130" t="s">
        <v>30</v>
      </c>
      <c r="P300" s="133">
        <v>43531</v>
      </c>
      <c r="Q300" s="133">
        <v>43753</v>
      </c>
      <c r="R300" s="204"/>
      <c r="S300" s="133">
        <v>43815</v>
      </c>
      <c r="T300" s="204"/>
      <c r="U300" s="130"/>
      <c r="V300" s="133">
        <v>44084</v>
      </c>
      <c r="W300" s="133">
        <v>44174</v>
      </c>
      <c r="X300" s="133" t="s">
        <v>35</v>
      </c>
      <c r="Y300" s="133">
        <v>44307</v>
      </c>
      <c r="Z300" s="133">
        <v>44490</v>
      </c>
      <c r="AA300" s="270"/>
      <c r="AB300" s="204"/>
    </row>
    <row r="301" spans="1:28" x14ac:dyDescent="0.3">
      <c r="A301" s="274" t="s">
        <v>65</v>
      </c>
      <c r="B301" s="270" t="s">
        <v>1064</v>
      </c>
      <c r="C301" s="260" t="s">
        <v>1065</v>
      </c>
      <c r="D301" s="260"/>
      <c r="E301" s="260" t="s">
        <v>1066</v>
      </c>
      <c r="F301" s="270" t="s">
        <v>25</v>
      </c>
      <c r="G301" s="260"/>
      <c r="H301" s="260">
        <v>1</v>
      </c>
      <c r="I301" s="258" t="s">
        <v>609</v>
      </c>
      <c r="J301" s="248" t="s">
        <v>68</v>
      </c>
      <c r="K301" s="270" t="s">
        <v>187</v>
      </c>
      <c r="L301" s="270" t="s">
        <v>459</v>
      </c>
      <c r="M301" s="270" t="s">
        <v>30</v>
      </c>
      <c r="N301" s="270" t="s">
        <v>459</v>
      </c>
      <c r="O301" s="262">
        <v>40633</v>
      </c>
      <c r="P301" s="262">
        <v>41303</v>
      </c>
      <c r="Q301" s="262">
        <v>41338</v>
      </c>
      <c r="R301" s="262">
        <v>42851</v>
      </c>
      <c r="S301" s="262">
        <v>41414</v>
      </c>
      <c r="T301" s="262">
        <v>41674</v>
      </c>
      <c r="U301" s="260"/>
      <c r="V301" s="262">
        <v>41536</v>
      </c>
      <c r="W301" s="262">
        <v>41625</v>
      </c>
      <c r="X301" s="262"/>
      <c r="Y301" s="262">
        <v>41778</v>
      </c>
      <c r="Z301" s="262">
        <v>41962</v>
      </c>
      <c r="AA301" s="252" t="s">
        <v>437</v>
      </c>
      <c r="AB301" s="249" t="s">
        <v>437</v>
      </c>
    </row>
    <row r="302" spans="1:28" x14ac:dyDescent="0.3">
      <c r="A302" s="248" t="s">
        <v>65</v>
      </c>
      <c r="B302" s="249" t="s">
        <v>1067</v>
      </c>
      <c r="C302" s="250">
        <v>51075</v>
      </c>
      <c r="D302" s="250"/>
      <c r="E302" s="250" t="s">
        <v>1068</v>
      </c>
      <c r="F302" s="249" t="s">
        <v>437</v>
      </c>
      <c r="G302" s="250" t="s">
        <v>437</v>
      </c>
      <c r="H302" s="250">
        <v>1</v>
      </c>
      <c r="I302" s="258" t="s">
        <v>609</v>
      </c>
      <c r="J302" s="249" t="s">
        <v>437</v>
      </c>
      <c r="K302" s="249" t="s">
        <v>437</v>
      </c>
      <c r="L302" s="249" t="s">
        <v>437</v>
      </c>
      <c r="M302" s="249" t="s">
        <v>437</v>
      </c>
      <c r="N302" s="249" t="s">
        <v>437</v>
      </c>
      <c r="O302" s="251" t="s">
        <v>30</v>
      </c>
      <c r="P302" s="251" t="s">
        <v>30</v>
      </c>
      <c r="Q302" s="251">
        <v>39387</v>
      </c>
      <c r="R302" s="251" t="s">
        <v>30</v>
      </c>
      <c r="S302" s="251" t="s">
        <v>30</v>
      </c>
      <c r="T302" s="251" t="s">
        <v>30</v>
      </c>
      <c r="U302" s="251"/>
      <c r="V302" s="251"/>
      <c r="W302" s="251"/>
      <c r="X302" s="251"/>
      <c r="Y302" s="251">
        <v>39601</v>
      </c>
      <c r="Z302" s="251">
        <v>39784</v>
      </c>
      <c r="AA302" s="252" t="s">
        <v>437</v>
      </c>
      <c r="AB302" s="249" t="s">
        <v>437</v>
      </c>
    </row>
    <row r="303" spans="1:28" x14ac:dyDescent="0.3">
      <c r="A303" s="248" t="s">
        <v>65</v>
      </c>
      <c r="B303" s="249" t="s">
        <v>1069</v>
      </c>
      <c r="C303" s="250">
        <v>51077</v>
      </c>
      <c r="D303" s="250"/>
      <c r="E303" s="250" t="s">
        <v>1070</v>
      </c>
      <c r="F303" s="249" t="s">
        <v>437</v>
      </c>
      <c r="G303" s="250" t="s">
        <v>437</v>
      </c>
      <c r="H303" s="250">
        <v>4</v>
      </c>
      <c r="I303" s="249" t="s">
        <v>437</v>
      </c>
      <c r="J303" s="249" t="s">
        <v>437</v>
      </c>
      <c r="K303" s="249" t="s">
        <v>437</v>
      </c>
      <c r="L303" s="249" t="s">
        <v>437</v>
      </c>
      <c r="M303" s="249" t="s">
        <v>437</v>
      </c>
      <c r="N303" s="249" t="s">
        <v>437</v>
      </c>
      <c r="O303" s="251" t="s">
        <v>30</v>
      </c>
      <c r="P303" s="251" t="s">
        <v>30</v>
      </c>
      <c r="Q303" s="251">
        <v>39273</v>
      </c>
      <c r="R303" s="251" t="s">
        <v>30</v>
      </c>
      <c r="S303" s="251" t="s">
        <v>30</v>
      </c>
      <c r="T303" s="251" t="s">
        <v>30</v>
      </c>
      <c r="U303" s="251"/>
      <c r="V303" s="251"/>
      <c r="W303" s="251"/>
      <c r="X303" s="251"/>
      <c r="Y303" s="251">
        <v>39506</v>
      </c>
      <c r="Z303" s="251">
        <v>39688</v>
      </c>
      <c r="AA303" s="252" t="s">
        <v>437</v>
      </c>
      <c r="AB303" s="249" t="s">
        <v>437</v>
      </c>
    </row>
    <row r="304" spans="1:28" x14ac:dyDescent="0.3">
      <c r="A304" s="248" t="s">
        <v>65</v>
      </c>
      <c r="B304" s="249" t="s">
        <v>1071</v>
      </c>
      <c r="C304" s="250">
        <v>51079</v>
      </c>
      <c r="D304" s="250"/>
      <c r="E304" s="250" t="s">
        <v>1072</v>
      </c>
      <c r="F304" s="249" t="s">
        <v>437</v>
      </c>
      <c r="G304" s="250" t="s">
        <v>437</v>
      </c>
      <c r="H304" s="250" t="s">
        <v>437</v>
      </c>
      <c r="I304" s="249" t="s">
        <v>950</v>
      </c>
      <c r="J304" s="249" t="s">
        <v>437</v>
      </c>
      <c r="K304" s="249" t="s">
        <v>437</v>
      </c>
      <c r="L304" s="249" t="s">
        <v>437</v>
      </c>
      <c r="M304" s="249" t="s">
        <v>437</v>
      </c>
      <c r="N304" s="249" t="s">
        <v>437</v>
      </c>
      <c r="O304" s="251" t="s">
        <v>30</v>
      </c>
      <c r="P304" s="251" t="s">
        <v>30</v>
      </c>
      <c r="Q304" s="251">
        <v>38785</v>
      </c>
      <c r="R304" s="251" t="s">
        <v>30</v>
      </c>
      <c r="S304" s="251" t="s">
        <v>30</v>
      </c>
      <c r="T304" s="251" t="s">
        <v>30</v>
      </c>
      <c r="U304" s="251"/>
      <c r="V304" s="251"/>
      <c r="W304" s="251"/>
      <c r="X304" s="251"/>
      <c r="Y304" s="251">
        <v>38903</v>
      </c>
      <c r="Z304" s="251">
        <v>39087</v>
      </c>
      <c r="AA304" s="270"/>
      <c r="AB304" s="270" t="s">
        <v>437</v>
      </c>
    </row>
    <row r="305" spans="1:28" x14ac:dyDescent="0.3">
      <c r="A305" s="132" t="s">
        <v>65</v>
      </c>
      <c r="B305" s="131" t="s">
        <v>152</v>
      </c>
      <c r="C305" s="130">
        <v>51079</v>
      </c>
      <c r="D305" s="132" t="s">
        <v>153</v>
      </c>
      <c r="E305" s="131" t="s">
        <v>154</v>
      </c>
      <c r="F305" s="112" t="s">
        <v>51</v>
      </c>
      <c r="G305" s="130"/>
      <c r="H305" s="135">
        <v>2</v>
      </c>
      <c r="I305" s="132" t="s">
        <v>82</v>
      </c>
      <c r="J305" s="135" t="s">
        <v>68</v>
      </c>
      <c r="K305" s="131" t="s">
        <v>92</v>
      </c>
      <c r="L305" s="131" t="s">
        <v>53</v>
      </c>
      <c r="M305" s="130"/>
      <c r="N305" s="131" t="s">
        <v>121</v>
      </c>
      <c r="O305" s="133">
        <v>42999</v>
      </c>
      <c r="P305" s="133">
        <v>43145</v>
      </c>
      <c r="Q305" s="133">
        <v>43343</v>
      </c>
      <c r="R305" s="198"/>
      <c r="S305" s="133">
        <v>43445</v>
      </c>
      <c r="T305" s="198"/>
      <c r="U305" s="130"/>
      <c r="V305" s="133">
        <v>43685</v>
      </c>
      <c r="W305" s="133">
        <v>43775</v>
      </c>
      <c r="X305" s="133"/>
      <c r="Y305" s="133">
        <v>44097</v>
      </c>
      <c r="Z305" s="133">
        <v>44278</v>
      </c>
      <c r="AA305" s="252" t="s">
        <v>437</v>
      </c>
      <c r="AB305" s="249" t="s">
        <v>437</v>
      </c>
    </row>
    <row r="306" spans="1:28" x14ac:dyDescent="0.3">
      <c r="A306" s="248" t="s">
        <v>65</v>
      </c>
      <c r="B306" s="249" t="s">
        <v>1073</v>
      </c>
      <c r="C306" s="250">
        <v>51595</v>
      </c>
      <c r="D306" s="250"/>
      <c r="E306" s="250" t="s">
        <v>1074</v>
      </c>
      <c r="F306" s="249" t="s">
        <v>437</v>
      </c>
      <c r="G306" s="250" t="s">
        <v>437</v>
      </c>
      <c r="H306" s="250" t="s">
        <v>437</v>
      </c>
      <c r="I306" s="249" t="s">
        <v>861</v>
      </c>
      <c r="J306" s="249" t="s">
        <v>514</v>
      </c>
      <c r="K306" s="249" t="s">
        <v>437</v>
      </c>
      <c r="L306" s="249" t="s">
        <v>437</v>
      </c>
      <c r="M306" s="249" t="s">
        <v>437</v>
      </c>
      <c r="N306" s="249" t="s">
        <v>437</v>
      </c>
      <c r="O306" s="251" t="s">
        <v>30</v>
      </c>
      <c r="P306" s="251" t="s">
        <v>30</v>
      </c>
      <c r="Q306" s="251">
        <v>39612</v>
      </c>
      <c r="R306" s="251" t="s">
        <v>30</v>
      </c>
      <c r="S306" s="251" t="s">
        <v>30</v>
      </c>
      <c r="T306" s="251" t="s">
        <v>30</v>
      </c>
      <c r="U306" s="251"/>
      <c r="V306" s="251"/>
      <c r="W306" s="251"/>
      <c r="X306" s="251"/>
      <c r="Y306" s="251">
        <v>39820</v>
      </c>
      <c r="Z306" s="251">
        <v>40001</v>
      </c>
      <c r="AA306" s="270" t="s">
        <v>437</v>
      </c>
      <c r="AB306" s="270" t="s">
        <v>437</v>
      </c>
    </row>
    <row r="307" spans="1:28" x14ac:dyDescent="0.3">
      <c r="A307" s="248" t="s">
        <v>65</v>
      </c>
      <c r="B307" s="249" t="s">
        <v>1073</v>
      </c>
      <c r="C307" s="250">
        <v>51081</v>
      </c>
      <c r="D307" s="250"/>
      <c r="E307" s="250" t="s">
        <v>1074</v>
      </c>
      <c r="F307" s="249" t="s">
        <v>664</v>
      </c>
      <c r="G307" s="250" t="s">
        <v>437</v>
      </c>
      <c r="H307" s="250">
        <v>3</v>
      </c>
      <c r="I307" s="249" t="s">
        <v>861</v>
      </c>
      <c r="J307" s="249" t="s">
        <v>514</v>
      </c>
      <c r="K307" s="249" t="s">
        <v>437</v>
      </c>
      <c r="L307" s="249" t="s">
        <v>509</v>
      </c>
      <c r="M307" s="249" t="s">
        <v>30</v>
      </c>
      <c r="N307" s="249" t="s">
        <v>509</v>
      </c>
      <c r="O307" s="251" t="s">
        <v>30</v>
      </c>
      <c r="P307" s="251" t="s">
        <v>30</v>
      </c>
      <c r="Q307" s="251">
        <v>39612</v>
      </c>
      <c r="R307" s="251" t="s">
        <v>30</v>
      </c>
      <c r="S307" s="251" t="s">
        <v>30</v>
      </c>
      <c r="T307" s="251" t="s">
        <v>30</v>
      </c>
      <c r="U307" s="251"/>
      <c r="V307" s="251"/>
      <c r="W307" s="251"/>
      <c r="X307" s="251"/>
      <c r="Y307" s="251">
        <v>39820</v>
      </c>
      <c r="Z307" s="251">
        <v>40001</v>
      </c>
      <c r="AA307" s="252" t="s">
        <v>437</v>
      </c>
      <c r="AB307" s="249" t="s">
        <v>437</v>
      </c>
    </row>
    <row r="308" spans="1:28" x14ac:dyDescent="0.3">
      <c r="A308" s="248" t="s">
        <v>65</v>
      </c>
      <c r="B308" s="249" t="s">
        <v>1075</v>
      </c>
      <c r="C308" s="250">
        <v>51165</v>
      </c>
      <c r="D308" s="250"/>
      <c r="E308" s="250" t="s">
        <v>1076</v>
      </c>
      <c r="F308" s="249" t="s">
        <v>437</v>
      </c>
      <c r="G308" s="250" t="s">
        <v>437</v>
      </c>
      <c r="H308" s="250">
        <v>1</v>
      </c>
      <c r="I308" s="249" t="s">
        <v>437</v>
      </c>
      <c r="J308" s="249" t="s">
        <v>437</v>
      </c>
      <c r="K308" s="249" t="s">
        <v>437</v>
      </c>
      <c r="L308" s="249" t="s">
        <v>437</v>
      </c>
      <c r="M308" s="249" t="s">
        <v>437</v>
      </c>
      <c r="N308" s="249" t="s">
        <v>437</v>
      </c>
      <c r="O308" s="251" t="s">
        <v>30</v>
      </c>
      <c r="P308" s="251" t="s">
        <v>30</v>
      </c>
      <c r="Q308" s="251">
        <v>37090</v>
      </c>
      <c r="R308" s="251" t="s">
        <v>30</v>
      </c>
      <c r="S308" s="251" t="s">
        <v>30</v>
      </c>
      <c r="T308" s="251" t="s">
        <v>30</v>
      </c>
      <c r="U308" s="251"/>
      <c r="V308" s="251"/>
      <c r="W308" s="251"/>
      <c r="X308" s="251"/>
      <c r="Y308" s="251">
        <v>37427</v>
      </c>
      <c r="Z308" s="251">
        <v>37610</v>
      </c>
      <c r="AA308" s="252" t="s">
        <v>437</v>
      </c>
      <c r="AB308" s="270" t="s">
        <v>1111</v>
      </c>
    </row>
    <row r="309" spans="1:28" x14ac:dyDescent="0.3">
      <c r="A309" s="248" t="s">
        <v>65</v>
      </c>
      <c r="B309" s="249" t="s">
        <v>1077</v>
      </c>
      <c r="C309" s="250">
        <v>51083</v>
      </c>
      <c r="D309" s="250"/>
      <c r="E309" s="250" t="s">
        <v>1078</v>
      </c>
      <c r="F309" s="249" t="s">
        <v>39</v>
      </c>
      <c r="G309" s="250" t="s">
        <v>437</v>
      </c>
      <c r="H309" s="250">
        <v>5</v>
      </c>
      <c r="I309" s="249" t="s">
        <v>861</v>
      </c>
      <c r="J309" s="249" t="s">
        <v>650</v>
      </c>
      <c r="K309" s="249" t="s">
        <v>437</v>
      </c>
      <c r="L309" s="249" t="s">
        <v>509</v>
      </c>
      <c r="M309" s="249" t="s">
        <v>30</v>
      </c>
      <c r="N309" s="249" t="s">
        <v>509</v>
      </c>
      <c r="O309" s="251" t="s">
        <v>30</v>
      </c>
      <c r="P309" s="251" t="s">
        <v>30</v>
      </c>
      <c r="Q309" s="251">
        <v>39699</v>
      </c>
      <c r="R309" s="251" t="s">
        <v>30</v>
      </c>
      <c r="S309" s="251" t="s">
        <v>30</v>
      </c>
      <c r="T309" s="251" t="s">
        <v>30</v>
      </c>
      <c r="U309" s="251"/>
      <c r="V309" s="251">
        <v>39744</v>
      </c>
      <c r="W309" s="251">
        <v>39845</v>
      </c>
      <c r="X309" s="251"/>
      <c r="Y309" s="251">
        <v>39919</v>
      </c>
      <c r="Z309" s="251">
        <v>40102</v>
      </c>
      <c r="AA309" s="252" t="s">
        <v>437</v>
      </c>
      <c r="AB309" s="249" t="s">
        <v>437</v>
      </c>
    </row>
    <row r="310" spans="1:28" x14ac:dyDescent="0.3">
      <c r="A310" s="248" t="s">
        <v>65</v>
      </c>
      <c r="B310" s="249" t="s">
        <v>1079</v>
      </c>
      <c r="C310" s="250">
        <v>51650</v>
      </c>
      <c r="D310" s="250"/>
      <c r="E310" s="250" t="s">
        <v>1080</v>
      </c>
      <c r="F310" s="249" t="s">
        <v>25</v>
      </c>
      <c r="G310" s="250" t="s">
        <v>437</v>
      </c>
      <c r="H310" s="250">
        <v>1</v>
      </c>
      <c r="I310" s="258" t="s">
        <v>609</v>
      </c>
      <c r="J310" s="249" t="s">
        <v>650</v>
      </c>
      <c r="K310" s="249" t="s">
        <v>437</v>
      </c>
      <c r="L310" s="249" t="s">
        <v>41</v>
      </c>
      <c r="M310" s="249" t="s">
        <v>30</v>
      </c>
      <c r="N310" s="249" t="s">
        <v>40</v>
      </c>
      <c r="O310" s="251" t="s">
        <v>30</v>
      </c>
      <c r="P310" s="251" t="s">
        <v>30</v>
      </c>
      <c r="Q310" s="251">
        <v>40081</v>
      </c>
      <c r="R310" s="251" t="s">
        <v>30</v>
      </c>
      <c r="S310" s="251">
        <v>40155</v>
      </c>
      <c r="T310" s="251" t="s">
        <v>30</v>
      </c>
      <c r="U310" s="251"/>
      <c r="V310" s="251">
        <v>40360</v>
      </c>
      <c r="W310" s="251">
        <v>40465</v>
      </c>
      <c r="X310" s="251"/>
      <c r="Y310" s="251">
        <v>40590</v>
      </c>
      <c r="Z310" s="251">
        <v>40771</v>
      </c>
      <c r="AA310" s="252" t="s">
        <v>437</v>
      </c>
      <c r="AB310" s="270" t="s">
        <v>1117</v>
      </c>
    </row>
    <row r="311" spans="1:28" x14ac:dyDescent="0.3">
      <c r="A311" s="248" t="s">
        <v>65</v>
      </c>
      <c r="B311" s="249" t="s">
        <v>1081</v>
      </c>
      <c r="C311" s="250">
        <v>51650</v>
      </c>
      <c r="D311" s="250"/>
      <c r="E311" s="250" t="s">
        <v>1082</v>
      </c>
      <c r="F311" s="249" t="s">
        <v>437</v>
      </c>
      <c r="G311" s="250" t="s">
        <v>437</v>
      </c>
      <c r="H311" s="250" t="s">
        <v>437</v>
      </c>
      <c r="I311" s="258" t="s">
        <v>609</v>
      </c>
      <c r="J311" s="249" t="s">
        <v>759</v>
      </c>
      <c r="K311" s="249" t="s">
        <v>437</v>
      </c>
      <c r="L311" s="249" t="s">
        <v>437</v>
      </c>
      <c r="M311" s="249" t="s">
        <v>437</v>
      </c>
      <c r="N311" s="249" t="s">
        <v>437</v>
      </c>
      <c r="O311" s="251" t="s">
        <v>30</v>
      </c>
      <c r="P311" s="251" t="s">
        <v>30</v>
      </c>
      <c r="Q311" s="251">
        <v>41851</v>
      </c>
      <c r="R311" s="251" t="s">
        <v>30</v>
      </c>
      <c r="S311" s="251">
        <v>41864</v>
      </c>
      <c r="T311" s="251">
        <v>42017</v>
      </c>
      <c r="U311" s="251"/>
      <c r="V311" s="251"/>
      <c r="W311" s="251"/>
      <c r="X311" s="251"/>
      <c r="Y311" s="251">
        <v>42324</v>
      </c>
      <c r="Z311" s="251">
        <v>42506</v>
      </c>
      <c r="AA311" s="270" t="s">
        <v>437</v>
      </c>
      <c r="AB311" s="204"/>
    </row>
    <row r="312" spans="1:28" x14ac:dyDescent="0.3">
      <c r="A312" s="274" t="s">
        <v>65</v>
      </c>
      <c r="B312" s="270" t="s">
        <v>1083</v>
      </c>
      <c r="C312" s="260" t="s">
        <v>1084</v>
      </c>
      <c r="D312" s="260"/>
      <c r="E312" s="260" t="s">
        <v>1085</v>
      </c>
      <c r="F312" s="270" t="s">
        <v>25</v>
      </c>
      <c r="G312" s="260"/>
      <c r="H312" s="260">
        <v>1</v>
      </c>
      <c r="I312" s="258" t="s">
        <v>609</v>
      </c>
      <c r="J312" s="248" t="s">
        <v>68</v>
      </c>
      <c r="K312" s="270" t="s">
        <v>610</v>
      </c>
      <c r="L312" s="270" t="s">
        <v>459</v>
      </c>
      <c r="M312" s="270" t="s">
        <v>30</v>
      </c>
      <c r="N312" s="270" t="s">
        <v>459</v>
      </c>
      <c r="O312" s="262">
        <v>40968</v>
      </c>
      <c r="P312" s="262">
        <v>41613</v>
      </c>
      <c r="Q312" s="262">
        <v>41851</v>
      </c>
      <c r="R312" s="262">
        <v>42852</v>
      </c>
      <c r="S312" s="262">
        <v>41864</v>
      </c>
      <c r="T312" s="262">
        <v>42017</v>
      </c>
      <c r="U312" s="260"/>
      <c r="V312" s="262">
        <v>42062</v>
      </c>
      <c r="W312" s="262">
        <v>42151</v>
      </c>
      <c r="X312" s="262"/>
      <c r="Y312" s="262">
        <v>42324</v>
      </c>
      <c r="Z312" s="262">
        <v>42506</v>
      </c>
      <c r="AA312" s="252" t="s">
        <v>437</v>
      </c>
      <c r="AB312" s="249" t="s">
        <v>437</v>
      </c>
    </row>
    <row r="313" spans="1:28" x14ac:dyDescent="0.3">
      <c r="A313" s="248" t="s">
        <v>65</v>
      </c>
      <c r="B313" s="249" t="s">
        <v>1087</v>
      </c>
      <c r="C313" s="250">
        <v>51085</v>
      </c>
      <c r="D313" s="250"/>
      <c r="E313" s="250" t="s">
        <v>1088</v>
      </c>
      <c r="F313" s="249" t="s">
        <v>437</v>
      </c>
      <c r="G313" s="250" t="s">
        <v>437</v>
      </c>
      <c r="H313" s="250" t="s">
        <v>437</v>
      </c>
      <c r="I313" s="249" t="s">
        <v>437</v>
      </c>
      <c r="J313" s="249" t="s">
        <v>437</v>
      </c>
      <c r="K313" s="249" t="s">
        <v>437</v>
      </c>
      <c r="L313" s="249" t="s">
        <v>437</v>
      </c>
      <c r="M313" s="249" t="s">
        <v>437</v>
      </c>
      <c r="N313" s="249" t="s">
        <v>437</v>
      </c>
      <c r="O313" s="251" t="s">
        <v>30</v>
      </c>
      <c r="P313" s="251" t="s">
        <v>30</v>
      </c>
      <c r="Q313" s="251">
        <v>39127</v>
      </c>
      <c r="R313" s="251" t="s">
        <v>30</v>
      </c>
      <c r="S313" s="251" t="s">
        <v>30</v>
      </c>
      <c r="T313" s="251" t="s">
        <v>30</v>
      </c>
      <c r="U313" s="251"/>
      <c r="V313" s="251"/>
      <c r="W313" s="251"/>
      <c r="X313" s="251"/>
      <c r="Y313" s="251">
        <v>39601</v>
      </c>
      <c r="Z313" s="251">
        <v>39784</v>
      </c>
      <c r="AA313" s="252" t="s">
        <v>437</v>
      </c>
      <c r="AB313" s="249" t="s">
        <v>437</v>
      </c>
    </row>
    <row r="314" spans="1:28" x14ac:dyDescent="0.3">
      <c r="A314" s="248" t="s">
        <v>65</v>
      </c>
      <c r="B314" s="249" t="s">
        <v>1089</v>
      </c>
      <c r="C314" s="250">
        <v>51660</v>
      </c>
      <c r="D314" s="250"/>
      <c r="E314" s="250" t="s">
        <v>1090</v>
      </c>
      <c r="F314" s="249" t="s">
        <v>437</v>
      </c>
      <c r="G314" s="250" t="s">
        <v>437</v>
      </c>
      <c r="H314" s="250" t="s">
        <v>437</v>
      </c>
      <c r="I314" s="249" t="s">
        <v>437</v>
      </c>
      <c r="J314" s="249" t="s">
        <v>437</v>
      </c>
      <c r="K314" s="249" t="s">
        <v>437</v>
      </c>
      <c r="L314" s="249" t="s">
        <v>437</v>
      </c>
      <c r="M314" s="249" t="s">
        <v>437</v>
      </c>
      <c r="N314" s="249" t="s">
        <v>437</v>
      </c>
      <c r="O314" s="251" t="s">
        <v>30</v>
      </c>
      <c r="P314" s="251" t="s">
        <v>30</v>
      </c>
      <c r="Q314" s="251">
        <v>38597</v>
      </c>
      <c r="R314" s="251" t="s">
        <v>30</v>
      </c>
      <c r="S314" s="251" t="s">
        <v>30</v>
      </c>
      <c r="T314" s="251" t="s">
        <v>30</v>
      </c>
      <c r="U314" s="251"/>
      <c r="V314" s="251"/>
      <c r="W314" s="251"/>
      <c r="X314" s="251"/>
      <c r="Y314" s="251">
        <v>39300</v>
      </c>
      <c r="Z314" s="251">
        <v>39484</v>
      </c>
      <c r="AA314" s="252" t="s">
        <v>437</v>
      </c>
      <c r="AB314" s="249" t="s">
        <v>437</v>
      </c>
    </row>
    <row r="315" spans="1:28" x14ac:dyDescent="0.3">
      <c r="A315" s="248" t="s">
        <v>65</v>
      </c>
      <c r="B315" s="249" t="s">
        <v>1091</v>
      </c>
      <c r="C315" s="250">
        <v>51087</v>
      </c>
      <c r="D315" s="250"/>
      <c r="E315" s="250" t="s">
        <v>1092</v>
      </c>
      <c r="F315" s="249" t="s">
        <v>437</v>
      </c>
      <c r="G315" s="250" t="s">
        <v>437</v>
      </c>
      <c r="H315" s="250" t="s">
        <v>437</v>
      </c>
      <c r="I315" s="249" t="s">
        <v>437</v>
      </c>
      <c r="J315" s="249" t="s">
        <v>437</v>
      </c>
      <c r="K315" s="249" t="s">
        <v>437</v>
      </c>
      <c r="L315" s="249" t="s">
        <v>437</v>
      </c>
      <c r="M315" s="249" t="s">
        <v>437</v>
      </c>
      <c r="N315" s="249" t="s">
        <v>437</v>
      </c>
      <c r="O315" s="251" t="s">
        <v>30</v>
      </c>
      <c r="P315" s="251" t="s">
        <v>30</v>
      </c>
      <c r="Q315" s="251">
        <v>38624</v>
      </c>
      <c r="R315" s="251" t="s">
        <v>30</v>
      </c>
      <c r="S315" s="251" t="s">
        <v>30</v>
      </c>
      <c r="T315" s="251" t="s">
        <v>30</v>
      </c>
      <c r="U315" s="251"/>
      <c r="V315" s="251"/>
      <c r="W315" s="251"/>
      <c r="X315" s="251"/>
      <c r="Y315" s="251">
        <v>39251</v>
      </c>
      <c r="Z315" s="251">
        <v>39434</v>
      </c>
      <c r="AA315" s="252" t="s">
        <v>437</v>
      </c>
      <c r="AB315" s="249" t="s">
        <v>437</v>
      </c>
    </row>
    <row r="316" spans="1:28" x14ac:dyDescent="0.3">
      <c r="A316" s="248" t="s">
        <v>65</v>
      </c>
      <c r="B316" s="249" t="s">
        <v>1093</v>
      </c>
      <c r="C316" s="250">
        <v>51690</v>
      </c>
      <c r="D316" s="250"/>
      <c r="E316" s="250" t="s">
        <v>1094</v>
      </c>
      <c r="F316" s="249" t="s">
        <v>437</v>
      </c>
      <c r="G316" s="250" t="s">
        <v>437</v>
      </c>
      <c r="H316" s="250" t="s">
        <v>437</v>
      </c>
      <c r="I316" s="258" t="s">
        <v>609</v>
      </c>
      <c r="J316" s="249" t="s">
        <v>650</v>
      </c>
      <c r="K316" s="249" t="s">
        <v>437</v>
      </c>
      <c r="L316" s="249" t="s">
        <v>437</v>
      </c>
      <c r="M316" s="249" t="s">
        <v>437</v>
      </c>
      <c r="N316" s="249" t="s">
        <v>437</v>
      </c>
      <c r="O316" s="251" t="s">
        <v>30</v>
      </c>
      <c r="P316" s="251" t="s">
        <v>30</v>
      </c>
      <c r="Q316" s="251">
        <v>39430</v>
      </c>
      <c r="R316" s="251" t="s">
        <v>30</v>
      </c>
      <c r="S316" s="251" t="s">
        <v>30</v>
      </c>
      <c r="T316" s="251" t="s">
        <v>30</v>
      </c>
      <c r="U316" s="251"/>
      <c r="V316" s="251"/>
      <c r="W316" s="251"/>
      <c r="X316" s="251"/>
      <c r="Y316" s="251">
        <v>39533</v>
      </c>
      <c r="Z316" s="251">
        <v>39717</v>
      </c>
      <c r="AA316" s="278"/>
      <c r="AB316" s="252"/>
    </row>
    <row r="317" spans="1:28" x14ac:dyDescent="0.3">
      <c r="A317" s="248" t="s">
        <v>65</v>
      </c>
      <c r="B317" s="249" t="s">
        <v>1093</v>
      </c>
      <c r="C317" s="250">
        <v>51089</v>
      </c>
      <c r="D317" s="250"/>
      <c r="E317" s="250" t="s">
        <v>1094</v>
      </c>
      <c r="F317" s="249" t="s">
        <v>437</v>
      </c>
      <c r="G317" s="250" t="s">
        <v>437</v>
      </c>
      <c r="H317" s="250">
        <v>3</v>
      </c>
      <c r="I317" s="258" t="s">
        <v>609</v>
      </c>
      <c r="J317" s="249" t="s">
        <v>650</v>
      </c>
      <c r="K317" s="249" t="s">
        <v>437</v>
      </c>
      <c r="L317" s="249" t="s">
        <v>437</v>
      </c>
      <c r="M317" s="249" t="s">
        <v>437</v>
      </c>
      <c r="N317" s="249" t="s">
        <v>437</v>
      </c>
      <c r="O317" s="251" t="s">
        <v>30</v>
      </c>
      <c r="P317" s="251" t="s">
        <v>30</v>
      </c>
      <c r="Q317" s="251">
        <v>39430</v>
      </c>
      <c r="R317" s="251" t="s">
        <v>30</v>
      </c>
      <c r="S317" s="251" t="s">
        <v>30</v>
      </c>
      <c r="T317" s="251" t="s">
        <v>30</v>
      </c>
      <c r="U317" s="251"/>
      <c r="V317" s="251"/>
      <c r="W317" s="251"/>
      <c r="X317" s="251"/>
      <c r="Y317" s="251">
        <v>39533</v>
      </c>
      <c r="Z317" s="251">
        <v>39717</v>
      </c>
      <c r="AA317" s="278"/>
      <c r="AB317" s="252"/>
    </row>
    <row r="318" spans="1:28" x14ac:dyDescent="0.3">
      <c r="A318" s="248" t="s">
        <v>65</v>
      </c>
      <c r="B318" s="249" t="s">
        <v>1095</v>
      </c>
      <c r="C318" s="250">
        <v>51091</v>
      </c>
      <c r="D318" s="250"/>
      <c r="E318" s="250" t="s">
        <v>1096</v>
      </c>
      <c r="F318" s="249" t="s">
        <v>437</v>
      </c>
      <c r="G318" s="250" t="s">
        <v>437</v>
      </c>
      <c r="H318" s="250">
        <v>2</v>
      </c>
      <c r="I318" s="249" t="s">
        <v>861</v>
      </c>
      <c r="J318" s="249" t="s">
        <v>437</v>
      </c>
      <c r="K318" s="249" t="s">
        <v>437</v>
      </c>
      <c r="L318" s="249" t="s">
        <v>437</v>
      </c>
      <c r="M318" s="249" t="s">
        <v>437</v>
      </c>
      <c r="N318" s="249" t="s">
        <v>437</v>
      </c>
      <c r="O318" s="251" t="s">
        <v>30</v>
      </c>
      <c r="P318" s="251" t="s">
        <v>30</v>
      </c>
      <c r="Q318" s="251">
        <v>39525</v>
      </c>
      <c r="R318" s="251" t="s">
        <v>30</v>
      </c>
      <c r="S318" s="251" t="s">
        <v>30</v>
      </c>
      <c r="T318" s="251" t="s">
        <v>30</v>
      </c>
      <c r="U318" s="251"/>
      <c r="V318" s="251"/>
      <c r="W318" s="251"/>
      <c r="X318" s="251"/>
      <c r="Y318" s="251">
        <v>39723</v>
      </c>
      <c r="Z318" s="251">
        <v>39905</v>
      </c>
      <c r="AA318" s="278"/>
      <c r="AB318" s="252"/>
    </row>
    <row r="319" spans="1:28" x14ac:dyDescent="0.3">
      <c r="A319" s="248" t="s">
        <v>65</v>
      </c>
      <c r="B319" s="249" t="s">
        <v>1097</v>
      </c>
      <c r="C319" s="250">
        <v>51670</v>
      </c>
      <c r="D319" s="250"/>
      <c r="E319" s="250" t="s">
        <v>1098</v>
      </c>
      <c r="F319" s="249" t="s">
        <v>664</v>
      </c>
      <c r="G319" s="250" t="s">
        <v>437</v>
      </c>
      <c r="H319" s="250">
        <v>1</v>
      </c>
      <c r="I319" s="258" t="s">
        <v>609</v>
      </c>
      <c r="J319" s="249" t="s">
        <v>650</v>
      </c>
      <c r="K319" s="249" t="s">
        <v>437</v>
      </c>
      <c r="L319" s="249" t="s">
        <v>41</v>
      </c>
      <c r="M319" s="249" t="s">
        <v>30</v>
      </c>
      <c r="N319" s="249" t="s">
        <v>40</v>
      </c>
      <c r="O319" s="251" t="s">
        <v>30</v>
      </c>
      <c r="P319" s="251" t="s">
        <v>30</v>
      </c>
      <c r="Q319" s="251">
        <v>40324</v>
      </c>
      <c r="R319" s="251" t="s">
        <v>30</v>
      </c>
      <c r="S319" s="251">
        <v>40395</v>
      </c>
      <c r="T319" s="251" t="s">
        <v>30</v>
      </c>
      <c r="U319" s="251"/>
      <c r="V319" s="251"/>
      <c r="W319" s="251"/>
      <c r="X319" s="251"/>
      <c r="Y319" s="251">
        <v>40528</v>
      </c>
      <c r="Z319" s="251">
        <v>40710</v>
      </c>
      <c r="AA319" s="131"/>
      <c r="AB319" s="131"/>
    </row>
    <row r="320" spans="1:28" x14ac:dyDescent="0.3">
      <c r="A320" s="248" t="s">
        <v>65</v>
      </c>
      <c r="B320" s="249" t="s">
        <v>1099</v>
      </c>
      <c r="C320" s="250">
        <v>51670</v>
      </c>
      <c r="D320" s="250"/>
      <c r="E320" s="250" t="s">
        <v>1100</v>
      </c>
      <c r="F320" s="249" t="s">
        <v>25</v>
      </c>
      <c r="G320" s="250"/>
      <c r="H320" s="250">
        <v>1</v>
      </c>
      <c r="I320" s="258" t="s">
        <v>609</v>
      </c>
      <c r="J320" s="249" t="s">
        <v>27</v>
      </c>
      <c r="K320" s="249" t="s">
        <v>28</v>
      </c>
      <c r="L320" s="249" t="s">
        <v>459</v>
      </c>
      <c r="M320" s="249" t="s">
        <v>30</v>
      </c>
      <c r="N320" s="249" t="s">
        <v>459</v>
      </c>
      <c r="O320" s="251">
        <v>40955</v>
      </c>
      <c r="P320" s="251">
        <v>41513</v>
      </c>
      <c r="Q320" s="251">
        <v>41582</v>
      </c>
      <c r="R320" s="251">
        <v>42563</v>
      </c>
      <c r="S320" s="251">
        <v>41618</v>
      </c>
      <c r="T320" s="251">
        <v>41892</v>
      </c>
      <c r="U320" s="251"/>
      <c r="V320" s="251">
        <v>41767</v>
      </c>
      <c r="W320" s="251">
        <v>41856</v>
      </c>
      <c r="X320" s="251"/>
      <c r="Y320" s="251">
        <v>42020</v>
      </c>
      <c r="Z320" s="251">
        <v>42201</v>
      </c>
      <c r="AA320" s="252" t="s">
        <v>437</v>
      </c>
      <c r="AB320" s="249" t="s">
        <v>437</v>
      </c>
    </row>
    <row r="321" spans="1:28" x14ac:dyDescent="0.3">
      <c r="A321" s="248" t="s">
        <v>65</v>
      </c>
      <c r="B321" s="249" t="s">
        <v>1101</v>
      </c>
      <c r="C321" s="250">
        <v>51093</v>
      </c>
      <c r="D321" s="250"/>
      <c r="E321" s="250" t="s">
        <v>1102</v>
      </c>
      <c r="F321" s="249" t="s">
        <v>437</v>
      </c>
      <c r="G321" s="250" t="s">
        <v>437</v>
      </c>
      <c r="H321" s="250">
        <v>3</v>
      </c>
      <c r="I321" s="249" t="s">
        <v>437</v>
      </c>
      <c r="J321" s="249" t="s">
        <v>437</v>
      </c>
      <c r="K321" s="249" t="s">
        <v>437</v>
      </c>
      <c r="L321" s="249" t="s">
        <v>437</v>
      </c>
      <c r="M321" s="249" t="s">
        <v>437</v>
      </c>
      <c r="N321" s="249" t="s">
        <v>437</v>
      </c>
      <c r="O321" s="251" t="s">
        <v>30</v>
      </c>
      <c r="P321" s="251" t="s">
        <v>30</v>
      </c>
      <c r="Q321" s="251">
        <v>37134</v>
      </c>
      <c r="R321" s="251" t="s">
        <v>30</v>
      </c>
      <c r="S321" s="251" t="s">
        <v>30</v>
      </c>
      <c r="T321" s="251" t="s">
        <v>30</v>
      </c>
      <c r="U321" s="251"/>
      <c r="V321" s="251"/>
      <c r="W321" s="251"/>
      <c r="X321" s="251"/>
      <c r="Y321" s="251" t="s">
        <v>30</v>
      </c>
      <c r="Z321" s="251">
        <v>37503</v>
      </c>
      <c r="AA321" s="252" t="s">
        <v>437</v>
      </c>
      <c r="AB321" s="249" t="s">
        <v>437</v>
      </c>
    </row>
    <row r="322" spans="1:28" x14ac:dyDescent="0.3">
      <c r="A322" s="274" t="s">
        <v>65</v>
      </c>
      <c r="B322" s="270" t="s">
        <v>1103</v>
      </c>
      <c r="C322" s="260" t="s">
        <v>1104</v>
      </c>
      <c r="D322" s="260"/>
      <c r="E322" s="260" t="s">
        <v>1105</v>
      </c>
      <c r="F322" s="270" t="s">
        <v>25</v>
      </c>
      <c r="G322" s="260"/>
      <c r="H322" s="260">
        <v>2</v>
      </c>
      <c r="I322" s="258" t="s">
        <v>609</v>
      </c>
      <c r="J322" s="248" t="s">
        <v>68</v>
      </c>
      <c r="K322" s="270" t="s">
        <v>187</v>
      </c>
      <c r="L322" s="270" t="s">
        <v>459</v>
      </c>
      <c r="M322" s="270" t="s">
        <v>30</v>
      </c>
      <c r="N322" s="270" t="s">
        <v>459</v>
      </c>
      <c r="O322" s="262">
        <v>40967</v>
      </c>
      <c r="P322" s="262">
        <v>41611</v>
      </c>
      <c r="Q322" s="262">
        <v>41705</v>
      </c>
      <c r="R322" s="262">
        <v>42852</v>
      </c>
      <c r="S322" s="262">
        <v>41737</v>
      </c>
      <c r="T322" s="262">
        <v>41862</v>
      </c>
      <c r="U322" s="260"/>
      <c r="V322" s="262">
        <v>41900</v>
      </c>
      <c r="W322" s="262">
        <v>41989</v>
      </c>
      <c r="X322" s="262"/>
      <c r="Y322" s="262">
        <v>42157</v>
      </c>
      <c r="Z322" s="262">
        <v>42340</v>
      </c>
      <c r="AA322" s="252" t="s">
        <v>437</v>
      </c>
      <c r="AB322" s="270" t="s">
        <v>1139</v>
      </c>
    </row>
    <row r="323" spans="1:28" x14ac:dyDescent="0.3">
      <c r="A323" s="248" t="s">
        <v>65</v>
      </c>
      <c r="B323" s="249" t="s">
        <v>1106</v>
      </c>
      <c r="C323" s="250">
        <v>51830</v>
      </c>
      <c r="D323" s="250"/>
      <c r="E323" s="250" t="s">
        <v>1107</v>
      </c>
      <c r="F323" s="249" t="s">
        <v>437</v>
      </c>
      <c r="G323" s="250" t="s">
        <v>437</v>
      </c>
      <c r="H323" s="250" t="s">
        <v>437</v>
      </c>
      <c r="I323" s="249" t="s">
        <v>437</v>
      </c>
      <c r="J323" s="249" t="s">
        <v>437</v>
      </c>
      <c r="K323" s="249" t="s">
        <v>437</v>
      </c>
      <c r="L323" s="249" t="s">
        <v>437</v>
      </c>
      <c r="M323" s="249" t="s">
        <v>437</v>
      </c>
      <c r="N323" s="249" t="s">
        <v>437</v>
      </c>
      <c r="O323" s="251" t="s">
        <v>30</v>
      </c>
      <c r="P323" s="251" t="s">
        <v>30</v>
      </c>
      <c r="Q323" s="251">
        <v>38966</v>
      </c>
      <c r="R323" s="251" t="s">
        <v>30</v>
      </c>
      <c r="S323" s="251" t="s">
        <v>30</v>
      </c>
      <c r="T323" s="251" t="s">
        <v>30</v>
      </c>
      <c r="U323" s="251"/>
      <c r="V323" s="251"/>
      <c r="W323" s="251"/>
      <c r="X323" s="251"/>
      <c r="Y323" s="251">
        <v>39169</v>
      </c>
      <c r="Z323" s="251">
        <v>39353</v>
      </c>
      <c r="AA323" s="252" t="s">
        <v>437</v>
      </c>
      <c r="AB323" s="249" t="s">
        <v>437</v>
      </c>
    </row>
    <row r="324" spans="1:28" x14ac:dyDescent="0.3">
      <c r="A324" s="248" t="s">
        <v>65</v>
      </c>
      <c r="B324" s="249" t="s">
        <v>1106</v>
      </c>
      <c r="C324" s="250">
        <v>51095</v>
      </c>
      <c r="D324" s="250"/>
      <c r="E324" s="250" t="s">
        <v>1107</v>
      </c>
      <c r="F324" s="249" t="s">
        <v>437</v>
      </c>
      <c r="G324" s="250" t="s">
        <v>437</v>
      </c>
      <c r="H324" s="250" t="s">
        <v>437</v>
      </c>
      <c r="I324" s="249" t="s">
        <v>437</v>
      </c>
      <c r="J324" s="249" t="s">
        <v>437</v>
      </c>
      <c r="K324" s="249" t="s">
        <v>437</v>
      </c>
      <c r="L324" s="249" t="s">
        <v>437</v>
      </c>
      <c r="M324" s="249" t="s">
        <v>437</v>
      </c>
      <c r="N324" s="249" t="s">
        <v>437</v>
      </c>
      <c r="O324" s="251" t="s">
        <v>30</v>
      </c>
      <c r="P324" s="251" t="s">
        <v>30</v>
      </c>
      <c r="Q324" s="251">
        <v>38966</v>
      </c>
      <c r="R324" s="251" t="s">
        <v>30</v>
      </c>
      <c r="S324" s="251" t="s">
        <v>30</v>
      </c>
      <c r="T324" s="251" t="s">
        <v>30</v>
      </c>
      <c r="U324" s="251"/>
      <c r="V324" s="251"/>
      <c r="W324" s="251"/>
      <c r="X324" s="251"/>
      <c r="Y324" s="251">
        <v>39169</v>
      </c>
      <c r="Z324" s="251">
        <v>39353</v>
      </c>
      <c r="AA324" s="252" t="s">
        <v>437</v>
      </c>
      <c r="AB324" s="249" t="s">
        <v>437</v>
      </c>
    </row>
    <row r="325" spans="1:28" x14ac:dyDescent="0.3">
      <c r="A325" s="274" t="s">
        <v>65</v>
      </c>
      <c r="B325" s="270" t="s">
        <v>1108</v>
      </c>
      <c r="C325" s="260" t="s">
        <v>1109</v>
      </c>
      <c r="D325" s="260"/>
      <c r="E325" s="260" t="s">
        <v>1110</v>
      </c>
      <c r="F325" s="270" t="s">
        <v>25</v>
      </c>
      <c r="G325" s="260"/>
      <c r="H325" s="260">
        <v>2</v>
      </c>
      <c r="I325" s="258" t="s">
        <v>609</v>
      </c>
      <c r="J325" s="248" t="s">
        <v>68</v>
      </c>
      <c r="K325" s="270" t="s">
        <v>187</v>
      </c>
      <c r="L325" s="270" t="s">
        <v>459</v>
      </c>
      <c r="M325" s="270" t="s">
        <v>41</v>
      </c>
      <c r="N325" s="270" t="s">
        <v>459</v>
      </c>
      <c r="O325" s="262">
        <v>40639</v>
      </c>
      <c r="P325" s="262">
        <v>41387</v>
      </c>
      <c r="Q325" s="262">
        <v>41726</v>
      </c>
      <c r="R325" s="262">
        <v>42852</v>
      </c>
      <c r="S325" s="262">
        <v>41738</v>
      </c>
      <c r="T325" s="262">
        <v>41864</v>
      </c>
      <c r="U325" s="260"/>
      <c r="V325" s="262">
        <v>41920</v>
      </c>
      <c r="W325" s="262">
        <v>42009</v>
      </c>
      <c r="X325" s="262"/>
      <c r="Y325" s="262">
        <v>42171</v>
      </c>
      <c r="Z325" s="262">
        <v>42354</v>
      </c>
      <c r="AA325" s="131"/>
      <c r="AB325" s="131"/>
    </row>
    <row r="326" spans="1:28" x14ac:dyDescent="0.3">
      <c r="A326" s="248" t="s">
        <v>65</v>
      </c>
      <c r="B326" s="249" t="s">
        <v>1112</v>
      </c>
      <c r="C326" s="250">
        <v>51097</v>
      </c>
      <c r="D326" s="250"/>
      <c r="E326" s="250" t="s">
        <v>1113</v>
      </c>
      <c r="F326" s="249" t="s">
        <v>664</v>
      </c>
      <c r="G326" s="250" t="s">
        <v>437</v>
      </c>
      <c r="H326" s="250">
        <v>1</v>
      </c>
      <c r="I326" s="258" t="s">
        <v>609</v>
      </c>
      <c r="J326" s="249" t="s">
        <v>514</v>
      </c>
      <c r="K326" s="249" t="s">
        <v>437</v>
      </c>
      <c r="L326" s="249" t="s">
        <v>40</v>
      </c>
      <c r="M326" s="249" t="s">
        <v>30</v>
      </c>
      <c r="N326" s="249" t="s">
        <v>40</v>
      </c>
      <c r="O326" s="251" t="s">
        <v>30</v>
      </c>
      <c r="P326" s="251" t="s">
        <v>30</v>
      </c>
      <c r="Q326" s="251">
        <v>39619</v>
      </c>
      <c r="R326" s="251" t="s">
        <v>30</v>
      </c>
      <c r="S326" s="251" t="s">
        <v>30</v>
      </c>
      <c r="T326" s="251" t="s">
        <v>30</v>
      </c>
      <c r="U326" s="251"/>
      <c r="V326" s="251"/>
      <c r="W326" s="251"/>
      <c r="X326" s="251"/>
      <c r="Y326" s="251">
        <v>39798</v>
      </c>
      <c r="Z326" s="251">
        <v>39980</v>
      </c>
      <c r="AA326" s="252" t="s">
        <v>437</v>
      </c>
      <c r="AB326" s="249" t="s">
        <v>437</v>
      </c>
    </row>
    <row r="327" spans="1:28" x14ac:dyDescent="0.3">
      <c r="A327" s="248" t="s">
        <v>65</v>
      </c>
      <c r="B327" s="249" t="s">
        <v>324</v>
      </c>
      <c r="C327" s="130">
        <v>51097</v>
      </c>
      <c r="D327" s="155" t="s">
        <v>296</v>
      </c>
      <c r="E327" s="131" t="s">
        <v>323</v>
      </c>
      <c r="F327" s="131" t="s">
        <v>51</v>
      </c>
      <c r="G327" s="131"/>
      <c r="H327" s="130">
        <v>1</v>
      </c>
      <c r="I327" s="132" t="s">
        <v>1642</v>
      </c>
      <c r="J327" s="132" t="s">
        <v>74</v>
      </c>
      <c r="K327" s="112" t="s">
        <v>1633</v>
      </c>
      <c r="L327" s="131" t="s">
        <v>34</v>
      </c>
      <c r="M327" s="132" t="s">
        <v>30</v>
      </c>
      <c r="N327" s="131" t="s">
        <v>34</v>
      </c>
      <c r="O327" s="133">
        <v>42998</v>
      </c>
      <c r="P327" s="133">
        <v>43521</v>
      </c>
      <c r="Q327" s="133">
        <v>43753</v>
      </c>
      <c r="R327" s="204"/>
      <c r="S327" s="133">
        <v>43816</v>
      </c>
      <c r="T327" s="204"/>
      <c r="U327" s="130"/>
      <c r="V327" s="133">
        <v>44083</v>
      </c>
      <c r="W327" s="133">
        <v>44173</v>
      </c>
      <c r="X327" s="133" t="s">
        <v>35</v>
      </c>
      <c r="Y327" s="133">
        <v>44307</v>
      </c>
      <c r="Z327" s="133">
        <v>44490</v>
      </c>
      <c r="AA327" s="252" t="s">
        <v>437</v>
      </c>
      <c r="AB327" s="249" t="s">
        <v>437</v>
      </c>
    </row>
    <row r="328" spans="1:28" x14ac:dyDescent="0.3">
      <c r="A328" s="274" t="s">
        <v>65</v>
      </c>
      <c r="B328" s="270" t="s">
        <v>1114</v>
      </c>
      <c r="C328" s="260" t="s">
        <v>1115</v>
      </c>
      <c r="D328" s="260"/>
      <c r="E328" s="260" t="s">
        <v>1116</v>
      </c>
      <c r="F328" s="270" t="s">
        <v>25</v>
      </c>
      <c r="G328" s="260"/>
      <c r="H328" s="260">
        <v>1</v>
      </c>
      <c r="I328" s="258" t="s">
        <v>609</v>
      </c>
      <c r="J328" s="248" t="s">
        <v>68</v>
      </c>
      <c r="K328" s="270" t="s">
        <v>610</v>
      </c>
      <c r="L328" s="270" t="s">
        <v>459</v>
      </c>
      <c r="M328" s="270" t="s">
        <v>30</v>
      </c>
      <c r="N328" s="270" t="s">
        <v>459</v>
      </c>
      <c r="O328" s="262">
        <v>40920</v>
      </c>
      <c r="P328" s="262">
        <v>41500</v>
      </c>
      <c r="Q328" s="262">
        <v>41880</v>
      </c>
      <c r="R328" s="262">
        <v>42851</v>
      </c>
      <c r="S328" s="262">
        <v>41619</v>
      </c>
      <c r="T328" s="262">
        <v>41963</v>
      </c>
      <c r="U328" s="260"/>
      <c r="V328" s="262">
        <v>41731</v>
      </c>
      <c r="W328" s="262">
        <v>41820</v>
      </c>
      <c r="X328" s="262"/>
      <c r="Y328" s="262">
        <v>42324</v>
      </c>
      <c r="Z328" s="262">
        <v>42506</v>
      </c>
      <c r="AA328" s="112"/>
      <c r="AB328" s="131"/>
    </row>
    <row r="329" spans="1:28" x14ac:dyDescent="0.3">
      <c r="A329" s="248" t="s">
        <v>65</v>
      </c>
      <c r="B329" s="249" t="s">
        <v>1118</v>
      </c>
      <c r="C329" s="250">
        <v>51099</v>
      </c>
      <c r="D329" s="250"/>
      <c r="E329" s="250" t="s">
        <v>1119</v>
      </c>
      <c r="F329" s="249" t="s">
        <v>437</v>
      </c>
      <c r="G329" s="250" t="s">
        <v>437</v>
      </c>
      <c r="H329" s="250">
        <v>1</v>
      </c>
      <c r="I329" s="258" t="s">
        <v>609</v>
      </c>
      <c r="J329" s="249" t="s">
        <v>987</v>
      </c>
      <c r="K329" s="249" t="s">
        <v>437</v>
      </c>
      <c r="L329" s="249" t="s">
        <v>437</v>
      </c>
      <c r="M329" s="249" t="s">
        <v>437</v>
      </c>
      <c r="N329" s="249" t="s">
        <v>437</v>
      </c>
      <c r="O329" s="251" t="s">
        <v>30</v>
      </c>
      <c r="P329" s="251" t="s">
        <v>30</v>
      </c>
      <c r="Q329" s="251">
        <v>39605</v>
      </c>
      <c r="R329" s="251" t="s">
        <v>30</v>
      </c>
      <c r="S329" s="251" t="s">
        <v>30</v>
      </c>
      <c r="T329" s="251" t="s">
        <v>30</v>
      </c>
      <c r="U329" s="251"/>
      <c r="V329" s="251"/>
      <c r="W329" s="251"/>
      <c r="X329" s="251"/>
      <c r="Y329" s="251">
        <v>39707</v>
      </c>
      <c r="Z329" s="251">
        <v>39888</v>
      </c>
      <c r="AA329" s="252"/>
      <c r="AB329" s="249"/>
    </row>
    <row r="330" spans="1:28" x14ac:dyDescent="0.3">
      <c r="A330" s="248" t="s">
        <v>65</v>
      </c>
      <c r="B330" s="131" t="s">
        <v>186</v>
      </c>
      <c r="C330" s="130">
        <v>51099</v>
      </c>
      <c r="D330" s="155" t="s">
        <v>294</v>
      </c>
      <c r="E330" s="131" t="s">
        <v>322</v>
      </c>
      <c r="F330" s="131" t="s">
        <v>51</v>
      </c>
      <c r="G330" s="131"/>
      <c r="H330" s="130">
        <v>1</v>
      </c>
      <c r="I330" s="132" t="s">
        <v>1642</v>
      </c>
      <c r="J330" s="249" t="s">
        <v>74</v>
      </c>
      <c r="K330" s="112" t="s">
        <v>1633</v>
      </c>
      <c r="L330" s="131" t="s">
        <v>333</v>
      </c>
      <c r="M330" s="132" t="s">
        <v>30</v>
      </c>
      <c r="N330" s="131" t="s">
        <v>34</v>
      </c>
      <c r="O330" s="133">
        <v>42997</v>
      </c>
      <c r="P330" s="133">
        <v>43521</v>
      </c>
      <c r="Q330" s="133">
        <v>43822</v>
      </c>
      <c r="R330" s="251" t="s">
        <v>30</v>
      </c>
      <c r="S330" s="133">
        <v>43879</v>
      </c>
      <c r="T330" s="251" t="s">
        <v>30</v>
      </c>
      <c r="U330" s="198"/>
      <c r="V330" s="133">
        <v>44104</v>
      </c>
      <c r="W330" s="133">
        <v>44194</v>
      </c>
      <c r="X330" s="133" t="s">
        <v>30</v>
      </c>
      <c r="Y330" s="133">
        <v>44349</v>
      </c>
      <c r="Z330" s="133">
        <v>44532</v>
      </c>
      <c r="AA330" s="270" t="s">
        <v>437</v>
      </c>
      <c r="AB330" s="270" t="s">
        <v>437</v>
      </c>
    </row>
    <row r="331" spans="1:28" x14ac:dyDescent="0.3">
      <c r="A331" s="248" t="s">
        <v>65</v>
      </c>
      <c r="B331" s="249" t="s">
        <v>1120</v>
      </c>
      <c r="C331" s="250">
        <v>51099</v>
      </c>
      <c r="D331" s="250"/>
      <c r="E331" s="250" t="s">
        <v>1121</v>
      </c>
      <c r="F331" s="249" t="s">
        <v>25</v>
      </c>
      <c r="G331" s="250"/>
      <c r="H331" s="250">
        <v>0</v>
      </c>
      <c r="I331" s="258" t="s">
        <v>609</v>
      </c>
      <c r="J331" s="249" t="s">
        <v>27</v>
      </c>
      <c r="K331" s="249" t="s">
        <v>187</v>
      </c>
      <c r="L331" s="249" t="s">
        <v>459</v>
      </c>
      <c r="M331" s="249" t="s">
        <v>30</v>
      </c>
      <c r="N331" s="249" t="s">
        <v>459</v>
      </c>
      <c r="O331" s="251">
        <v>40919</v>
      </c>
      <c r="P331" s="251">
        <v>41465</v>
      </c>
      <c r="Q331" s="251">
        <v>41495</v>
      </c>
      <c r="R331" s="251">
        <v>42704</v>
      </c>
      <c r="S331" s="251">
        <v>41536</v>
      </c>
      <c r="T331" s="251">
        <v>41878</v>
      </c>
      <c r="U331" s="251"/>
      <c r="V331" s="251">
        <v>41717</v>
      </c>
      <c r="W331" s="251">
        <v>41806</v>
      </c>
      <c r="X331" s="251"/>
      <c r="Y331" s="251">
        <v>41869</v>
      </c>
      <c r="Z331" s="251">
        <v>42053</v>
      </c>
      <c r="AA331" s="278"/>
      <c r="AB331" s="252" t="s">
        <v>1152</v>
      </c>
    </row>
    <row r="332" spans="1:28" x14ac:dyDescent="0.3">
      <c r="A332" s="248" t="s">
        <v>65</v>
      </c>
      <c r="B332" s="249" t="s">
        <v>1122</v>
      </c>
      <c r="C332" s="250">
        <v>51101</v>
      </c>
      <c r="D332" s="250"/>
      <c r="E332" s="250" t="s">
        <v>1123</v>
      </c>
      <c r="F332" s="249" t="s">
        <v>664</v>
      </c>
      <c r="G332" s="250" t="s">
        <v>437</v>
      </c>
      <c r="H332" s="250">
        <v>2</v>
      </c>
      <c r="I332" s="258" t="s">
        <v>609</v>
      </c>
      <c r="J332" s="249" t="s">
        <v>514</v>
      </c>
      <c r="K332" s="249" t="s">
        <v>437</v>
      </c>
      <c r="L332" s="249" t="s">
        <v>40</v>
      </c>
      <c r="M332" s="249" t="s">
        <v>30</v>
      </c>
      <c r="N332" s="249" t="s">
        <v>40</v>
      </c>
      <c r="O332" s="251" t="s">
        <v>30</v>
      </c>
      <c r="P332" s="251" t="s">
        <v>30</v>
      </c>
      <c r="Q332" s="251">
        <v>39675</v>
      </c>
      <c r="R332" s="251" t="s">
        <v>30</v>
      </c>
      <c r="S332" s="251" t="s">
        <v>30</v>
      </c>
      <c r="T332" s="251" t="s">
        <v>30</v>
      </c>
      <c r="U332" s="251"/>
      <c r="V332" s="251"/>
      <c r="W332" s="251"/>
      <c r="X332" s="251"/>
      <c r="Y332" s="251">
        <v>39833</v>
      </c>
      <c r="Z332" s="251">
        <v>40014</v>
      </c>
      <c r="AA332" s="252" t="s">
        <v>437</v>
      </c>
      <c r="AB332" s="252" t="s">
        <v>1152</v>
      </c>
    </row>
    <row r="333" spans="1:28" x14ac:dyDescent="0.3">
      <c r="A333" s="274" t="s">
        <v>65</v>
      </c>
      <c r="B333" s="270" t="s">
        <v>1124</v>
      </c>
      <c r="C333" s="260" t="s">
        <v>1125</v>
      </c>
      <c r="D333" s="260"/>
      <c r="E333" s="260" t="s">
        <v>1126</v>
      </c>
      <c r="F333" s="270" t="s">
        <v>25</v>
      </c>
      <c r="G333" s="260"/>
      <c r="H333" s="260">
        <v>2</v>
      </c>
      <c r="I333" s="258" t="s">
        <v>609</v>
      </c>
      <c r="J333" s="248" t="s">
        <v>68</v>
      </c>
      <c r="K333" s="270" t="s">
        <v>187</v>
      </c>
      <c r="L333" s="270" t="s">
        <v>459</v>
      </c>
      <c r="M333" s="270" t="s">
        <v>30</v>
      </c>
      <c r="N333" s="270" t="s">
        <v>459</v>
      </c>
      <c r="O333" s="262">
        <v>40920</v>
      </c>
      <c r="P333" s="262">
        <v>41501</v>
      </c>
      <c r="Q333" s="262">
        <v>41550</v>
      </c>
      <c r="R333" s="262">
        <v>42851</v>
      </c>
      <c r="S333" s="262">
        <v>41618</v>
      </c>
      <c r="T333" s="262">
        <v>41830</v>
      </c>
      <c r="U333" s="260"/>
      <c r="V333" s="262">
        <v>41780</v>
      </c>
      <c r="W333" s="262">
        <v>41869</v>
      </c>
      <c r="X333" s="262"/>
      <c r="Y333" s="262">
        <v>42065</v>
      </c>
      <c r="Z333" s="262">
        <v>42249</v>
      </c>
      <c r="AA333" s="252" t="s">
        <v>437</v>
      </c>
      <c r="AB333" s="249" t="s">
        <v>437</v>
      </c>
    </row>
    <row r="334" spans="1:28" x14ac:dyDescent="0.3">
      <c r="A334" s="248" t="s">
        <v>65</v>
      </c>
      <c r="B334" s="249" t="s">
        <v>1127</v>
      </c>
      <c r="C334" s="250">
        <v>51103</v>
      </c>
      <c r="D334" s="250"/>
      <c r="E334" s="250" t="s">
        <v>1128</v>
      </c>
      <c r="F334" s="249" t="s">
        <v>664</v>
      </c>
      <c r="G334" s="250" t="s">
        <v>437</v>
      </c>
      <c r="H334" s="250">
        <v>4</v>
      </c>
      <c r="I334" s="258" t="s">
        <v>609</v>
      </c>
      <c r="J334" s="249" t="s">
        <v>650</v>
      </c>
      <c r="K334" s="249" t="s">
        <v>437</v>
      </c>
      <c r="L334" s="249" t="s">
        <v>40</v>
      </c>
      <c r="M334" s="249" t="s">
        <v>30</v>
      </c>
      <c r="N334" s="249" t="s">
        <v>40</v>
      </c>
      <c r="O334" s="251" t="s">
        <v>30</v>
      </c>
      <c r="P334" s="251" t="s">
        <v>30</v>
      </c>
      <c r="Q334" s="251">
        <v>40080</v>
      </c>
      <c r="R334" s="251" t="s">
        <v>30</v>
      </c>
      <c r="S334" s="251">
        <v>40154</v>
      </c>
      <c r="T334" s="251" t="s">
        <v>30</v>
      </c>
      <c r="U334" s="251"/>
      <c r="V334" s="251"/>
      <c r="W334" s="251"/>
      <c r="X334" s="251"/>
      <c r="Y334" s="251">
        <v>40254</v>
      </c>
      <c r="Z334" s="251">
        <v>40438</v>
      </c>
      <c r="AA334" s="270"/>
      <c r="AB334" s="270" t="s">
        <v>437</v>
      </c>
    </row>
    <row r="335" spans="1:28" x14ac:dyDescent="0.3">
      <c r="A335" s="203" t="s">
        <v>65</v>
      </c>
      <c r="B335" s="202" t="s">
        <v>336</v>
      </c>
      <c r="C335" s="201">
        <v>51103</v>
      </c>
      <c r="D335" s="237" t="s">
        <v>196</v>
      </c>
      <c r="E335" s="202" t="s">
        <v>283</v>
      </c>
      <c r="F335" s="202" t="s">
        <v>51</v>
      </c>
      <c r="G335" s="202"/>
      <c r="H335" s="201">
        <v>4</v>
      </c>
      <c r="I335" s="203" t="s">
        <v>1642</v>
      </c>
      <c r="J335" s="249" t="s">
        <v>1923</v>
      </c>
      <c r="K335" s="204" t="s">
        <v>1633</v>
      </c>
      <c r="L335" s="202" t="s">
        <v>34</v>
      </c>
      <c r="M335" s="249" t="s">
        <v>30</v>
      </c>
      <c r="N335" s="202" t="s">
        <v>34</v>
      </c>
      <c r="O335" s="160">
        <v>42997</v>
      </c>
      <c r="P335" s="160">
        <v>43440</v>
      </c>
      <c r="Q335" s="160">
        <v>43647</v>
      </c>
      <c r="R335" s="198"/>
      <c r="S335" s="160">
        <v>43703</v>
      </c>
      <c r="T335" s="198"/>
      <c r="U335" s="201"/>
      <c r="V335" s="160">
        <v>44281</v>
      </c>
      <c r="W335" s="160">
        <v>44371</v>
      </c>
      <c r="X335" s="160"/>
      <c r="Y335" s="160">
        <v>44566</v>
      </c>
      <c r="Z335" s="160">
        <v>44747</v>
      </c>
      <c r="AA335" s="202"/>
      <c r="AB335" s="202" t="s">
        <v>1668</v>
      </c>
    </row>
    <row r="336" spans="1:28" x14ac:dyDescent="0.3">
      <c r="A336" s="274" t="s">
        <v>65</v>
      </c>
      <c r="B336" s="270" t="s">
        <v>1129</v>
      </c>
      <c r="C336" s="260" t="s">
        <v>1130</v>
      </c>
      <c r="D336" s="260"/>
      <c r="E336" s="260" t="s">
        <v>1131</v>
      </c>
      <c r="F336" s="270" t="s">
        <v>25</v>
      </c>
      <c r="G336" s="260"/>
      <c r="H336" s="260">
        <v>4</v>
      </c>
      <c r="I336" s="270" t="s">
        <v>446</v>
      </c>
      <c r="J336" s="270" t="s">
        <v>759</v>
      </c>
      <c r="K336" s="270" t="s">
        <v>437</v>
      </c>
      <c r="L336" s="270" t="s">
        <v>459</v>
      </c>
      <c r="M336" s="270" t="s">
        <v>41</v>
      </c>
      <c r="N336" s="270" t="s">
        <v>459</v>
      </c>
      <c r="O336" s="262">
        <v>40632</v>
      </c>
      <c r="P336" s="262">
        <v>41302</v>
      </c>
      <c r="Q336" s="262">
        <v>41355</v>
      </c>
      <c r="R336" s="262">
        <v>42096</v>
      </c>
      <c r="S336" s="262">
        <v>41416</v>
      </c>
      <c r="T336" s="262">
        <v>41893</v>
      </c>
      <c r="U336" s="260"/>
      <c r="V336" s="262">
        <v>41557</v>
      </c>
      <c r="W336" s="262">
        <v>41646</v>
      </c>
      <c r="X336" s="262"/>
      <c r="Y336" s="262">
        <v>41731</v>
      </c>
      <c r="Z336" s="262">
        <v>41914</v>
      </c>
      <c r="AA336" s="252" t="s">
        <v>437</v>
      </c>
      <c r="AB336" s="249" t="s">
        <v>437</v>
      </c>
    </row>
    <row r="337" spans="1:28" x14ac:dyDescent="0.3">
      <c r="A337" s="248" t="s">
        <v>65</v>
      </c>
      <c r="B337" s="249" t="s">
        <v>1132</v>
      </c>
      <c r="C337" s="250">
        <v>51105</v>
      </c>
      <c r="D337" s="250"/>
      <c r="E337" s="250" t="s">
        <v>1133</v>
      </c>
      <c r="F337" s="249" t="s">
        <v>664</v>
      </c>
      <c r="G337" s="250" t="s">
        <v>437</v>
      </c>
      <c r="H337" s="250">
        <v>4</v>
      </c>
      <c r="I337" s="258" t="s">
        <v>609</v>
      </c>
      <c r="J337" s="249" t="s">
        <v>650</v>
      </c>
      <c r="K337" s="249" t="s">
        <v>437</v>
      </c>
      <c r="L337" s="249" t="s">
        <v>41</v>
      </c>
      <c r="M337" s="249" t="s">
        <v>30</v>
      </c>
      <c r="N337" s="249" t="s">
        <v>40</v>
      </c>
      <c r="O337" s="251" t="s">
        <v>30</v>
      </c>
      <c r="P337" s="251" t="s">
        <v>30</v>
      </c>
      <c r="Q337" s="251">
        <v>40252</v>
      </c>
      <c r="R337" s="251" t="s">
        <v>30</v>
      </c>
      <c r="S337" s="251">
        <v>40288</v>
      </c>
      <c r="T337" s="251" t="s">
        <v>30</v>
      </c>
      <c r="U337" s="251"/>
      <c r="V337" s="251"/>
      <c r="W337" s="251"/>
      <c r="X337" s="251"/>
      <c r="Y337" s="251">
        <v>40408</v>
      </c>
      <c r="Z337" s="251">
        <v>40592</v>
      </c>
      <c r="AA337" s="112"/>
      <c r="AB337" s="112"/>
    </row>
    <row r="338" spans="1:28" x14ac:dyDescent="0.3">
      <c r="A338" s="248" t="s">
        <v>65</v>
      </c>
      <c r="B338" s="249" t="s">
        <v>1134</v>
      </c>
      <c r="C338" s="250">
        <v>51105</v>
      </c>
      <c r="D338" s="250"/>
      <c r="E338" s="250" t="s">
        <v>1135</v>
      </c>
      <c r="F338" s="249" t="s">
        <v>437</v>
      </c>
      <c r="G338" s="250" t="s">
        <v>437</v>
      </c>
      <c r="H338" s="250" t="s">
        <v>437</v>
      </c>
      <c r="I338" s="258" t="s">
        <v>609</v>
      </c>
      <c r="J338" s="249" t="s">
        <v>437</v>
      </c>
      <c r="K338" s="249" t="s">
        <v>437</v>
      </c>
      <c r="L338" s="249" t="s">
        <v>437</v>
      </c>
      <c r="M338" s="249" t="s">
        <v>437</v>
      </c>
      <c r="N338" s="249" t="s">
        <v>437</v>
      </c>
      <c r="O338" s="251" t="s">
        <v>30</v>
      </c>
      <c r="P338" s="251" t="s">
        <v>30</v>
      </c>
      <c r="Q338" s="251" t="s">
        <v>35</v>
      </c>
      <c r="R338" s="251" t="s">
        <v>30</v>
      </c>
      <c r="S338" s="251" t="s">
        <v>30</v>
      </c>
      <c r="T338" s="251" t="s">
        <v>30</v>
      </c>
      <c r="U338" s="251"/>
      <c r="V338" s="251"/>
      <c r="W338" s="251"/>
      <c r="X338" s="251"/>
      <c r="Y338" s="251" t="s">
        <v>30</v>
      </c>
      <c r="Z338" s="251" t="s">
        <v>30</v>
      </c>
      <c r="AA338" s="252" t="s">
        <v>437</v>
      </c>
      <c r="AB338" s="249" t="s">
        <v>437</v>
      </c>
    </row>
    <row r="339" spans="1:28" x14ac:dyDescent="0.3">
      <c r="A339" s="248" t="s">
        <v>65</v>
      </c>
      <c r="B339" s="249" t="s">
        <v>1136</v>
      </c>
      <c r="C339" s="250">
        <v>51678</v>
      </c>
      <c r="D339" s="250"/>
      <c r="E339" s="250" t="s">
        <v>450</v>
      </c>
      <c r="F339" s="249" t="s">
        <v>437</v>
      </c>
      <c r="G339" s="250" t="s">
        <v>437</v>
      </c>
      <c r="H339" s="250" t="s">
        <v>437</v>
      </c>
      <c r="I339" s="249" t="s">
        <v>437</v>
      </c>
      <c r="J339" s="249" t="s">
        <v>437</v>
      </c>
      <c r="K339" s="249" t="s">
        <v>437</v>
      </c>
      <c r="L339" s="249" t="s">
        <v>437</v>
      </c>
      <c r="M339" s="249" t="s">
        <v>437</v>
      </c>
      <c r="N339" s="249" t="s">
        <v>437</v>
      </c>
      <c r="O339" s="251" t="s">
        <v>30</v>
      </c>
      <c r="P339" s="251" t="s">
        <v>30</v>
      </c>
      <c r="Q339" s="251" t="s">
        <v>35</v>
      </c>
      <c r="R339" s="251" t="s">
        <v>30</v>
      </c>
      <c r="S339" s="251" t="s">
        <v>30</v>
      </c>
      <c r="T339" s="251" t="s">
        <v>30</v>
      </c>
      <c r="U339" s="251"/>
      <c r="V339" s="251"/>
      <c r="W339" s="251"/>
      <c r="X339" s="251"/>
      <c r="Y339" s="251">
        <v>36439</v>
      </c>
      <c r="Z339" s="251">
        <v>36622</v>
      </c>
      <c r="AA339" s="252" t="s">
        <v>437</v>
      </c>
      <c r="AB339" s="249" t="s">
        <v>437</v>
      </c>
    </row>
    <row r="340" spans="1:28" x14ac:dyDescent="0.3">
      <c r="A340" s="274" t="s">
        <v>65</v>
      </c>
      <c r="B340" s="270" t="s">
        <v>1137</v>
      </c>
      <c r="C340" s="260" t="s">
        <v>1140</v>
      </c>
      <c r="D340" s="260"/>
      <c r="E340" s="260" t="s">
        <v>1141</v>
      </c>
      <c r="F340" s="270" t="s">
        <v>25</v>
      </c>
      <c r="G340" s="260">
        <v>1</v>
      </c>
      <c r="H340" s="260">
        <v>8</v>
      </c>
      <c r="I340" s="258" t="s">
        <v>609</v>
      </c>
      <c r="J340" s="270" t="s">
        <v>759</v>
      </c>
      <c r="K340" s="270" t="s">
        <v>1142</v>
      </c>
      <c r="L340" s="270" t="s">
        <v>1143</v>
      </c>
      <c r="M340" s="270" t="s">
        <v>30</v>
      </c>
      <c r="N340" s="270" t="s">
        <v>1143</v>
      </c>
      <c r="O340" s="262">
        <v>41178</v>
      </c>
      <c r="P340" s="262">
        <v>41711</v>
      </c>
      <c r="Q340" s="262">
        <v>41782</v>
      </c>
      <c r="R340" s="262">
        <v>42689</v>
      </c>
      <c r="S340" s="262">
        <v>41831</v>
      </c>
      <c r="T340" s="262">
        <v>41890</v>
      </c>
      <c r="U340" s="262">
        <v>41985</v>
      </c>
      <c r="V340" s="262">
        <v>42270</v>
      </c>
      <c r="W340" s="262">
        <v>42359</v>
      </c>
      <c r="X340" s="262"/>
      <c r="Y340" s="262">
        <v>42599</v>
      </c>
      <c r="Z340" s="262">
        <v>42783</v>
      </c>
      <c r="AA340" s="252" t="s">
        <v>437</v>
      </c>
      <c r="AB340" s="249" t="s">
        <v>437</v>
      </c>
    </row>
    <row r="341" spans="1:28" x14ac:dyDescent="0.3">
      <c r="A341" s="248" t="s">
        <v>65</v>
      </c>
      <c r="B341" s="249" t="s">
        <v>1137</v>
      </c>
      <c r="C341" s="250">
        <v>51107</v>
      </c>
      <c r="D341" s="250"/>
      <c r="E341" s="250" t="s">
        <v>1138</v>
      </c>
      <c r="F341" s="249" t="s">
        <v>437</v>
      </c>
      <c r="G341" s="250" t="s">
        <v>437</v>
      </c>
      <c r="H341" s="250" t="s">
        <v>437</v>
      </c>
      <c r="I341" s="249" t="s">
        <v>437</v>
      </c>
      <c r="J341" s="249" t="s">
        <v>437</v>
      </c>
      <c r="K341" s="249" t="s">
        <v>437</v>
      </c>
      <c r="L341" s="249" t="s">
        <v>437</v>
      </c>
      <c r="M341" s="249" t="s">
        <v>437</v>
      </c>
      <c r="N341" s="249" t="s">
        <v>437</v>
      </c>
      <c r="O341" s="251" t="s">
        <v>30</v>
      </c>
      <c r="P341" s="251" t="s">
        <v>30</v>
      </c>
      <c r="Q341" s="251">
        <v>36712</v>
      </c>
      <c r="R341" s="251" t="s">
        <v>30</v>
      </c>
      <c r="S341" s="251" t="s">
        <v>30</v>
      </c>
      <c r="T341" s="251" t="s">
        <v>30</v>
      </c>
      <c r="U341" s="251"/>
      <c r="V341" s="251"/>
      <c r="W341" s="251"/>
      <c r="X341" s="251"/>
      <c r="Y341" s="251" t="s">
        <v>30</v>
      </c>
      <c r="Z341" s="251">
        <v>37077</v>
      </c>
      <c r="AA341" s="252" t="s">
        <v>437</v>
      </c>
      <c r="AB341" s="249" t="s">
        <v>437</v>
      </c>
    </row>
    <row r="342" spans="1:28" x14ac:dyDescent="0.3">
      <c r="A342" s="248" t="s">
        <v>65</v>
      </c>
      <c r="B342" s="249" t="s">
        <v>1144</v>
      </c>
      <c r="C342" s="250">
        <v>51107</v>
      </c>
      <c r="D342" s="250"/>
      <c r="E342" s="250" t="s">
        <v>1146</v>
      </c>
      <c r="F342" s="249" t="s">
        <v>437</v>
      </c>
      <c r="G342" s="250" t="s">
        <v>437</v>
      </c>
      <c r="H342" s="250" t="s">
        <v>437</v>
      </c>
      <c r="I342" s="258" t="s">
        <v>609</v>
      </c>
      <c r="J342" s="249" t="s">
        <v>759</v>
      </c>
      <c r="K342" s="249" t="s">
        <v>437</v>
      </c>
      <c r="L342" s="249" t="s">
        <v>437</v>
      </c>
      <c r="M342" s="249" t="s">
        <v>437</v>
      </c>
      <c r="N342" s="249" t="s">
        <v>437</v>
      </c>
      <c r="O342" s="251" t="s">
        <v>30</v>
      </c>
      <c r="P342" s="251" t="s">
        <v>30</v>
      </c>
      <c r="Q342" s="251">
        <v>42058</v>
      </c>
      <c r="R342" s="251" t="s">
        <v>30</v>
      </c>
      <c r="S342" s="251" t="s">
        <v>30</v>
      </c>
      <c r="T342" s="251" t="s">
        <v>30</v>
      </c>
      <c r="U342" s="251"/>
      <c r="V342" s="251"/>
      <c r="W342" s="251"/>
      <c r="X342" s="251"/>
      <c r="Y342" s="251" t="s">
        <v>30</v>
      </c>
      <c r="Z342" s="251" t="s">
        <v>30</v>
      </c>
      <c r="AA342" s="252" t="s">
        <v>437</v>
      </c>
      <c r="AB342" s="249" t="s">
        <v>437</v>
      </c>
    </row>
    <row r="343" spans="1:28" x14ac:dyDescent="0.3">
      <c r="A343" s="248" t="s">
        <v>65</v>
      </c>
      <c r="B343" s="249" t="s">
        <v>1144</v>
      </c>
      <c r="C343" s="250">
        <v>51107</v>
      </c>
      <c r="D343" s="250"/>
      <c r="E343" s="250" t="s">
        <v>1145</v>
      </c>
      <c r="F343" s="249" t="s">
        <v>437</v>
      </c>
      <c r="G343" s="250" t="s">
        <v>437</v>
      </c>
      <c r="H343" s="250" t="s">
        <v>437</v>
      </c>
      <c r="I343" s="249" t="s">
        <v>609</v>
      </c>
      <c r="J343" s="249" t="s">
        <v>759</v>
      </c>
      <c r="K343" s="249" t="s">
        <v>437</v>
      </c>
      <c r="L343" s="249" t="s">
        <v>437</v>
      </c>
      <c r="M343" s="249" t="s">
        <v>437</v>
      </c>
      <c r="N343" s="249" t="s">
        <v>437</v>
      </c>
      <c r="O343" s="251" t="s">
        <v>30</v>
      </c>
      <c r="P343" s="251" t="s">
        <v>30</v>
      </c>
      <c r="Q343" s="251">
        <v>42468</v>
      </c>
      <c r="R343" s="251" t="s">
        <v>30</v>
      </c>
      <c r="S343" s="251" t="s">
        <v>30</v>
      </c>
      <c r="T343" s="251" t="s">
        <v>30</v>
      </c>
      <c r="U343" s="251"/>
      <c r="V343" s="251"/>
      <c r="W343" s="251"/>
      <c r="X343" s="251"/>
      <c r="Y343" s="251">
        <v>42676</v>
      </c>
      <c r="Z343" s="251">
        <v>42857</v>
      </c>
      <c r="AA343" s="131"/>
      <c r="AB343" s="131"/>
    </row>
    <row r="344" spans="1:28" x14ac:dyDescent="0.3">
      <c r="A344" s="248" t="s">
        <v>65</v>
      </c>
      <c r="B344" s="249" t="s">
        <v>1144</v>
      </c>
      <c r="C344" s="250">
        <v>51107</v>
      </c>
      <c r="D344" s="250"/>
      <c r="E344" s="250" t="s">
        <v>1147</v>
      </c>
      <c r="F344" s="249" t="s">
        <v>437</v>
      </c>
      <c r="G344" s="250" t="s">
        <v>437</v>
      </c>
      <c r="H344" s="250" t="s">
        <v>437</v>
      </c>
      <c r="I344" s="258" t="s">
        <v>609</v>
      </c>
      <c r="J344" s="249" t="s">
        <v>759</v>
      </c>
      <c r="K344" s="249" t="s">
        <v>437</v>
      </c>
      <c r="L344" s="249" t="s">
        <v>437</v>
      </c>
      <c r="M344" s="249" t="s">
        <v>437</v>
      </c>
      <c r="N344" s="249" t="s">
        <v>437</v>
      </c>
      <c r="O344" s="251" t="s">
        <v>30</v>
      </c>
      <c r="P344" s="251" t="s">
        <v>30</v>
      </c>
      <c r="Q344" s="251">
        <v>41985</v>
      </c>
      <c r="R344" s="251" t="s">
        <v>30</v>
      </c>
      <c r="S344" s="251" t="s">
        <v>30</v>
      </c>
      <c r="T344" s="251" t="s">
        <v>30</v>
      </c>
      <c r="U344" s="251"/>
      <c r="V344" s="251"/>
      <c r="W344" s="251"/>
      <c r="X344" s="251"/>
      <c r="Y344" s="251">
        <v>42310</v>
      </c>
      <c r="Z344" s="251">
        <v>42492</v>
      </c>
      <c r="AA344" s="131"/>
      <c r="AB344" s="131"/>
    </row>
    <row r="345" spans="1:28" x14ac:dyDescent="0.3">
      <c r="A345" s="248" t="s">
        <v>65</v>
      </c>
      <c r="B345" s="249" t="s">
        <v>1148</v>
      </c>
      <c r="C345" s="250">
        <v>51109</v>
      </c>
      <c r="D345" s="250"/>
      <c r="E345" s="250" t="s">
        <v>1149</v>
      </c>
      <c r="F345" s="249" t="s">
        <v>437</v>
      </c>
      <c r="G345" s="250" t="s">
        <v>437</v>
      </c>
      <c r="H345" s="250" t="s">
        <v>437</v>
      </c>
      <c r="I345" s="249" t="s">
        <v>437</v>
      </c>
      <c r="J345" s="249" t="s">
        <v>437</v>
      </c>
      <c r="K345" s="249" t="s">
        <v>437</v>
      </c>
      <c r="L345" s="249" t="s">
        <v>437</v>
      </c>
      <c r="M345" s="249" t="s">
        <v>437</v>
      </c>
      <c r="N345" s="249" t="s">
        <v>437</v>
      </c>
      <c r="O345" s="251" t="s">
        <v>30</v>
      </c>
      <c r="P345" s="251" t="s">
        <v>30</v>
      </c>
      <c r="Q345" s="251">
        <v>35374</v>
      </c>
      <c r="R345" s="251" t="s">
        <v>30</v>
      </c>
      <c r="S345" s="251" t="s">
        <v>30</v>
      </c>
      <c r="T345" s="251" t="s">
        <v>30</v>
      </c>
      <c r="U345" s="251"/>
      <c r="V345" s="251"/>
      <c r="W345" s="251"/>
      <c r="X345" s="251"/>
      <c r="Y345" s="251" t="s">
        <v>30</v>
      </c>
      <c r="Z345" s="251">
        <v>35739</v>
      </c>
      <c r="AA345" s="252" t="s">
        <v>437</v>
      </c>
      <c r="AB345" s="249" t="s">
        <v>437</v>
      </c>
    </row>
    <row r="346" spans="1:28" x14ac:dyDescent="0.3">
      <c r="A346" s="132" t="s">
        <v>65</v>
      </c>
      <c r="B346" s="131" t="s">
        <v>159</v>
      </c>
      <c r="C346" s="130">
        <v>51109</v>
      </c>
      <c r="D346" s="132" t="s">
        <v>160</v>
      </c>
      <c r="E346" s="281" t="s">
        <v>161</v>
      </c>
      <c r="F346" s="131" t="s">
        <v>51</v>
      </c>
      <c r="G346" s="130"/>
      <c r="H346" s="130">
        <v>4</v>
      </c>
      <c r="I346" s="131" t="s">
        <v>82</v>
      </c>
      <c r="J346" s="130" t="s">
        <v>68</v>
      </c>
      <c r="K346" s="131" t="s">
        <v>158</v>
      </c>
      <c r="L346" s="131" t="s">
        <v>53</v>
      </c>
      <c r="M346" s="130" t="s">
        <v>35</v>
      </c>
      <c r="N346" s="131" t="s">
        <v>121</v>
      </c>
      <c r="O346" s="133">
        <v>42998</v>
      </c>
      <c r="P346" s="133">
        <v>43145</v>
      </c>
      <c r="Q346" s="133">
        <v>43342</v>
      </c>
      <c r="R346" s="255" t="s">
        <v>30</v>
      </c>
      <c r="S346" s="133">
        <v>43447</v>
      </c>
      <c r="T346" s="251" t="s">
        <v>30</v>
      </c>
      <c r="U346" s="130"/>
      <c r="V346" s="133">
        <v>43601</v>
      </c>
      <c r="W346" s="133">
        <v>43691</v>
      </c>
      <c r="X346" s="133" t="s">
        <v>35</v>
      </c>
      <c r="Y346" s="133">
        <v>43852</v>
      </c>
      <c r="Z346" s="133">
        <v>44034</v>
      </c>
      <c r="AA346" s="204"/>
      <c r="AB346" s="204"/>
    </row>
    <row r="347" spans="1:28" x14ac:dyDescent="0.3">
      <c r="A347" s="137" t="s">
        <v>65</v>
      </c>
      <c r="B347" s="112" t="s">
        <v>403</v>
      </c>
      <c r="C347" s="112"/>
      <c r="D347" s="140" t="s">
        <v>406</v>
      </c>
      <c r="E347" s="145" t="s">
        <v>418</v>
      </c>
      <c r="F347" s="112" t="s">
        <v>25</v>
      </c>
      <c r="G347" s="112"/>
      <c r="H347" s="135" t="s">
        <v>30</v>
      </c>
      <c r="I347" s="112" t="s">
        <v>420</v>
      </c>
      <c r="J347" s="112" t="s">
        <v>68</v>
      </c>
      <c r="K347" s="112" t="s">
        <v>173</v>
      </c>
      <c r="L347" s="112" t="s">
        <v>30</v>
      </c>
      <c r="M347" s="135" t="s">
        <v>30</v>
      </c>
      <c r="N347" s="112" t="s">
        <v>30</v>
      </c>
      <c r="O347" s="138">
        <v>43690</v>
      </c>
      <c r="P347" s="138" t="s">
        <v>30</v>
      </c>
      <c r="Q347" s="138" t="s">
        <v>30</v>
      </c>
      <c r="R347" s="138" t="s">
        <v>30</v>
      </c>
      <c r="S347" s="112"/>
      <c r="T347" s="138" t="s">
        <v>30</v>
      </c>
      <c r="U347" s="138" t="s">
        <v>30</v>
      </c>
      <c r="V347" s="138" t="s">
        <v>30</v>
      </c>
      <c r="W347" s="138" t="s">
        <v>30</v>
      </c>
      <c r="X347" s="138" t="s">
        <v>30</v>
      </c>
      <c r="Y347" s="112"/>
      <c r="Z347" s="112"/>
      <c r="AA347" s="252"/>
      <c r="AB347" s="249"/>
    </row>
    <row r="348" spans="1:28" x14ac:dyDescent="0.3">
      <c r="A348" s="248" t="s">
        <v>65</v>
      </c>
      <c r="B348" s="131" t="s">
        <v>127</v>
      </c>
      <c r="C348" s="130">
        <v>51036</v>
      </c>
      <c r="D348" s="247" t="s">
        <v>197</v>
      </c>
      <c r="E348" s="131" t="s">
        <v>128</v>
      </c>
      <c r="F348" s="131" t="s">
        <v>25</v>
      </c>
      <c r="G348" s="130"/>
      <c r="H348" s="130">
        <v>1</v>
      </c>
      <c r="I348" s="132" t="s">
        <v>1737</v>
      </c>
      <c r="J348" s="249" t="s">
        <v>1923</v>
      </c>
      <c r="K348" s="131" t="s">
        <v>129</v>
      </c>
      <c r="L348" s="131" t="s">
        <v>53</v>
      </c>
      <c r="M348" s="132" t="s">
        <v>35</v>
      </c>
      <c r="N348" s="131" t="s">
        <v>121</v>
      </c>
      <c r="O348" s="133">
        <v>42607</v>
      </c>
      <c r="P348" s="133">
        <v>43691</v>
      </c>
      <c r="Q348" s="133">
        <v>43980</v>
      </c>
      <c r="R348" s="204"/>
      <c r="S348" s="133">
        <v>44025</v>
      </c>
      <c r="T348" s="204"/>
      <c r="U348" s="130"/>
      <c r="V348" s="133">
        <v>44238</v>
      </c>
      <c r="W348" s="133">
        <v>44328</v>
      </c>
      <c r="X348" s="133"/>
      <c r="Y348" s="133">
        <v>44489</v>
      </c>
      <c r="Z348" s="133">
        <v>44671</v>
      </c>
      <c r="AA348" s="252" t="s">
        <v>437</v>
      </c>
      <c r="AB348" s="249" t="s">
        <v>437</v>
      </c>
    </row>
    <row r="349" spans="1:28" x14ac:dyDescent="0.3">
      <c r="A349" s="248" t="s">
        <v>65</v>
      </c>
      <c r="B349" s="131" t="s">
        <v>133</v>
      </c>
      <c r="C349" s="130">
        <v>51181</v>
      </c>
      <c r="D349" s="247" t="s">
        <v>197</v>
      </c>
      <c r="E349" s="131" t="s">
        <v>128</v>
      </c>
      <c r="F349" s="131" t="s">
        <v>25</v>
      </c>
      <c r="G349" s="130"/>
      <c r="H349" s="130">
        <v>4</v>
      </c>
      <c r="I349" s="132" t="s">
        <v>1737</v>
      </c>
      <c r="J349" s="249" t="s">
        <v>1923</v>
      </c>
      <c r="K349" s="112" t="s">
        <v>69</v>
      </c>
      <c r="L349" s="131" t="s">
        <v>53</v>
      </c>
      <c r="M349" s="132" t="s">
        <v>35</v>
      </c>
      <c r="N349" s="131" t="s">
        <v>121</v>
      </c>
      <c r="O349" s="133">
        <v>42607</v>
      </c>
      <c r="P349" s="133">
        <v>43690</v>
      </c>
      <c r="Q349" s="133">
        <v>43980</v>
      </c>
      <c r="R349" s="204"/>
      <c r="S349" s="133">
        <v>44027</v>
      </c>
      <c r="T349" s="204"/>
      <c r="U349" s="130"/>
      <c r="V349" s="133">
        <v>44237</v>
      </c>
      <c r="W349" s="133">
        <v>44327</v>
      </c>
      <c r="X349" s="133"/>
      <c r="Y349" s="133">
        <v>44475</v>
      </c>
      <c r="Z349" s="133">
        <v>44657</v>
      </c>
      <c r="AA349" s="252"/>
      <c r="AB349" s="249"/>
    </row>
    <row r="350" spans="1:28" x14ac:dyDescent="0.3">
      <c r="A350" s="279" t="s">
        <v>65</v>
      </c>
      <c r="B350" s="252" t="s">
        <v>1150</v>
      </c>
      <c r="C350" s="127"/>
      <c r="D350" s="280" t="s">
        <v>197</v>
      </c>
      <c r="E350" s="278" t="s">
        <v>128</v>
      </c>
      <c r="F350" s="279" t="s">
        <v>35</v>
      </c>
      <c r="G350" s="278"/>
      <c r="H350" s="278">
        <v>0</v>
      </c>
      <c r="I350" s="258" t="s">
        <v>609</v>
      </c>
      <c r="J350" s="260" t="s">
        <v>68</v>
      </c>
      <c r="K350" s="127" t="s">
        <v>778</v>
      </c>
      <c r="L350" s="252" t="s">
        <v>779</v>
      </c>
      <c r="M350" s="279" t="s">
        <v>35</v>
      </c>
      <c r="N350" s="279" t="s">
        <v>35</v>
      </c>
      <c r="O350" s="146">
        <v>42607</v>
      </c>
      <c r="P350" s="146" t="s">
        <v>30</v>
      </c>
      <c r="Q350" s="146" t="s">
        <v>30</v>
      </c>
      <c r="R350" s="146" t="s">
        <v>30</v>
      </c>
      <c r="S350" s="146" t="s">
        <v>30</v>
      </c>
      <c r="T350" s="146" t="s">
        <v>30</v>
      </c>
      <c r="U350" s="278"/>
      <c r="V350" s="146" t="s">
        <v>30</v>
      </c>
      <c r="W350" s="146" t="s">
        <v>30</v>
      </c>
      <c r="X350" s="146"/>
      <c r="Y350" s="146" t="s">
        <v>30</v>
      </c>
      <c r="Z350" s="146" t="s">
        <v>30</v>
      </c>
      <c r="AA350" s="252" t="s">
        <v>437</v>
      </c>
      <c r="AB350" s="249" t="s">
        <v>437</v>
      </c>
    </row>
    <row r="351" spans="1:28" x14ac:dyDescent="0.3">
      <c r="A351" s="279" t="s">
        <v>65</v>
      </c>
      <c r="B351" s="252" t="s">
        <v>1151</v>
      </c>
      <c r="C351" s="127"/>
      <c r="D351" s="280" t="s">
        <v>294</v>
      </c>
      <c r="E351" s="280" t="s">
        <v>190</v>
      </c>
      <c r="F351" s="279" t="s">
        <v>35</v>
      </c>
      <c r="G351" s="278"/>
      <c r="H351" s="278">
        <v>0</v>
      </c>
      <c r="I351" s="252" t="s">
        <v>82</v>
      </c>
      <c r="J351" s="278" t="s">
        <v>68</v>
      </c>
      <c r="K351" s="127" t="s">
        <v>778</v>
      </c>
      <c r="L351" s="252" t="s">
        <v>779</v>
      </c>
      <c r="M351" s="286" t="s">
        <v>30</v>
      </c>
      <c r="N351" s="146" t="s">
        <v>30</v>
      </c>
      <c r="O351" s="146">
        <v>42997</v>
      </c>
      <c r="P351" s="146" t="s">
        <v>30</v>
      </c>
      <c r="Q351" s="146" t="s">
        <v>30</v>
      </c>
      <c r="R351" s="146" t="s">
        <v>30</v>
      </c>
      <c r="S351" s="146" t="s">
        <v>30</v>
      </c>
      <c r="T351" s="146" t="s">
        <v>30</v>
      </c>
      <c r="U351" s="278"/>
      <c r="V351" s="146" t="s">
        <v>30</v>
      </c>
      <c r="W351" s="146" t="s">
        <v>30</v>
      </c>
      <c r="X351" s="146"/>
      <c r="Y351" s="146" t="s">
        <v>30</v>
      </c>
      <c r="Z351" s="146" t="s">
        <v>30</v>
      </c>
      <c r="AA351" s="252" t="s">
        <v>437</v>
      </c>
      <c r="AB351" s="249" t="s">
        <v>437</v>
      </c>
    </row>
    <row r="352" spans="1:28" x14ac:dyDescent="0.3">
      <c r="A352" s="279" t="s">
        <v>65</v>
      </c>
      <c r="B352" s="252" t="s">
        <v>1153</v>
      </c>
      <c r="C352" s="127"/>
      <c r="D352" s="280" t="s">
        <v>196</v>
      </c>
      <c r="E352" s="280" t="s">
        <v>190</v>
      </c>
      <c r="F352" s="279" t="s">
        <v>35</v>
      </c>
      <c r="G352" s="278"/>
      <c r="H352" s="278">
        <v>0</v>
      </c>
      <c r="I352" s="252" t="s">
        <v>82</v>
      </c>
      <c r="J352" s="278" t="s">
        <v>68</v>
      </c>
      <c r="K352" s="127" t="s">
        <v>778</v>
      </c>
      <c r="L352" s="252" t="s">
        <v>779</v>
      </c>
      <c r="M352" s="286" t="s">
        <v>30</v>
      </c>
      <c r="N352" s="146" t="s">
        <v>30</v>
      </c>
      <c r="O352" s="146">
        <v>42997</v>
      </c>
      <c r="P352" s="146" t="s">
        <v>30</v>
      </c>
      <c r="Q352" s="146" t="s">
        <v>30</v>
      </c>
      <c r="R352" s="146" t="s">
        <v>30</v>
      </c>
      <c r="S352" s="146" t="s">
        <v>30</v>
      </c>
      <c r="T352" s="146" t="s">
        <v>30</v>
      </c>
      <c r="U352" s="278"/>
      <c r="V352" s="146" t="s">
        <v>30</v>
      </c>
      <c r="W352" s="146" t="s">
        <v>30</v>
      </c>
      <c r="X352" s="146"/>
      <c r="Y352" s="146" t="s">
        <v>30</v>
      </c>
      <c r="Z352" s="146" t="s">
        <v>30</v>
      </c>
      <c r="AA352" s="252" t="s">
        <v>437</v>
      </c>
      <c r="AB352" s="249" t="s">
        <v>437</v>
      </c>
    </row>
    <row r="353" spans="1:28" x14ac:dyDescent="0.3">
      <c r="A353" s="248" t="s">
        <v>65</v>
      </c>
      <c r="B353" s="249" t="s">
        <v>1154</v>
      </c>
      <c r="C353" s="250">
        <v>51111</v>
      </c>
      <c r="D353" s="250"/>
      <c r="E353" s="250" t="s">
        <v>1155</v>
      </c>
      <c r="F353" s="249" t="s">
        <v>664</v>
      </c>
      <c r="G353" s="250" t="s">
        <v>437</v>
      </c>
      <c r="H353" s="250">
        <v>3</v>
      </c>
      <c r="I353" s="249" t="s">
        <v>861</v>
      </c>
      <c r="J353" s="249" t="s">
        <v>650</v>
      </c>
      <c r="K353" s="249" t="s">
        <v>437</v>
      </c>
      <c r="L353" s="249" t="s">
        <v>509</v>
      </c>
      <c r="M353" s="249" t="s">
        <v>30</v>
      </c>
      <c r="N353" s="249" t="s">
        <v>509</v>
      </c>
      <c r="O353" s="251" t="s">
        <v>30</v>
      </c>
      <c r="P353" s="251" t="s">
        <v>30</v>
      </c>
      <c r="Q353" s="251">
        <v>39660</v>
      </c>
      <c r="R353" s="251" t="s">
        <v>30</v>
      </c>
      <c r="S353" s="251" t="s">
        <v>30</v>
      </c>
      <c r="T353" s="251" t="s">
        <v>30</v>
      </c>
      <c r="U353" s="251"/>
      <c r="V353" s="251"/>
      <c r="W353" s="251"/>
      <c r="X353" s="251"/>
      <c r="Y353" s="251">
        <v>39833</v>
      </c>
      <c r="Z353" s="251">
        <v>40014</v>
      </c>
      <c r="AA353" s="252" t="s">
        <v>437</v>
      </c>
      <c r="AB353" s="249" t="s">
        <v>437</v>
      </c>
    </row>
    <row r="354" spans="1:28" x14ac:dyDescent="0.3">
      <c r="A354" s="248" t="s">
        <v>65</v>
      </c>
      <c r="B354" s="249" t="s">
        <v>1156</v>
      </c>
      <c r="C354" s="250">
        <v>51680</v>
      </c>
      <c r="D354" s="250"/>
      <c r="E354" s="250" t="s">
        <v>1157</v>
      </c>
      <c r="F354" s="249" t="s">
        <v>437</v>
      </c>
      <c r="G354" s="250" t="s">
        <v>437</v>
      </c>
      <c r="H354" s="250" t="s">
        <v>437</v>
      </c>
      <c r="I354" s="249" t="s">
        <v>950</v>
      </c>
      <c r="J354" s="249" t="s">
        <v>437</v>
      </c>
      <c r="K354" s="249" t="s">
        <v>437</v>
      </c>
      <c r="L354" s="249" t="s">
        <v>437</v>
      </c>
      <c r="M354" s="249" t="s">
        <v>437</v>
      </c>
      <c r="N354" s="249" t="s">
        <v>437</v>
      </c>
      <c r="O354" s="251" t="s">
        <v>30</v>
      </c>
      <c r="P354" s="251" t="s">
        <v>30</v>
      </c>
      <c r="Q354" s="251">
        <v>38952</v>
      </c>
      <c r="R354" s="251" t="s">
        <v>30</v>
      </c>
      <c r="S354" s="251" t="s">
        <v>30</v>
      </c>
      <c r="T354" s="251" t="s">
        <v>30</v>
      </c>
      <c r="U354" s="251"/>
      <c r="V354" s="251"/>
      <c r="W354" s="251"/>
      <c r="X354" s="251"/>
      <c r="Y354" s="251">
        <v>39419</v>
      </c>
      <c r="Z354" s="251">
        <v>39602</v>
      </c>
      <c r="AA354" s="252" t="s">
        <v>437</v>
      </c>
      <c r="AB354" s="249" t="s">
        <v>437</v>
      </c>
    </row>
    <row r="355" spans="1:28" x14ac:dyDescent="0.3">
      <c r="A355" s="248" t="s">
        <v>65</v>
      </c>
      <c r="B355" s="249" t="s">
        <v>1158</v>
      </c>
      <c r="C355" s="250">
        <v>51113</v>
      </c>
      <c r="D355" s="250"/>
      <c r="E355" s="250" t="s">
        <v>1159</v>
      </c>
      <c r="F355" s="249" t="s">
        <v>437</v>
      </c>
      <c r="G355" s="250" t="s">
        <v>437</v>
      </c>
      <c r="H355" s="250" t="s">
        <v>437</v>
      </c>
      <c r="I355" s="249" t="s">
        <v>950</v>
      </c>
      <c r="J355" s="249" t="s">
        <v>437</v>
      </c>
      <c r="K355" s="249" t="s">
        <v>437</v>
      </c>
      <c r="L355" s="249" t="s">
        <v>437</v>
      </c>
      <c r="M355" s="249" t="s">
        <v>437</v>
      </c>
      <c r="N355" s="249" t="s">
        <v>437</v>
      </c>
      <c r="O355" s="251" t="s">
        <v>30</v>
      </c>
      <c r="P355" s="251" t="s">
        <v>30</v>
      </c>
      <c r="Q355" s="251">
        <v>38790</v>
      </c>
      <c r="R355" s="251" t="s">
        <v>30</v>
      </c>
      <c r="S355" s="251" t="s">
        <v>30</v>
      </c>
      <c r="T355" s="251" t="s">
        <v>30</v>
      </c>
      <c r="U355" s="251"/>
      <c r="V355" s="251"/>
      <c r="W355" s="251"/>
      <c r="X355" s="251"/>
      <c r="Y355" s="251">
        <v>38903</v>
      </c>
      <c r="Z355" s="251">
        <v>39087</v>
      </c>
      <c r="AA355" s="270"/>
      <c r="AB355" s="204"/>
    </row>
    <row r="356" spans="1:28" x14ac:dyDescent="0.3">
      <c r="A356" s="137" t="s">
        <v>65</v>
      </c>
      <c r="B356" s="112" t="s">
        <v>340</v>
      </c>
      <c r="C356" s="135">
        <v>51113</v>
      </c>
      <c r="D356" s="136" t="s">
        <v>192</v>
      </c>
      <c r="E356" s="145" t="s">
        <v>151</v>
      </c>
      <c r="F356" s="112" t="s">
        <v>51</v>
      </c>
      <c r="G356" s="135"/>
      <c r="H356" s="135">
        <v>2</v>
      </c>
      <c r="I356" s="137" t="s">
        <v>82</v>
      </c>
      <c r="J356" s="137" t="s">
        <v>68</v>
      </c>
      <c r="K356" s="112" t="s">
        <v>187</v>
      </c>
      <c r="L356" s="112" t="s">
        <v>53</v>
      </c>
      <c r="M356" s="137" t="s">
        <v>35</v>
      </c>
      <c r="N356" s="112" t="s">
        <v>121</v>
      </c>
      <c r="O356" s="138">
        <v>42999</v>
      </c>
      <c r="P356" s="138">
        <v>43136</v>
      </c>
      <c r="Q356" s="138">
        <v>43304</v>
      </c>
      <c r="R356" s="251" t="s">
        <v>30</v>
      </c>
      <c r="S356" s="138">
        <v>43445</v>
      </c>
      <c r="T356" s="251" t="s">
        <v>30</v>
      </c>
      <c r="U356" s="251" t="s">
        <v>30</v>
      </c>
      <c r="V356" s="138">
        <v>43643</v>
      </c>
      <c r="W356" s="138">
        <v>43733</v>
      </c>
      <c r="X356" s="133" t="s">
        <v>35</v>
      </c>
      <c r="Y356" s="133">
        <v>43908</v>
      </c>
      <c r="Z356" s="133">
        <v>44092</v>
      </c>
      <c r="AA356" s="252" t="s">
        <v>437</v>
      </c>
      <c r="AB356" s="249" t="s">
        <v>437</v>
      </c>
    </row>
    <row r="357" spans="1:28" x14ac:dyDescent="0.3">
      <c r="A357" s="248" t="s">
        <v>65</v>
      </c>
      <c r="B357" s="249" t="s">
        <v>1160</v>
      </c>
      <c r="C357" s="250">
        <v>51683</v>
      </c>
      <c r="D357" s="250"/>
      <c r="E357" s="250" t="s">
        <v>450</v>
      </c>
      <c r="F357" s="249" t="s">
        <v>437</v>
      </c>
      <c r="G357" s="250" t="s">
        <v>437</v>
      </c>
      <c r="H357" s="250" t="s">
        <v>437</v>
      </c>
      <c r="I357" s="249" t="s">
        <v>437</v>
      </c>
      <c r="J357" s="249" t="s">
        <v>437</v>
      </c>
      <c r="K357" s="249" t="s">
        <v>437</v>
      </c>
      <c r="L357" s="249" t="s">
        <v>437</v>
      </c>
      <c r="M357" s="249" t="s">
        <v>437</v>
      </c>
      <c r="N357" s="249" t="s">
        <v>437</v>
      </c>
      <c r="O357" s="251" t="s">
        <v>30</v>
      </c>
      <c r="P357" s="251" t="s">
        <v>30</v>
      </c>
      <c r="Q357" s="251" t="s">
        <v>35</v>
      </c>
      <c r="R357" s="251" t="s">
        <v>30</v>
      </c>
      <c r="S357" s="251" t="s">
        <v>30</v>
      </c>
      <c r="T357" s="251" t="s">
        <v>30</v>
      </c>
      <c r="U357" s="251"/>
      <c r="V357" s="251"/>
      <c r="W357" s="251"/>
      <c r="X357" s="251"/>
      <c r="Y357" s="251">
        <v>34520</v>
      </c>
      <c r="Z357" s="251">
        <v>34704</v>
      </c>
      <c r="AA357" s="112"/>
      <c r="AB357" s="112"/>
    </row>
    <row r="358" spans="1:28" x14ac:dyDescent="0.3">
      <c r="A358" s="248" t="s">
        <v>65</v>
      </c>
      <c r="B358" s="249" t="s">
        <v>1161</v>
      </c>
      <c r="C358" s="250">
        <v>51685</v>
      </c>
      <c r="D358" s="250"/>
      <c r="E358" s="250" t="s">
        <v>450</v>
      </c>
      <c r="F358" s="249" t="s">
        <v>437</v>
      </c>
      <c r="G358" s="250" t="s">
        <v>437</v>
      </c>
      <c r="H358" s="250" t="s">
        <v>437</v>
      </c>
      <c r="I358" s="249" t="s">
        <v>437</v>
      </c>
      <c r="J358" s="249" t="s">
        <v>437</v>
      </c>
      <c r="K358" s="249" t="s">
        <v>437</v>
      </c>
      <c r="L358" s="249" t="s">
        <v>437</v>
      </c>
      <c r="M358" s="249" t="s">
        <v>437</v>
      </c>
      <c r="N358" s="249" t="s">
        <v>437</v>
      </c>
      <c r="O358" s="251" t="s">
        <v>30</v>
      </c>
      <c r="P358" s="251" t="s">
        <v>30</v>
      </c>
      <c r="Q358" s="251" t="s">
        <v>35</v>
      </c>
      <c r="R358" s="251" t="s">
        <v>30</v>
      </c>
      <c r="S358" s="251" t="s">
        <v>30</v>
      </c>
      <c r="T358" s="251" t="s">
        <v>30</v>
      </c>
      <c r="U358" s="251"/>
      <c r="V358" s="251"/>
      <c r="W358" s="251"/>
      <c r="X358" s="251"/>
      <c r="Y358" s="251">
        <v>34520</v>
      </c>
      <c r="Z358" s="251">
        <v>34704</v>
      </c>
      <c r="AA358" s="252" t="s">
        <v>437</v>
      </c>
      <c r="AB358" s="249" t="s">
        <v>437</v>
      </c>
    </row>
    <row r="359" spans="1:28" x14ac:dyDescent="0.3">
      <c r="A359" s="248" t="s">
        <v>65</v>
      </c>
      <c r="B359" s="249" t="s">
        <v>1162</v>
      </c>
      <c r="C359" s="250">
        <v>51690</v>
      </c>
      <c r="D359" s="250"/>
      <c r="E359" s="250" t="s">
        <v>450</v>
      </c>
      <c r="F359" s="249" t="s">
        <v>437</v>
      </c>
      <c r="G359" s="250" t="s">
        <v>437</v>
      </c>
      <c r="H359" s="250" t="s">
        <v>437</v>
      </c>
      <c r="I359" s="249" t="s">
        <v>437</v>
      </c>
      <c r="J359" s="249" t="s">
        <v>437</v>
      </c>
      <c r="K359" s="249" t="s">
        <v>437</v>
      </c>
      <c r="L359" s="249" t="s">
        <v>437</v>
      </c>
      <c r="M359" s="249" t="s">
        <v>437</v>
      </c>
      <c r="N359" s="249" t="s">
        <v>437</v>
      </c>
      <c r="O359" s="251" t="s">
        <v>30</v>
      </c>
      <c r="P359" s="251" t="s">
        <v>30</v>
      </c>
      <c r="Q359" s="251" t="s">
        <v>35</v>
      </c>
      <c r="R359" s="251" t="s">
        <v>30</v>
      </c>
      <c r="S359" s="251" t="s">
        <v>30</v>
      </c>
      <c r="T359" s="251" t="s">
        <v>30</v>
      </c>
      <c r="U359" s="251"/>
      <c r="V359" s="251"/>
      <c r="W359" s="251"/>
      <c r="X359" s="251"/>
      <c r="Y359" s="251">
        <v>39533</v>
      </c>
      <c r="Z359" s="251">
        <v>39717</v>
      </c>
      <c r="AA359" s="252" t="s">
        <v>437</v>
      </c>
      <c r="AB359" s="249" t="s">
        <v>994</v>
      </c>
    </row>
    <row r="360" spans="1:28" x14ac:dyDescent="0.3">
      <c r="A360" s="248" t="s">
        <v>65</v>
      </c>
      <c r="B360" s="249" t="s">
        <v>1163</v>
      </c>
      <c r="C360" s="250">
        <v>51115</v>
      </c>
      <c r="D360" s="250"/>
      <c r="E360" s="250" t="s">
        <v>1164</v>
      </c>
      <c r="F360" s="249" t="s">
        <v>437</v>
      </c>
      <c r="G360" s="250" t="s">
        <v>437</v>
      </c>
      <c r="H360" s="250" t="s">
        <v>437</v>
      </c>
      <c r="I360" s="249" t="s">
        <v>437</v>
      </c>
      <c r="J360" s="249" t="s">
        <v>437</v>
      </c>
      <c r="K360" s="249" t="s">
        <v>437</v>
      </c>
      <c r="L360" s="249" t="s">
        <v>437</v>
      </c>
      <c r="M360" s="249" t="s">
        <v>437</v>
      </c>
      <c r="N360" s="249" t="s">
        <v>437</v>
      </c>
      <c r="O360" s="251" t="s">
        <v>30</v>
      </c>
      <c r="P360" s="251" t="s">
        <v>30</v>
      </c>
      <c r="Q360" s="251">
        <v>39171</v>
      </c>
      <c r="R360" s="251" t="s">
        <v>30</v>
      </c>
      <c r="S360" s="251" t="s">
        <v>30</v>
      </c>
      <c r="T360" s="251" t="s">
        <v>30</v>
      </c>
      <c r="U360" s="251"/>
      <c r="V360" s="251"/>
      <c r="W360" s="251"/>
      <c r="X360" s="251"/>
      <c r="Y360" s="251">
        <v>39218</v>
      </c>
      <c r="Z360" s="251">
        <v>39402</v>
      </c>
      <c r="AA360" s="270" t="s">
        <v>437</v>
      </c>
      <c r="AB360" s="270" t="s">
        <v>437</v>
      </c>
    </row>
    <row r="361" spans="1:28" x14ac:dyDescent="0.3">
      <c r="A361" s="274" t="s">
        <v>65</v>
      </c>
      <c r="B361" s="270" t="s">
        <v>1165</v>
      </c>
      <c r="C361" s="260" t="s">
        <v>1166</v>
      </c>
      <c r="D361" s="260"/>
      <c r="E361" s="260" t="s">
        <v>1167</v>
      </c>
      <c r="F361" s="270" t="s">
        <v>437</v>
      </c>
      <c r="G361" s="260"/>
      <c r="H361" s="260">
        <v>0</v>
      </c>
      <c r="I361" s="270" t="s">
        <v>446</v>
      </c>
      <c r="J361" s="270" t="s">
        <v>759</v>
      </c>
      <c r="K361" s="270" t="s">
        <v>437</v>
      </c>
      <c r="L361" s="270" t="s">
        <v>437</v>
      </c>
      <c r="M361" s="270" t="s">
        <v>437</v>
      </c>
      <c r="N361" s="270" t="s">
        <v>437</v>
      </c>
      <c r="O361" s="262">
        <v>40631</v>
      </c>
      <c r="P361" s="262">
        <v>41303</v>
      </c>
      <c r="Q361" s="262">
        <v>41338</v>
      </c>
      <c r="R361" s="262">
        <v>42128</v>
      </c>
      <c r="S361" s="262">
        <v>41414</v>
      </c>
      <c r="T361" s="262">
        <v>41737</v>
      </c>
      <c r="U361" s="260"/>
      <c r="V361" s="260"/>
      <c r="W361" s="260"/>
      <c r="X361" s="260"/>
      <c r="Y361" s="262">
        <v>41799</v>
      </c>
      <c r="Z361" s="262">
        <v>41982</v>
      </c>
      <c r="AA361" s="112"/>
      <c r="AB361" s="112"/>
    </row>
    <row r="362" spans="1:28" x14ac:dyDescent="0.3">
      <c r="A362" s="279" t="s">
        <v>65</v>
      </c>
      <c r="B362" s="252" t="s">
        <v>1168</v>
      </c>
      <c r="C362" s="127"/>
      <c r="D362" s="280" t="s">
        <v>295</v>
      </c>
      <c r="E362" s="280" t="s">
        <v>190</v>
      </c>
      <c r="F362" s="279" t="s">
        <v>35</v>
      </c>
      <c r="G362" s="278"/>
      <c r="H362" s="278">
        <v>0</v>
      </c>
      <c r="I362" s="252" t="s">
        <v>82</v>
      </c>
      <c r="J362" s="278" t="s">
        <v>68</v>
      </c>
      <c r="K362" s="127" t="s">
        <v>778</v>
      </c>
      <c r="L362" s="252" t="s">
        <v>779</v>
      </c>
      <c r="M362" s="286" t="s">
        <v>30</v>
      </c>
      <c r="N362" s="146" t="s">
        <v>30</v>
      </c>
      <c r="O362" s="146">
        <v>42998</v>
      </c>
      <c r="P362" s="146" t="s">
        <v>30</v>
      </c>
      <c r="Q362" s="146" t="s">
        <v>30</v>
      </c>
      <c r="R362" s="146" t="s">
        <v>30</v>
      </c>
      <c r="S362" s="146" t="s">
        <v>30</v>
      </c>
      <c r="T362" s="146" t="s">
        <v>30</v>
      </c>
      <c r="U362" s="278"/>
      <c r="V362" s="146" t="s">
        <v>30</v>
      </c>
      <c r="W362" s="146" t="s">
        <v>30</v>
      </c>
      <c r="X362" s="146"/>
      <c r="Y362" s="146" t="s">
        <v>30</v>
      </c>
      <c r="Z362" s="146" t="s">
        <v>30</v>
      </c>
      <c r="AA362" s="252" t="s">
        <v>437</v>
      </c>
      <c r="AB362" s="249" t="s">
        <v>437</v>
      </c>
    </row>
    <row r="363" spans="1:28" x14ac:dyDescent="0.3">
      <c r="A363" s="248" t="s">
        <v>65</v>
      </c>
      <c r="B363" s="249" t="s">
        <v>1169</v>
      </c>
      <c r="C363" s="250">
        <v>51117</v>
      </c>
      <c r="D363" s="250"/>
      <c r="E363" s="250" t="s">
        <v>1170</v>
      </c>
      <c r="F363" s="249" t="s">
        <v>664</v>
      </c>
      <c r="G363" s="250" t="s">
        <v>437</v>
      </c>
      <c r="H363" s="250">
        <v>7</v>
      </c>
      <c r="I363" s="249" t="s">
        <v>861</v>
      </c>
      <c r="J363" s="249" t="s">
        <v>650</v>
      </c>
      <c r="K363" s="249" t="s">
        <v>437</v>
      </c>
      <c r="L363" s="249" t="s">
        <v>509</v>
      </c>
      <c r="M363" s="249" t="s">
        <v>30</v>
      </c>
      <c r="N363" s="249" t="s">
        <v>509</v>
      </c>
      <c r="O363" s="251" t="s">
        <v>30</v>
      </c>
      <c r="P363" s="251" t="s">
        <v>30</v>
      </c>
      <c r="Q363" s="251">
        <v>39700</v>
      </c>
      <c r="R363" s="251" t="s">
        <v>30</v>
      </c>
      <c r="S363" s="251" t="s">
        <v>30</v>
      </c>
      <c r="T363" s="251" t="s">
        <v>30</v>
      </c>
      <c r="U363" s="251"/>
      <c r="V363" s="251"/>
      <c r="W363" s="251"/>
      <c r="X363" s="251"/>
      <c r="Y363" s="251">
        <v>39883</v>
      </c>
      <c r="Z363" s="251">
        <v>40067</v>
      </c>
      <c r="AA363" s="202"/>
      <c r="AB363" s="202"/>
    </row>
    <row r="364" spans="1:28" x14ac:dyDescent="0.3">
      <c r="A364" s="199" t="s">
        <v>65</v>
      </c>
      <c r="B364" s="204" t="s">
        <v>356</v>
      </c>
      <c r="C364" s="204"/>
      <c r="D364" s="207" t="s">
        <v>279</v>
      </c>
      <c r="E364" s="228" t="s">
        <v>351</v>
      </c>
      <c r="F364" s="204" t="s">
        <v>25</v>
      </c>
      <c r="G364" s="198" t="s">
        <v>30</v>
      </c>
      <c r="H364" s="198">
        <v>16</v>
      </c>
      <c r="I364" s="204" t="s">
        <v>82</v>
      </c>
      <c r="J364" s="204" t="s">
        <v>74</v>
      </c>
      <c r="K364" s="204" t="s">
        <v>331</v>
      </c>
      <c r="L364" s="204" t="s">
        <v>53</v>
      </c>
      <c r="M364" s="198" t="s">
        <v>35</v>
      </c>
      <c r="N364" s="204" t="s">
        <v>30</v>
      </c>
      <c r="O364" s="161">
        <v>43431</v>
      </c>
      <c r="P364" s="161" t="s">
        <v>30</v>
      </c>
      <c r="Q364" s="161" t="s">
        <v>30</v>
      </c>
      <c r="R364" s="161" t="s">
        <v>30</v>
      </c>
      <c r="S364" s="198" t="s">
        <v>30</v>
      </c>
      <c r="T364" s="198" t="s">
        <v>30</v>
      </c>
      <c r="U364" s="198" t="s">
        <v>30</v>
      </c>
      <c r="V364" s="198" t="s">
        <v>30</v>
      </c>
      <c r="W364" s="198" t="s">
        <v>30</v>
      </c>
      <c r="X364" s="198" t="s">
        <v>30</v>
      </c>
      <c r="Y364" s="198" t="s">
        <v>30</v>
      </c>
      <c r="Z364" s="198" t="s">
        <v>30</v>
      </c>
      <c r="AA364" s="252"/>
      <c r="AB364" s="249" t="s">
        <v>437</v>
      </c>
    </row>
    <row r="365" spans="1:28" x14ac:dyDescent="0.3">
      <c r="A365" s="137" t="s">
        <v>65</v>
      </c>
      <c r="B365" s="112" t="s">
        <v>1554</v>
      </c>
      <c r="C365" s="112"/>
      <c r="D365" s="140" t="s">
        <v>1558</v>
      </c>
      <c r="E365" s="112" t="s">
        <v>351</v>
      </c>
      <c r="F365" s="112" t="s">
        <v>25</v>
      </c>
      <c r="G365" s="112"/>
      <c r="H365" s="135" t="s">
        <v>30</v>
      </c>
      <c r="I365" s="137" t="s">
        <v>82</v>
      </c>
      <c r="J365" s="137" t="s">
        <v>68</v>
      </c>
      <c r="K365" s="112" t="s">
        <v>1735</v>
      </c>
      <c r="L365" s="112" t="s">
        <v>53</v>
      </c>
      <c r="M365" s="249" t="s">
        <v>35</v>
      </c>
      <c r="N365" s="137" t="s">
        <v>35</v>
      </c>
      <c r="O365" s="138">
        <v>43431</v>
      </c>
      <c r="P365" s="135" t="s">
        <v>30</v>
      </c>
      <c r="Q365" s="135" t="s">
        <v>30</v>
      </c>
      <c r="R365" s="204"/>
      <c r="S365" s="135" t="s">
        <v>30</v>
      </c>
      <c r="T365" s="204"/>
      <c r="U365" s="112"/>
      <c r="V365" s="135" t="s">
        <v>30</v>
      </c>
      <c r="W365" s="135" t="s">
        <v>30</v>
      </c>
      <c r="X365" s="135" t="s">
        <v>30</v>
      </c>
      <c r="Y365" s="135" t="s">
        <v>30</v>
      </c>
      <c r="Z365" s="135" t="s">
        <v>30</v>
      </c>
      <c r="AA365" s="252" t="s">
        <v>437</v>
      </c>
      <c r="AB365" s="249" t="s">
        <v>437</v>
      </c>
    </row>
    <row r="366" spans="1:28" x14ac:dyDescent="0.3">
      <c r="A366" s="137" t="s">
        <v>65</v>
      </c>
      <c r="B366" s="112" t="s">
        <v>180</v>
      </c>
      <c r="C366" s="112"/>
      <c r="D366" s="140" t="s">
        <v>199</v>
      </c>
      <c r="E366" s="135" t="s">
        <v>351</v>
      </c>
      <c r="F366" s="112" t="s">
        <v>25</v>
      </c>
      <c r="G366" s="135"/>
      <c r="H366" s="135" t="s">
        <v>30</v>
      </c>
      <c r="I366" s="137" t="s">
        <v>1737</v>
      </c>
      <c r="J366" s="130" t="s">
        <v>74</v>
      </c>
      <c r="K366" s="112" t="s">
        <v>1735</v>
      </c>
      <c r="L366" s="112" t="s">
        <v>53</v>
      </c>
      <c r="M366" s="137" t="s">
        <v>35</v>
      </c>
      <c r="N366" s="137" t="s">
        <v>35</v>
      </c>
      <c r="O366" s="138">
        <v>43431</v>
      </c>
      <c r="P366" s="135" t="s">
        <v>30</v>
      </c>
      <c r="Q366" s="135" t="s">
        <v>30</v>
      </c>
      <c r="R366" s="135" t="s">
        <v>30</v>
      </c>
      <c r="S366" s="135" t="s">
        <v>30</v>
      </c>
      <c r="T366" s="204"/>
      <c r="U366" s="112"/>
      <c r="V366" s="135" t="s">
        <v>30</v>
      </c>
      <c r="W366" s="135" t="s">
        <v>30</v>
      </c>
      <c r="X366" s="135" t="s">
        <v>30</v>
      </c>
      <c r="Y366" s="135" t="s">
        <v>30</v>
      </c>
      <c r="Z366" s="135" t="s">
        <v>30</v>
      </c>
      <c r="AA366" s="252" t="s">
        <v>437</v>
      </c>
      <c r="AB366" s="249" t="s">
        <v>437</v>
      </c>
    </row>
    <row r="367" spans="1:28" x14ac:dyDescent="0.3">
      <c r="A367" s="248" t="s">
        <v>65</v>
      </c>
      <c r="B367" s="249" t="s">
        <v>1171</v>
      </c>
      <c r="C367" s="250">
        <v>51119</v>
      </c>
      <c r="D367" s="250"/>
      <c r="E367" s="250" t="s">
        <v>1172</v>
      </c>
      <c r="F367" s="249" t="s">
        <v>664</v>
      </c>
      <c r="G367" s="250" t="s">
        <v>437</v>
      </c>
      <c r="H367" s="250">
        <v>2</v>
      </c>
      <c r="I367" s="258" t="s">
        <v>609</v>
      </c>
      <c r="J367" s="249" t="s">
        <v>650</v>
      </c>
      <c r="K367" s="249" t="s">
        <v>437</v>
      </c>
      <c r="L367" s="249" t="s">
        <v>40</v>
      </c>
      <c r="M367" s="249" t="s">
        <v>30</v>
      </c>
      <c r="N367" s="249" t="s">
        <v>40</v>
      </c>
      <c r="O367" s="251" t="s">
        <v>30</v>
      </c>
      <c r="P367" s="251" t="s">
        <v>30</v>
      </c>
      <c r="Q367" s="251">
        <v>39976</v>
      </c>
      <c r="R367" s="251" t="s">
        <v>30</v>
      </c>
      <c r="S367" s="251" t="s">
        <v>30</v>
      </c>
      <c r="T367" s="251" t="s">
        <v>30</v>
      </c>
      <c r="U367" s="251"/>
      <c r="V367" s="251"/>
      <c r="W367" s="251"/>
      <c r="X367" s="251"/>
      <c r="Y367" s="251">
        <v>40120</v>
      </c>
      <c r="Z367" s="251">
        <v>40301</v>
      </c>
      <c r="AA367" s="252" t="s">
        <v>437</v>
      </c>
      <c r="AB367" s="249" t="s">
        <v>437</v>
      </c>
    </row>
    <row r="368" spans="1:28" x14ac:dyDescent="0.3">
      <c r="A368" s="248" t="s">
        <v>65</v>
      </c>
      <c r="B368" s="202" t="s">
        <v>319</v>
      </c>
      <c r="C368" s="201">
        <v>51119</v>
      </c>
      <c r="D368" s="237" t="s">
        <v>196</v>
      </c>
      <c r="E368" s="250" t="s">
        <v>318</v>
      </c>
      <c r="F368" s="202" t="s">
        <v>51</v>
      </c>
      <c r="G368" s="202"/>
      <c r="H368" s="201">
        <v>2</v>
      </c>
      <c r="I368" s="203" t="s">
        <v>1642</v>
      </c>
      <c r="J368" s="249" t="s">
        <v>1923</v>
      </c>
      <c r="K368" s="204" t="s">
        <v>1633</v>
      </c>
      <c r="L368" s="202" t="s">
        <v>34</v>
      </c>
      <c r="M368" s="249" t="s">
        <v>30</v>
      </c>
      <c r="N368" s="202" t="s">
        <v>34</v>
      </c>
      <c r="O368" s="160">
        <v>42997</v>
      </c>
      <c r="P368" s="160">
        <v>43453</v>
      </c>
      <c r="Q368" s="160">
        <v>43724</v>
      </c>
      <c r="R368" s="251" t="s">
        <v>30</v>
      </c>
      <c r="S368" s="160">
        <v>43776</v>
      </c>
      <c r="T368" s="251" t="s">
        <v>30</v>
      </c>
      <c r="U368" s="201"/>
      <c r="V368" s="160">
        <v>44154</v>
      </c>
      <c r="W368" s="160">
        <v>44244</v>
      </c>
      <c r="X368" s="251" t="s">
        <v>30</v>
      </c>
      <c r="Y368" s="160">
        <v>44517</v>
      </c>
      <c r="Z368" s="160">
        <v>44698</v>
      </c>
      <c r="AA368" s="252" t="s">
        <v>437</v>
      </c>
      <c r="AB368" s="249" t="s">
        <v>437</v>
      </c>
    </row>
    <row r="369" spans="1:28" x14ac:dyDescent="0.3">
      <c r="A369" s="274" t="s">
        <v>65</v>
      </c>
      <c r="B369" s="270" t="s">
        <v>1173</v>
      </c>
      <c r="C369" s="260" t="s">
        <v>1174</v>
      </c>
      <c r="D369" s="260"/>
      <c r="E369" s="260" t="s">
        <v>1175</v>
      </c>
      <c r="F369" s="270" t="s">
        <v>25</v>
      </c>
      <c r="G369" s="260"/>
      <c r="H369" s="260">
        <v>2</v>
      </c>
      <c r="I369" s="258" t="s">
        <v>609</v>
      </c>
      <c r="J369" s="287" t="s">
        <v>68</v>
      </c>
      <c r="K369" s="270" t="s">
        <v>28</v>
      </c>
      <c r="L369" s="270" t="s">
        <v>459</v>
      </c>
      <c r="M369" s="270" t="s">
        <v>30</v>
      </c>
      <c r="N369" s="270" t="s">
        <v>459</v>
      </c>
      <c r="O369" s="262">
        <v>40942</v>
      </c>
      <c r="P369" s="262">
        <v>41512</v>
      </c>
      <c r="Q369" s="262">
        <v>41564</v>
      </c>
      <c r="R369" s="262">
        <v>42851</v>
      </c>
      <c r="S369" s="262">
        <v>41617</v>
      </c>
      <c r="T369" s="260" t="s">
        <v>35</v>
      </c>
      <c r="U369" s="260"/>
      <c r="V369" s="262">
        <v>41760</v>
      </c>
      <c r="W369" s="262">
        <v>41849</v>
      </c>
      <c r="X369" s="262"/>
      <c r="Y369" s="262">
        <v>41961</v>
      </c>
      <c r="Z369" s="262">
        <v>42142</v>
      </c>
      <c r="AA369" s="252" t="s">
        <v>437</v>
      </c>
      <c r="AB369" s="249" t="s">
        <v>437</v>
      </c>
    </row>
    <row r="370" spans="1:28" x14ac:dyDescent="0.3">
      <c r="A370" s="248" t="s">
        <v>65</v>
      </c>
      <c r="B370" s="249" t="s">
        <v>1176</v>
      </c>
      <c r="C370" s="250">
        <v>51121</v>
      </c>
      <c r="D370" s="250"/>
      <c r="E370" s="250" t="s">
        <v>1177</v>
      </c>
      <c r="F370" s="249" t="s">
        <v>664</v>
      </c>
      <c r="G370" s="250" t="s">
        <v>437</v>
      </c>
      <c r="H370" s="250">
        <v>1</v>
      </c>
      <c r="I370" s="258" t="s">
        <v>609</v>
      </c>
      <c r="J370" s="249" t="s">
        <v>650</v>
      </c>
      <c r="K370" s="249" t="s">
        <v>437</v>
      </c>
      <c r="L370" s="249" t="s">
        <v>459</v>
      </c>
      <c r="M370" s="249" t="s">
        <v>30</v>
      </c>
      <c r="N370" s="249" t="s">
        <v>459</v>
      </c>
      <c r="O370" s="251" t="s">
        <v>30</v>
      </c>
      <c r="P370" s="251" t="s">
        <v>30</v>
      </c>
      <c r="Q370" s="251">
        <v>40646</v>
      </c>
      <c r="R370" s="251" t="s">
        <v>30</v>
      </c>
      <c r="S370" s="251" t="s">
        <v>30</v>
      </c>
      <c r="T370" s="251" t="s">
        <v>30</v>
      </c>
      <c r="U370" s="251"/>
      <c r="V370" s="251"/>
      <c r="W370" s="251"/>
      <c r="X370" s="251"/>
      <c r="Y370" s="251">
        <v>40730</v>
      </c>
      <c r="Z370" s="251">
        <v>40914</v>
      </c>
      <c r="AA370" s="112"/>
      <c r="AB370" s="112"/>
    </row>
    <row r="371" spans="1:28" x14ac:dyDescent="0.3">
      <c r="A371" s="248" t="s">
        <v>65</v>
      </c>
      <c r="B371" s="249" t="s">
        <v>1178</v>
      </c>
      <c r="C371" s="250">
        <v>51121</v>
      </c>
      <c r="D371" s="250"/>
      <c r="E371" s="250" t="s">
        <v>1179</v>
      </c>
      <c r="F371" s="249" t="s">
        <v>25</v>
      </c>
      <c r="G371" s="250" t="s">
        <v>437</v>
      </c>
      <c r="H371" s="250">
        <v>3</v>
      </c>
      <c r="I371" s="249" t="s">
        <v>26</v>
      </c>
      <c r="J371" s="249" t="s">
        <v>1060</v>
      </c>
      <c r="K371" s="249" t="s">
        <v>437</v>
      </c>
      <c r="L371" s="249" t="s">
        <v>1061</v>
      </c>
      <c r="M371" s="249" t="s">
        <v>40</v>
      </c>
      <c r="N371" s="249" t="s">
        <v>40</v>
      </c>
      <c r="O371" s="251" t="s">
        <v>30</v>
      </c>
      <c r="P371" s="251" t="s">
        <v>30</v>
      </c>
      <c r="Q371" s="251">
        <v>39629</v>
      </c>
      <c r="R371" s="251" t="s">
        <v>30</v>
      </c>
      <c r="S371" s="251" t="s">
        <v>30</v>
      </c>
      <c r="T371" s="251" t="s">
        <v>30</v>
      </c>
      <c r="U371" s="251"/>
      <c r="V371" s="251">
        <v>39745</v>
      </c>
      <c r="W371" s="251">
        <v>39854</v>
      </c>
      <c r="X371" s="251"/>
      <c r="Y371" s="251">
        <v>39897</v>
      </c>
      <c r="Z371" s="251">
        <v>40081</v>
      </c>
      <c r="AA371" s="252" t="s">
        <v>437</v>
      </c>
      <c r="AB371" s="249" t="s">
        <v>437</v>
      </c>
    </row>
    <row r="372" spans="1:28" x14ac:dyDescent="0.3">
      <c r="A372" s="248" t="s">
        <v>65</v>
      </c>
      <c r="B372" s="249" t="s">
        <v>1180</v>
      </c>
      <c r="C372" s="250">
        <v>51121</v>
      </c>
      <c r="D372" s="250"/>
      <c r="E372" s="250" t="s">
        <v>1181</v>
      </c>
      <c r="F372" s="249" t="s">
        <v>437</v>
      </c>
      <c r="G372" s="250" t="s">
        <v>437</v>
      </c>
      <c r="H372" s="250" t="s">
        <v>437</v>
      </c>
      <c r="I372" s="249" t="s">
        <v>437</v>
      </c>
      <c r="J372" s="249" t="s">
        <v>437</v>
      </c>
      <c r="K372" s="249" t="s">
        <v>437</v>
      </c>
      <c r="L372" s="249" t="s">
        <v>437</v>
      </c>
      <c r="M372" s="249" t="s">
        <v>437</v>
      </c>
      <c r="N372" s="249" t="s">
        <v>437</v>
      </c>
      <c r="O372" s="251" t="s">
        <v>30</v>
      </c>
      <c r="P372" s="251" t="s">
        <v>30</v>
      </c>
      <c r="Q372" s="251" t="s">
        <v>35</v>
      </c>
      <c r="R372" s="251" t="s">
        <v>30</v>
      </c>
      <c r="S372" s="251" t="s">
        <v>30</v>
      </c>
      <c r="T372" s="251" t="s">
        <v>30</v>
      </c>
      <c r="U372" s="251"/>
      <c r="V372" s="251"/>
      <c r="W372" s="251"/>
      <c r="X372" s="251"/>
      <c r="Y372" s="251" t="s">
        <v>30</v>
      </c>
      <c r="Z372" s="251" t="s">
        <v>30</v>
      </c>
      <c r="AA372" s="252" t="s">
        <v>437</v>
      </c>
      <c r="AB372" s="249" t="s">
        <v>437</v>
      </c>
    </row>
    <row r="373" spans="1:28" x14ac:dyDescent="0.3">
      <c r="A373" s="248" t="s">
        <v>65</v>
      </c>
      <c r="B373" s="249" t="s">
        <v>1182</v>
      </c>
      <c r="C373" s="250">
        <v>51121</v>
      </c>
      <c r="D373" s="250"/>
      <c r="E373" s="250" t="s">
        <v>1183</v>
      </c>
      <c r="F373" s="249" t="s">
        <v>437</v>
      </c>
      <c r="G373" s="250" t="s">
        <v>437</v>
      </c>
      <c r="H373" s="250" t="s">
        <v>437</v>
      </c>
      <c r="I373" s="249" t="s">
        <v>438</v>
      </c>
      <c r="J373" s="249" t="s">
        <v>437</v>
      </c>
      <c r="K373" s="249" t="s">
        <v>437</v>
      </c>
      <c r="L373" s="249" t="s">
        <v>437</v>
      </c>
      <c r="M373" s="249" t="s">
        <v>437</v>
      </c>
      <c r="N373" s="249" t="s">
        <v>437</v>
      </c>
      <c r="O373" s="251" t="s">
        <v>30</v>
      </c>
      <c r="P373" s="251" t="s">
        <v>30</v>
      </c>
      <c r="Q373" s="251" t="s">
        <v>35</v>
      </c>
      <c r="R373" s="251" t="s">
        <v>30</v>
      </c>
      <c r="S373" s="251" t="s">
        <v>30</v>
      </c>
      <c r="T373" s="251" t="s">
        <v>30</v>
      </c>
      <c r="U373" s="251"/>
      <c r="V373" s="251"/>
      <c r="W373" s="251"/>
      <c r="X373" s="251"/>
      <c r="Y373" s="251" t="s">
        <v>30</v>
      </c>
      <c r="Z373" s="251" t="s">
        <v>30</v>
      </c>
      <c r="AA373" s="252" t="s">
        <v>437</v>
      </c>
      <c r="AB373" s="249" t="s">
        <v>437</v>
      </c>
    </row>
    <row r="374" spans="1:28" x14ac:dyDescent="0.3">
      <c r="A374" s="248" t="s">
        <v>65</v>
      </c>
      <c r="B374" s="249" t="s">
        <v>1184</v>
      </c>
      <c r="C374" s="250">
        <v>51121</v>
      </c>
      <c r="D374" s="250"/>
      <c r="E374" s="250" t="s">
        <v>1185</v>
      </c>
      <c r="F374" s="249" t="s">
        <v>437</v>
      </c>
      <c r="G374" s="250" t="s">
        <v>437</v>
      </c>
      <c r="H374" s="250" t="s">
        <v>437</v>
      </c>
      <c r="I374" s="249" t="s">
        <v>437</v>
      </c>
      <c r="J374" s="249" t="s">
        <v>437</v>
      </c>
      <c r="K374" s="249" t="s">
        <v>437</v>
      </c>
      <c r="L374" s="249" t="s">
        <v>437</v>
      </c>
      <c r="M374" s="249" t="s">
        <v>437</v>
      </c>
      <c r="N374" s="249" t="s">
        <v>437</v>
      </c>
      <c r="O374" s="251" t="s">
        <v>30</v>
      </c>
      <c r="P374" s="251" t="s">
        <v>30</v>
      </c>
      <c r="Q374" s="251" t="s">
        <v>35</v>
      </c>
      <c r="R374" s="251" t="s">
        <v>30</v>
      </c>
      <c r="S374" s="251" t="s">
        <v>30</v>
      </c>
      <c r="T374" s="251" t="s">
        <v>30</v>
      </c>
      <c r="U374" s="251"/>
      <c r="V374" s="251"/>
      <c r="W374" s="251"/>
      <c r="X374" s="251"/>
      <c r="Y374" s="251" t="s">
        <v>30</v>
      </c>
      <c r="Z374" s="251" t="s">
        <v>30</v>
      </c>
      <c r="AA374" s="252" t="s">
        <v>437</v>
      </c>
      <c r="AB374" s="249" t="s">
        <v>437</v>
      </c>
    </row>
    <row r="375" spans="1:28" x14ac:dyDescent="0.3">
      <c r="A375" s="248" t="s">
        <v>65</v>
      </c>
      <c r="B375" s="249" t="s">
        <v>1186</v>
      </c>
      <c r="C375" s="250">
        <v>51125</v>
      </c>
      <c r="D375" s="250"/>
      <c r="E375" s="250" t="s">
        <v>1187</v>
      </c>
      <c r="F375" s="249" t="s">
        <v>25</v>
      </c>
      <c r="G375" s="250">
        <v>1</v>
      </c>
      <c r="H375" s="250">
        <v>1</v>
      </c>
      <c r="I375" s="258" t="s">
        <v>609</v>
      </c>
      <c r="J375" s="249" t="s">
        <v>548</v>
      </c>
      <c r="K375" s="249" t="s">
        <v>437</v>
      </c>
      <c r="L375" s="249" t="s">
        <v>40</v>
      </c>
      <c r="M375" s="249" t="s">
        <v>30</v>
      </c>
      <c r="N375" s="249" t="s">
        <v>40</v>
      </c>
      <c r="O375" s="251" t="s">
        <v>30</v>
      </c>
      <c r="P375" s="251" t="s">
        <v>30</v>
      </c>
      <c r="Q375" s="251">
        <v>39269</v>
      </c>
      <c r="R375" s="251" t="s">
        <v>30</v>
      </c>
      <c r="S375" s="251" t="s">
        <v>30</v>
      </c>
      <c r="T375" s="251" t="s">
        <v>30</v>
      </c>
      <c r="U375" s="251">
        <v>39706</v>
      </c>
      <c r="V375" s="251">
        <v>39981</v>
      </c>
      <c r="W375" s="251">
        <v>40088</v>
      </c>
      <c r="X375" s="251"/>
      <c r="Y375" s="251">
        <v>40165</v>
      </c>
      <c r="Z375" s="251">
        <v>40347</v>
      </c>
      <c r="AA375" s="270"/>
      <c r="AB375" s="270" t="s">
        <v>437</v>
      </c>
    </row>
    <row r="376" spans="1:28" x14ac:dyDescent="0.3">
      <c r="A376" s="248" t="s">
        <v>65</v>
      </c>
      <c r="B376" s="249" t="s">
        <v>1188</v>
      </c>
      <c r="C376" s="250">
        <v>51125</v>
      </c>
      <c r="D376" s="250"/>
      <c r="E376" s="250" t="s">
        <v>1189</v>
      </c>
      <c r="F376" s="249" t="s">
        <v>437</v>
      </c>
      <c r="G376" s="250" t="s">
        <v>437</v>
      </c>
      <c r="H376" s="250" t="s">
        <v>437</v>
      </c>
      <c r="I376" s="258" t="s">
        <v>609</v>
      </c>
      <c r="J376" s="249" t="s">
        <v>650</v>
      </c>
      <c r="K376" s="249" t="s">
        <v>437</v>
      </c>
      <c r="L376" s="249" t="s">
        <v>437</v>
      </c>
      <c r="M376" s="249" t="s">
        <v>437</v>
      </c>
      <c r="N376" s="249" t="s">
        <v>437</v>
      </c>
      <c r="O376" s="251" t="s">
        <v>30</v>
      </c>
      <c r="P376" s="251" t="s">
        <v>30</v>
      </c>
      <c r="Q376" s="251">
        <v>39706</v>
      </c>
      <c r="R376" s="251" t="s">
        <v>30</v>
      </c>
      <c r="S376" s="251" t="s">
        <v>30</v>
      </c>
      <c r="T376" s="251" t="s">
        <v>30</v>
      </c>
      <c r="U376" s="251"/>
      <c r="V376" s="251"/>
      <c r="W376" s="251"/>
      <c r="X376" s="251"/>
      <c r="Y376" s="251">
        <v>40165</v>
      </c>
      <c r="Z376" s="251">
        <v>40347</v>
      </c>
      <c r="AA376" s="252" t="s">
        <v>437</v>
      </c>
      <c r="AB376" s="249" t="s">
        <v>437</v>
      </c>
    </row>
    <row r="377" spans="1:28" x14ac:dyDescent="0.3">
      <c r="A377" s="248" t="s">
        <v>65</v>
      </c>
      <c r="B377" s="249" t="s">
        <v>1190</v>
      </c>
      <c r="C377" s="250">
        <v>51127</v>
      </c>
      <c r="D377" s="250"/>
      <c r="E377" s="250" t="s">
        <v>1191</v>
      </c>
      <c r="F377" s="249" t="s">
        <v>437</v>
      </c>
      <c r="G377" s="250" t="s">
        <v>437</v>
      </c>
      <c r="H377" s="250">
        <v>1</v>
      </c>
      <c r="I377" s="258" t="s">
        <v>609</v>
      </c>
      <c r="J377" s="249" t="s">
        <v>650</v>
      </c>
      <c r="K377" s="249" t="s">
        <v>437</v>
      </c>
      <c r="L377" s="249" t="s">
        <v>437</v>
      </c>
      <c r="M377" s="249" t="s">
        <v>437</v>
      </c>
      <c r="N377" s="249" t="s">
        <v>437</v>
      </c>
      <c r="O377" s="251" t="s">
        <v>30</v>
      </c>
      <c r="P377" s="251" t="s">
        <v>30</v>
      </c>
      <c r="Q377" s="251">
        <v>39721</v>
      </c>
      <c r="R377" s="251" t="s">
        <v>30</v>
      </c>
      <c r="S377" s="251" t="s">
        <v>30</v>
      </c>
      <c r="T377" s="251" t="s">
        <v>30</v>
      </c>
      <c r="U377" s="251"/>
      <c r="V377" s="251"/>
      <c r="W377" s="251"/>
      <c r="X377" s="251"/>
      <c r="Y377" s="251">
        <v>39897</v>
      </c>
      <c r="Z377" s="251">
        <v>40081</v>
      </c>
      <c r="AA377" s="252"/>
      <c r="AB377" s="249"/>
    </row>
    <row r="378" spans="1:28" x14ac:dyDescent="0.3">
      <c r="A378" s="248" t="s">
        <v>65</v>
      </c>
      <c r="B378" s="249" t="s">
        <v>317</v>
      </c>
      <c r="C378" s="135">
        <v>51127</v>
      </c>
      <c r="D378" s="140" t="s">
        <v>296</v>
      </c>
      <c r="E378" s="112" t="s">
        <v>316</v>
      </c>
      <c r="F378" s="112" t="s">
        <v>104</v>
      </c>
      <c r="G378" s="112"/>
      <c r="H378" s="135">
        <v>1</v>
      </c>
      <c r="I378" s="137" t="s">
        <v>1642</v>
      </c>
      <c r="J378" s="132" t="s">
        <v>74</v>
      </c>
      <c r="K378" s="112" t="s">
        <v>1633</v>
      </c>
      <c r="L378" s="112" t="s">
        <v>34</v>
      </c>
      <c r="M378" s="137" t="s">
        <v>30</v>
      </c>
      <c r="N378" s="112" t="s">
        <v>34</v>
      </c>
      <c r="O378" s="138">
        <v>42607</v>
      </c>
      <c r="P378" s="138">
        <v>43531</v>
      </c>
      <c r="Q378" s="138">
        <v>43798</v>
      </c>
      <c r="R378" s="204"/>
      <c r="S378" s="138">
        <v>43816</v>
      </c>
      <c r="T378" s="204"/>
      <c r="U378" s="135"/>
      <c r="V378" s="133">
        <v>44083</v>
      </c>
      <c r="W378" s="133">
        <v>44173</v>
      </c>
      <c r="X378" s="138" t="s">
        <v>35</v>
      </c>
      <c r="Y378" s="138">
        <v>44307</v>
      </c>
      <c r="Z378" s="138">
        <v>44490</v>
      </c>
      <c r="AA378" s="270"/>
      <c r="AB378" s="270" t="s">
        <v>437</v>
      </c>
    </row>
    <row r="379" spans="1:28" x14ac:dyDescent="0.3">
      <c r="A379" s="248" t="s">
        <v>65</v>
      </c>
      <c r="B379" s="249" t="s">
        <v>1192</v>
      </c>
      <c r="C379" s="250">
        <v>51127</v>
      </c>
      <c r="D379" s="250"/>
      <c r="E379" s="250" t="s">
        <v>1193</v>
      </c>
      <c r="F379" s="249" t="s">
        <v>25</v>
      </c>
      <c r="G379" s="250"/>
      <c r="H379" s="250">
        <v>1</v>
      </c>
      <c r="I379" s="258" t="s">
        <v>609</v>
      </c>
      <c r="J379" s="249" t="s">
        <v>27</v>
      </c>
      <c r="K379" s="249" t="s">
        <v>28</v>
      </c>
      <c r="L379" s="249" t="s">
        <v>459</v>
      </c>
      <c r="M379" s="249" t="s">
        <v>30</v>
      </c>
      <c r="N379" s="249" t="s">
        <v>459</v>
      </c>
      <c r="O379" s="251">
        <v>40954</v>
      </c>
      <c r="P379" s="251">
        <v>41600</v>
      </c>
      <c r="Q379" s="251">
        <v>41670</v>
      </c>
      <c r="R379" s="251">
        <v>42563</v>
      </c>
      <c r="S379" s="251">
        <v>41676</v>
      </c>
      <c r="T379" s="251">
        <v>41877</v>
      </c>
      <c r="U379" s="251"/>
      <c r="V379" s="251">
        <v>41816</v>
      </c>
      <c r="W379" s="251">
        <v>41905</v>
      </c>
      <c r="X379" s="251"/>
      <c r="Y379" s="251">
        <v>42038</v>
      </c>
      <c r="Z379" s="251">
        <v>42219</v>
      </c>
      <c r="AA379" s="252" t="s">
        <v>437</v>
      </c>
      <c r="AB379" s="249" t="s">
        <v>437</v>
      </c>
    </row>
    <row r="380" spans="1:28" x14ac:dyDescent="0.3">
      <c r="A380" s="248" t="s">
        <v>65</v>
      </c>
      <c r="B380" s="249" t="s">
        <v>1194</v>
      </c>
      <c r="C380" s="250">
        <v>51700</v>
      </c>
      <c r="D380" s="250"/>
      <c r="E380" s="250" t="s">
        <v>1195</v>
      </c>
      <c r="F380" s="249" t="s">
        <v>437</v>
      </c>
      <c r="G380" s="250" t="s">
        <v>437</v>
      </c>
      <c r="H380" s="250" t="s">
        <v>437</v>
      </c>
      <c r="I380" s="249" t="s">
        <v>26</v>
      </c>
      <c r="J380" s="249" t="s">
        <v>650</v>
      </c>
      <c r="K380" s="249" t="s">
        <v>437</v>
      </c>
      <c r="L380" s="249" t="s">
        <v>437</v>
      </c>
      <c r="M380" s="249" t="s">
        <v>437</v>
      </c>
      <c r="N380" s="249" t="s">
        <v>437</v>
      </c>
      <c r="O380" s="251" t="s">
        <v>30</v>
      </c>
      <c r="P380" s="251">
        <v>41304</v>
      </c>
      <c r="Q380" s="251">
        <v>40438</v>
      </c>
      <c r="R380" s="251">
        <v>42110</v>
      </c>
      <c r="S380" s="251">
        <v>41411</v>
      </c>
      <c r="T380" s="251">
        <v>41960</v>
      </c>
      <c r="U380" s="251"/>
      <c r="V380" s="251"/>
      <c r="W380" s="251"/>
      <c r="X380" s="251"/>
      <c r="Y380" s="251">
        <v>41799</v>
      </c>
      <c r="Z380" s="251">
        <v>41982</v>
      </c>
      <c r="AA380" s="252" t="s">
        <v>437</v>
      </c>
      <c r="AB380" s="252" t="s">
        <v>1152</v>
      </c>
    </row>
    <row r="381" spans="1:28" x14ac:dyDescent="0.3">
      <c r="A381" s="248" t="s">
        <v>65</v>
      </c>
      <c r="B381" s="249" t="s">
        <v>1196</v>
      </c>
      <c r="C381" s="250">
        <v>51700</v>
      </c>
      <c r="D381" s="250"/>
      <c r="E381" s="250" t="s">
        <v>1197</v>
      </c>
      <c r="F381" s="249" t="s">
        <v>437</v>
      </c>
      <c r="G381" s="250" t="s">
        <v>437</v>
      </c>
      <c r="H381" s="250" t="s">
        <v>437</v>
      </c>
      <c r="I381" s="249" t="s">
        <v>26</v>
      </c>
      <c r="J381" s="249" t="s">
        <v>759</v>
      </c>
      <c r="K381" s="249" t="s">
        <v>437</v>
      </c>
      <c r="L381" s="249" t="s">
        <v>437</v>
      </c>
      <c r="M381" s="249" t="s">
        <v>437</v>
      </c>
      <c r="N381" s="249" t="s">
        <v>437</v>
      </c>
      <c r="O381" s="251" t="s">
        <v>30</v>
      </c>
      <c r="P381" s="251" t="s">
        <v>30</v>
      </c>
      <c r="Q381" s="251">
        <v>41074</v>
      </c>
      <c r="R381" s="251" t="s">
        <v>30</v>
      </c>
      <c r="S381" s="251" t="s">
        <v>30</v>
      </c>
      <c r="T381" s="251" t="s">
        <v>30</v>
      </c>
      <c r="U381" s="251"/>
      <c r="V381" s="251"/>
      <c r="W381" s="251"/>
      <c r="X381" s="251"/>
      <c r="Y381" s="251">
        <v>42096</v>
      </c>
      <c r="Z381" s="251">
        <v>42279</v>
      </c>
      <c r="AA381" s="252" t="s">
        <v>437</v>
      </c>
      <c r="AB381" s="252" t="s">
        <v>1152</v>
      </c>
    </row>
    <row r="382" spans="1:28" x14ac:dyDescent="0.3">
      <c r="A382" s="248" t="s">
        <v>65</v>
      </c>
      <c r="B382" s="249" t="s">
        <v>1198</v>
      </c>
      <c r="C382" s="250">
        <v>51700</v>
      </c>
      <c r="D382" s="250"/>
      <c r="E382" s="250" t="s">
        <v>1199</v>
      </c>
      <c r="F382" s="249" t="s">
        <v>437</v>
      </c>
      <c r="G382" s="250" t="s">
        <v>437</v>
      </c>
      <c r="H382" s="250" t="s">
        <v>437</v>
      </c>
      <c r="I382" s="249" t="s">
        <v>446</v>
      </c>
      <c r="J382" s="249" t="s">
        <v>759</v>
      </c>
      <c r="K382" s="249" t="s">
        <v>437</v>
      </c>
      <c r="L382" s="249" t="s">
        <v>437</v>
      </c>
      <c r="M382" s="249" t="s">
        <v>437</v>
      </c>
      <c r="N382" s="249" t="s">
        <v>437</v>
      </c>
      <c r="O382" s="251" t="s">
        <v>30</v>
      </c>
      <c r="P382" s="251" t="s">
        <v>30</v>
      </c>
      <c r="Q382" s="251">
        <v>41341</v>
      </c>
      <c r="R382" s="251" t="s">
        <v>30</v>
      </c>
      <c r="S382" s="251" t="s">
        <v>30</v>
      </c>
      <c r="T382" s="251" t="s">
        <v>30</v>
      </c>
      <c r="U382" s="251"/>
      <c r="V382" s="251"/>
      <c r="W382" s="251"/>
      <c r="X382" s="251"/>
      <c r="Y382" s="251">
        <v>41827</v>
      </c>
      <c r="Z382" s="251">
        <v>42011</v>
      </c>
      <c r="AA382" s="252" t="s">
        <v>437</v>
      </c>
      <c r="AB382" s="204"/>
    </row>
    <row r="383" spans="1:28" x14ac:dyDescent="0.3">
      <c r="A383" s="248" t="s">
        <v>65</v>
      </c>
      <c r="B383" s="249" t="s">
        <v>1200</v>
      </c>
      <c r="C383" s="250">
        <v>51710</v>
      </c>
      <c r="D383" s="250"/>
      <c r="E383" s="250" t="s">
        <v>1201</v>
      </c>
      <c r="F383" s="249" t="s">
        <v>437</v>
      </c>
      <c r="G383" s="250" t="s">
        <v>437</v>
      </c>
      <c r="H383" s="250">
        <v>1</v>
      </c>
      <c r="I383" s="249" t="s">
        <v>438</v>
      </c>
      <c r="J383" s="249" t="s">
        <v>650</v>
      </c>
      <c r="K383" s="249" t="s">
        <v>437</v>
      </c>
      <c r="L383" s="249" t="s">
        <v>437</v>
      </c>
      <c r="M383" s="249" t="s">
        <v>437</v>
      </c>
      <c r="N383" s="249" t="s">
        <v>437</v>
      </c>
      <c r="O383" s="251" t="s">
        <v>30</v>
      </c>
      <c r="P383" s="251" t="s">
        <v>30</v>
      </c>
      <c r="Q383" s="251">
        <v>39538</v>
      </c>
      <c r="R383" s="251" t="s">
        <v>30</v>
      </c>
      <c r="S383" s="251" t="s">
        <v>30</v>
      </c>
      <c r="T383" s="251" t="s">
        <v>30</v>
      </c>
      <c r="U383" s="251"/>
      <c r="V383" s="251"/>
      <c r="W383" s="251"/>
      <c r="X383" s="251"/>
      <c r="Y383" s="251">
        <v>39874</v>
      </c>
      <c r="Z383" s="251">
        <v>40058</v>
      </c>
      <c r="AA383" s="252" t="s">
        <v>437</v>
      </c>
      <c r="AB383" s="249" t="s">
        <v>437</v>
      </c>
    </row>
    <row r="384" spans="1:28" x14ac:dyDescent="0.3">
      <c r="A384" s="248" t="s">
        <v>65</v>
      </c>
      <c r="B384" s="249" t="s">
        <v>1202</v>
      </c>
      <c r="C384" s="250">
        <v>51710</v>
      </c>
      <c r="D384" s="250"/>
      <c r="E384" s="250" t="s">
        <v>1203</v>
      </c>
      <c r="F384" s="249" t="s">
        <v>437</v>
      </c>
      <c r="G384" s="250">
        <v>1</v>
      </c>
      <c r="H384" s="250" t="s">
        <v>437</v>
      </c>
      <c r="I384" s="249" t="s">
        <v>26</v>
      </c>
      <c r="J384" s="249" t="s">
        <v>650</v>
      </c>
      <c r="K384" s="249" t="s">
        <v>437</v>
      </c>
      <c r="L384" s="249" t="s">
        <v>437</v>
      </c>
      <c r="M384" s="249" t="s">
        <v>437</v>
      </c>
      <c r="N384" s="249" t="s">
        <v>437</v>
      </c>
      <c r="O384" s="251" t="s">
        <v>30</v>
      </c>
      <c r="P384" s="251" t="s">
        <v>30</v>
      </c>
      <c r="Q384" s="251">
        <v>41136</v>
      </c>
      <c r="R384" s="251" t="s">
        <v>30</v>
      </c>
      <c r="S384" s="251" t="s">
        <v>30</v>
      </c>
      <c r="T384" s="251" t="s">
        <v>30</v>
      </c>
      <c r="U384" s="251">
        <v>41661</v>
      </c>
      <c r="V384" s="251"/>
      <c r="W384" s="251"/>
      <c r="X384" s="251"/>
      <c r="Y384" s="251">
        <v>41806</v>
      </c>
      <c r="Z384" s="251">
        <v>41989</v>
      </c>
      <c r="AA384" s="252" t="s">
        <v>437</v>
      </c>
      <c r="AB384" s="249" t="s">
        <v>437</v>
      </c>
    </row>
    <row r="385" spans="1:29" x14ac:dyDescent="0.3">
      <c r="A385" s="248" t="s">
        <v>65</v>
      </c>
      <c r="B385" s="249" t="s">
        <v>1204</v>
      </c>
      <c r="C385" s="250">
        <v>51710</v>
      </c>
      <c r="D385" s="250"/>
      <c r="E385" s="250" t="s">
        <v>1205</v>
      </c>
      <c r="F385" s="249" t="s">
        <v>437</v>
      </c>
      <c r="G385" s="250" t="s">
        <v>437</v>
      </c>
      <c r="H385" s="250" t="s">
        <v>437</v>
      </c>
      <c r="I385" s="249" t="s">
        <v>26</v>
      </c>
      <c r="J385" s="249" t="s">
        <v>650</v>
      </c>
      <c r="K385" s="249" t="s">
        <v>437</v>
      </c>
      <c r="L385" s="249" t="s">
        <v>437</v>
      </c>
      <c r="M385" s="249" t="s">
        <v>437</v>
      </c>
      <c r="N385" s="249" t="s">
        <v>437</v>
      </c>
      <c r="O385" s="251" t="s">
        <v>30</v>
      </c>
      <c r="P385" s="251" t="s">
        <v>30</v>
      </c>
      <c r="Q385" s="251">
        <v>41661</v>
      </c>
      <c r="R385" s="251" t="s">
        <v>30</v>
      </c>
      <c r="S385" s="251" t="s">
        <v>30</v>
      </c>
      <c r="T385" s="251" t="s">
        <v>30</v>
      </c>
      <c r="U385" s="251"/>
      <c r="V385" s="251"/>
      <c r="W385" s="251"/>
      <c r="X385" s="251"/>
      <c r="Y385" s="251" t="s">
        <v>30</v>
      </c>
      <c r="Z385" s="251" t="s">
        <v>30</v>
      </c>
      <c r="AA385" s="252" t="s">
        <v>437</v>
      </c>
      <c r="AB385" s="249" t="s">
        <v>437</v>
      </c>
    </row>
    <row r="386" spans="1:29" x14ac:dyDescent="0.3">
      <c r="A386" s="274" t="s">
        <v>65</v>
      </c>
      <c r="B386" s="270" t="s">
        <v>1206</v>
      </c>
      <c r="C386" s="260" t="s">
        <v>1207</v>
      </c>
      <c r="D386" s="260"/>
      <c r="E386" s="260" t="s">
        <v>1208</v>
      </c>
      <c r="F386" s="270" t="s">
        <v>25</v>
      </c>
      <c r="G386" s="260">
        <v>2</v>
      </c>
      <c r="H386" s="260">
        <v>1</v>
      </c>
      <c r="I386" s="258" t="s">
        <v>609</v>
      </c>
      <c r="J386" s="287" t="s">
        <v>68</v>
      </c>
      <c r="K386" s="270" t="s">
        <v>28</v>
      </c>
      <c r="L386" s="270" t="s">
        <v>459</v>
      </c>
      <c r="M386" s="270" t="s">
        <v>30</v>
      </c>
      <c r="N386" s="270" t="s">
        <v>670</v>
      </c>
      <c r="O386" s="262">
        <v>40968</v>
      </c>
      <c r="P386" s="262">
        <v>41612</v>
      </c>
      <c r="Q386" s="262">
        <v>41865</v>
      </c>
      <c r="R386" s="262">
        <v>42852</v>
      </c>
      <c r="S386" s="262">
        <v>41891</v>
      </c>
      <c r="T386" s="262">
        <v>41962</v>
      </c>
      <c r="U386" s="262">
        <v>42475</v>
      </c>
      <c r="V386" s="262">
        <v>42170</v>
      </c>
      <c r="W386" s="262">
        <v>42259</v>
      </c>
      <c r="X386" s="262"/>
      <c r="Y386" s="262">
        <v>42599</v>
      </c>
      <c r="Z386" s="262">
        <v>42783</v>
      </c>
      <c r="AA386" s="252" t="s">
        <v>437</v>
      </c>
      <c r="AB386" s="249" t="s">
        <v>437</v>
      </c>
    </row>
    <row r="387" spans="1:29" x14ac:dyDescent="0.3">
      <c r="A387" s="248" t="s">
        <v>65</v>
      </c>
      <c r="B387" s="249" t="s">
        <v>1210</v>
      </c>
      <c r="C387" s="250">
        <v>51710</v>
      </c>
      <c r="D387" s="250"/>
      <c r="E387" s="250" t="s">
        <v>1211</v>
      </c>
      <c r="F387" s="249" t="s">
        <v>437</v>
      </c>
      <c r="G387" s="250" t="s">
        <v>437</v>
      </c>
      <c r="H387" s="250" t="s">
        <v>437</v>
      </c>
      <c r="I387" s="249" t="s">
        <v>609</v>
      </c>
      <c r="J387" s="249" t="s">
        <v>759</v>
      </c>
      <c r="K387" s="249" t="s">
        <v>437</v>
      </c>
      <c r="L387" s="249" t="s">
        <v>437</v>
      </c>
      <c r="M387" s="249" t="s">
        <v>437</v>
      </c>
      <c r="N387" s="249" t="s">
        <v>437</v>
      </c>
      <c r="O387" s="251" t="s">
        <v>30</v>
      </c>
      <c r="P387" s="251" t="s">
        <v>30</v>
      </c>
      <c r="Q387" s="251">
        <v>42475</v>
      </c>
      <c r="R387" s="251" t="s">
        <v>30</v>
      </c>
      <c r="S387" s="251" t="s">
        <v>30</v>
      </c>
      <c r="T387" s="251" t="s">
        <v>30</v>
      </c>
      <c r="U387" s="251"/>
      <c r="V387" s="251"/>
      <c r="W387" s="251"/>
      <c r="X387" s="251"/>
      <c r="Y387" s="251" t="s">
        <v>30</v>
      </c>
      <c r="Z387" s="251" t="s">
        <v>30</v>
      </c>
      <c r="AA387" s="131"/>
      <c r="AB387" s="131"/>
    </row>
    <row r="388" spans="1:29" x14ac:dyDescent="0.3">
      <c r="A388" s="248" t="s">
        <v>65</v>
      </c>
      <c r="B388" s="249" t="s">
        <v>1210</v>
      </c>
      <c r="C388" s="250">
        <v>51710</v>
      </c>
      <c r="D388" s="250"/>
      <c r="E388" s="250" t="s">
        <v>1212</v>
      </c>
      <c r="F388" s="249" t="s">
        <v>437</v>
      </c>
      <c r="G388" s="250" t="s">
        <v>437</v>
      </c>
      <c r="H388" s="250" t="s">
        <v>437</v>
      </c>
      <c r="I388" s="258" t="s">
        <v>609</v>
      </c>
      <c r="J388" s="249" t="s">
        <v>759</v>
      </c>
      <c r="K388" s="249" t="s">
        <v>437</v>
      </c>
      <c r="L388" s="249" t="s">
        <v>437</v>
      </c>
      <c r="M388" s="249" t="s">
        <v>437</v>
      </c>
      <c r="N388" s="249" t="s">
        <v>437</v>
      </c>
      <c r="O388" s="251" t="s">
        <v>30</v>
      </c>
      <c r="P388" s="251" t="s">
        <v>30</v>
      </c>
      <c r="Q388" s="251">
        <v>42020</v>
      </c>
      <c r="R388" s="251" t="s">
        <v>30</v>
      </c>
      <c r="S388" s="251" t="s">
        <v>30</v>
      </c>
      <c r="T388" s="251" t="s">
        <v>30</v>
      </c>
      <c r="U388" s="251"/>
      <c r="V388" s="251"/>
      <c r="W388" s="251"/>
      <c r="X388" s="251"/>
      <c r="Y388" s="251" t="s">
        <v>30</v>
      </c>
      <c r="Z388" s="251" t="s">
        <v>30</v>
      </c>
      <c r="AA388" s="252" t="s">
        <v>437</v>
      </c>
      <c r="AB388" s="249" t="s">
        <v>437</v>
      </c>
    </row>
    <row r="389" spans="1:29" x14ac:dyDescent="0.3">
      <c r="A389" s="248" t="s">
        <v>65</v>
      </c>
      <c r="B389" s="249" t="s">
        <v>1213</v>
      </c>
      <c r="C389" s="250">
        <v>51131</v>
      </c>
      <c r="D389" s="250"/>
      <c r="E389" s="250" t="s">
        <v>1214</v>
      </c>
      <c r="F389" s="249" t="s">
        <v>437</v>
      </c>
      <c r="G389" s="250" t="s">
        <v>437</v>
      </c>
      <c r="H389" s="250" t="s">
        <v>437</v>
      </c>
      <c r="I389" s="249" t="s">
        <v>437</v>
      </c>
      <c r="J389" s="249" t="s">
        <v>437</v>
      </c>
      <c r="K389" s="249" t="s">
        <v>437</v>
      </c>
      <c r="L389" s="249" t="s">
        <v>437</v>
      </c>
      <c r="M389" s="249" t="s">
        <v>437</v>
      </c>
      <c r="N389" s="249" t="s">
        <v>437</v>
      </c>
      <c r="O389" s="251" t="s">
        <v>30</v>
      </c>
      <c r="P389" s="251" t="s">
        <v>30</v>
      </c>
      <c r="Q389" s="251">
        <v>38807</v>
      </c>
      <c r="R389" s="251" t="s">
        <v>30</v>
      </c>
      <c r="S389" s="251" t="s">
        <v>30</v>
      </c>
      <c r="T389" s="251" t="s">
        <v>30</v>
      </c>
      <c r="U389" s="251"/>
      <c r="V389" s="251"/>
      <c r="W389" s="251"/>
      <c r="X389" s="251"/>
      <c r="Y389" s="251">
        <v>39506</v>
      </c>
      <c r="Z389" s="251">
        <v>39688</v>
      </c>
      <c r="AA389" s="278"/>
      <c r="AB389" s="204"/>
    </row>
    <row r="390" spans="1:29" x14ac:dyDescent="0.3">
      <c r="A390" s="274" t="s">
        <v>65</v>
      </c>
      <c r="B390" s="270" t="s">
        <v>1215</v>
      </c>
      <c r="C390" s="260" t="s">
        <v>1216</v>
      </c>
      <c r="D390" s="260"/>
      <c r="E390" s="260" t="s">
        <v>1217</v>
      </c>
      <c r="F390" s="270" t="s">
        <v>25</v>
      </c>
      <c r="G390" s="260"/>
      <c r="H390" s="260">
        <v>6</v>
      </c>
      <c r="I390" s="270" t="s">
        <v>446</v>
      </c>
      <c r="J390" s="270" t="s">
        <v>759</v>
      </c>
      <c r="K390" s="270" t="s">
        <v>932</v>
      </c>
      <c r="L390" s="270" t="s">
        <v>459</v>
      </c>
      <c r="M390" s="270" t="s">
        <v>41</v>
      </c>
      <c r="N390" s="270" t="s">
        <v>459</v>
      </c>
      <c r="O390" s="262">
        <v>40625</v>
      </c>
      <c r="P390" s="262">
        <v>41388</v>
      </c>
      <c r="Q390" s="262">
        <v>41456</v>
      </c>
      <c r="R390" s="262">
        <v>42126</v>
      </c>
      <c r="S390" s="262">
        <v>41486</v>
      </c>
      <c r="T390" s="262">
        <v>41771</v>
      </c>
      <c r="U390" s="260"/>
      <c r="V390" s="262">
        <v>41717</v>
      </c>
      <c r="W390" s="262">
        <v>41806</v>
      </c>
      <c r="X390" s="262"/>
      <c r="Y390" s="262">
        <v>41884</v>
      </c>
      <c r="Z390" s="262">
        <v>42065</v>
      </c>
      <c r="AA390" s="202"/>
      <c r="AB390" s="202" t="s">
        <v>1553</v>
      </c>
    </row>
    <row r="391" spans="1:29" x14ac:dyDescent="0.3">
      <c r="A391" s="248" t="s">
        <v>65</v>
      </c>
      <c r="B391" s="249" t="s">
        <v>1218</v>
      </c>
      <c r="C391" s="250">
        <v>51133</v>
      </c>
      <c r="D391" s="250"/>
      <c r="E391" s="250" t="s">
        <v>1219</v>
      </c>
      <c r="F391" s="249" t="s">
        <v>664</v>
      </c>
      <c r="G391" s="250" t="s">
        <v>437</v>
      </c>
      <c r="H391" s="250">
        <v>1</v>
      </c>
      <c r="I391" s="258" t="s">
        <v>609</v>
      </c>
      <c r="J391" s="249" t="s">
        <v>650</v>
      </c>
      <c r="K391" s="249" t="s">
        <v>437</v>
      </c>
      <c r="L391" s="249" t="s">
        <v>40</v>
      </c>
      <c r="M391" s="249" t="s">
        <v>30</v>
      </c>
      <c r="N391" s="249" t="s">
        <v>40</v>
      </c>
      <c r="O391" s="251" t="s">
        <v>30</v>
      </c>
      <c r="P391" s="251" t="s">
        <v>30</v>
      </c>
      <c r="Q391" s="251">
        <v>40084</v>
      </c>
      <c r="R391" s="251" t="s">
        <v>30</v>
      </c>
      <c r="S391" s="251">
        <v>40154</v>
      </c>
      <c r="T391" s="251" t="s">
        <v>30</v>
      </c>
      <c r="U391" s="251"/>
      <c r="V391" s="251"/>
      <c r="W391" s="251"/>
      <c r="X391" s="251"/>
      <c r="Y391" s="251">
        <v>40254</v>
      </c>
      <c r="Z391" s="251">
        <v>40438</v>
      </c>
      <c r="AA391" s="252" t="s">
        <v>437</v>
      </c>
      <c r="AB391" s="249" t="s">
        <v>437</v>
      </c>
    </row>
    <row r="392" spans="1:29" x14ac:dyDescent="0.3">
      <c r="A392" s="248" t="s">
        <v>65</v>
      </c>
      <c r="B392" s="131" t="s">
        <v>276</v>
      </c>
      <c r="C392" s="130">
        <v>51133</v>
      </c>
      <c r="D392" s="131"/>
      <c r="E392" s="131" t="s">
        <v>286</v>
      </c>
      <c r="F392" s="131" t="s">
        <v>51</v>
      </c>
      <c r="G392" s="131"/>
      <c r="H392" s="130">
        <v>1</v>
      </c>
      <c r="I392" s="132" t="s">
        <v>1642</v>
      </c>
      <c r="J392" s="249" t="s">
        <v>74</v>
      </c>
      <c r="K392" s="112" t="s">
        <v>1633</v>
      </c>
      <c r="L392" s="131" t="s">
        <v>34</v>
      </c>
      <c r="M392" s="132" t="s">
        <v>30</v>
      </c>
      <c r="N392" s="131" t="s">
        <v>34</v>
      </c>
      <c r="O392" s="133">
        <v>42997</v>
      </c>
      <c r="P392" s="133">
        <v>43573</v>
      </c>
      <c r="Q392" s="133">
        <v>43822</v>
      </c>
      <c r="R392" s="251" t="s">
        <v>30</v>
      </c>
      <c r="S392" s="133">
        <v>43880</v>
      </c>
      <c r="T392" s="251" t="s">
        <v>30</v>
      </c>
      <c r="U392" s="198"/>
      <c r="V392" s="133">
        <v>44104</v>
      </c>
      <c r="W392" s="133">
        <v>44194</v>
      </c>
      <c r="X392" s="133" t="s">
        <v>30</v>
      </c>
      <c r="Y392" s="133">
        <v>44377</v>
      </c>
      <c r="Z392" s="133">
        <v>44560</v>
      </c>
      <c r="AA392" s="252" t="s">
        <v>437</v>
      </c>
      <c r="AB392" s="249" t="s">
        <v>437</v>
      </c>
    </row>
    <row r="393" spans="1:29" x14ac:dyDescent="0.3">
      <c r="A393" s="248" t="s">
        <v>65</v>
      </c>
      <c r="B393" s="249" t="s">
        <v>1220</v>
      </c>
      <c r="C393" s="250">
        <v>51133</v>
      </c>
      <c r="D393" s="250"/>
      <c r="E393" s="250" t="s">
        <v>1221</v>
      </c>
      <c r="F393" s="249" t="s">
        <v>25</v>
      </c>
      <c r="G393" s="250"/>
      <c r="H393" s="250">
        <v>2</v>
      </c>
      <c r="I393" s="258" t="s">
        <v>609</v>
      </c>
      <c r="J393" s="249" t="s">
        <v>27</v>
      </c>
      <c r="K393" s="249" t="s">
        <v>1222</v>
      </c>
      <c r="L393" s="249" t="s">
        <v>459</v>
      </c>
      <c r="M393" s="249" t="s">
        <v>30</v>
      </c>
      <c r="N393" s="249" t="s">
        <v>459</v>
      </c>
      <c r="O393" s="251">
        <v>40632</v>
      </c>
      <c r="P393" s="251">
        <v>41386</v>
      </c>
      <c r="Q393" s="251">
        <v>41415</v>
      </c>
      <c r="R393" s="251">
        <v>42627</v>
      </c>
      <c r="S393" s="251">
        <v>41501</v>
      </c>
      <c r="T393" s="251">
        <v>41879</v>
      </c>
      <c r="U393" s="251"/>
      <c r="V393" s="251">
        <v>41682</v>
      </c>
      <c r="W393" s="251">
        <v>41771</v>
      </c>
      <c r="X393" s="251"/>
      <c r="Y393" s="251">
        <v>41869</v>
      </c>
      <c r="Z393" s="251">
        <v>42053</v>
      </c>
      <c r="AA393" s="202"/>
      <c r="AB393" s="202" t="s">
        <v>1678</v>
      </c>
      <c r="AC393" s="193"/>
    </row>
    <row r="394" spans="1:29" x14ac:dyDescent="0.3">
      <c r="A394" s="248" t="s">
        <v>65</v>
      </c>
      <c r="B394" s="249" t="s">
        <v>1223</v>
      </c>
      <c r="C394" s="250">
        <v>51135</v>
      </c>
      <c r="D394" s="250"/>
      <c r="E394" s="250" t="s">
        <v>1224</v>
      </c>
      <c r="F394" s="249" t="s">
        <v>437</v>
      </c>
      <c r="G394" s="250" t="s">
        <v>437</v>
      </c>
      <c r="H394" s="250">
        <v>4</v>
      </c>
      <c r="I394" s="249" t="s">
        <v>861</v>
      </c>
      <c r="J394" s="249" t="s">
        <v>437</v>
      </c>
      <c r="K394" s="249" t="s">
        <v>437</v>
      </c>
      <c r="L394" s="249" t="s">
        <v>437</v>
      </c>
      <c r="M394" s="249" t="s">
        <v>437</v>
      </c>
      <c r="N394" s="249" t="s">
        <v>437</v>
      </c>
      <c r="O394" s="251" t="s">
        <v>30</v>
      </c>
      <c r="P394" s="251" t="s">
        <v>30</v>
      </c>
      <c r="Q394" s="251">
        <v>39630</v>
      </c>
      <c r="R394" s="251" t="s">
        <v>30</v>
      </c>
      <c r="S394" s="251" t="s">
        <v>30</v>
      </c>
      <c r="T394" s="251" t="s">
        <v>30</v>
      </c>
      <c r="U394" s="251"/>
      <c r="V394" s="251"/>
      <c r="W394" s="251"/>
      <c r="X394" s="251"/>
      <c r="Y394" s="251">
        <v>39784</v>
      </c>
      <c r="Z394" s="251">
        <v>39966</v>
      </c>
      <c r="AA394" s="252" t="s">
        <v>437</v>
      </c>
      <c r="AB394" s="204"/>
    </row>
    <row r="395" spans="1:29" x14ac:dyDescent="0.3">
      <c r="A395" s="248" t="s">
        <v>65</v>
      </c>
      <c r="B395" s="202" t="s">
        <v>311</v>
      </c>
      <c r="C395" s="201">
        <v>51135</v>
      </c>
      <c r="D395" s="237" t="s">
        <v>308</v>
      </c>
      <c r="E395" s="250" t="s">
        <v>309</v>
      </c>
      <c r="F395" s="202" t="s">
        <v>51</v>
      </c>
      <c r="G395" s="202"/>
      <c r="H395" s="201">
        <v>4</v>
      </c>
      <c r="I395" s="203" t="s">
        <v>1642</v>
      </c>
      <c r="J395" s="249" t="s">
        <v>1923</v>
      </c>
      <c r="K395" s="204" t="s">
        <v>1665</v>
      </c>
      <c r="L395" s="202" t="s">
        <v>53</v>
      </c>
      <c r="M395" s="249" t="s">
        <v>35</v>
      </c>
      <c r="N395" s="202" t="s">
        <v>121</v>
      </c>
      <c r="O395" s="160">
        <v>43354</v>
      </c>
      <c r="P395" s="160">
        <v>43585</v>
      </c>
      <c r="Q395" s="160">
        <v>44071</v>
      </c>
      <c r="R395" s="251" t="s">
        <v>30</v>
      </c>
      <c r="S395" s="160">
        <v>44117</v>
      </c>
      <c r="T395" s="251" t="s">
        <v>30</v>
      </c>
      <c r="U395" s="201"/>
      <c r="V395" s="160">
        <v>44278</v>
      </c>
      <c r="W395" s="160">
        <v>44368</v>
      </c>
      <c r="X395" s="251" t="s">
        <v>30</v>
      </c>
      <c r="Y395" s="160">
        <v>44503</v>
      </c>
      <c r="Z395" s="160">
        <v>44684</v>
      </c>
      <c r="AA395" s="252" t="s">
        <v>437</v>
      </c>
      <c r="AB395" s="204"/>
    </row>
    <row r="396" spans="1:29" x14ac:dyDescent="0.3">
      <c r="A396" s="199" t="s">
        <v>65</v>
      </c>
      <c r="B396" s="204" t="s">
        <v>181</v>
      </c>
      <c r="C396" s="198"/>
      <c r="D396" s="205" t="s">
        <v>200</v>
      </c>
      <c r="E396" s="228" t="s">
        <v>352</v>
      </c>
      <c r="F396" s="204" t="s">
        <v>104</v>
      </c>
      <c r="G396" s="198" t="s">
        <v>30</v>
      </c>
      <c r="H396" s="198" t="s">
        <v>30</v>
      </c>
      <c r="I396" s="204" t="s">
        <v>82</v>
      </c>
      <c r="J396" s="204" t="s">
        <v>122</v>
      </c>
      <c r="K396" s="204" t="s">
        <v>173</v>
      </c>
      <c r="L396" s="204" t="s">
        <v>35</v>
      </c>
      <c r="M396" s="198" t="s">
        <v>35</v>
      </c>
      <c r="N396" s="204" t="s">
        <v>30</v>
      </c>
      <c r="O396" s="161">
        <v>43354</v>
      </c>
      <c r="P396" s="198" t="s">
        <v>30</v>
      </c>
      <c r="Q396" s="161" t="s">
        <v>30</v>
      </c>
      <c r="R396" s="198" t="s">
        <v>30</v>
      </c>
      <c r="S396" s="198" t="s">
        <v>30</v>
      </c>
      <c r="T396" s="198" t="s">
        <v>30</v>
      </c>
      <c r="U396" s="198" t="s">
        <v>30</v>
      </c>
      <c r="V396" s="198" t="s">
        <v>30</v>
      </c>
      <c r="W396" s="198" t="s">
        <v>30</v>
      </c>
      <c r="X396" s="198" t="s">
        <v>30</v>
      </c>
      <c r="Y396" s="198" t="s">
        <v>30</v>
      </c>
      <c r="Z396" s="198" t="s">
        <v>30</v>
      </c>
      <c r="AA396" s="270" t="s">
        <v>437</v>
      </c>
      <c r="AB396" s="249" t="s">
        <v>994</v>
      </c>
    </row>
    <row r="397" spans="1:29" x14ac:dyDescent="0.3">
      <c r="A397" s="248" t="s">
        <v>65</v>
      </c>
      <c r="B397" s="249" t="s">
        <v>1225</v>
      </c>
      <c r="C397" s="250">
        <v>51137</v>
      </c>
      <c r="D397" s="250"/>
      <c r="E397" s="250" t="s">
        <v>1226</v>
      </c>
      <c r="F397" s="249" t="s">
        <v>437</v>
      </c>
      <c r="G397" s="250" t="s">
        <v>437</v>
      </c>
      <c r="H397" s="250" t="s">
        <v>437</v>
      </c>
      <c r="I397" s="249" t="s">
        <v>437</v>
      </c>
      <c r="J397" s="249" t="s">
        <v>437</v>
      </c>
      <c r="K397" s="249" t="s">
        <v>437</v>
      </c>
      <c r="L397" s="249" t="s">
        <v>437</v>
      </c>
      <c r="M397" s="249" t="s">
        <v>437</v>
      </c>
      <c r="N397" s="249" t="s">
        <v>437</v>
      </c>
      <c r="O397" s="251" t="s">
        <v>30</v>
      </c>
      <c r="P397" s="251" t="s">
        <v>30</v>
      </c>
      <c r="Q397" s="251">
        <v>39149</v>
      </c>
      <c r="R397" s="251" t="s">
        <v>30</v>
      </c>
      <c r="S397" s="251" t="s">
        <v>30</v>
      </c>
      <c r="T397" s="251" t="s">
        <v>30</v>
      </c>
      <c r="U397" s="251"/>
      <c r="V397" s="251"/>
      <c r="W397" s="251"/>
      <c r="X397" s="251"/>
      <c r="Y397" s="251">
        <v>39265</v>
      </c>
      <c r="Z397" s="251">
        <v>39449</v>
      </c>
      <c r="AA397" s="252" t="s">
        <v>437</v>
      </c>
      <c r="AB397" s="249" t="s">
        <v>437</v>
      </c>
    </row>
    <row r="398" spans="1:29" x14ac:dyDescent="0.3">
      <c r="A398" s="248" t="s">
        <v>65</v>
      </c>
      <c r="B398" s="202" t="s">
        <v>155</v>
      </c>
      <c r="C398" s="201">
        <v>51137</v>
      </c>
      <c r="D398" s="203" t="s">
        <v>156</v>
      </c>
      <c r="E398" s="250" t="s">
        <v>157</v>
      </c>
      <c r="F398" s="202" t="s">
        <v>51</v>
      </c>
      <c r="G398" s="201"/>
      <c r="H398" s="201">
        <v>3</v>
      </c>
      <c r="I398" s="203" t="s">
        <v>82</v>
      </c>
      <c r="J398" s="249" t="s">
        <v>1923</v>
      </c>
      <c r="K398" s="204" t="s">
        <v>1666</v>
      </c>
      <c r="L398" s="202" t="s">
        <v>53</v>
      </c>
      <c r="M398" s="249" t="s">
        <v>35</v>
      </c>
      <c r="N398" s="202" t="s">
        <v>121</v>
      </c>
      <c r="O398" s="160">
        <v>42999</v>
      </c>
      <c r="P398" s="160">
        <v>43145</v>
      </c>
      <c r="Q398" s="160">
        <v>43615</v>
      </c>
      <c r="R398" s="251" t="s">
        <v>30</v>
      </c>
      <c r="S398" s="160">
        <v>43658</v>
      </c>
      <c r="T398" s="251" t="s">
        <v>30</v>
      </c>
      <c r="U398" s="160">
        <v>44377</v>
      </c>
      <c r="V398" s="160">
        <v>44077</v>
      </c>
      <c r="W398" s="160">
        <v>44167</v>
      </c>
      <c r="X398" s="251" t="s">
        <v>30</v>
      </c>
      <c r="Y398" s="160">
        <v>44517</v>
      </c>
      <c r="Z398" s="160">
        <v>44698</v>
      </c>
      <c r="AA398" s="252" t="s">
        <v>437</v>
      </c>
      <c r="AB398" s="249" t="s">
        <v>437</v>
      </c>
    </row>
    <row r="399" spans="1:29" x14ac:dyDescent="0.3">
      <c r="A399" s="248" t="s">
        <v>65</v>
      </c>
      <c r="B399" s="249" t="s">
        <v>1227</v>
      </c>
      <c r="C399" s="250">
        <v>51139</v>
      </c>
      <c r="D399" s="250"/>
      <c r="E399" s="250" t="s">
        <v>1228</v>
      </c>
      <c r="F399" s="249" t="s">
        <v>437</v>
      </c>
      <c r="G399" s="250" t="s">
        <v>437</v>
      </c>
      <c r="H399" s="250" t="s">
        <v>437</v>
      </c>
      <c r="I399" s="249" t="s">
        <v>950</v>
      </c>
      <c r="J399" s="249" t="s">
        <v>437</v>
      </c>
      <c r="K399" s="249" t="s">
        <v>437</v>
      </c>
      <c r="L399" s="249" t="s">
        <v>437</v>
      </c>
      <c r="M399" s="249" t="s">
        <v>437</v>
      </c>
      <c r="N399" s="249" t="s">
        <v>437</v>
      </c>
      <c r="O399" s="251" t="s">
        <v>30</v>
      </c>
      <c r="P399" s="251" t="s">
        <v>30</v>
      </c>
      <c r="Q399" s="251">
        <v>38826</v>
      </c>
      <c r="R399" s="251" t="s">
        <v>30</v>
      </c>
      <c r="S399" s="251" t="s">
        <v>30</v>
      </c>
      <c r="T399" s="251" t="s">
        <v>30</v>
      </c>
      <c r="U399" s="251"/>
      <c r="V399" s="251"/>
      <c r="W399" s="251"/>
      <c r="X399" s="251"/>
      <c r="Y399" s="251">
        <v>38903</v>
      </c>
      <c r="Z399" s="251">
        <v>39087</v>
      </c>
      <c r="AA399" s="252" t="s">
        <v>437</v>
      </c>
      <c r="AB399" s="249" t="s">
        <v>437</v>
      </c>
    </row>
    <row r="400" spans="1:29" x14ac:dyDescent="0.3">
      <c r="A400" s="279" t="s">
        <v>65</v>
      </c>
      <c r="B400" s="252" t="s">
        <v>1229</v>
      </c>
      <c r="C400" s="127"/>
      <c r="D400" s="280" t="s">
        <v>296</v>
      </c>
      <c r="E400" s="280" t="s">
        <v>190</v>
      </c>
      <c r="F400" s="279" t="s">
        <v>35</v>
      </c>
      <c r="G400" s="278"/>
      <c r="H400" s="278">
        <v>0</v>
      </c>
      <c r="I400" s="252" t="s">
        <v>82</v>
      </c>
      <c r="J400" s="278" t="s">
        <v>68</v>
      </c>
      <c r="K400" s="127" t="s">
        <v>778</v>
      </c>
      <c r="L400" s="252" t="s">
        <v>779</v>
      </c>
      <c r="M400" s="286" t="s">
        <v>30</v>
      </c>
      <c r="N400" s="146" t="s">
        <v>30</v>
      </c>
      <c r="O400" s="146">
        <v>42998</v>
      </c>
      <c r="P400" s="146" t="s">
        <v>30</v>
      </c>
      <c r="Q400" s="146" t="s">
        <v>30</v>
      </c>
      <c r="R400" s="146" t="s">
        <v>30</v>
      </c>
      <c r="S400" s="146" t="s">
        <v>30</v>
      </c>
      <c r="T400" s="146" t="s">
        <v>30</v>
      </c>
      <c r="U400" s="278"/>
      <c r="V400" s="146" t="s">
        <v>30</v>
      </c>
      <c r="W400" s="146" t="s">
        <v>30</v>
      </c>
      <c r="X400" s="146"/>
      <c r="Y400" s="146" t="s">
        <v>30</v>
      </c>
      <c r="Z400" s="146" t="s">
        <v>30</v>
      </c>
      <c r="AA400" s="252" t="s">
        <v>437</v>
      </c>
      <c r="AB400" s="249" t="s">
        <v>437</v>
      </c>
    </row>
    <row r="401" spans="1:28" x14ac:dyDescent="0.3">
      <c r="A401" s="279" t="s">
        <v>65</v>
      </c>
      <c r="B401" s="252" t="s">
        <v>1229</v>
      </c>
      <c r="C401" s="127"/>
      <c r="D401" s="280" t="s">
        <v>296</v>
      </c>
      <c r="E401" s="280" t="s">
        <v>190</v>
      </c>
      <c r="F401" s="279" t="s">
        <v>35</v>
      </c>
      <c r="G401" s="278"/>
      <c r="H401" s="278">
        <v>0</v>
      </c>
      <c r="I401" s="252" t="s">
        <v>82</v>
      </c>
      <c r="J401" s="278" t="s">
        <v>68</v>
      </c>
      <c r="K401" s="127" t="s">
        <v>778</v>
      </c>
      <c r="L401" s="252" t="s">
        <v>779</v>
      </c>
      <c r="M401" s="286" t="s">
        <v>30</v>
      </c>
      <c r="N401" s="146" t="s">
        <v>30</v>
      </c>
      <c r="O401" s="146">
        <v>42998</v>
      </c>
      <c r="P401" s="146" t="s">
        <v>30</v>
      </c>
      <c r="Q401" s="146" t="s">
        <v>30</v>
      </c>
      <c r="R401" s="146" t="s">
        <v>30</v>
      </c>
      <c r="S401" s="146" t="s">
        <v>30</v>
      </c>
      <c r="T401" s="146" t="s">
        <v>30</v>
      </c>
      <c r="U401" s="278"/>
      <c r="V401" s="146" t="s">
        <v>30</v>
      </c>
      <c r="W401" s="146" t="s">
        <v>30</v>
      </c>
      <c r="X401" s="146"/>
      <c r="Y401" s="146" t="s">
        <v>30</v>
      </c>
      <c r="Z401" s="146" t="s">
        <v>30</v>
      </c>
      <c r="AA401" s="252" t="s">
        <v>437</v>
      </c>
      <c r="AB401" s="249" t="s">
        <v>437</v>
      </c>
    </row>
    <row r="402" spans="1:28" x14ac:dyDescent="0.3">
      <c r="A402" s="248" t="s">
        <v>65</v>
      </c>
      <c r="B402" s="249" t="s">
        <v>1230</v>
      </c>
      <c r="C402" s="250">
        <v>51141</v>
      </c>
      <c r="D402" s="250"/>
      <c r="E402" s="250" t="s">
        <v>1231</v>
      </c>
      <c r="F402" s="249" t="s">
        <v>437</v>
      </c>
      <c r="G402" s="250" t="s">
        <v>437</v>
      </c>
      <c r="H402" s="250">
        <v>2</v>
      </c>
      <c r="I402" s="249" t="s">
        <v>437</v>
      </c>
      <c r="J402" s="249" t="s">
        <v>437</v>
      </c>
      <c r="K402" s="249" t="s">
        <v>437</v>
      </c>
      <c r="L402" s="249" t="s">
        <v>437</v>
      </c>
      <c r="M402" s="249" t="s">
        <v>437</v>
      </c>
      <c r="N402" s="249" t="s">
        <v>437</v>
      </c>
      <c r="O402" s="251" t="s">
        <v>30</v>
      </c>
      <c r="P402" s="251" t="s">
        <v>30</v>
      </c>
      <c r="Q402" s="251">
        <v>39423</v>
      </c>
      <c r="R402" s="251" t="s">
        <v>30</v>
      </c>
      <c r="S402" s="251" t="s">
        <v>30</v>
      </c>
      <c r="T402" s="251" t="s">
        <v>30</v>
      </c>
      <c r="U402" s="251"/>
      <c r="V402" s="251"/>
      <c r="W402" s="251"/>
      <c r="X402" s="251"/>
      <c r="Y402" s="251">
        <v>39497</v>
      </c>
      <c r="Z402" s="251">
        <v>39679</v>
      </c>
      <c r="AA402" s="112"/>
      <c r="AB402" s="112"/>
    </row>
    <row r="403" spans="1:28" x14ac:dyDescent="0.3">
      <c r="A403" s="248" t="s">
        <v>65</v>
      </c>
      <c r="B403" s="249" t="s">
        <v>1232</v>
      </c>
      <c r="C403" s="250">
        <v>51730</v>
      </c>
      <c r="D403" s="250"/>
      <c r="E403" s="250" t="s">
        <v>1233</v>
      </c>
      <c r="F403" s="249" t="s">
        <v>664</v>
      </c>
      <c r="G403" s="250" t="s">
        <v>437</v>
      </c>
      <c r="H403" s="250">
        <v>1</v>
      </c>
      <c r="I403" s="258" t="s">
        <v>609</v>
      </c>
      <c r="J403" s="249" t="s">
        <v>650</v>
      </c>
      <c r="K403" s="249" t="s">
        <v>437</v>
      </c>
      <c r="L403" s="249" t="s">
        <v>41</v>
      </c>
      <c r="M403" s="249" t="s">
        <v>30</v>
      </c>
      <c r="N403" s="249" t="s">
        <v>40</v>
      </c>
      <c r="O403" s="251" t="s">
        <v>30</v>
      </c>
      <c r="P403" s="251" t="s">
        <v>30</v>
      </c>
      <c r="Q403" s="251">
        <v>40136</v>
      </c>
      <c r="R403" s="251" t="s">
        <v>30</v>
      </c>
      <c r="S403" s="251">
        <v>40197</v>
      </c>
      <c r="T403" s="251" t="s">
        <v>30</v>
      </c>
      <c r="U403" s="251"/>
      <c r="V403" s="251"/>
      <c r="W403" s="251"/>
      <c r="X403" s="251"/>
      <c r="Y403" s="251">
        <v>40394</v>
      </c>
      <c r="Z403" s="251">
        <v>40578</v>
      </c>
      <c r="AA403" s="252" t="s">
        <v>437</v>
      </c>
      <c r="AB403" s="252" t="s">
        <v>1152</v>
      </c>
    </row>
    <row r="404" spans="1:28" x14ac:dyDescent="0.3">
      <c r="A404" s="248" t="s">
        <v>65</v>
      </c>
      <c r="B404" s="249" t="s">
        <v>1234</v>
      </c>
      <c r="C404" s="250">
        <v>51143</v>
      </c>
      <c r="D404" s="250"/>
      <c r="E404" s="250" t="s">
        <v>1235</v>
      </c>
      <c r="F404" s="249" t="s">
        <v>664</v>
      </c>
      <c r="G404" s="250" t="s">
        <v>437</v>
      </c>
      <c r="H404" s="250">
        <v>5</v>
      </c>
      <c r="I404" s="249" t="s">
        <v>861</v>
      </c>
      <c r="J404" s="249" t="s">
        <v>650</v>
      </c>
      <c r="K404" s="249" t="s">
        <v>437</v>
      </c>
      <c r="L404" s="249" t="s">
        <v>944</v>
      </c>
      <c r="M404" s="249" t="s">
        <v>30</v>
      </c>
      <c r="N404" s="249" t="s">
        <v>509</v>
      </c>
      <c r="O404" s="251" t="s">
        <v>30</v>
      </c>
      <c r="P404" s="251" t="s">
        <v>30</v>
      </c>
      <c r="Q404" s="251">
        <v>40086</v>
      </c>
      <c r="R404" s="251" t="s">
        <v>30</v>
      </c>
      <c r="S404" s="251">
        <v>40135</v>
      </c>
      <c r="T404" s="251" t="s">
        <v>30</v>
      </c>
      <c r="U404" s="251"/>
      <c r="V404" s="251"/>
      <c r="W404" s="251"/>
      <c r="X404" s="251"/>
      <c r="Y404" s="251">
        <v>40266</v>
      </c>
      <c r="Z404" s="251">
        <v>40450</v>
      </c>
      <c r="AA404" s="252" t="s">
        <v>437</v>
      </c>
      <c r="AB404" s="249" t="s">
        <v>437</v>
      </c>
    </row>
    <row r="405" spans="1:28" x14ac:dyDescent="0.3">
      <c r="A405" s="248" t="s">
        <v>65</v>
      </c>
      <c r="B405" s="249" t="s">
        <v>1234</v>
      </c>
      <c r="C405" s="250">
        <v>51590</v>
      </c>
      <c r="D405" s="250"/>
      <c r="E405" s="250" t="s">
        <v>1235</v>
      </c>
      <c r="F405" s="249" t="s">
        <v>437</v>
      </c>
      <c r="G405" s="250" t="s">
        <v>437</v>
      </c>
      <c r="H405" s="250" t="s">
        <v>437</v>
      </c>
      <c r="I405" s="249" t="s">
        <v>861</v>
      </c>
      <c r="J405" s="249" t="s">
        <v>650</v>
      </c>
      <c r="K405" s="249" t="s">
        <v>437</v>
      </c>
      <c r="L405" s="249" t="s">
        <v>437</v>
      </c>
      <c r="M405" s="249" t="s">
        <v>437</v>
      </c>
      <c r="N405" s="249" t="s">
        <v>437</v>
      </c>
      <c r="O405" s="251" t="s">
        <v>30</v>
      </c>
      <c r="P405" s="251" t="s">
        <v>30</v>
      </c>
      <c r="Q405" s="251">
        <v>40086</v>
      </c>
      <c r="R405" s="251" t="s">
        <v>30</v>
      </c>
      <c r="S405" s="251" t="s">
        <v>30</v>
      </c>
      <c r="T405" s="251" t="s">
        <v>30</v>
      </c>
      <c r="U405" s="251"/>
      <c r="V405" s="251"/>
      <c r="W405" s="251"/>
      <c r="X405" s="251"/>
      <c r="Y405" s="251">
        <v>40266</v>
      </c>
      <c r="Z405" s="251">
        <v>40450</v>
      </c>
      <c r="AA405" s="252"/>
      <c r="AB405" s="249"/>
    </row>
    <row r="406" spans="1:28" x14ac:dyDescent="0.3">
      <c r="A406" s="248" t="s">
        <v>65</v>
      </c>
      <c r="B406" s="249" t="s">
        <v>1236</v>
      </c>
      <c r="C406" s="250">
        <v>51735</v>
      </c>
      <c r="D406" s="250"/>
      <c r="E406" s="250" t="s">
        <v>1237</v>
      </c>
      <c r="F406" s="249" t="s">
        <v>39</v>
      </c>
      <c r="G406" s="250" t="s">
        <v>437</v>
      </c>
      <c r="H406" s="250">
        <v>1</v>
      </c>
      <c r="I406" s="249" t="s">
        <v>861</v>
      </c>
      <c r="J406" s="249" t="s">
        <v>650</v>
      </c>
      <c r="K406" s="249" t="s">
        <v>437</v>
      </c>
      <c r="L406" s="249" t="s">
        <v>41</v>
      </c>
      <c r="M406" s="249" t="s">
        <v>30</v>
      </c>
      <c r="N406" s="249" t="s">
        <v>459</v>
      </c>
      <c r="O406" s="251" t="s">
        <v>30</v>
      </c>
      <c r="P406" s="251" t="s">
        <v>30</v>
      </c>
      <c r="Q406" s="251">
        <v>40287</v>
      </c>
      <c r="R406" s="251" t="s">
        <v>30</v>
      </c>
      <c r="S406" s="251">
        <v>40331</v>
      </c>
      <c r="T406" s="251" t="s">
        <v>30</v>
      </c>
      <c r="U406" s="251"/>
      <c r="V406" s="251">
        <v>40422</v>
      </c>
      <c r="W406" s="251">
        <v>40513</v>
      </c>
      <c r="X406" s="251"/>
      <c r="Y406" s="251">
        <v>40665</v>
      </c>
      <c r="Z406" s="251">
        <v>40849</v>
      </c>
      <c r="AA406" s="252"/>
      <c r="AB406" s="249"/>
    </row>
    <row r="407" spans="1:28" x14ac:dyDescent="0.3">
      <c r="A407" s="274" t="s">
        <v>65</v>
      </c>
      <c r="B407" s="270" t="s">
        <v>1238</v>
      </c>
      <c r="C407" s="260" t="s">
        <v>1239</v>
      </c>
      <c r="D407" s="260"/>
      <c r="E407" s="260" t="s">
        <v>1240</v>
      </c>
      <c r="F407" s="270" t="s">
        <v>25</v>
      </c>
      <c r="G407" s="260"/>
      <c r="H407" s="260">
        <v>1</v>
      </c>
      <c r="I407" s="258" t="s">
        <v>609</v>
      </c>
      <c r="J407" s="287" t="s">
        <v>68</v>
      </c>
      <c r="K407" s="270" t="s">
        <v>187</v>
      </c>
      <c r="L407" s="270" t="s">
        <v>459</v>
      </c>
      <c r="M407" s="270" t="s">
        <v>30</v>
      </c>
      <c r="N407" s="270" t="s">
        <v>459</v>
      </c>
      <c r="O407" s="262">
        <v>40631</v>
      </c>
      <c r="P407" s="262">
        <v>41304</v>
      </c>
      <c r="Q407" s="262">
        <v>41325</v>
      </c>
      <c r="R407" s="262">
        <v>42852</v>
      </c>
      <c r="S407" s="262">
        <v>41410</v>
      </c>
      <c r="T407" s="262">
        <v>41828</v>
      </c>
      <c r="U407" s="260"/>
      <c r="V407" s="262">
        <v>41543</v>
      </c>
      <c r="W407" s="262">
        <v>41632</v>
      </c>
      <c r="X407" s="262"/>
      <c r="Y407" s="262">
        <v>41806</v>
      </c>
      <c r="Z407" s="262">
        <v>41989</v>
      </c>
      <c r="AA407" s="252" t="s">
        <v>437</v>
      </c>
      <c r="AB407" s="249" t="s">
        <v>437</v>
      </c>
    </row>
    <row r="408" spans="1:28" x14ac:dyDescent="0.3">
      <c r="A408" s="248" t="s">
        <v>65</v>
      </c>
      <c r="B408" s="249" t="s">
        <v>1241</v>
      </c>
      <c r="C408" s="250">
        <v>51740</v>
      </c>
      <c r="D408" s="250"/>
      <c r="E408" s="250" t="s">
        <v>1242</v>
      </c>
      <c r="F408" s="249" t="s">
        <v>664</v>
      </c>
      <c r="G408" s="250" t="s">
        <v>437</v>
      </c>
      <c r="H408" s="250">
        <v>1</v>
      </c>
      <c r="I408" s="258" t="s">
        <v>609</v>
      </c>
      <c r="J408" s="249" t="s">
        <v>650</v>
      </c>
      <c r="K408" s="249" t="s">
        <v>437</v>
      </c>
      <c r="L408" s="249" t="s">
        <v>41</v>
      </c>
      <c r="M408" s="249" t="s">
        <v>30</v>
      </c>
      <c r="N408" s="249" t="s">
        <v>40</v>
      </c>
      <c r="O408" s="251" t="s">
        <v>30</v>
      </c>
      <c r="P408" s="251" t="s">
        <v>30</v>
      </c>
      <c r="Q408" s="251">
        <v>39506</v>
      </c>
      <c r="R408" s="251" t="s">
        <v>30</v>
      </c>
      <c r="S408" s="251" t="s">
        <v>30</v>
      </c>
      <c r="T408" s="251" t="s">
        <v>30</v>
      </c>
      <c r="U408" s="251"/>
      <c r="V408" s="251"/>
      <c r="W408" s="251"/>
      <c r="X408" s="251"/>
      <c r="Y408" s="251">
        <v>39897</v>
      </c>
      <c r="Z408" s="251">
        <v>40081</v>
      </c>
      <c r="AA408" s="252" t="s">
        <v>437</v>
      </c>
      <c r="AB408" s="249" t="s">
        <v>1270</v>
      </c>
    </row>
    <row r="409" spans="1:28" x14ac:dyDescent="0.3">
      <c r="A409" s="274" t="s">
        <v>65</v>
      </c>
      <c r="B409" s="270" t="s">
        <v>1243</v>
      </c>
      <c r="C409" s="260" t="s">
        <v>1244</v>
      </c>
      <c r="D409" s="260"/>
      <c r="E409" s="260" t="s">
        <v>1245</v>
      </c>
      <c r="F409" s="270" t="s">
        <v>25</v>
      </c>
      <c r="G409" s="260"/>
      <c r="H409" s="260">
        <v>1</v>
      </c>
      <c r="I409" s="258" t="s">
        <v>609</v>
      </c>
      <c r="J409" s="287" t="s">
        <v>68</v>
      </c>
      <c r="K409" s="270" t="s">
        <v>187</v>
      </c>
      <c r="L409" s="270" t="s">
        <v>459</v>
      </c>
      <c r="M409" s="270" t="s">
        <v>30</v>
      </c>
      <c r="N409" s="270" t="s">
        <v>459</v>
      </c>
      <c r="O409" s="262">
        <v>40968</v>
      </c>
      <c r="P409" s="262">
        <v>41612</v>
      </c>
      <c r="Q409" s="262">
        <v>41652</v>
      </c>
      <c r="R409" s="262">
        <v>42852</v>
      </c>
      <c r="S409" s="262">
        <v>41675</v>
      </c>
      <c r="T409" s="262">
        <v>41829</v>
      </c>
      <c r="U409" s="260"/>
      <c r="V409" s="262">
        <v>41803</v>
      </c>
      <c r="W409" s="262">
        <v>41892</v>
      </c>
      <c r="X409" s="262"/>
      <c r="Y409" s="262">
        <v>42038</v>
      </c>
      <c r="Z409" s="262">
        <v>42219</v>
      </c>
      <c r="AA409" s="252" t="s">
        <v>437</v>
      </c>
      <c r="AB409" s="249" t="s">
        <v>437</v>
      </c>
    </row>
    <row r="410" spans="1:28" x14ac:dyDescent="0.3">
      <c r="A410" s="248" t="s">
        <v>65</v>
      </c>
      <c r="B410" s="249" t="s">
        <v>1246</v>
      </c>
      <c r="C410" s="250">
        <v>51145</v>
      </c>
      <c r="D410" s="250"/>
      <c r="E410" s="250" t="s">
        <v>1247</v>
      </c>
      <c r="F410" s="249" t="s">
        <v>437</v>
      </c>
      <c r="G410" s="250" t="s">
        <v>437</v>
      </c>
      <c r="H410" s="250">
        <v>1</v>
      </c>
      <c r="I410" s="258" t="s">
        <v>609</v>
      </c>
      <c r="J410" s="249" t="s">
        <v>650</v>
      </c>
      <c r="K410" s="249" t="s">
        <v>437</v>
      </c>
      <c r="L410" s="249" t="s">
        <v>437</v>
      </c>
      <c r="M410" s="249" t="s">
        <v>437</v>
      </c>
      <c r="N410" s="249" t="s">
        <v>437</v>
      </c>
      <c r="O410" s="251" t="s">
        <v>30</v>
      </c>
      <c r="P410" s="251" t="s">
        <v>30</v>
      </c>
      <c r="Q410" s="251">
        <v>39245</v>
      </c>
      <c r="R410" s="251" t="s">
        <v>30</v>
      </c>
      <c r="S410" s="251" t="s">
        <v>30</v>
      </c>
      <c r="T410" s="251" t="s">
        <v>30</v>
      </c>
      <c r="U410" s="251"/>
      <c r="V410" s="251"/>
      <c r="W410" s="251"/>
      <c r="X410" s="251"/>
      <c r="Y410" s="251">
        <v>39300</v>
      </c>
      <c r="Z410" s="251">
        <v>39484</v>
      </c>
      <c r="AA410" s="112"/>
      <c r="AB410" s="112"/>
    </row>
    <row r="411" spans="1:28" x14ac:dyDescent="0.3">
      <c r="A411" s="248" t="s">
        <v>65</v>
      </c>
      <c r="B411" s="249" t="s">
        <v>1248</v>
      </c>
      <c r="C411" s="250">
        <v>51147</v>
      </c>
      <c r="D411" s="250"/>
      <c r="E411" s="250" t="s">
        <v>1249</v>
      </c>
      <c r="F411" s="249" t="s">
        <v>664</v>
      </c>
      <c r="G411" s="250" t="s">
        <v>437</v>
      </c>
      <c r="H411" s="250">
        <v>3</v>
      </c>
      <c r="I411" s="258" t="s">
        <v>609</v>
      </c>
      <c r="J411" s="249" t="s">
        <v>514</v>
      </c>
      <c r="K411" s="249" t="s">
        <v>437</v>
      </c>
      <c r="L411" s="249" t="s">
        <v>40</v>
      </c>
      <c r="M411" s="249" t="s">
        <v>30</v>
      </c>
      <c r="N411" s="249" t="s">
        <v>40</v>
      </c>
      <c r="O411" s="251" t="s">
        <v>30</v>
      </c>
      <c r="P411" s="251" t="s">
        <v>30</v>
      </c>
      <c r="Q411" s="251">
        <v>39790</v>
      </c>
      <c r="R411" s="251" t="s">
        <v>30</v>
      </c>
      <c r="S411" s="251" t="s">
        <v>30</v>
      </c>
      <c r="T411" s="251" t="s">
        <v>30</v>
      </c>
      <c r="U411" s="251"/>
      <c r="V411" s="251"/>
      <c r="W411" s="251"/>
      <c r="X411" s="251"/>
      <c r="Y411" s="251">
        <v>39905</v>
      </c>
      <c r="Z411" s="251">
        <v>40088</v>
      </c>
      <c r="AA411" s="252" t="s">
        <v>437</v>
      </c>
      <c r="AB411" s="270" t="s">
        <v>1276</v>
      </c>
    </row>
    <row r="412" spans="1:28" x14ac:dyDescent="0.3">
      <c r="A412" s="248" t="s">
        <v>65</v>
      </c>
      <c r="B412" s="249" t="s">
        <v>1250</v>
      </c>
      <c r="C412" s="250">
        <v>51149</v>
      </c>
      <c r="D412" s="250"/>
      <c r="E412" s="250" t="s">
        <v>1251</v>
      </c>
      <c r="F412" s="249" t="s">
        <v>39</v>
      </c>
      <c r="G412" s="250" t="s">
        <v>437</v>
      </c>
      <c r="H412" s="250">
        <v>1</v>
      </c>
      <c r="I412" s="258" t="s">
        <v>609</v>
      </c>
      <c r="J412" s="249" t="s">
        <v>1010</v>
      </c>
      <c r="K412" s="249" t="s">
        <v>437</v>
      </c>
      <c r="L412" s="249" t="s">
        <v>41</v>
      </c>
      <c r="M412" s="249" t="s">
        <v>30</v>
      </c>
      <c r="N412" s="249" t="s">
        <v>40</v>
      </c>
      <c r="O412" s="251" t="s">
        <v>30</v>
      </c>
      <c r="P412" s="251" t="s">
        <v>30</v>
      </c>
      <c r="Q412" s="251">
        <v>40451</v>
      </c>
      <c r="R412" s="251" t="s">
        <v>30</v>
      </c>
      <c r="S412" s="251">
        <v>40485</v>
      </c>
      <c r="T412" s="251" t="s">
        <v>30</v>
      </c>
      <c r="U412" s="251"/>
      <c r="V412" s="251"/>
      <c r="W412" s="251">
        <v>40764</v>
      </c>
      <c r="X412" s="251"/>
      <c r="Y412" s="251">
        <v>40863</v>
      </c>
      <c r="Z412" s="251">
        <v>41045</v>
      </c>
      <c r="AA412" s="252" t="s">
        <v>437</v>
      </c>
      <c r="AB412" s="249" t="s">
        <v>437</v>
      </c>
    </row>
    <row r="413" spans="1:28" x14ac:dyDescent="0.3">
      <c r="A413" s="248" t="s">
        <v>65</v>
      </c>
      <c r="B413" s="249" t="s">
        <v>1252</v>
      </c>
      <c r="C413" s="250">
        <v>51149</v>
      </c>
      <c r="D413" s="250"/>
      <c r="E413" s="250" t="s">
        <v>1253</v>
      </c>
      <c r="F413" s="249" t="s">
        <v>25</v>
      </c>
      <c r="G413" s="250"/>
      <c r="H413" s="250">
        <v>1</v>
      </c>
      <c r="I413" s="258" t="s">
        <v>609</v>
      </c>
      <c r="J413" s="249" t="s">
        <v>27</v>
      </c>
      <c r="K413" s="249" t="s">
        <v>28</v>
      </c>
      <c r="L413" s="249" t="s">
        <v>459</v>
      </c>
      <c r="M413" s="249" t="s">
        <v>30</v>
      </c>
      <c r="N413" s="249" t="s">
        <v>459</v>
      </c>
      <c r="O413" s="251">
        <v>40955</v>
      </c>
      <c r="P413" s="251">
        <v>41513</v>
      </c>
      <c r="Q413" s="251">
        <v>41582</v>
      </c>
      <c r="R413" s="251">
        <v>42563</v>
      </c>
      <c r="S413" s="251">
        <v>41618</v>
      </c>
      <c r="T413" s="251">
        <v>41892</v>
      </c>
      <c r="U413" s="251"/>
      <c r="V413" s="251">
        <v>41795</v>
      </c>
      <c r="W413" s="251">
        <v>41884</v>
      </c>
      <c r="X413" s="251"/>
      <c r="Y413" s="251">
        <v>41975</v>
      </c>
      <c r="Z413" s="251">
        <v>42157</v>
      </c>
      <c r="AA413" s="252" t="s">
        <v>437</v>
      </c>
      <c r="AB413" s="249" t="s">
        <v>437</v>
      </c>
    </row>
    <row r="414" spans="1:28" x14ac:dyDescent="0.3">
      <c r="A414" s="248" t="s">
        <v>65</v>
      </c>
      <c r="B414" s="249" t="s">
        <v>1254</v>
      </c>
      <c r="C414" s="250">
        <v>51153</v>
      </c>
      <c r="D414" s="250"/>
      <c r="E414" s="250" t="s">
        <v>1255</v>
      </c>
      <c r="F414" s="249" t="s">
        <v>437</v>
      </c>
      <c r="G414" s="250" t="s">
        <v>437</v>
      </c>
      <c r="H414" s="250" t="s">
        <v>437</v>
      </c>
      <c r="I414" s="249" t="s">
        <v>437</v>
      </c>
      <c r="J414" s="249" t="s">
        <v>437</v>
      </c>
      <c r="K414" s="249" t="s">
        <v>437</v>
      </c>
      <c r="L414" s="249" t="s">
        <v>437</v>
      </c>
      <c r="M414" s="249" t="s">
        <v>437</v>
      </c>
      <c r="N414" s="249" t="s">
        <v>437</v>
      </c>
      <c r="O414" s="251" t="s">
        <v>30</v>
      </c>
      <c r="P414" s="251" t="s">
        <v>30</v>
      </c>
      <c r="Q414" s="251">
        <v>34339</v>
      </c>
      <c r="R414" s="251" t="s">
        <v>30</v>
      </c>
      <c r="S414" s="251" t="s">
        <v>30</v>
      </c>
      <c r="T414" s="251" t="s">
        <v>30</v>
      </c>
      <c r="U414" s="251"/>
      <c r="V414" s="251"/>
      <c r="W414" s="251"/>
      <c r="X414" s="251"/>
      <c r="Y414" s="251" t="s">
        <v>30</v>
      </c>
      <c r="Z414" s="251">
        <v>38057</v>
      </c>
      <c r="AA414" s="252" t="s">
        <v>437</v>
      </c>
      <c r="AB414" s="249" t="s">
        <v>437</v>
      </c>
    </row>
    <row r="415" spans="1:28" x14ac:dyDescent="0.3">
      <c r="A415" s="248" t="s">
        <v>65</v>
      </c>
      <c r="B415" s="249" t="s">
        <v>1256</v>
      </c>
      <c r="C415" s="250">
        <v>51153</v>
      </c>
      <c r="D415" s="250"/>
      <c r="E415" s="250" t="s">
        <v>641</v>
      </c>
      <c r="F415" s="249" t="s">
        <v>437</v>
      </c>
      <c r="G415" s="250" t="s">
        <v>437</v>
      </c>
      <c r="H415" s="250" t="s">
        <v>437</v>
      </c>
      <c r="I415" s="249" t="s">
        <v>437</v>
      </c>
      <c r="J415" s="249" t="s">
        <v>437</v>
      </c>
      <c r="K415" s="249" t="s">
        <v>437</v>
      </c>
      <c r="L415" s="249" t="s">
        <v>437</v>
      </c>
      <c r="M415" s="249" t="s">
        <v>437</v>
      </c>
      <c r="N415" s="249" t="s">
        <v>437</v>
      </c>
      <c r="O415" s="251" t="s">
        <v>30</v>
      </c>
      <c r="P415" s="251" t="s">
        <v>30</v>
      </c>
      <c r="Q415" s="251" t="s">
        <v>35</v>
      </c>
      <c r="R415" s="251" t="s">
        <v>30</v>
      </c>
      <c r="S415" s="251" t="s">
        <v>30</v>
      </c>
      <c r="T415" s="251" t="s">
        <v>30</v>
      </c>
      <c r="U415" s="251"/>
      <c r="V415" s="251"/>
      <c r="W415" s="251"/>
      <c r="X415" s="251"/>
      <c r="Y415" s="251">
        <v>34520</v>
      </c>
      <c r="Z415" s="251">
        <v>34704</v>
      </c>
      <c r="AA415" s="252" t="s">
        <v>437</v>
      </c>
      <c r="AB415" s="249" t="s">
        <v>437</v>
      </c>
    </row>
    <row r="416" spans="1:28" x14ac:dyDescent="0.3">
      <c r="A416" s="248" t="s">
        <v>65</v>
      </c>
      <c r="B416" s="249" t="s">
        <v>1257</v>
      </c>
      <c r="C416" s="250">
        <v>51153</v>
      </c>
      <c r="D416" s="250"/>
      <c r="E416" s="250" t="s">
        <v>1258</v>
      </c>
      <c r="F416" s="249" t="s">
        <v>25</v>
      </c>
      <c r="G416" s="250" t="s">
        <v>437</v>
      </c>
      <c r="H416" s="250">
        <v>3</v>
      </c>
      <c r="I416" s="258" t="s">
        <v>609</v>
      </c>
      <c r="J416" s="249" t="s">
        <v>437</v>
      </c>
      <c r="K416" s="249" t="s">
        <v>538</v>
      </c>
      <c r="L416" s="249" t="s">
        <v>459</v>
      </c>
      <c r="M416" s="249" t="s">
        <v>30</v>
      </c>
      <c r="N416" s="249" t="s">
        <v>459</v>
      </c>
      <c r="O416" s="251">
        <v>40919</v>
      </c>
      <c r="P416" s="251">
        <v>41484</v>
      </c>
      <c r="Q416" s="251">
        <v>41509</v>
      </c>
      <c r="R416" s="251">
        <v>42201</v>
      </c>
      <c r="S416" s="251">
        <v>41533</v>
      </c>
      <c r="T416" s="251">
        <v>41774</v>
      </c>
      <c r="U416" s="251"/>
      <c r="V416" s="251">
        <v>41780</v>
      </c>
      <c r="W416" s="251">
        <v>41869</v>
      </c>
      <c r="X416" s="251"/>
      <c r="Y416" s="251">
        <v>42038</v>
      </c>
      <c r="Z416" s="251">
        <v>42219</v>
      </c>
      <c r="AA416" s="252" t="s">
        <v>437</v>
      </c>
      <c r="AB416" s="249" t="s">
        <v>437</v>
      </c>
    </row>
    <row r="417" spans="1:28" x14ac:dyDescent="0.3">
      <c r="A417" s="248" t="s">
        <v>65</v>
      </c>
      <c r="B417" s="249" t="s">
        <v>1259</v>
      </c>
      <c r="C417" s="250">
        <v>51155</v>
      </c>
      <c r="D417" s="250"/>
      <c r="E417" s="250" t="s">
        <v>1260</v>
      </c>
      <c r="F417" s="249" t="s">
        <v>437</v>
      </c>
      <c r="G417" s="250" t="s">
        <v>437</v>
      </c>
      <c r="H417" s="250">
        <v>3</v>
      </c>
      <c r="I417" s="258" t="s">
        <v>609</v>
      </c>
      <c r="J417" s="249" t="s">
        <v>437</v>
      </c>
      <c r="K417" s="249" t="s">
        <v>437</v>
      </c>
      <c r="L417" s="249" t="s">
        <v>437</v>
      </c>
      <c r="M417" s="249" t="s">
        <v>437</v>
      </c>
      <c r="N417" s="249" t="s">
        <v>437</v>
      </c>
      <c r="O417" s="251" t="s">
        <v>30</v>
      </c>
      <c r="P417" s="251" t="s">
        <v>30</v>
      </c>
      <c r="Q417" s="251">
        <v>39332</v>
      </c>
      <c r="R417" s="251" t="s">
        <v>30</v>
      </c>
      <c r="S417" s="251" t="s">
        <v>30</v>
      </c>
      <c r="T417" s="251" t="s">
        <v>30</v>
      </c>
      <c r="U417" s="251"/>
      <c r="V417" s="251"/>
      <c r="W417" s="251"/>
      <c r="X417" s="251"/>
      <c r="Y417" s="251">
        <v>39533</v>
      </c>
      <c r="Z417" s="251">
        <v>39717</v>
      </c>
      <c r="AA417" s="252" t="s">
        <v>437</v>
      </c>
      <c r="AB417" s="249" t="s">
        <v>437</v>
      </c>
    </row>
    <row r="418" spans="1:28" x14ac:dyDescent="0.3">
      <c r="A418" s="248" t="s">
        <v>65</v>
      </c>
      <c r="B418" s="249" t="s">
        <v>1261</v>
      </c>
      <c r="C418" s="250">
        <v>51750</v>
      </c>
      <c r="D418" s="250"/>
      <c r="E418" s="250" t="s">
        <v>1262</v>
      </c>
      <c r="F418" s="249" t="s">
        <v>25</v>
      </c>
      <c r="G418" s="250" t="s">
        <v>437</v>
      </c>
      <c r="H418" s="250">
        <v>1</v>
      </c>
      <c r="I418" s="249" t="s">
        <v>26</v>
      </c>
      <c r="J418" s="249" t="s">
        <v>1060</v>
      </c>
      <c r="K418" s="249" t="s">
        <v>437</v>
      </c>
      <c r="L418" s="249" t="s">
        <v>1061</v>
      </c>
      <c r="M418" s="249" t="s">
        <v>40</v>
      </c>
      <c r="N418" s="249" t="s">
        <v>40</v>
      </c>
      <c r="O418" s="251" t="s">
        <v>30</v>
      </c>
      <c r="P418" s="251" t="s">
        <v>30</v>
      </c>
      <c r="Q418" s="251">
        <v>39629</v>
      </c>
      <c r="R418" s="251" t="s">
        <v>30</v>
      </c>
      <c r="S418" s="251" t="s">
        <v>30</v>
      </c>
      <c r="T418" s="251" t="s">
        <v>30</v>
      </c>
      <c r="U418" s="251"/>
      <c r="V418" s="251">
        <v>39745</v>
      </c>
      <c r="W418" s="251">
        <v>39854</v>
      </c>
      <c r="X418" s="251"/>
      <c r="Y418" s="251">
        <v>39897</v>
      </c>
      <c r="Z418" s="251">
        <v>40081</v>
      </c>
      <c r="AA418" s="252" t="s">
        <v>437</v>
      </c>
      <c r="AB418" s="249" t="s">
        <v>437</v>
      </c>
    </row>
    <row r="419" spans="1:28" x14ac:dyDescent="0.3">
      <c r="A419" s="137" t="s">
        <v>65</v>
      </c>
      <c r="B419" s="112" t="s">
        <v>169</v>
      </c>
      <c r="C419" s="135">
        <v>51750</v>
      </c>
      <c r="D419" s="136" t="s">
        <v>201</v>
      </c>
      <c r="E419" s="145" t="s">
        <v>170</v>
      </c>
      <c r="F419" s="112" t="s">
        <v>51</v>
      </c>
      <c r="G419" s="135"/>
      <c r="H419" s="135">
        <v>1</v>
      </c>
      <c r="I419" s="112" t="s">
        <v>82</v>
      </c>
      <c r="J419" s="137" t="s">
        <v>68</v>
      </c>
      <c r="K419" s="112" t="s">
        <v>158</v>
      </c>
      <c r="L419" s="112" t="s">
        <v>53</v>
      </c>
      <c r="M419" s="137" t="s">
        <v>35</v>
      </c>
      <c r="N419" s="112" t="s">
        <v>121</v>
      </c>
      <c r="O419" s="135" t="s">
        <v>30</v>
      </c>
      <c r="P419" s="138">
        <v>43259</v>
      </c>
      <c r="Q419" s="138">
        <v>43371</v>
      </c>
      <c r="R419" s="204"/>
      <c r="S419" s="138">
        <v>43405</v>
      </c>
      <c r="T419" s="135" t="s">
        <v>30</v>
      </c>
      <c r="U419" s="204"/>
      <c r="V419" s="138">
        <v>43586</v>
      </c>
      <c r="W419" s="138">
        <v>43686</v>
      </c>
      <c r="X419" s="133" t="s">
        <v>35</v>
      </c>
      <c r="Y419" s="138">
        <v>43818</v>
      </c>
      <c r="Z419" s="138">
        <v>44001</v>
      </c>
      <c r="AA419" s="252" t="s">
        <v>437</v>
      </c>
      <c r="AB419" s="249" t="s">
        <v>437</v>
      </c>
    </row>
    <row r="420" spans="1:28" x14ac:dyDescent="0.3">
      <c r="A420" s="279" t="s">
        <v>65</v>
      </c>
      <c r="B420" s="252" t="s">
        <v>1263</v>
      </c>
      <c r="C420" s="127"/>
      <c r="D420" s="280" t="s">
        <v>192</v>
      </c>
      <c r="E420" s="280" t="s">
        <v>190</v>
      </c>
      <c r="F420" s="279" t="s">
        <v>35</v>
      </c>
      <c r="G420" s="278"/>
      <c r="H420" s="278">
        <v>0</v>
      </c>
      <c r="I420" s="252" t="s">
        <v>82</v>
      </c>
      <c r="J420" s="278" t="s">
        <v>68</v>
      </c>
      <c r="K420" s="127" t="s">
        <v>778</v>
      </c>
      <c r="L420" s="252" t="s">
        <v>779</v>
      </c>
      <c r="M420" s="286" t="s">
        <v>30</v>
      </c>
      <c r="N420" s="146" t="s">
        <v>30</v>
      </c>
      <c r="O420" s="146">
        <v>42999</v>
      </c>
      <c r="P420" s="146" t="s">
        <v>30</v>
      </c>
      <c r="Q420" s="146" t="s">
        <v>30</v>
      </c>
      <c r="R420" s="146" t="s">
        <v>30</v>
      </c>
      <c r="S420" s="146" t="s">
        <v>30</v>
      </c>
      <c r="T420" s="146" t="s">
        <v>30</v>
      </c>
      <c r="U420" s="278"/>
      <c r="V420" s="146" t="s">
        <v>30</v>
      </c>
      <c r="W420" s="146" t="s">
        <v>30</v>
      </c>
      <c r="X420" s="146"/>
      <c r="Y420" s="146" t="s">
        <v>30</v>
      </c>
      <c r="Z420" s="146" t="s">
        <v>30</v>
      </c>
      <c r="AA420" s="252" t="s">
        <v>437</v>
      </c>
      <c r="AB420" s="249" t="s">
        <v>437</v>
      </c>
    </row>
    <row r="421" spans="1:28" x14ac:dyDescent="0.3">
      <c r="A421" s="248" t="s">
        <v>65</v>
      </c>
      <c r="B421" s="249" t="s">
        <v>1264</v>
      </c>
      <c r="C421" s="250">
        <v>51157</v>
      </c>
      <c r="D421" s="250"/>
      <c r="E421" s="250" t="s">
        <v>1265</v>
      </c>
      <c r="F421" s="249" t="s">
        <v>437</v>
      </c>
      <c r="G421" s="250" t="s">
        <v>437</v>
      </c>
      <c r="H421" s="250" t="s">
        <v>437</v>
      </c>
      <c r="I421" s="249" t="s">
        <v>950</v>
      </c>
      <c r="J421" s="249" t="s">
        <v>437</v>
      </c>
      <c r="K421" s="249" t="s">
        <v>437</v>
      </c>
      <c r="L421" s="249" t="s">
        <v>437</v>
      </c>
      <c r="M421" s="249" t="s">
        <v>437</v>
      </c>
      <c r="N421" s="249" t="s">
        <v>437</v>
      </c>
      <c r="O421" s="251" t="s">
        <v>30</v>
      </c>
      <c r="P421" s="251" t="s">
        <v>30</v>
      </c>
      <c r="Q421" s="251">
        <v>38799</v>
      </c>
      <c r="R421" s="251" t="s">
        <v>30</v>
      </c>
      <c r="S421" s="251" t="s">
        <v>30</v>
      </c>
      <c r="T421" s="251" t="s">
        <v>30</v>
      </c>
      <c r="U421" s="251"/>
      <c r="V421" s="251"/>
      <c r="W421" s="251"/>
      <c r="X421" s="251"/>
      <c r="Y421" s="251">
        <v>38903</v>
      </c>
      <c r="Z421" s="251">
        <v>39087</v>
      </c>
      <c r="AA421" s="252" t="s">
        <v>437</v>
      </c>
      <c r="AB421" s="249" t="s">
        <v>437</v>
      </c>
    </row>
    <row r="422" spans="1:28" x14ac:dyDescent="0.3">
      <c r="A422" s="137" t="s">
        <v>65</v>
      </c>
      <c r="B422" s="112" t="s">
        <v>339</v>
      </c>
      <c r="C422" s="135">
        <v>51157</v>
      </c>
      <c r="D422" s="136" t="s">
        <v>192</v>
      </c>
      <c r="E422" s="145" t="s">
        <v>150</v>
      </c>
      <c r="F422" s="112" t="s">
        <v>51</v>
      </c>
      <c r="G422" s="135"/>
      <c r="H422" s="135">
        <v>2</v>
      </c>
      <c r="I422" s="137" t="s">
        <v>82</v>
      </c>
      <c r="J422" s="135" t="s">
        <v>68</v>
      </c>
      <c r="K422" s="112" t="s">
        <v>187</v>
      </c>
      <c r="L422" s="112" t="s">
        <v>53</v>
      </c>
      <c r="M422" s="135" t="s">
        <v>35</v>
      </c>
      <c r="N422" s="112" t="s">
        <v>121</v>
      </c>
      <c r="O422" s="138">
        <v>42999</v>
      </c>
      <c r="P422" s="138">
        <v>43136</v>
      </c>
      <c r="Q422" s="138">
        <v>43304</v>
      </c>
      <c r="R422" s="251" t="s">
        <v>30</v>
      </c>
      <c r="S422" s="138">
        <v>43446</v>
      </c>
      <c r="T422" s="135"/>
      <c r="U422" s="135"/>
      <c r="V422" s="138">
        <v>43671</v>
      </c>
      <c r="W422" s="138">
        <v>43762</v>
      </c>
      <c r="X422" s="133"/>
      <c r="Y422" s="133">
        <v>44069</v>
      </c>
      <c r="Z422" s="133">
        <v>44253</v>
      </c>
      <c r="AA422" s="252" t="s">
        <v>437</v>
      </c>
      <c r="AB422" s="249" t="s">
        <v>1270</v>
      </c>
    </row>
    <row r="423" spans="1:28" x14ac:dyDescent="0.3">
      <c r="A423" s="199" t="s">
        <v>65</v>
      </c>
      <c r="B423" s="204" t="s">
        <v>138</v>
      </c>
      <c r="C423" s="198"/>
      <c r="D423" s="199"/>
      <c r="E423" s="228" t="s">
        <v>139</v>
      </c>
      <c r="F423" s="204" t="s">
        <v>51</v>
      </c>
      <c r="G423" s="198" t="s">
        <v>30</v>
      </c>
      <c r="H423" s="198" t="s">
        <v>30</v>
      </c>
      <c r="I423" s="204" t="s">
        <v>82</v>
      </c>
      <c r="J423" s="204" t="s">
        <v>68</v>
      </c>
      <c r="K423" s="204" t="s">
        <v>140</v>
      </c>
      <c r="L423" s="204" t="s">
        <v>53</v>
      </c>
      <c r="M423" s="198" t="s">
        <v>35</v>
      </c>
      <c r="N423" s="204" t="s">
        <v>30</v>
      </c>
      <c r="O423" s="198" t="s">
        <v>30</v>
      </c>
      <c r="P423" s="198" t="s">
        <v>30</v>
      </c>
      <c r="Q423" s="161" t="s">
        <v>30</v>
      </c>
      <c r="R423" s="198" t="s">
        <v>30</v>
      </c>
      <c r="S423" s="198" t="s">
        <v>30</v>
      </c>
      <c r="T423" s="198" t="s">
        <v>30</v>
      </c>
      <c r="U423" s="198" t="s">
        <v>30</v>
      </c>
      <c r="V423" s="160" t="s">
        <v>35</v>
      </c>
      <c r="W423" s="198" t="s">
        <v>30</v>
      </c>
      <c r="X423" s="198" t="s">
        <v>30</v>
      </c>
      <c r="Y423" s="198" t="s">
        <v>30</v>
      </c>
      <c r="Z423" s="198" t="s">
        <v>30</v>
      </c>
      <c r="AA423" s="252" t="s">
        <v>437</v>
      </c>
      <c r="AB423" s="249" t="s">
        <v>437</v>
      </c>
    </row>
    <row r="424" spans="1:28" x14ac:dyDescent="0.3">
      <c r="A424" s="199" t="s">
        <v>65</v>
      </c>
      <c r="B424" s="204" t="s">
        <v>141</v>
      </c>
      <c r="C424" s="198"/>
      <c r="D424" s="199"/>
      <c r="E424" s="228" t="s">
        <v>142</v>
      </c>
      <c r="F424" s="204" t="s">
        <v>51</v>
      </c>
      <c r="G424" s="198" t="s">
        <v>30</v>
      </c>
      <c r="H424" s="198" t="s">
        <v>30</v>
      </c>
      <c r="I424" s="204" t="s">
        <v>82</v>
      </c>
      <c r="J424" s="204" t="s">
        <v>68</v>
      </c>
      <c r="K424" s="204" t="s">
        <v>140</v>
      </c>
      <c r="L424" s="204" t="s">
        <v>53</v>
      </c>
      <c r="M424" s="198" t="s">
        <v>35</v>
      </c>
      <c r="N424" s="204" t="s">
        <v>30</v>
      </c>
      <c r="O424" s="198" t="s">
        <v>30</v>
      </c>
      <c r="P424" s="198" t="s">
        <v>30</v>
      </c>
      <c r="Q424" s="161" t="s">
        <v>30</v>
      </c>
      <c r="R424" s="198" t="s">
        <v>30</v>
      </c>
      <c r="S424" s="198" t="s">
        <v>30</v>
      </c>
      <c r="T424" s="198" t="s">
        <v>30</v>
      </c>
      <c r="U424" s="198" t="s">
        <v>30</v>
      </c>
      <c r="V424" s="160" t="s">
        <v>35</v>
      </c>
      <c r="W424" s="198" t="s">
        <v>30</v>
      </c>
      <c r="X424" s="198" t="s">
        <v>30</v>
      </c>
      <c r="Y424" s="198" t="s">
        <v>30</v>
      </c>
      <c r="Z424" s="198" t="s">
        <v>30</v>
      </c>
      <c r="AA424" s="252" t="s">
        <v>437</v>
      </c>
      <c r="AB424" s="249" t="s">
        <v>437</v>
      </c>
    </row>
    <row r="425" spans="1:28" x14ac:dyDescent="0.3">
      <c r="A425" s="248" t="s">
        <v>65</v>
      </c>
      <c r="B425" s="249" t="s">
        <v>1266</v>
      </c>
      <c r="C425" s="250">
        <v>51760</v>
      </c>
      <c r="D425" s="250"/>
      <c r="E425" s="250" t="s">
        <v>1267</v>
      </c>
      <c r="F425" s="249" t="s">
        <v>437</v>
      </c>
      <c r="G425" s="250" t="s">
        <v>437</v>
      </c>
      <c r="H425" s="250">
        <v>1</v>
      </c>
      <c r="I425" s="249" t="s">
        <v>26</v>
      </c>
      <c r="J425" s="249" t="s">
        <v>437</v>
      </c>
      <c r="K425" s="249" t="s">
        <v>437</v>
      </c>
      <c r="L425" s="249" t="s">
        <v>437</v>
      </c>
      <c r="M425" s="249" t="s">
        <v>437</v>
      </c>
      <c r="N425" s="249" t="s">
        <v>437</v>
      </c>
      <c r="O425" s="251" t="s">
        <v>30</v>
      </c>
      <c r="P425" s="251" t="s">
        <v>30</v>
      </c>
      <c r="Q425" s="251">
        <v>39393</v>
      </c>
      <c r="R425" s="251" t="s">
        <v>30</v>
      </c>
      <c r="S425" s="251" t="s">
        <v>30</v>
      </c>
      <c r="T425" s="251" t="s">
        <v>30</v>
      </c>
      <c r="U425" s="251"/>
      <c r="V425" s="251"/>
      <c r="W425" s="251"/>
      <c r="X425" s="251"/>
      <c r="Y425" s="251">
        <v>39723</v>
      </c>
      <c r="Z425" s="251">
        <v>39905</v>
      </c>
      <c r="AA425" s="252" t="s">
        <v>437</v>
      </c>
      <c r="AB425" s="249" t="s">
        <v>437</v>
      </c>
    </row>
    <row r="426" spans="1:28" x14ac:dyDescent="0.3">
      <c r="A426" s="248" t="s">
        <v>65</v>
      </c>
      <c r="B426" s="249" t="s">
        <v>1268</v>
      </c>
      <c r="C426" s="250">
        <v>51760</v>
      </c>
      <c r="D426" s="250"/>
      <c r="E426" s="250" t="s">
        <v>1269</v>
      </c>
      <c r="F426" s="249" t="s">
        <v>436</v>
      </c>
      <c r="G426" s="250" t="s">
        <v>437</v>
      </c>
      <c r="H426" s="250">
        <v>1</v>
      </c>
      <c r="I426" s="249" t="s">
        <v>26</v>
      </c>
      <c r="J426" s="249" t="s">
        <v>759</v>
      </c>
      <c r="K426" s="249" t="s">
        <v>437</v>
      </c>
      <c r="L426" s="249" t="s">
        <v>29</v>
      </c>
      <c r="M426" s="249" t="s">
        <v>30</v>
      </c>
      <c r="N426" s="249" t="s">
        <v>29</v>
      </c>
      <c r="O426" s="251" t="s">
        <v>30</v>
      </c>
      <c r="P426" s="251" t="s">
        <v>30</v>
      </c>
      <c r="Q426" s="251">
        <v>41390</v>
      </c>
      <c r="R426" s="251" t="s">
        <v>30</v>
      </c>
      <c r="S426" s="251" t="s">
        <v>30</v>
      </c>
      <c r="T426" s="251" t="s">
        <v>30</v>
      </c>
      <c r="U426" s="251"/>
      <c r="V426" s="251"/>
      <c r="W426" s="251"/>
      <c r="X426" s="251"/>
      <c r="Y426" s="251">
        <v>41655</v>
      </c>
      <c r="Z426" s="251">
        <v>41836</v>
      </c>
      <c r="AA426" s="252" t="s">
        <v>437</v>
      </c>
      <c r="AB426" s="249" t="s">
        <v>437</v>
      </c>
    </row>
    <row r="427" spans="1:28" x14ac:dyDescent="0.3">
      <c r="A427" s="248" t="s">
        <v>65</v>
      </c>
      <c r="B427" s="249" t="s">
        <v>1271</v>
      </c>
      <c r="C427" s="250">
        <v>51159</v>
      </c>
      <c r="D427" s="250"/>
      <c r="E427" s="250" t="s">
        <v>1272</v>
      </c>
      <c r="F427" s="249" t="s">
        <v>437</v>
      </c>
      <c r="G427" s="250" t="s">
        <v>437</v>
      </c>
      <c r="H427" s="250">
        <v>2</v>
      </c>
      <c r="I427" s="258" t="s">
        <v>609</v>
      </c>
      <c r="J427" s="249" t="s">
        <v>987</v>
      </c>
      <c r="K427" s="249" t="s">
        <v>437</v>
      </c>
      <c r="L427" s="249" t="s">
        <v>437</v>
      </c>
      <c r="M427" s="249" t="s">
        <v>437</v>
      </c>
      <c r="N427" s="249" t="s">
        <v>437</v>
      </c>
      <c r="O427" s="251" t="s">
        <v>30</v>
      </c>
      <c r="P427" s="251" t="s">
        <v>30</v>
      </c>
      <c r="Q427" s="251">
        <v>39477</v>
      </c>
      <c r="R427" s="251" t="s">
        <v>30</v>
      </c>
      <c r="S427" s="251" t="s">
        <v>30</v>
      </c>
      <c r="T427" s="251" t="s">
        <v>30</v>
      </c>
      <c r="U427" s="251"/>
      <c r="V427" s="251"/>
      <c r="W427" s="251"/>
      <c r="X427" s="251"/>
      <c r="Y427" s="251">
        <v>39615</v>
      </c>
      <c r="Z427" s="251">
        <v>39798</v>
      </c>
      <c r="AA427" s="252" t="s">
        <v>437</v>
      </c>
      <c r="AB427" s="249" t="s">
        <v>437</v>
      </c>
    </row>
    <row r="428" spans="1:28" x14ac:dyDescent="0.3">
      <c r="A428" s="203" t="s">
        <v>65</v>
      </c>
      <c r="B428" s="202" t="s">
        <v>337</v>
      </c>
      <c r="C428" s="201">
        <v>51159</v>
      </c>
      <c r="D428" s="237" t="s">
        <v>196</v>
      </c>
      <c r="E428" s="202" t="s">
        <v>284</v>
      </c>
      <c r="F428" s="202" t="s">
        <v>51</v>
      </c>
      <c r="G428" s="202"/>
      <c r="H428" s="201">
        <v>2</v>
      </c>
      <c r="I428" s="203" t="s">
        <v>1642</v>
      </c>
      <c r="J428" s="249" t="s">
        <v>1923</v>
      </c>
      <c r="K428" s="204" t="s">
        <v>1633</v>
      </c>
      <c r="L428" s="202" t="s">
        <v>34</v>
      </c>
      <c r="M428" s="249" t="s">
        <v>30</v>
      </c>
      <c r="N428" s="202" t="s">
        <v>34</v>
      </c>
      <c r="O428" s="160">
        <v>42997</v>
      </c>
      <c r="P428" s="160">
        <v>43440</v>
      </c>
      <c r="Q428" s="160">
        <v>43665</v>
      </c>
      <c r="R428" s="198"/>
      <c r="S428" s="160">
        <v>43704</v>
      </c>
      <c r="T428" s="198"/>
      <c r="U428" s="201"/>
      <c r="V428" s="160">
        <v>44280</v>
      </c>
      <c r="W428" s="160">
        <v>44370</v>
      </c>
      <c r="X428" s="160"/>
      <c r="Y428" s="160">
        <v>44566</v>
      </c>
      <c r="Z428" s="160">
        <v>44747</v>
      </c>
      <c r="AA428" s="202"/>
      <c r="AB428" s="202" t="s">
        <v>1669</v>
      </c>
    </row>
    <row r="429" spans="1:28" x14ac:dyDescent="0.3">
      <c r="A429" s="274" t="s">
        <v>65</v>
      </c>
      <c r="B429" s="270" t="s">
        <v>1273</v>
      </c>
      <c r="C429" s="260" t="s">
        <v>1274</v>
      </c>
      <c r="D429" s="260"/>
      <c r="E429" s="260" t="s">
        <v>1275</v>
      </c>
      <c r="F429" s="270" t="s">
        <v>25</v>
      </c>
      <c r="G429" s="260"/>
      <c r="H429" s="260">
        <v>1</v>
      </c>
      <c r="I429" s="258" t="s">
        <v>609</v>
      </c>
      <c r="J429" s="270" t="s">
        <v>759</v>
      </c>
      <c r="K429" s="270" t="s">
        <v>28</v>
      </c>
      <c r="L429" s="270" t="s">
        <v>459</v>
      </c>
      <c r="M429" s="270" t="s">
        <v>30</v>
      </c>
      <c r="N429" s="270" t="s">
        <v>459</v>
      </c>
      <c r="O429" s="262">
        <v>40941</v>
      </c>
      <c r="P429" s="262">
        <v>41485</v>
      </c>
      <c r="Q429" s="262">
        <v>41523</v>
      </c>
      <c r="R429" s="262">
        <v>42627</v>
      </c>
      <c r="S429" s="262">
        <v>41536</v>
      </c>
      <c r="T429" s="262">
        <v>42018</v>
      </c>
      <c r="U429" s="260"/>
      <c r="V429" s="262">
        <v>41696</v>
      </c>
      <c r="W429" s="262">
        <v>41785</v>
      </c>
      <c r="X429" s="262"/>
      <c r="Y429" s="262">
        <v>41928</v>
      </c>
      <c r="Z429" s="262">
        <v>42110</v>
      </c>
      <c r="AA429" s="252" t="s">
        <v>437</v>
      </c>
      <c r="AB429" s="249" t="s">
        <v>437</v>
      </c>
    </row>
    <row r="430" spans="1:28" x14ac:dyDescent="0.3">
      <c r="A430" s="248" t="s">
        <v>65</v>
      </c>
      <c r="B430" s="249" t="s">
        <v>1277</v>
      </c>
      <c r="C430" s="250">
        <v>51770</v>
      </c>
      <c r="D430" s="250"/>
      <c r="E430" s="250" t="s">
        <v>450</v>
      </c>
      <c r="F430" s="249" t="s">
        <v>437</v>
      </c>
      <c r="G430" s="250" t="s">
        <v>437</v>
      </c>
      <c r="H430" s="250" t="s">
        <v>437</v>
      </c>
      <c r="I430" s="249" t="s">
        <v>437</v>
      </c>
      <c r="J430" s="249" t="s">
        <v>437</v>
      </c>
      <c r="K430" s="249" t="s">
        <v>437</v>
      </c>
      <c r="L430" s="249" t="s">
        <v>437</v>
      </c>
      <c r="M430" s="249" t="s">
        <v>437</v>
      </c>
      <c r="N430" s="249" t="s">
        <v>437</v>
      </c>
      <c r="O430" s="251" t="s">
        <v>30</v>
      </c>
      <c r="P430" s="251" t="s">
        <v>30</v>
      </c>
      <c r="Q430" s="251" t="s">
        <v>35</v>
      </c>
      <c r="R430" s="251" t="s">
        <v>30</v>
      </c>
      <c r="S430" s="251" t="s">
        <v>30</v>
      </c>
      <c r="T430" s="251" t="s">
        <v>30</v>
      </c>
      <c r="U430" s="251"/>
      <c r="V430" s="251"/>
      <c r="W430" s="251"/>
      <c r="X430" s="251"/>
      <c r="Y430" s="251">
        <v>38203</v>
      </c>
      <c r="Z430" s="251">
        <v>38387</v>
      </c>
      <c r="AA430" s="270"/>
      <c r="AB430" s="270" t="s">
        <v>437</v>
      </c>
    </row>
    <row r="431" spans="1:28" x14ac:dyDescent="0.3">
      <c r="A431" s="248" t="s">
        <v>65</v>
      </c>
      <c r="B431" s="249" t="s">
        <v>1278</v>
      </c>
      <c r="C431" s="250">
        <v>51770</v>
      </c>
      <c r="D431" s="250"/>
      <c r="E431" s="250" t="s">
        <v>1279</v>
      </c>
      <c r="F431" s="249" t="s">
        <v>437</v>
      </c>
      <c r="G431" s="250" t="s">
        <v>437</v>
      </c>
      <c r="H431" s="250" t="s">
        <v>437</v>
      </c>
      <c r="I431" s="249" t="s">
        <v>438</v>
      </c>
      <c r="J431" s="249" t="s">
        <v>437</v>
      </c>
      <c r="K431" s="249" t="s">
        <v>437</v>
      </c>
      <c r="L431" s="249" t="s">
        <v>437</v>
      </c>
      <c r="M431" s="249" t="s">
        <v>437</v>
      </c>
      <c r="N431" s="249" t="s">
        <v>437</v>
      </c>
      <c r="O431" s="251" t="s">
        <v>30</v>
      </c>
      <c r="P431" s="251" t="s">
        <v>30</v>
      </c>
      <c r="Q431" s="251">
        <v>38929</v>
      </c>
      <c r="R431" s="251" t="s">
        <v>30</v>
      </c>
      <c r="S431" s="251" t="s">
        <v>30</v>
      </c>
      <c r="T431" s="251" t="s">
        <v>30</v>
      </c>
      <c r="U431" s="251"/>
      <c r="V431" s="251"/>
      <c r="W431" s="251"/>
      <c r="X431" s="251"/>
      <c r="Y431" s="251">
        <v>39169</v>
      </c>
      <c r="Z431" s="251">
        <v>39353</v>
      </c>
      <c r="AA431" s="252" t="s">
        <v>437</v>
      </c>
      <c r="AB431" s="249" t="s">
        <v>437</v>
      </c>
    </row>
    <row r="432" spans="1:28" x14ac:dyDescent="0.3">
      <c r="A432" s="248" t="s">
        <v>65</v>
      </c>
      <c r="B432" s="249" t="s">
        <v>1278</v>
      </c>
      <c r="C432" s="250">
        <v>51161</v>
      </c>
      <c r="D432" s="250"/>
      <c r="E432" s="250" t="s">
        <v>1279</v>
      </c>
      <c r="F432" s="249" t="s">
        <v>437</v>
      </c>
      <c r="G432" s="250" t="s">
        <v>437</v>
      </c>
      <c r="H432" s="250" t="s">
        <v>437</v>
      </c>
      <c r="I432" s="249" t="s">
        <v>438</v>
      </c>
      <c r="J432" s="249" t="s">
        <v>437</v>
      </c>
      <c r="K432" s="249" t="s">
        <v>437</v>
      </c>
      <c r="L432" s="249" t="s">
        <v>437</v>
      </c>
      <c r="M432" s="249" t="s">
        <v>437</v>
      </c>
      <c r="N432" s="249" t="s">
        <v>437</v>
      </c>
      <c r="O432" s="251" t="s">
        <v>30</v>
      </c>
      <c r="P432" s="251" t="s">
        <v>30</v>
      </c>
      <c r="Q432" s="251">
        <v>38929</v>
      </c>
      <c r="R432" s="251" t="s">
        <v>30</v>
      </c>
      <c r="S432" s="251" t="s">
        <v>30</v>
      </c>
      <c r="T432" s="251" t="s">
        <v>30</v>
      </c>
      <c r="U432" s="251"/>
      <c r="V432" s="251"/>
      <c r="W432" s="251"/>
      <c r="X432" s="251"/>
      <c r="Y432" s="251">
        <v>39169</v>
      </c>
      <c r="Z432" s="251">
        <v>39353</v>
      </c>
      <c r="AA432" s="270" t="s">
        <v>437</v>
      </c>
      <c r="AB432" s="204"/>
    </row>
    <row r="433" spans="1:28" x14ac:dyDescent="0.3">
      <c r="A433" s="248" t="s">
        <v>65</v>
      </c>
      <c r="B433" s="249" t="s">
        <v>1278</v>
      </c>
      <c r="C433" s="250">
        <v>51775</v>
      </c>
      <c r="D433" s="250"/>
      <c r="E433" s="250" t="s">
        <v>1279</v>
      </c>
      <c r="F433" s="249" t="s">
        <v>437</v>
      </c>
      <c r="G433" s="250" t="s">
        <v>437</v>
      </c>
      <c r="H433" s="250" t="s">
        <v>437</v>
      </c>
      <c r="I433" s="249" t="s">
        <v>438</v>
      </c>
      <c r="J433" s="249" t="s">
        <v>437</v>
      </c>
      <c r="K433" s="249" t="s">
        <v>437</v>
      </c>
      <c r="L433" s="249" t="s">
        <v>437</v>
      </c>
      <c r="M433" s="249" t="s">
        <v>437</v>
      </c>
      <c r="N433" s="249" t="s">
        <v>437</v>
      </c>
      <c r="O433" s="251" t="s">
        <v>30</v>
      </c>
      <c r="P433" s="251" t="s">
        <v>30</v>
      </c>
      <c r="Q433" s="251">
        <v>38929</v>
      </c>
      <c r="R433" s="251" t="s">
        <v>30</v>
      </c>
      <c r="S433" s="251" t="s">
        <v>30</v>
      </c>
      <c r="T433" s="251" t="s">
        <v>30</v>
      </c>
      <c r="U433" s="251"/>
      <c r="V433" s="251"/>
      <c r="W433" s="251"/>
      <c r="X433" s="251"/>
      <c r="Y433" s="251">
        <v>39169</v>
      </c>
      <c r="Z433" s="251">
        <v>39353</v>
      </c>
      <c r="AA433" s="252" t="s">
        <v>437</v>
      </c>
      <c r="AB433" s="249" t="s">
        <v>437</v>
      </c>
    </row>
    <row r="434" spans="1:28" x14ac:dyDescent="0.3">
      <c r="A434" s="248" t="s">
        <v>65</v>
      </c>
      <c r="B434" s="249" t="s">
        <v>1280</v>
      </c>
      <c r="C434" s="250">
        <v>51161</v>
      </c>
      <c r="D434" s="250"/>
      <c r="E434" s="250" t="s">
        <v>450</v>
      </c>
      <c r="F434" s="249" t="s">
        <v>437</v>
      </c>
      <c r="G434" s="250" t="s">
        <v>437</v>
      </c>
      <c r="H434" s="250" t="s">
        <v>437</v>
      </c>
      <c r="I434" s="249" t="s">
        <v>437</v>
      </c>
      <c r="J434" s="249" t="s">
        <v>437</v>
      </c>
      <c r="K434" s="249" t="s">
        <v>437</v>
      </c>
      <c r="L434" s="249" t="s">
        <v>437</v>
      </c>
      <c r="M434" s="249" t="s">
        <v>437</v>
      </c>
      <c r="N434" s="249" t="s">
        <v>437</v>
      </c>
      <c r="O434" s="251" t="s">
        <v>30</v>
      </c>
      <c r="P434" s="251" t="s">
        <v>30</v>
      </c>
      <c r="Q434" s="251" t="s">
        <v>35</v>
      </c>
      <c r="R434" s="251" t="s">
        <v>30</v>
      </c>
      <c r="S434" s="251" t="s">
        <v>30</v>
      </c>
      <c r="T434" s="251" t="s">
        <v>30</v>
      </c>
      <c r="U434" s="251"/>
      <c r="V434" s="251"/>
      <c r="W434" s="251"/>
      <c r="X434" s="251"/>
      <c r="Y434" s="251">
        <v>38203</v>
      </c>
      <c r="Z434" s="251">
        <v>38387</v>
      </c>
      <c r="AA434" s="252" t="s">
        <v>437</v>
      </c>
      <c r="AB434" s="249" t="s">
        <v>437</v>
      </c>
    </row>
    <row r="435" spans="1:28" x14ac:dyDescent="0.3">
      <c r="A435" s="248" t="s">
        <v>65</v>
      </c>
      <c r="B435" s="249" t="s">
        <v>1281</v>
      </c>
      <c r="C435" s="250">
        <v>51161</v>
      </c>
      <c r="D435" s="250"/>
      <c r="E435" s="250" t="s">
        <v>1282</v>
      </c>
      <c r="F435" s="249" t="s">
        <v>437</v>
      </c>
      <c r="G435" s="250" t="s">
        <v>437</v>
      </c>
      <c r="H435" s="250" t="s">
        <v>437</v>
      </c>
      <c r="I435" s="249" t="s">
        <v>437</v>
      </c>
      <c r="J435" s="249" t="s">
        <v>437</v>
      </c>
      <c r="K435" s="249" t="s">
        <v>437</v>
      </c>
      <c r="L435" s="249" t="s">
        <v>437</v>
      </c>
      <c r="M435" s="249" t="s">
        <v>437</v>
      </c>
      <c r="N435" s="249" t="s">
        <v>437</v>
      </c>
      <c r="O435" s="251" t="s">
        <v>30</v>
      </c>
      <c r="P435" s="251" t="s">
        <v>30</v>
      </c>
      <c r="Q435" s="251" t="s">
        <v>35</v>
      </c>
      <c r="R435" s="251" t="s">
        <v>30</v>
      </c>
      <c r="S435" s="251" t="s">
        <v>30</v>
      </c>
      <c r="T435" s="251" t="s">
        <v>30</v>
      </c>
      <c r="U435" s="251"/>
      <c r="V435" s="251"/>
      <c r="W435" s="251"/>
      <c r="X435" s="251"/>
      <c r="Y435" s="251">
        <v>39169</v>
      </c>
      <c r="Z435" s="251">
        <v>39353</v>
      </c>
      <c r="AA435" s="252" t="s">
        <v>437</v>
      </c>
      <c r="AB435" s="249" t="s">
        <v>437</v>
      </c>
    </row>
    <row r="436" spans="1:28" x14ac:dyDescent="0.3">
      <c r="A436" s="248" t="s">
        <v>65</v>
      </c>
      <c r="B436" s="249" t="s">
        <v>1281</v>
      </c>
      <c r="C436" s="250">
        <v>51775</v>
      </c>
      <c r="D436" s="250"/>
      <c r="E436" s="250" t="s">
        <v>1282</v>
      </c>
      <c r="F436" s="249" t="s">
        <v>437</v>
      </c>
      <c r="G436" s="250" t="s">
        <v>437</v>
      </c>
      <c r="H436" s="250" t="s">
        <v>437</v>
      </c>
      <c r="I436" s="249" t="s">
        <v>437</v>
      </c>
      <c r="J436" s="249" t="s">
        <v>437</v>
      </c>
      <c r="K436" s="249" t="s">
        <v>437</v>
      </c>
      <c r="L436" s="249" t="s">
        <v>437</v>
      </c>
      <c r="M436" s="249" t="s">
        <v>437</v>
      </c>
      <c r="N436" s="249" t="s">
        <v>437</v>
      </c>
      <c r="O436" s="251" t="s">
        <v>30</v>
      </c>
      <c r="P436" s="251" t="s">
        <v>30</v>
      </c>
      <c r="Q436" s="251" t="s">
        <v>35</v>
      </c>
      <c r="R436" s="251" t="s">
        <v>30</v>
      </c>
      <c r="S436" s="251" t="s">
        <v>30</v>
      </c>
      <c r="T436" s="251" t="s">
        <v>30</v>
      </c>
      <c r="U436" s="251"/>
      <c r="V436" s="251"/>
      <c r="W436" s="251"/>
      <c r="X436" s="251"/>
      <c r="Y436" s="251">
        <v>39169</v>
      </c>
      <c r="Z436" s="251">
        <v>39353</v>
      </c>
      <c r="AA436" s="252" t="s">
        <v>437</v>
      </c>
      <c r="AB436" s="249" t="s">
        <v>437</v>
      </c>
    </row>
    <row r="437" spans="1:28" x14ac:dyDescent="0.3">
      <c r="A437" s="248" t="s">
        <v>65</v>
      </c>
      <c r="B437" s="249" t="s">
        <v>1281</v>
      </c>
      <c r="C437" s="250">
        <v>51770</v>
      </c>
      <c r="D437" s="250"/>
      <c r="E437" s="250" t="s">
        <v>1282</v>
      </c>
      <c r="F437" s="249" t="s">
        <v>437</v>
      </c>
      <c r="G437" s="250" t="s">
        <v>437</v>
      </c>
      <c r="H437" s="250" t="s">
        <v>437</v>
      </c>
      <c r="I437" s="249" t="s">
        <v>437</v>
      </c>
      <c r="J437" s="249" t="s">
        <v>437</v>
      </c>
      <c r="K437" s="249" t="s">
        <v>437</v>
      </c>
      <c r="L437" s="249" t="s">
        <v>437</v>
      </c>
      <c r="M437" s="249" t="s">
        <v>437</v>
      </c>
      <c r="N437" s="249" t="s">
        <v>437</v>
      </c>
      <c r="O437" s="251" t="s">
        <v>30</v>
      </c>
      <c r="P437" s="251" t="s">
        <v>30</v>
      </c>
      <c r="Q437" s="251" t="s">
        <v>35</v>
      </c>
      <c r="R437" s="251" t="s">
        <v>30</v>
      </c>
      <c r="S437" s="251" t="s">
        <v>30</v>
      </c>
      <c r="T437" s="251" t="s">
        <v>30</v>
      </c>
      <c r="U437" s="251"/>
      <c r="V437" s="251"/>
      <c r="W437" s="251"/>
      <c r="X437" s="251"/>
      <c r="Y437" s="251">
        <v>39169</v>
      </c>
      <c r="Z437" s="251">
        <v>39353</v>
      </c>
      <c r="AA437" s="270" t="s">
        <v>437</v>
      </c>
      <c r="AB437" s="270" t="s">
        <v>437</v>
      </c>
    </row>
    <row r="438" spans="1:28" x14ac:dyDescent="0.3">
      <c r="A438" s="248" t="s">
        <v>65</v>
      </c>
      <c r="B438" s="249" t="s">
        <v>1283</v>
      </c>
      <c r="C438" s="250">
        <v>51163</v>
      </c>
      <c r="D438" s="250"/>
      <c r="E438" s="250" t="s">
        <v>1284</v>
      </c>
      <c r="F438" s="249" t="s">
        <v>437</v>
      </c>
      <c r="G438" s="250" t="s">
        <v>437</v>
      </c>
      <c r="H438" s="250" t="s">
        <v>437</v>
      </c>
      <c r="I438" s="249" t="s">
        <v>437</v>
      </c>
      <c r="J438" s="249" t="s">
        <v>437</v>
      </c>
      <c r="K438" s="249" t="s">
        <v>437</v>
      </c>
      <c r="L438" s="249" t="s">
        <v>437</v>
      </c>
      <c r="M438" s="249" t="s">
        <v>437</v>
      </c>
      <c r="N438" s="249" t="s">
        <v>437</v>
      </c>
      <c r="O438" s="251" t="s">
        <v>30</v>
      </c>
      <c r="P438" s="251" t="s">
        <v>30</v>
      </c>
      <c r="Q438" s="251">
        <v>36152</v>
      </c>
      <c r="R438" s="251" t="s">
        <v>30</v>
      </c>
      <c r="S438" s="251" t="s">
        <v>30</v>
      </c>
      <c r="T438" s="251" t="s">
        <v>30</v>
      </c>
      <c r="U438" s="251"/>
      <c r="V438" s="251"/>
      <c r="W438" s="251"/>
      <c r="X438" s="251"/>
      <c r="Y438" s="251" t="s">
        <v>30</v>
      </c>
      <c r="Z438" s="251">
        <v>36622</v>
      </c>
      <c r="AA438" s="252" t="s">
        <v>437</v>
      </c>
      <c r="AB438" s="249" t="s">
        <v>437</v>
      </c>
    </row>
    <row r="439" spans="1:28" x14ac:dyDescent="0.3">
      <c r="A439" s="248" t="s">
        <v>65</v>
      </c>
      <c r="B439" s="249" t="s">
        <v>1285</v>
      </c>
      <c r="C439" s="250">
        <v>51165</v>
      </c>
      <c r="D439" s="250"/>
      <c r="E439" s="250" t="s">
        <v>1286</v>
      </c>
      <c r="F439" s="249" t="s">
        <v>437</v>
      </c>
      <c r="G439" s="250" t="s">
        <v>437</v>
      </c>
      <c r="H439" s="250" t="s">
        <v>437</v>
      </c>
      <c r="I439" s="249" t="s">
        <v>950</v>
      </c>
      <c r="J439" s="249" t="s">
        <v>437</v>
      </c>
      <c r="K439" s="249" t="s">
        <v>437</v>
      </c>
      <c r="L439" s="249" t="s">
        <v>437</v>
      </c>
      <c r="M439" s="249" t="s">
        <v>437</v>
      </c>
      <c r="N439" s="249" t="s">
        <v>437</v>
      </c>
      <c r="O439" s="251" t="s">
        <v>30</v>
      </c>
      <c r="P439" s="251" t="s">
        <v>30</v>
      </c>
      <c r="Q439" s="251">
        <v>39202</v>
      </c>
      <c r="R439" s="251" t="s">
        <v>30</v>
      </c>
      <c r="S439" s="251" t="s">
        <v>30</v>
      </c>
      <c r="T439" s="251" t="s">
        <v>30</v>
      </c>
      <c r="U439" s="251"/>
      <c r="V439" s="251"/>
      <c r="W439" s="251"/>
      <c r="X439" s="251"/>
      <c r="Y439" s="251">
        <v>39300</v>
      </c>
      <c r="Z439" s="251">
        <v>39484</v>
      </c>
      <c r="AA439" s="252" t="s">
        <v>437</v>
      </c>
      <c r="AB439" s="249" t="s">
        <v>437</v>
      </c>
    </row>
    <row r="440" spans="1:28" x14ac:dyDescent="0.3">
      <c r="A440" s="248" t="s">
        <v>65</v>
      </c>
      <c r="B440" s="249" t="s">
        <v>1287</v>
      </c>
      <c r="C440" s="250">
        <v>51165</v>
      </c>
      <c r="D440" s="250"/>
      <c r="E440" s="250" t="s">
        <v>1288</v>
      </c>
      <c r="F440" s="249" t="s">
        <v>436</v>
      </c>
      <c r="G440" s="250" t="s">
        <v>437</v>
      </c>
      <c r="H440" s="250">
        <v>3</v>
      </c>
      <c r="I440" s="249" t="s">
        <v>26</v>
      </c>
      <c r="J440" s="249" t="s">
        <v>759</v>
      </c>
      <c r="K440" s="249" t="s">
        <v>437</v>
      </c>
      <c r="L440" s="249" t="s">
        <v>29</v>
      </c>
      <c r="M440" s="249" t="s">
        <v>30</v>
      </c>
      <c r="N440" s="249" t="s">
        <v>29</v>
      </c>
      <c r="O440" s="251" t="s">
        <v>30</v>
      </c>
      <c r="P440" s="251" t="s">
        <v>30</v>
      </c>
      <c r="Q440" s="251">
        <v>41038</v>
      </c>
      <c r="R440" s="251" t="s">
        <v>30</v>
      </c>
      <c r="S440" s="251" t="s">
        <v>30</v>
      </c>
      <c r="T440" s="251" t="s">
        <v>30</v>
      </c>
      <c r="U440" s="251"/>
      <c r="V440" s="251">
        <v>41334</v>
      </c>
      <c r="W440" s="251">
        <v>41423</v>
      </c>
      <c r="X440" s="251"/>
      <c r="Y440" s="251">
        <v>41688</v>
      </c>
      <c r="Z440" s="251">
        <v>41869</v>
      </c>
      <c r="AA440" s="252" t="s">
        <v>437</v>
      </c>
      <c r="AB440" s="249" t="s">
        <v>437</v>
      </c>
    </row>
    <row r="441" spans="1:28" x14ac:dyDescent="0.3">
      <c r="A441" s="248" t="s">
        <v>65</v>
      </c>
      <c r="B441" s="249" t="s">
        <v>1289</v>
      </c>
      <c r="C441" s="250">
        <v>51167</v>
      </c>
      <c r="D441" s="250"/>
      <c r="E441" s="250" t="s">
        <v>1290</v>
      </c>
      <c r="F441" s="249" t="s">
        <v>664</v>
      </c>
      <c r="G441" s="250" t="s">
        <v>437</v>
      </c>
      <c r="H441" s="250">
        <v>5</v>
      </c>
      <c r="I441" s="258" t="s">
        <v>609</v>
      </c>
      <c r="J441" s="249" t="s">
        <v>650</v>
      </c>
      <c r="K441" s="249" t="s">
        <v>437</v>
      </c>
      <c r="L441" s="249" t="s">
        <v>41</v>
      </c>
      <c r="M441" s="249" t="s">
        <v>30</v>
      </c>
      <c r="N441" s="249" t="s">
        <v>40</v>
      </c>
      <c r="O441" s="251" t="s">
        <v>30</v>
      </c>
      <c r="P441" s="251" t="s">
        <v>30</v>
      </c>
      <c r="Q441" s="251">
        <v>40081</v>
      </c>
      <c r="R441" s="251" t="s">
        <v>30</v>
      </c>
      <c r="S441" s="251">
        <v>40136</v>
      </c>
      <c r="T441" s="251" t="s">
        <v>30</v>
      </c>
      <c r="U441" s="251"/>
      <c r="V441" s="251"/>
      <c r="W441" s="251"/>
      <c r="X441" s="251"/>
      <c r="Y441" s="251">
        <v>40266</v>
      </c>
      <c r="Z441" s="251">
        <v>40450</v>
      </c>
      <c r="AA441" s="252" t="s">
        <v>437</v>
      </c>
      <c r="AB441" s="249" t="s">
        <v>437</v>
      </c>
    </row>
    <row r="442" spans="1:28" x14ac:dyDescent="0.3">
      <c r="A442" s="248" t="s">
        <v>65</v>
      </c>
      <c r="B442" s="249" t="s">
        <v>1291</v>
      </c>
      <c r="C442" s="250">
        <v>51775</v>
      </c>
      <c r="D442" s="250"/>
      <c r="E442" s="250" t="s">
        <v>450</v>
      </c>
      <c r="F442" s="249" t="s">
        <v>437</v>
      </c>
      <c r="G442" s="250" t="s">
        <v>437</v>
      </c>
      <c r="H442" s="250" t="s">
        <v>437</v>
      </c>
      <c r="I442" s="249" t="s">
        <v>437</v>
      </c>
      <c r="J442" s="249" t="s">
        <v>437</v>
      </c>
      <c r="K442" s="249" t="s">
        <v>437</v>
      </c>
      <c r="L442" s="249" t="s">
        <v>437</v>
      </c>
      <c r="M442" s="249" t="s">
        <v>437</v>
      </c>
      <c r="N442" s="249" t="s">
        <v>437</v>
      </c>
      <c r="O442" s="251" t="s">
        <v>30</v>
      </c>
      <c r="P442" s="251" t="s">
        <v>30</v>
      </c>
      <c r="Q442" s="251" t="s">
        <v>35</v>
      </c>
      <c r="R442" s="251" t="s">
        <v>30</v>
      </c>
      <c r="S442" s="251" t="s">
        <v>30</v>
      </c>
      <c r="T442" s="251" t="s">
        <v>30</v>
      </c>
      <c r="U442" s="251"/>
      <c r="V442" s="251"/>
      <c r="W442" s="251"/>
      <c r="X442" s="251"/>
      <c r="Y442" s="251">
        <v>38203</v>
      </c>
      <c r="Z442" s="251">
        <v>38387</v>
      </c>
      <c r="AA442" s="270" t="s">
        <v>437</v>
      </c>
      <c r="AB442" s="204"/>
    </row>
    <row r="443" spans="1:28" x14ac:dyDescent="0.3">
      <c r="A443" s="248" t="s">
        <v>65</v>
      </c>
      <c r="B443" s="249" t="s">
        <v>1292</v>
      </c>
      <c r="C443" s="250">
        <v>51169</v>
      </c>
      <c r="D443" s="250"/>
      <c r="E443" s="250" t="s">
        <v>1293</v>
      </c>
      <c r="F443" s="249" t="s">
        <v>437</v>
      </c>
      <c r="G443" s="250">
        <v>1</v>
      </c>
      <c r="H443" s="250" t="s">
        <v>437</v>
      </c>
      <c r="I443" s="258" t="s">
        <v>609</v>
      </c>
      <c r="J443" s="249" t="s">
        <v>759</v>
      </c>
      <c r="K443" s="249" t="s">
        <v>437</v>
      </c>
      <c r="L443" s="249" t="s">
        <v>437</v>
      </c>
      <c r="M443" s="249" t="s">
        <v>437</v>
      </c>
      <c r="N443" s="249" t="s">
        <v>437</v>
      </c>
      <c r="O443" s="251" t="s">
        <v>30</v>
      </c>
      <c r="P443" s="251" t="s">
        <v>30</v>
      </c>
      <c r="Q443" s="251">
        <v>40795</v>
      </c>
      <c r="R443" s="251" t="s">
        <v>30</v>
      </c>
      <c r="S443" s="251">
        <v>40814</v>
      </c>
      <c r="T443" s="251" t="s">
        <v>30</v>
      </c>
      <c r="U443" s="251">
        <v>41270</v>
      </c>
      <c r="V443" s="251"/>
      <c r="W443" s="251"/>
      <c r="X443" s="251"/>
      <c r="Y443" s="251">
        <v>41827</v>
      </c>
      <c r="Z443" s="251">
        <v>42011</v>
      </c>
      <c r="AA443" s="252" t="s">
        <v>437</v>
      </c>
      <c r="AB443" s="270" t="s">
        <v>1276</v>
      </c>
    </row>
    <row r="444" spans="1:28" x14ac:dyDescent="0.3">
      <c r="A444" s="248" t="s">
        <v>65</v>
      </c>
      <c r="B444" s="249" t="s">
        <v>1294</v>
      </c>
      <c r="C444" s="250">
        <v>51169</v>
      </c>
      <c r="D444" s="250"/>
      <c r="E444" s="250" t="s">
        <v>1295</v>
      </c>
      <c r="F444" s="249" t="s">
        <v>437</v>
      </c>
      <c r="G444" s="250" t="s">
        <v>437</v>
      </c>
      <c r="H444" s="250" t="s">
        <v>437</v>
      </c>
      <c r="I444" s="258" t="s">
        <v>609</v>
      </c>
      <c r="J444" s="249" t="s">
        <v>437</v>
      </c>
      <c r="K444" s="249" t="s">
        <v>437</v>
      </c>
      <c r="L444" s="249" t="s">
        <v>437</v>
      </c>
      <c r="M444" s="249" t="s">
        <v>437</v>
      </c>
      <c r="N444" s="249" t="s">
        <v>437</v>
      </c>
      <c r="O444" s="251" t="s">
        <v>30</v>
      </c>
      <c r="P444" s="251" t="s">
        <v>30</v>
      </c>
      <c r="Q444" s="251">
        <v>41270</v>
      </c>
      <c r="R444" s="251" t="s">
        <v>30</v>
      </c>
      <c r="S444" s="251" t="s">
        <v>30</v>
      </c>
      <c r="T444" s="251" t="s">
        <v>30</v>
      </c>
      <c r="U444" s="251"/>
      <c r="V444" s="251"/>
      <c r="W444" s="251"/>
      <c r="X444" s="251"/>
      <c r="Y444" s="251" t="s">
        <v>30</v>
      </c>
      <c r="Z444" s="251" t="s">
        <v>30</v>
      </c>
      <c r="AA444" s="252" t="s">
        <v>437</v>
      </c>
      <c r="AB444" s="249" t="s">
        <v>437</v>
      </c>
    </row>
    <row r="445" spans="1:28" x14ac:dyDescent="0.3">
      <c r="A445" s="248" t="s">
        <v>65</v>
      </c>
      <c r="B445" s="249" t="s">
        <v>1296</v>
      </c>
      <c r="C445" s="250">
        <v>51171</v>
      </c>
      <c r="D445" s="250"/>
      <c r="E445" s="250" t="s">
        <v>450</v>
      </c>
      <c r="F445" s="249" t="s">
        <v>437</v>
      </c>
      <c r="G445" s="250" t="s">
        <v>437</v>
      </c>
      <c r="H445" s="250" t="s">
        <v>437</v>
      </c>
      <c r="I445" s="249" t="s">
        <v>437</v>
      </c>
      <c r="J445" s="249" t="s">
        <v>437</v>
      </c>
      <c r="K445" s="249" t="s">
        <v>437</v>
      </c>
      <c r="L445" s="249" t="s">
        <v>437</v>
      </c>
      <c r="M445" s="249" t="s">
        <v>437</v>
      </c>
      <c r="N445" s="249" t="s">
        <v>437</v>
      </c>
      <c r="O445" s="251" t="s">
        <v>30</v>
      </c>
      <c r="P445" s="251" t="s">
        <v>30</v>
      </c>
      <c r="Q445" s="251" t="s">
        <v>35</v>
      </c>
      <c r="R445" s="251" t="s">
        <v>30</v>
      </c>
      <c r="S445" s="251" t="s">
        <v>30</v>
      </c>
      <c r="T445" s="251" t="s">
        <v>30</v>
      </c>
      <c r="U445" s="251"/>
      <c r="V445" s="251"/>
      <c r="W445" s="251"/>
      <c r="X445" s="251"/>
      <c r="Y445" s="251">
        <v>37637</v>
      </c>
      <c r="Z445" s="251">
        <v>37818</v>
      </c>
      <c r="AA445" s="252" t="s">
        <v>437</v>
      </c>
      <c r="AB445" s="249" t="s">
        <v>437</v>
      </c>
    </row>
    <row r="446" spans="1:28" x14ac:dyDescent="0.3">
      <c r="A446" s="248" t="s">
        <v>65</v>
      </c>
      <c r="B446" s="249" t="s">
        <v>1297</v>
      </c>
      <c r="C446" s="250">
        <v>51171</v>
      </c>
      <c r="D446" s="250"/>
      <c r="E446" s="250" t="s">
        <v>1298</v>
      </c>
      <c r="F446" s="249" t="s">
        <v>437</v>
      </c>
      <c r="G446" s="250" t="s">
        <v>437</v>
      </c>
      <c r="H446" s="250" t="s">
        <v>437</v>
      </c>
      <c r="I446" s="249" t="s">
        <v>437</v>
      </c>
      <c r="J446" s="249" t="s">
        <v>437</v>
      </c>
      <c r="K446" s="249" t="s">
        <v>437</v>
      </c>
      <c r="L446" s="249" t="s">
        <v>437</v>
      </c>
      <c r="M446" s="249" t="s">
        <v>437</v>
      </c>
      <c r="N446" s="249" t="s">
        <v>437</v>
      </c>
      <c r="O446" s="251" t="s">
        <v>30</v>
      </c>
      <c r="P446" s="251" t="s">
        <v>30</v>
      </c>
      <c r="Q446" s="251">
        <v>38391</v>
      </c>
      <c r="R446" s="251" t="s">
        <v>30</v>
      </c>
      <c r="S446" s="251" t="s">
        <v>30</v>
      </c>
      <c r="T446" s="251" t="s">
        <v>30</v>
      </c>
      <c r="U446" s="251"/>
      <c r="V446" s="251"/>
      <c r="W446" s="251"/>
      <c r="X446" s="251"/>
      <c r="Y446" s="251">
        <v>38566</v>
      </c>
      <c r="Z446" s="251">
        <v>38750</v>
      </c>
      <c r="AA446" s="252" t="s">
        <v>437</v>
      </c>
      <c r="AB446" s="249" t="s">
        <v>437</v>
      </c>
    </row>
    <row r="447" spans="1:28" x14ac:dyDescent="0.3">
      <c r="A447" s="248" t="s">
        <v>65</v>
      </c>
      <c r="B447" s="249" t="s">
        <v>1299</v>
      </c>
      <c r="C447" s="250">
        <v>51171</v>
      </c>
      <c r="D447" s="250"/>
      <c r="E447" s="250" t="s">
        <v>1300</v>
      </c>
      <c r="F447" s="249" t="s">
        <v>437</v>
      </c>
      <c r="G447" s="250" t="s">
        <v>437</v>
      </c>
      <c r="H447" s="250">
        <v>7</v>
      </c>
      <c r="I447" s="249" t="s">
        <v>437</v>
      </c>
      <c r="J447" s="249" t="s">
        <v>437</v>
      </c>
      <c r="K447" s="249" t="s">
        <v>437</v>
      </c>
      <c r="L447" s="249" t="s">
        <v>437</v>
      </c>
      <c r="M447" s="249" t="s">
        <v>437</v>
      </c>
      <c r="N447" s="249" t="s">
        <v>437</v>
      </c>
      <c r="O447" s="251" t="s">
        <v>30</v>
      </c>
      <c r="P447" s="251" t="s">
        <v>30</v>
      </c>
      <c r="Q447" s="251">
        <v>38391</v>
      </c>
      <c r="R447" s="251" t="s">
        <v>30</v>
      </c>
      <c r="S447" s="251" t="s">
        <v>30</v>
      </c>
      <c r="T447" s="251" t="s">
        <v>30</v>
      </c>
      <c r="U447" s="251"/>
      <c r="V447" s="251"/>
      <c r="W447" s="251"/>
      <c r="X447" s="251"/>
      <c r="Y447" s="251">
        <v>38566</v>
      </c>
      <c r="Z447" s="251">
        <v>38750</v>
      </c>
      <c r="AA447" s="252" t="s">
        <v>437</v>
      </c>
      <c r="AB447" s="249" t="s">
        <v>437</v>
      </c>
    </row>
    <row r="448" spans="1:28" x14ac:dyDescent="0.3">
      <c r="A448" s="248" t="s">
        <v>65</v>
      </c>
      <c r="B448" s="249" t="s">
        <v>1301</v>
      </c>
      <c r="C448" s="250">
        <v>51173</v>
      </c>
      <c r="D448" s="250"/>
      <c r="E448" s="250" t="s">
        <v>1302</v>
      </c>
      <c r="F448" s="249" t="s">
        <v>664</v>
      </c>
      <c r="G448" s="250" t="s">
        <v>437</v>
      </c>
      <c r="H448" s="250">
        <v>4</v>
      </c>
      <c r="I448" s="258" t="s">
        <v>609</v>
      </c>
      <c r="J448" s="249" t="s">
        <v>759</v>
      </c>
      <c r="K448" s="249" t="s">
        <v>437</v>
      </c>
      <c r="L448" s="249" t="s">
        <v>1303</v>
      </c>
      <c r="M448" s="249" t="s">
        <v>30</v>
      </c>
      <c r="N448" s="249" t="s">
        <v>40</v>
      </c>
      <c r="O448" s="251" t="s">
        <v>30</v>
      </c>
      <c r="P448" s="251" t="s">
        <v>30</v>
      </c>
      <c r="Q448" s="251">
        <v>40795</v>
      </c>
      <c r="R448" s="251" t="s">
        <v>30</v>
      </c>
      <c r="S448" s="251">
        <v>40815</v>
      </c>
      <c r="T448" s="251" t="s">
        <v>30</v>
      </c>
      <c r="U448" s="251"/>
      <c r="V448" s="251"/>
      <c r="W448" s="251"/>
      <c r="X448" s="251"/>
      <c r="Y448" s="251">
        <v>40941</v>
      </c>
      <c r="Z448" s="251">
        <v>41123</v>
      </c>
      <c r="AA448" s="270" t="s">
        <v>437</v>
      </c>
      <c r="AB448" s="270" t="s">
        <v>437</v>
      </c>
    </row>
    <row r="449" spans="1:28" x14ac:dyDescent="0.3">
      <c r="A449" s="248" t="s">
        <v>65</v>
      </c>
      <c r="B449" s="249" t="s">
        <v>1304</v>
      </c>
      <c r="C449" s="250">
        <v>51175</v>
      </c>
      <c r="D449" s="250"/>
      <c r="E449" s="250" t="s">
        <v>1305</v>
      </c>
      <c r="F449" s="249" t="s">
        <v>437</v>
      </c>
      <c r="G449" s="250" t="s">
        <v>437</v>
      </c>
      <c r="H449" s="250">
        <v>5</v>
      </c>
      <c r="I449" s="249" t="s">
        <v>437</v>
      </c>
      <c r="J449" s="249" t="s">
        <v>437</v>
      </c>
      <c r="K449" s="249" t="s">
        <v>437</v>
      </c>
      <c r="L449" s="249" t="s">
        <v>437</v>
      </c>
      <c r="M449" s="249" t="s">
        <v>437</v>
      </c>
      <c r="N449" s="249" t="s">
        <v>437</v>
      </c>
      <c r="O449" s="251" t="s">
        <v>30</v>
      </c>
      <c r="P449" s="251" t="s">
        <v>30</v>
      </c>
      <c r="Q449" s="251">
        <v>37133</v>
      </c>
      <c r="R449" s="251" t="s">
        <v>30</v>
      </c>
      <c r="S449" s="251" t="s">
        <v>30</v>
      </c>
      <c r="T449" s="251" t="s">
        <v>30</v>
      </c>
      <c r="U449" s="251"/>
      <c r="V449" s="251"/>
      <c r="W449" s="251"/>
      <c r="X449" s="251"/>
      <c r="Y449" s="251" t="s">
        <v>30</v>
      </c>
      <c r="Z449" s="251">
        <v>37503</v>
      </c>
      <c r="AA449" s="252" t="s">
        <v>437</v>
      </c>
      <c r="AB449" s="249" t="s">
        <v>437</v>
      </c>
    </row>
    <row r="450" spans="1:28" x14ac:dyDescent="0.3">
      <c r="A450" s="248" t="s">
        <v>65</v>
      </c>
      <c r="B450" s="249" t="s">
        <v>1306</v>
      </c>
      <c r="C450" s="250">
        <v>51177</v>
      </c>
      <c r="D450" s="250"/>
      <c r="E450" s="250" t="s">
        <v>1307</v>
      </c>
      <c r="F450" s="249" t="s">
        <v>437</v>
      </c>
      <c r="G450" s="250" t="s">
        <v>437</v>
      </c>
      <c r="H450" s="250" t="s">
        <v>437</v>
      </c>
      <c r="I450" s="249" t="s">
        <v>438</v>
      </c>
      <c r="J450" s="249" t="s">
        <v>437</v>
      </c>
      <c r="K450" s="249" t="s">
        <v>437</v>
      </c>
      <c r="L450" s="249" t="s">
        <v>437</v>
      </c>
      <c r="M450" s="249" t="s">
        <v>437</v>
      </c>
      <c r="N450" s="249" t="s">
        <v>437</v>
      </c>
      <c r="O450" s="251" t="s">
        <v>30</v>
      </c>
      <c r="P450" s="251" t="s">
        <v>30</v>
      </c>
      <c r="Q450" s="251" t="s">
        <v>35</v>
      </c>
      <c r="R450" s="251" t="s">
        <v>30</v>
      </c>
      <c r="S450" s="251" t="s">
        <v>30</v>
      </c>
      <c r="T450" s="251" t="s">
        <v>30</v>
      </c>
      <c r="U450" s="251"/>
      <c r="V450" s="251"/>
      <c r="W450" s="251"/>
      <c r="X450" s="251"/>
      <c r="Y450" s="251" t="s">
        <v>30</v>
      </c>
      <c r="Z450" s="251" t="s">
        <v>30</v>
      </c>
      <c r="AA450" s="252" t="s">
        <v>437</v>
      </c>
      <c r="AB450" s="249" t="s">
        <v>437</v>
      </c>
    </row>
    <row r="451" spans="1:28" x14ac:dyDescent="0.3">
      <c r="A451" s="248" t="s">
        <v>65</v>
      </c>
      <c r="B451" s="249" t="s">
        <v>1308</v>
      </c>
      <c r="C451" s="250">
        <v>51177</v>
      </c>
      <c r="D451" s="250"/>
      <c r="E451" s="250" t="s">
        <v>641</v>
      </c>
      <c r="F451" s="249" t="s">
        <v>437</v>
      </c>
      <c r="G451" s="250" t="s">
        <v>437</v>
      </c>
      <c r="H451" s="250" t="s">
        <v>437</v>
      </c>
      <c r="I451" s="249" t="s">
        <v>437</v>
      </c>
      <c r="J451" s="249" t="s">
        <v>437</v>
      </c>
      <c r="K451" s="249" t="s">
        <v>437</v>
      </c>
      <c r="L451" s="249" t="s">
        <v>437</v>
      </c>
      <c r="M451" s="249" t="s">
        <v>437</v>
      </c>
      <c r="N451" s="249" t="s">
        <v>437</v>
      </c>
      <c r="O451" s="251" t="s">
        <v>30</v>
      </c>
      <c r="P451" s="251" t="s">
        <v>30</v>
      </c>
      <c r="Q451" s="251" t="s">
        <v>35</v>
      </c>
      <c r="R451" s="251" t="s">
        <v>30</v>
      </c>
      <c r="S451" s="251" t="s">
        <v>30</v>
      </c>
      <c r="T451" s="251" t="s">
        <v>30</v>
      </c>
      <c r="U451" s="251"/>
      <c r="V451" s="251"/>
      <c r="W451" s="251"/>
      <c r="X451" s="251"/>
      <c r="Y451" s="251">
        <v>35660</v>
      </c>
      <c r="Z451" s="251">
        <v>35844</v>
      </c>
      <c r="AA451" s="252" t="s">
        <v>437</v>
      </c>
      <c r="AB451" s="249" t="s">
        <v>437</v>
      </c>
    </row>
    <row r="452" spans="1:28" x14ac:dyDescent="0.3">
      <c r="A452" s="248" t="s">
        <v>65</v>
      </c>
      <c r="B452" s="249" t="s">
        <v>1309</v>
      </c>
      <c r="C452" s="250">
        <v>51179</v>
      </c>
      <c r="D452" s="250"/>
      <c r="E452" s="250" t="s">
        <v>1310</v>
      </c>
      <c r="F452" s="249" t="s">
        <v>437</v>
      </c>
      <c r="G452" s="250" t="s">
        <v>437</v>
      </c>
      <c r="H452" s="250">
        <v>1</v>
      </c>
      <c r="I452" s="249" t="s">
        <v>437</v>
      </c>
      <c r="J452" s="249" t="s">
        <v>437</v>
      </c>
      <c r="K452" s="249" t="s">
        <v>437</v>
      </c>
      <c r="L452" s="249" t="s">
        <v>437</v>
      </c>
      <c r="M452" s="249" t="s">
        <v>437</v>
      </c>
      <c r="N452" s="249" t="s">
        <v>437</v>
      </c>
      <c r="O452" s="251" t="s">
        <v>30</v>
      </c>
      <c r="P452" s="251" t="s">
        <v>30</v>
      </c>
      <c r="Q452" s="251">
        <v>37286</v>
      </c>
      <c r="R452" s="251" t="s">
        <v>30</v>
      </c>
      <c r="S452" s="251" t="s">
        <v>30</v>
      </c>
      <c r="T452" s="251" t="s">
        <v>30</v>
      </c>
      <c r="U452" s="251"/>
      <c r="V452" s="251"/>
      <c r="W452" s="251"/>
      <c r="X452" s="251"/>
      <c r="Y452" s="251">
        <v>38203</v>
      </c>
      <c r="Z452" s="251">
        <v>38387</v>
      </c>
      <c r="AA452" s="252" t="s">
        <v>437</v>
      </c>
      <c r="AB452" s="249" t="s">
        <v>437</v>
      </c>
    </row>
    <row r="453" spans="1:28" x14ac:dyDescent="0.3">
      <c r="A453" s="248" t="s">
        <v>65</v>
      </c>
      <c r="B453" s="249" t="s">
        <v>1311</v>
      </c>
      <c r="C453" s="250">
        <v>51179</v>
      </c>
      <c r="D453" s="250"/>
      <c r="E453" s="250" t="s">
        <v>1312</v>
      </c>
      <c r="F453" s="249" t="s">
        <v>25</v>
      </c>
      <c r="G453" s="250"/>
      <c r="H453" s="250">
        <v>0</v>
      </c>
      <c r="I453" s="258" t="s">
        <v>609</v>
      </c>
      <c r="J453" s="249" t="s">
        <v>27</v>
      </c>
      <c r="K453" s="249" t="s">
        <v>187</v>
      </c>
      <c r="L453" s="249" t="s">
        <v>459</v>
      </c>
      <c r="M453" s="249" t="s">
        <v>30</v>
      </c>
      <c r="N453" s="249" t="s">
        <v>459</v>
      </c>
      <c r="O453" s="251">
        <v>40919</v>
      </c>
      <c r="P453" s="251">
        <v>41466</v>
      </c>
      <c r="Q453" s="251">
        <v>41502</v>
      </c>
      <c r="R453" s="251">
        <v>42704</v>
      </c>
      <c r="S453" s="251">
        <v>41534</v>
      </c>
      <c r="T453" s="251">
        <v>41865</v>
      </c>
      <c r="U453" s="251"/>
      <c r="V453" s="251">
        <v>41724</v>
      </c>
      <c r="W453" s="251">
        <v>41813</v>
      </c>
      <c r="X453" s="251"/>
      <c r="Y453" s="251">
        <v>41869</v>
      </c>
      <c r="Z453" s="251">
        <v>42053</v>
      </c>
      <c r="AA453" s="252" t="s">
        <v>437</v>
      </c>
      <c r="AB453" s="270" t="s">
        <v>1276</v>
      </c>
    </row>
    <row r="454" spans="1:28" x14ac:dyDescent="0.3">
      <c r="A454" s="248" t="s">
        <v>65</v>
      </c>
      <c r="B454" s="249" t="s">
        <v>1313</v>
      </c>
      <c r="C454" s="250">
        <v>51015</v>
      </c>
      <c r="D454" s="250"/>
      <c r="E454" s="250" t="s">
        <v>1314</v>
      </c>
      <c r="F454" s="249" t="s">
        <v>437</v>
      </c>
      <c r="G454" s="250" t="s">
        <v>437</v>
      </c>
      <c r="H454" s="250" t="s">
        <v>437</v>
      </c>
      <c r="I454" s="249" t="s">
        <v>438</v>
      </c>
      <c r="J454" s="249" t="s">
        <v>437</v>
      </c>
      <c r="K454" s="249" t="s">
        <v>437</v>
      </c>
      <c r="L454" s="249" t="s">
        <v>437</v>
      </c>
      <c r="M454" s="249" t="s">
        <v>437</v>
      </c>
      <c r="N454" s="249" t="s">
        <v>437</v>
      </c>
      <c r="O454" s="251" t="s">
        <v>30</v>
      </c>
      <c r="P454" s="251" t="s">
        <v>30</v>
      </c>
      <c r="Q454" s="251" t="s">
        <v>35</v>
      </c>
      <c r="R454" s="251" t="s">
        <v>30</v>
      </c>
      <c r="S454" s="251" t="s">
        <v>30</v>
      </c>
      <c r="T454" s="251" t="s">
        <v>30</v>
      </c>
      <c r="U454" s="251"/>
      <c r="V454" s="251"/>
      <c r="W454" s="251"/>
      <c r="X454" s="251"/>
      <c r="Y454" s="251" t="s">
        <v>30</v>
      </c>
      <c r="Z454" s="251" t="s">
        <v>30</v>
      </c>
      <c r="AA454" s="252" t="s">
        <v>437</v>
      </c>
      <c r="AB454" s="249" t="s">
        <v>437</v>
      </c>
    </row>
    <row r="455" spans="1:28" x14ac:dyDescent="0.3">
      <c r="A455" s="248" t="s">
        <v>65</v>
      </c>
      <c r="B455" s="249" t="s">
        <v>1313</v>
      </c>
      <c r="C455" s="250">
        <v>51790</v>
      </c>
      <c r="D455" s="250"/>
      <c r="E455" s="250" t="s">
        <v>1314</v>
      </c>
      <c r="F455" s="249" t="s">
        <v>437</v>
      </c>
      <c r="G455" s="250" t="s">
        <v>437</v>
      </c>
      <c r="H455" s="250" t="s">
        <v>437</v>
      </c>
      <c r="I455" s="249" t="s">
        <v>438</v>
      </c>
      <c r="J455" s="249" t="s">
        <v>437</v>
      </c>
      <c r="K455" s="249" t="s">
        <v>437</v>
      </c>
      <c r="L455" s="249" t="s">
        <v>437</v>
      </c>
      <c r="M455" s="249" t="s">
        <v>437</v>
      </c>
      <c r="N455" s="249" t="s">
        <v>437</v>
      </c>
      <c r="O455" s="251" t="s">
        <v>30</v>
      </c>
      <c r="P455" s="251" t="s">
        <v>30</v>
      </c>
      <c r="Q455" s="251" t="s">
        <v>35</v>
      </c>
      <c r="R455" s="251" t="s">
        <v>30</v>
      </c>
      <c r="S455" s="251" t="s">
        <v>30</v>
      </c>
      <c r="T455" s="251" t="s">
        <v>30</v>
      </c>
      <c r="U455" s="251"/>
      <c r="V455" s="251"/>
      <c r="W455" s="251"/>
      <c r="X455" s="251"/>
      <c r="Y455" s="251" t="s">
        <v>30</v>
      </c>
      <c r="Z455" s="251" t="s">
        <v>30</v>
      </c>
      <c r="AA455" s="112"/>
      <c r="AB455" s="285" t="s">
        <v>424</v>
      </c>
    </row>
    <row r="456" spans="1:28" x14ac:dyDescent="0.3">
      <c r="A456" s="248" t="s">
        <v>65</v>
      </c>
      <c r="B456" s="249" t="s">
        <v>1313</v>
      </c>
      <c r="C456" s="250">
        <v>51820</v>
      </c>
      <c r="D456" s="250"/>
      <c r="E456" s="250" t="s">
        <v>1314</v>
      </c>
      <c r="F456" s="249" t="s">
        <v>437</v>
      </c>
      <c r="G456" s="250" t="s">
        <v>437</v>
      </c>
      <c r="H456" s="250" t="s">
        <v>437</v>
      </c>
      <c r="I456" s="249" t="s">
        <v>438</v>
      </c>
      <c r="J456" s="249" t="s">
        <v>437</v>
      </c>
      <c r="K456" s="249" t="s">
        <v>437</v>
      </c>
      <c r="L456" s="249" t="s">
        <v>437</v>
      </c>
      <c r="M456" s="249" t="s">
        <v>437</v>
      </c>
      <c r="N456" s="249" t="s">
        <v>437</v>
      </c>
      <c r="O456" s="251" t="s">
        <v>30</v>
      </c>
      <c r="P456" s="251" t="s">
        <v>30</v>
      </c>
      <c r="Q456" s="251" t="s">
        <v>35</v>
      </c>
      <c r="R456" s="251" t="s">
        <v>30</v>
      </c>
      <c r="S456" s="251" t="s">
        <v>30</v>
      </c>
      <c r="T456" s="251" t="s">
        <v>30</v>
      </c>
      <c r="U456" s="251"/>
      <c r="V456" s="251"/>
      <c r="W456" s="251"/>
      <c r="X456" s="251"/>
      <c r="Y456" s="251" t="s">
        <v>30</v>
      </c>
      <c r="Z456" s="251" t="s">
        <v>30</v>
      </c>
      <c r="AA456" s="252" t="s">
        <v>437</v>
      </c>
      <c r="AB456" s="249" t="s">
        <v>437</v>
      </c>
    </row>
    <row r="457" spans="1:28" x14ac:dyDescent="0.3">
      <c r="A457" s="248" t="s">
        <v>65</v>
      </c>
      <c r="B457" s="249" t="s">
        <v>1315</v>
      </c>
      <c r="C457" s="250">
        <v>51800</v>
      </c>
      <c r="D457" s="250"/>
      <c r="E457" s="250" t="s">
        <v>1316</v>
      </c>
      <c r="F457" s="249" t="s">
        <v>39</v>
      </c>
      <c r="G457" s="250" t="s">
        <v>437</v>
      </c>
      <c r="H457" s="250">
        <v>1</v>
      </c>
      <c r="I457" s="249" t="s">
        <v>26</v>
      </c>
      <c r="J457" s="249" t="s">
        <v>650</v>
      </c>
      <c r="K457" s="249" t="s">
        <v>437</v>
      </c>
      <c r="L457" s="249" t="s">
        <v>41</v>
      </c>
      <c r="M457" s="249" t="s">
        <v>30</v>
      </c>
      <c r="N457" s="249" t="s">
        <v>440</v>
      </c>
      <c r="O457" s="251" t="s">
        <v>30</v>
      </c>
      <c r="P457" s="251" t="s">
        <v>30</v>
      </c>
      <c r="Q457" s="251">
        <v>40381</v>
      </c>
      <c r="R457" s="251" t="s">
        <v>30</v>
      </c>
      <c r="S457" s="251">
        <v>40484</v>
      </c>
      <c r="T457" s="251" t="s">
        <v>30</v>
      </c>
      <c r="U457" s="251"/>
      <c r="V457" s="251"/>
      <c r="W457" s="251"/>
      <c r="X457" s="251"/>
      <c r="Y457" s="251">
        <v>40679</v>
      </c>
      <c r="Z457" s="251">
        <v>40863</v>
      </c>
      <c r="AA457" s="252" t="s">
        <v>437</v>
      </c>
      <c r="AB457" s="249" t="s">
        <v>437</v>
      </c>
    </row>
    <row r="458" spans="1:28" x14ac:dyDescent="0.3">
      <c r="A458" s="274" t="s">
        <v>65</v>
      </c>
      <c r="B458" s="270" t="s">
        <v>1317</v>
      </c>
      <c r="C458" s="260" t="s">
        <v>1318</v>
      </c>
      <c r="D458" s="260"/>
      <c r="E458" s="260" t="s">
        <v>1319</v>
      </c>
      <c r="F458" s="270" t="s">
        <v>25</v>
      </c>
      <c r="G458" s="260"/>
      <c r="H458" s="260">
        <v>1</v>
      </c>
      <c r="I458" s="258" t="s">
        <v>609</v>
      </c>
      <c r="J458" s="287" t="s">
        <v>68</v>
      </c>
      <c r="K458" s="270" t="s">
        <v>187</v>
      </c>
      <c r="L458" s="270" t="s">
        <v>459</v>
      </c>
      <c r="M458" s="270" t="s">
        <v>30</v>
      </c>
      <c r="N458" s="270" t="s">
        <v>459</v>
      </c>
      <c r="O458" s="262">
        <v>40967</v>
      </c>
      <c r="P458" s="262">
        <v>41611</v>
      </c>
      <c r="Q458" s="262">
        <v>41617</v>
      </c>
      <c r="R458" s="262">
        <v>42852</v>
      </c>
      <c r="S458" s="262">
        <v>41674</v>
      </c>
      <c r="T458" s="262">
        <v>41773</v>
      </c>
      <c r="U458" s="260"/>
      <c r="V458" s="262">
        <v>41774</v>
      </c>
      <c r="W458" s="262">
        <v>41863</v>
      </c>
      <c r="X458" s="262"/>
      <c r="Y458" s="262">
        <v>42038</v>
      </c>
      <c r="Z458" s="262">
        <v>42219</v>
      </c>
      <c r="AA458" s="252" t="s">
        <v>437</v>
      </c>
      <c r="AB458" s="249" t="s">
        <v>437</v>
      </c>
    </row>
    <row r="459" spans="1:28" x14ac:dyDescent="0.3">
      <c r="A459" s="248" t="s">
        <v>65</v>
      </c>
      <c r="B459" s="249" t="s">
        <v>1320</v>
      </c>
      <c r="C459" s="250">
        <v>51181</v>
      </c>
      <c r="D459" s="250"/>
      <c r="E459" s="250" t="s">
        <v>1321</v>
      </c>
      <c r="F459" s="249" t="s">
        <v>437</v>
      </c>
      <c r="G459" s="250" t="s">
        <v>437</v>
      </c>
      <c r="H459" s="250">
        <v>3</v>
      </c>
      <c r="I459" s="258" t="s">
        <v>609</v>
      </c>
      <c r="J459" s="249" t="s">
        <v>987</v>
      </c>
      <c r="K459" s="249" t="s">
        <v>437</v>
      </c>
      <c r="L459" s="249" t="s">
        <v>437</v>
      </c>
      <c r="M459" s="249" t="s">
        <v>437</v>
      </c>
      <c r="N459" s="249" t="s">
        <v>437</v>
      </c>
      <c r="O459" s="251" t="s">
        <v>30</v>
      </c>
      <c r="P459" s="251" t="s">
        <v>30</v>
      </c>
      <c r="Q459" s="251">
        <v>39554</v>
      </c>
      <c r="R459" s="251" t="s">
        <v>30</v>
      </c>
      <c r="S459" s="251" t="s">
        <v>30</v>
      </c>
      <c r="T459" s="251" t="s">
        <v>30</v>
      </c>
      <c r="U459" s="251"/>
      <c r="V459" s="251"/>
      <c r="W459" s="251"/>
      <c r="X459" s="251"/>
      <c r="Y459" s="251">
        <v>39723</v>
      </c>
      <c r="Z459" s="251">
        <v>39905</v>
      </c>
      <c r="AA459" s="252" t="s">
        <v>437</v>
      </c>
      <c r="AB459" s="249" t="s">
        <v>437</v>
      </c>
    </row>
    <row r="460" spans="1:28" x14ac:dyDescent="0.3">
      <c r="A460" s="274" t="s">
        <v>65</v>
      </c>
      <c r="B460" s="270" t="s">
        <v>1322</v>
      </c>
      <c r="C460" s="260" t="s">
        <v>1323</v>
      </c>
      <c r="D460" s="260"/>
      <c r="E460" s="260" t="s">
        <v>1324</v>
      </c>
      <c r="F460" s="270" t="s">
        <v>25</v>
      </c>
      <c r="G460" s="260"/>
      <c r="H460" s="260">
        <v>3</v>
      </c>
      <c r="I460" s="258" t="s">
        <v>609</v>
      </c>
      <c r="J460" s="270" t="s">
        <v>759</v>
      </c>
      <c r="K460" s="270" t="s">
        <v>1325</v>
      </c>
      <c r="L460" s="270" t="s">
        <v>459</v>
      </c>
      <c r="M460" s="270" t="s">
        <v>41</v>
      </c>
      <c r="N460" s="270" t="s">
        <v>459</v>
      </c>
      <c r="O460" s="262">
        <v>40638</v>
      </c>
      <c r="P460" s="262">
        <v>41387</v>
      </c>
      <c r="Q460" s="262">
        <v>41415</v>
      </c>
      <c r="R460" s="262">
        <v>42563</v>
      </c>
      <c r="S460" s="262">
        <v>41500</v>
      </c>
      <c r="T460" s="262">
        <v>41673</v>
      </c>
      <c r="U460" s="260"/>
      <c r="V460" s="262">
        <v>41689</v>
      </c>
      <c r="W460" s="262">
        <v>41778</v>
      </c>
      <c r="X460" s="262"/>
      <c r="Y460" s="262">
        <v>41947</v>
      </c>
      <c r="Z460" s="262">
        <v>42128</v>
      </c>
      <c r="AA460" s="252" t="s">
        <v>437</v>
      </c>
      <c r="AB460" s="249" t="s">
        <v>437</v>
      </c>
    </row>
    <row r="461" spans="1:28" x14ac:dyDescent="0.3">
      <c r="A461" s="248" t="s">
        <v>65</v>
      </c>
      <c r="B461" s="249" t="s">
        <v>1326</v>
      </c>
      <c r="C461" s="250">
        <v>51183</v>
      </c>
      <c r="D461" s="250"/>
      <c r="E461" s="250" t="s">
        <v>1327</v>
      </c>
      <c r="F461" s="249" t="s">
        <v>664</v>
      </c>
      <c r="G461" s="250" t="s">
        <v>437</v>
      </c>
      <c r="H461" s="250">
        <v>4</v>
      </c>
      <c r="I461" s="258" t="s">
        <v>609</v>
      </c>
      <c r="J461" s="249" t="s">
        <v>514</v>
      </c>
      <c r="K461" s="249" t="s">
        <v>437</v>
      </c>
      <c r="L461" s="249" t="s">
        <v>40</v>
      </c>
      <c r="M461" s="249" t="s">
        <v>30</v>
      </c>
      <c r="N461" s="249" t="s">
        <v>40</v>
      </c>
      <c r="O461" s="251" t="s">
        <v>30</v>
      </c>
      <c r="P461" s="251" t="s">
        <v>30</v>
      </c>
      <c r="Q461" s="251">
        <v>39672</v>
      </c>
      <c r="R461" s="251" t="s">
        <v>30</v>
      </c>
      <c r="S461" s="251" t="s">
        <v>30</v>
      </c>
      <c r="T461" s="251" t="s">
        <v>30</v>
      </c>
      <c r="U461" s="251"/>
      <c r="V461" s="251"/>
      <c r="W461" s="251"/>
      <c r="X461" s="251"/>
      <c r="Y461" s="251">
        <v>39820</v>
      </c>
      <c r="Z461" s="251">
        <v>40001</v>
      </c>
      <c r="AA461" s="252"/>
      <c r="AB461" s="249"/>
    </row>
    <row r="462" spans="1:28" x14ac:dyDescent="0.3">
      <c r="A462" s="248" t="s">
        <v>65</v>
      </c>
      <c r="B462" s="249" t="s">
        <v>1328</v>
      </c>
      <c r="C462" s="250">
        <v>51185</v>
      </c>
      <c r="D462" s="250"/>
      <c r="E462" s="250" t="s">
        <v>1329</v>
      </c>
      <c r="F462" s="249" t="s">
        <v>25</v>
      </c>
      <c r="G462" s="250" t="s">
        <v>437</v>
      </c>
      <c r="H462" s="250">
        <v>6</v>
      </c>
      <c r="I462" s="258" t="s">
        <v>609</v>
      </c>
      <c r="J462" s="249" t="s">
        <v>650</v>
      </c>
      <c r="K462" s="249" t="s">
        <v>437</v>
      </c>
      <c r="L462" s="249" t="s">
        <v>41</v>
      </c>
      <c r="M462" s="249" t="s">
        <v>30</v>
      </c>
      <c r="N462" s="249" t="s">
        <v>40</v>
      </c>
      <c r="O462" s="251" t="s">
        <v>30</v>
      </c>
      <c r="P462" s="251" t="s">
        <v>30</v>
      </c>
      <c r="Q462" s="251">
        <v>40268</v>
      </c>
      <c r="R462" s="251" t="s">
        <v>30</v>
      </c>
      <c r="S462" s="251">
        <v>40290</v>
      </c>
      <c r="T462" s="251" t="s">
        <v>30</v>
      </c>
      <c r="U462" s="251"/>
      <c r="V462" s="251"/>
      <c r="W462" s="251"/>
      <c r="X462" s="251"/>
      <c r="Y462" s="251">
        <v>40408</v>
      </c>
      <c r="Z462" s="251">
        <v>40592</v>
      </c>
      <c r="AA462" s="252" t="s">
        <v>437</v>
      </c>
      <c r="AB462" s="204"/>
    </row>
    <row r="463" spans="1:28" x14ac:dyDescent="0.3">
      <c r="A463" s="248" t="s">
        <v>65</v>
      </c>
      <c r="B463" s="249" t="s">
        <v>1565</v>
      </c>
      <c r="C463" s="250"/>
      <c r="D463" s="250" t="s">
        <v>1569</v>
      </c>
      <c r="E463" s="250" t="s">
        <v>418</v>
      </c>
      <c r="F463" s="249" t="s">
        <v>1559</v>
      </c>
      <c r="G463" s="250"/>
      <c r="H463" s="250" t="s">
        <v>30</v>
      </c>
      <c r="I463" s="249" t="s">
        <v>1642</v>
      </c>
      <c r="J463" s="249" t="s">
        <v>1923</v>
      </c>
      <c r="K463" s="249" t="s">
        <v>28</v>
      </c>
      <c r="L463" s="249" t="s">
        <v>34</v>
      </c>
      <c r="M463" s="249" t="s">
        <v>35</v>
      </c>
      <c r="N463" s="249" t="s">
        <v>35</v>
      </c>
      <c r="O463" s="251">
        <v>44021</v>
      </c>
      <c r="P463" s="251" t="s">
        <v>30</v>
      </c>
      <c r="Q463" s="251" t="s">
        <v>30</v>
      </c>
      <c r="R463" s="251" t="s">
        <v>30</v>
      </c>
      <c r="S463" s="251" t="s">
        <v>30</v>
      </c>
      <c r="T463" s="251" t="s">
        <v>30</v>
      </c>
      <c r="U463" s="251"/>
      <c r="V463" s="251" t="s">
        <v>30</v>
      </c>
      <c r="W463" s="251" t="s">
        <v>30</v>
      </c>
      <c r="X463" s="251" t="s">
        <v>30</v>
      </c>
      <c r="Y463" s="251" t="s">
        <v>30</v>
      </c>
      <c r="Z463" s="251" t="s">
        <v>30</v>
      </c>
      <c r="AA463" s="252"/>
      <c r="AB463" s="249"/>
    </row>
    <row r="464" spans="1:28" x14ac:dyDescent="0.3">
      <c r="A464" s="248" t="s">
        <v>65</v>
      </c>
      <c r="B464" s="249" t="s">
        <v>1564</v>
      </c>
      <c r="C464" s="250"/>
      <c r="D464" s="250" t="s">
        <v>1568</v>
      </c>
      <c r="E464" s="250" t="s">
        <v>418</v>
      </c>
      <c r="F464" s="249" t="s">
        <v>1559</v>
      </c>
      <c r="G464" s="250"/>
      <c r="H464" s="250" t="s">
        <v>30</v>
      </c>
      <c r="I464" s="249" t="s">
        <v>1642</v>
      </c>
      <c r="J464" s="249" t="s">
        <v>1923</v>
      </c>
      <c r="K464" s="249" t="s">
        <v>277</v>
      </c>
      <c r="L464" s="249" t="s">
        <v>34</v>
      </c>
      <c r="M464" s="249" t="s">
        <v>35</v>
      </c>
      <c r="N464" s="249" t="s">
        <v>35</v>
      </c>
      <c r="O464" s="251">
        <v>44021</v>
      </c>
      <c r="P464" s="251" t="s">
        <v>30</v>
      </c>
      <c r="Q464" s="251" t="s">
        <v>30</v>
      </c>
      <c r="R464" s="251" t="s">
        <v>30</v>
      </c>
      <c r="S464" s="251" t="s">
        <v>30</v>
      </c>
      <c r="T464" s="251" t="s">
        <v>30</v>
      </c>
      <c r="U464" s="251"/>
      <c r="V464" s="251" t="s">
        <v>30</v>
      </c>
      <c r="W464" s="251" t="s">
        <v>30</v>
      </c>
      <c r="X464" s="251" t="s">
        <v>30</v>
      </c>
      <c r="Y464" s="251" t="s">
        <v>30</v>
      </c>
      <c r="Z464" s="251" t="s">
        <v>30</v>
      </c>
      <c r="AA464" s="252"/>
      <c r="AB464" s="249"/>
    </row>
    <row r="465" spans="1:28" x14ac:dyDescent="0.3">
      <c r="A465" s="248" t="s">
        <v>65</v>
      </c>
      <c r="B465" s="249" t="s">
        <v>1330</v>
      </c>
      <c r="C465" s="250">
        <v>51810</v>
      </c>
      <c r="D465" s="250"/>
      <c r="E465" s="250" t="s">
        <v>1331</v>
      </c>
      <c r="F465" s="249" t="s">
        <v>437</v>
      </c>
      <c r="G465" s="250" t="s">
        <v>437</v>
      </c>
      <c r="H465" s="250" t="s">
        <v>437</v>
      </c>
      <c r="I465" s="249" t="s">
        <v>437</v>
      </c>
      <c r="J465" s="249" t="s">
        <v>437</v>
      </c>
      <c r="K465" s="249" t="s">
        <v>437</v>
      </c>
      <c r="L465" s="249" t="s">
        <v>437</v>
      </c>
      <c r="M465" s="249" t="s">
        <v>437</v>
      </c>
      <c r="N465" s="249" t="s">
        <v>437</v>
      </c>
      <c r="O465" s="251" t="s">
        <v>30</v>
      </c>
      <c r="P465" s="251" t="s">
        <v>30</v>
      </c>
      <c r="Q465" s="251">
        <v>37903</v>
      </c>
      <c r="R465" s="251" t="s">
        <v>30</v>
      </c>
      <c r="S465" s="251" t="s">
        <v>30</v>
      </c>
      <c r="T465" s="251" t="s">
        <v>30</v>
      </c>
      <c r="U465" s="251"/>
      <c r="V465" s="251"/>
      <c r="W465" s="251"/>
      <c r="X465" s="251"/>
      <c r="Y465" s="251" t="s">
        <v>30</v>
      </c>
      <c r="Z465" s="251">
        <v>38057</v>
      </c>
      <c r="AA465" s="252" t="s">
        <v>437</v>
      </c>
      <c r="AB465" s="249" t="s">
        <v>437</v>
      </c>
    </row>
    <row r="466" spans="1:28" x14ac:dyDescent="0.3">
      <c r="A466" s="248" t="s">
        <v>65</v>
      </c>
      <c r="B466" s="249" t="s">
        <v>1332</v>
      </c>
      <c r="C466" s="250">
        <v>51810</v>
      </c>
      <c r="D466" s="250"/>
      <c r="E466" s="250" t="s">
        <v>1333</v>
      </c>
      <c r="F466" s="249" t="s">
        <v>437</v>
      </c>
      <c r="G466" s="250" t="s">
        <v>437</v>
      </c>
      <c r="H466" s="250">
        <v>1</v>
      </c>
      <c r="I466" s="249" t="s">
        <v>26</v>
      </c>
      <c r="J466" s="249" t="s">
        <v>437</v>
      </c>
      <c r="K466" s="249" t="s">
        <v>437</v>
      </c>
      <c r="L466" s="249" t="s">
        <v>437</v>
      </c>
      <c r="M466" s="249" t="s">
        <v>437</v>
      </c>
      <c r="N466" s="249" t="s">
        <v>437</v>
      </c>
      <c r="O466" s="251" t="s">
        <v>30</v>
      </c>
      <c r="P466" s="251" t="s">
        <v>30</v>
      </c>
      <c r="Q466" s="251">
        <v>39447</v>
      </c>
      <c r="R466" s="251" t="s">
        <v>30</v>
      </c>
      <c r="S466" s="251" t="s">
        <v>30</v>
      </c>
      <c r="T466" s="251" t="s">
        <v>30</v>
      </c>
      <c r="U466" s="251"/>
      <c r="V466" s="251"/>
      <c r="W466" s="251"/>
      <c r="X466" s="251"/>
      <c r="Y466" s="251">
        <v>39756</v>
      </c>
      <c r="Z466" s="251">
        <v>39937</v>
      </c>
      <c r="AA466" s="252" t="s">
        <v>437</v>
      </c>
      <c r="AB466" s="249" t="s">
        <v>437</v>
      </c>
    </row>
    <row r="467" spans="1:28" x14ac:dyDescent="0.3">
      <c r="A467" s="274" t="s">
        <v>65</v>
      </c>
      <c r="B467" s="270" t="s">
        <v>1334</v>
      </c>
      <c r="C467" s="260" t="s">
        <v>1335</v>
      </c>
      <c r="D467" s="260"/>
      <c r="E467" s="260" t="s">
        <v>1336</v>
      </c>
      <c r="F467" s="270" t="s">
        <v>437</v>
      </c>
      <c r="G467" s="260"/>
      <c r="H467" s="260">
        <v>0</v>
      </c>
      <c r="I467" s="270" t="s">
        <v>446</v>
      </c>
      <c r="J467" s="270" t="s">
        <v>759</v>
      </c>
      <c r="K467" s="270" t="s">
        <v>437</v>
      </c>
      <c r="L467" s="270" t="s">
        <v>437</v>
      </c>
      <c r="M467" s="270" t="s">
        <v>437</v>
      </c>
      <c r="N467" s="270" t="s">
        <v>437</v>
      </c>
      <c r="O467" s="262">
        <v>40624</v>
      </c>
      <c r="P467" s="262">
        <v>41305</v>
      </c>
      <c r="Q467" s="262">
        <v>41411</v>
      </c>
      <c r="R467" s="262">
        <v>42096</v>
      </c>
      <c r="S467" s="262">
        <v>41417</v>
      </c>
      <c r="T467" s="262" t="s">
        <v>30</v>
      </c>
      <c r="U467" s="260"/>
      <c r="V467" s="260"/>
      <c r="W467" s="260"/>
      <c r="X467" s="260"/>
      <c r="Y467" s="262">
        <v>41836</v>
      </c>
      <c r="Z467" s="262">
        <v>42020</v>
      </c>
      <c r="AA467" s="202"/>
      <c r="AB467" s="202" t="s">
        <v>1670</v>
      </c>
    </row>
    <row r="468" spans="1:28" x14ac:dyDescent="0.3">
      <c r="A468" s="248" t="s">
        <v>65</v>
      </c>
      <c r="B468" s="249" t="s">
        <v>1337</v>
      </c>
      <c r="C468" s="250">
        <v>51810</v>
      </c>
      <c r="D468" s="250"/>
      <c r="E468" s="250" t="s">
        <v>450</v>
      </c>
      <c r="F468" s="249" t="s">
        <v>437</v>
      </c>
      <c r="G468" s="250" t="s">
        <v>437</v>
      </c>
      <c r="H468" s="250" t="s">
        <v>437</v>
      </c>
      <c r="I468" s="249" t="s">
        <v>437</v>
      </c>
      <c r="J468" s="249" t="s">
        <v>437</v>
      </c>
      <c r="K468" s="249" t="s">
        <v>437</v>
      </c>
      <c r="L468" s="249" t="s">
        <v>437</v>
      </c>
      <c r="M468" s="249" t="s">
        <v>437</v>
      </c>
      <c r="N468" s="249" t="s">
        <v>437</v>
      </c>
      <c r="O468" s="251" t="s">
        <v>30</v>
      </c>
      <c r="P468" s="251" t="s">
        <v>30</v>
      </c>
      <c r="Q468" s="251" t="s">
        <v>35</v>
      </c>
      <c r="R468" s="251" t="s">
        <v>30</v>
      </c>
      <c r="S468" s="251" t="s">
        <v>30</v>
      </c>
      <c r="T468" s="251" t="s">
        <v>30</v>
      </c>
      <c r="U468" s="251"/>
      <c r="V468" s="251"/>
      <c r="W468" s="251"/>
      <c r="X468" s="251"/>
      <c r="Y468" s="251">
        <v>35221</v>
      </c>
      <c r="Z468" s="251">
        <v>35404</v>
      </c>
      <c r="AA468" s="252" t="s">
        <v>437</v>
      </c>
      <c r="AB468" s="249" t="s">
        <v>437</v>
      </c>
    </row>
    <row r="469" spans="1:28" x14ac:dyDescent="0.3">
      <c r="A469" s="248" t="s">
        <v>65</v>
      </c>
      <c r="B469" s="249" t="s">
        <v>1338</v>
      </c>
      <c r="C469" s="250">
        <v>51187</v>
      </c>
      <c r="D469" s="250"/>
      <c r="E469" s="250" t="s">
        <v>1339</v>
      </c>
      <c r="F469" s="249" t="s">
        <v>437</v>
      </c>
      <c r="G469" s="250" t="s">
        <v>437</v>
      </c>
      <c r="H469" s="250" t="s">
        <v>437</v>
      </c>
      <c r="I469" s="249" t="s">
        <v>950</v>
      </c>
      <c r="J469" s="249" t="s">
        <v>437</v>
      </c>
      <c r="K469" s="249" t="s">
        <v>437</v>
      </c>
      <c r="L469" s="249" t="s">
        <v>437</v>
      </c>
      <c r="M469" s="249" t="s">
        <v>437</v>
      </c>
      <c r="N469" s="249" t="s">
        <v>437</v>
      </c>
      <c r="O469" s="251" t="s">
        <v>30</v>
      </c>
      <c r="P469" s="251" t="s">
        <v>30</v>
      </c>
      <c r="Q469" s="251">
        <v>38916</v>
      </c>
      <c r="R469" s="251" t="s">
        <v>30</v>
      </c>
      <c r="S469" s="251" t="s">
        <v>30</v>
      </c>
      <c r="T469" s="251" t="s">
        <v>30</v>
      </c>
      <c r="U469" s="251"/>
      <c r="V469" s="251"/>
      <c r="W469" s="251"/>
      <c r="X469" s="251"/>
      <c r="Y469" s="251">
        <v>39419</v>
      </c>
      <c r="Z469" s="251">
        <v>39602</v>
      </c>
      <c r="AA469" s="252" t="s">
        <v>437</v>
      </c>
      <c r="AB469" s="249" t="s">
        <v>437</v>
      </c>
    </row>
    <row r="470" spans="1:28" x14ac:dyDescent="0.3">
      <c r="A470" s="248" t="s">
        <v>65</v>
      </c>
      <c r="B470" s="249" t="s">
        <v>1340</v>
      </c>
      <c r="C470" s="250">
        <v>51191</v>
      </c>
      <c r="D470" s="250"/>
      <c r="E470" s="250" t="s">
        <v>1341</v>
      </c>
      <c r="F470" s="249" t="s">
        <v>664</v>
      </c>
      <c r="G470" s="250" t="s">
        <v>437</v>
      </c>
      <c r="H470" s="250">
        <v>5</v>
      </c>
      <c r="I470" s="258" t="s">
        <v>609</v>
      </c>
      <c r="J470" s="249" t="s">
        <v>650</v>
      </c>
      <c r="K470" s="249" t="s">
        <v>437</v>
      </c>
      <c r="L470" s="249" t="s">
        <v>41</v>
      </c>
      <c r="M470" s="249" t="s">
        <v>30</v>
      </c>
      <c r="N470" s="249" t="s">
        <v>40</v>
      </c>
      <c r="O470" s="251" t="s">
        <v>30</v>
      </c>
      <c r="P470" s="251" t="s">
        <v>30</v>
      </c>
      <c r="Q470" s="251">
        <v>40058</v>
      </c>
      <c r="R470" s="251" t="s">
        <v>30</v>
      </c>
      <c r="S470" s="251">
        <v>40136</v>
      </c>
      <c r="T470" s="251" t="s">
        <v>30</v>
      </c>
      <c r="U470" s="251"/>
      <c r="V470" s="251"/>
      <c r="W470" s="251"/>
      <c r="X470" s="251"/>
      <c r="Y470" s="251">
        <v>40266</v>
      </c>
      <c r="Z470" s="251">
        <v>40450</v>
      </c>
      <c r="AA470" s="252" t="s">
        <v>437</v>
      </c>
      <c r="AB470" s="249" t="s">
        <v>437</v>
      </c>
    </row>
    <row r="471" spans="1:28" x14ac:dyDescent="0.3">
      <c r="A471" s="248" t="s">
        <v>65</v>
      </c>
      <c r="B471" s="249" t="s">
        <v>1342</v>
      </c>
      <c r="C471" s="250">
        <v>51193</v>
      </c>
      <c r="D471" s="250"/>
      <c r="E471" s="250" t="s">
        <v>1343</v>
      </c>
      <c r="F471" s="249" t="s">
        <v>664</v>
      </c>
      <c r="G471" s="250" t="s">
        <v>437</v>
      </c>
      <c r="H471" s="250">
        <v>3</v>
      </c>
      <c r="I471" s="258" t="s">
        <v>609</v>
      </c>
      <c r="J471" s="249" t="s">
        <v>650</v>
      </c>
      <c r="K471" s="249" t="s">
        <v>437</v>
      </c>
      <c r="L471" s="249" t="s">
        <v>40</v>
      </c>
      <c r="M471" s="249" t="s">
        <v>30</v>
      </c>
      <c r="N471" s="249" t="s">
        <v>40</v>
      </c>
      <c r="O471" s="251" t="s">
        <v>30</v>
      </c>
      <c r="P471" s="251" t="s">
        <v>30</v>
      </c>
      <c r="Q471" s="251">
        <v>39720</v>
      </c>
      <c r="R471" s="251" t="s">
        <v>30</v>
      </c>
      <c r="S471" s="251" t="s">
        <v>30</v>
      </c>
      <c r="T471" s="251" t="s">
        <v>30</v>
      </c>
      <c r="U471" s="251"/>
      <c r="V471" s="251"/>
      <c r="W471" s="251"/>
      <c r="X471" s="251"/>
      <c r="Y471" s="251">
        <v>39862</v>
      </c>
      <c r="Z471" s="251">
        <v>40043</v>
      </c>
      <c r="AA471" s="252" t="s">
        <v>437</v>
      </c>
      <c r="AB471" s="249" t="s">
        <v>437</v>
      </c>
    </row>
    <row r="472" spans="1:28" x14ac:dyDescent="0.3">
      <c r="A472" s="248" t="s">
        <v>65</v>
      </c>
      <c r="B472" s="202" t="s">
        <v>335</v>
      </c>
      <c r="C472" s="201">
        <v>51193</v>
      </c>
      <c r="D472" s="202"/>
      <c r="E472" s="250" t="s">
        <v>303</v>
      </c>
      <c r="F472" s="202" t="s">
        <v>51</v>
      </c>
      <c r="G472" s="202"/>
      <c r="H472" s="201">
        <v>3</v>
      </c>
      <c r="I472" s="203" t="s">
        <v>1642</v>
      </c>
      <c r="J472" s="249" t="s">
        <v>1923</v>
      </c>
      <c r="K472" s="204" t="s">
        <v>1633</v>
      </c>
      <c r="L472" s="202" t="s">
        <v>34</v>
      </c>
      <c r="M472" s="249" t="s">
        <v>30</v>
      </c>
      <c r="N472" s="202" t="s">
        <v>34</v>
      </c>
      <c r="O472" s="160">
        <v>42997</v>
      </c>
      <c r="P472" s="160">
        <v>43420</v>
      </c>
      <c r="Q472" s="160">
        <v>43647</v>
      </c>
      <c r="R472" s="251" t="s">
        <v>30</v>
      </c>
      <c r="S472" s="160">
        <v>43704</v>
      </c>
      <c r="T472" s="251" t="s">
        <v>30</v>
      </c>
      <c r="U472" s="201"/>
      <c r="V472" s="160">
        <v>44281</v>
      </c>
      <c r="W472" s="160">
        <v>44371</v>
      </c>
      <c r="X472" s="251" t="s">
        <v>30</v>
      </c>
      <c r="Y472" s="160">
        <v>44517</v>
      </c>
      <c r="Z472" s="160">
        <v>44698</v>
      </c>
      <c r="AA472" s="252" t="s">
        <v>437</v>
      </c>
      <c r="AB472" s="249" t="s">
        <v>437</v>
      </c>
    </row>
    <row r="473" spans="1:28" x14ac:dyDescent="0.3">
      <c r="A473" s="274" t="s">
        <v>65</v>
      </c>
      <c r="B473" s="270" t="s">
        <v>1344</v>
      </c>
      <c r="C473" s="260" t="s">
        <v>1345</v>
      </c>
      <c r="D473" s="260"/>
      <c r="E473" s="260" t="s">
        <v>1346</v>
      </c>
      <c r="F473" s="270" t="s">
        <v>25</v>
      </c>
      <c r="G473" s="260"/>
      <c r="H473" s="260">
        <v>2</v>
      </c>
      <c r="I473" s="258" t="s">
        <v>609</v>
      </c>
      <c r="J473" s="270" t="s">
        <v>759</v>
      </c>
      <c r="K473" s="270" t="s">
        <v>28</v>
      </c>
      <c r="L473" s="270" t="s">
        <v>459</v>
      </c>
      <c r="M473" s="270" t="s">
        <v>30</v>
      </c>
      <c r="N473" s="270" t="s">
        <v>459</v>
      </c>
      <c r="O473" s="262">
        <v>40941</v>
      </c>
      <c r="P473" s="262">
        <v>41484</v>
      </c>
      <c r="Q473" s="262">
        <v>41529</v>
      </c>
      <c r="R473" s="262">
        <v>42627</v>
      </c>
      <c r="S473" s="262">
        <v>41535</v>
      </c>
      <c r="T473" s="262" t="s">
        <v>30</v>
      </c>
      <c r="U473" s="260"/>
      <c r="V473" s="262">
        <v>41710</v>
      </c>
      <c r="W473" s="262">
        <v>41799</v>
      </c>
      <c r="X473" s="262"/>
      <c r="Y473" s="262">
        <v>41928</v>
      </c>
      <c r="Z473" s="262">
        <v>42110</v>
      </c>
      <c r="AA473" s="252" t="s">
        <v>437</v>
      </c>
      <c r="AB473" s="204"/>
    </row>
    <row r="474" spans="1:28" x14ac:dyDescent="0.3">
      <c r="A474" s="248" t="s">
        <v>65</v>
      </c>
      <c r="B474" s="249" t="s">
        <v>1347</v>
      </c>
      <c r="C474" s="250">
        <v>51830</v>
      </c>
      <c r="D474" s="250"/>
      <c r="E474" s="250" t="s">
        <v>1348</v>
      </c>
      <c r="F474" s="249" t="s">
        <v>437</v>
      </c>
      <c r="G474" s="250" t="s">
        <v>437</v>
      </c>
      <c r="H474" s="250" t="s">
        <v>437</v>
      </c>
      <c r="I474" s="249" t="s">
        <v>446</v>
      </c>
      <c r="J474" s="249" t="s">
        <v>437</v>
      </c>
      <c r="K474" s="249" t="s">
        <v>437</v>
      </c>
      <c r="L474" s="249" t="s">
        <v>437</v>
      </c>
      <c r="M474" s="249" t="s">
        <v>437</v>
      </c>
      <c r="N474" s="249" t="s">
        <v>437</v>
      </c>
      <c r="O474" s="251">
        <v>40953</v>
      </c>
      <c r="P474" s="251">
        <v>41386</v>
      </c>
      <c r="Q474" s="251">
        <v>41726</v>
      </c>
      <c r="R474" s="251">
        <v>42130</v>
      </c>
      <c r="S474" s="251">
        <v>41738</v>
      </c>
      <c r="T474" s="251">
        <v>41864</v>
      </c>
      <c r="U474" s="251"/>
      <c r="V474" s="251"/>
      <c r="W474" s="251"/>
      <c r="X474" s="251"/>
      <c r="Y474" s="251">
        <v>42219</v>
      </c>
      <c r="Z474" s="251">
        <v>42403</v>
      </c>
      <c r="AA474" s="252"/>
      <c r="AB474" s="249"/>
    </row>
    <row r="475" spans="1:28" x14ac:dyDescent="0.3">
      <c r="A475" s="137" t="s">
        <v>65</v>
      </c>
      <c r="B475" s="112" t="s">
        <v>71</v>
      </c>
      <c r="C475" s="135">
        <v>51840</v>
      </c>
      <c r="D475" s="136" t="s">
        <v>345</v>
      </c>
      <c r="E475" s="145" t="s">
        <v>67</v>
      </c>
      <c r="F475" s="112" t="s">
        <v>25</v>
      </c>
      <c r="G475" s="135"/>
      <c r="H475" s="135">
        <v>1</v>
      </c>
      <c r="I475" s="132" t="s">
        <v>609</v>
      </c>
      <c r="J475" s="137" t="s">
        <v>68</v>
      </c>
      <c r="K475" s="112" t="s">
        <v>69</v>
      </c>
      <c r="L475" s="112" t="s">
        <v>70</v>
      </c>
      <c r="M475" s="137" t="s">
        <v>35</v>
      </c>
      <c r="N475" s="112" t="s">
        <v>121</v>
      </c>
      <c r="O475" s="138">
        <v>41059</v>
      </c>
      <c r="P475" s="138">
        <v>42690</v>
      </c>
      <c r="Q475" s="139">
        <v>42990</v>
      </c>
      <c r="R475" s="251" t="s">
        <v>30</v>
      </c>
      <c r="S475" s="138">
        <v>43066</v>
      </c>
      <c r="T475" s="204"/>
      <c r="U475" s="138">
        <v>43599</v>
      </c>
      <c r="V475" s="138">
        <v>43775</v>
      </c>
      <c r="W475" s="138">
        <v>43865</v>
      </c>
      <c r="X475" s="133">
        <v>44090</v>
      </c>
      <c r="Y475" s="138">
        <v>44041</v>
      </c>
      <c r="Z475" s="138">
        <v>44225</v>
      </c>
      <c r="AA475" s="252" t="s">
        <v>437</v>
      </c>
      <c r="AB475" s="249" t="s">
        <v>437</v>
      </c>
    </row>
    <row r="476" spans="1:28" x14ac:dyDescent="0.3">
      <c r="A476" s="248" t="s">
        <v>65</v>
      </c>
      <c r="B476" s="249" t="s">
        <v>1349</v>
      </c>
      <c r="C476" s="250">
        <v>51195</v>
      </c>
      <c r="D476" s="250"/>
      <c r="E476" s="250" t="s">
        <v>1350</v>
      </c>
      <c r="F476" s="249" t="s">
        <v>664</v>
      </c>
      <c r="G476" s="250" t="s">
        <v>437</v>
      </c>
      <c r="H476" s="250">
        <v>8</v>
      </c>
      <c r="I476" s="258" t="s">
        <v>609</v>
      </c>
      <c r="J476" s="249" t="s">
        <v>650</v>
      </c>
      <c r="K476" s="249" t="s">
        <v>437</v>
      </c>
      <c r="L476" s="249" t="s">
        <v>41</v>
      </c>
      <c r="M476" s="249" t="s">
        <v>30</v>
      </c>
      <c r="N476" s="249" t="s">
        <v>40</v>
      </c>
      <c r="O476" s="251" t="s">
        <v>30</v>
      </c>
      <c r="P476" s="251" t="s">
        <v>30</v>
      </c>
      <c r="Q476" s="251">
        <v>40206</v>
      </c>
      <c r="R476" s="251" t="s">
        <v>30</v>
      </c>
      <c r="S476" s="251">
        <v>40289</v>
      </c>
      <c r="T476" s="251" t="s">
        <v>30</v>
      </c>
      <c r="U476" s="251"/>
      <c r="V476" s="251"/>
      <c r="W476" s="251"/>
      <c r="X476" s="251"/>
      <c r="Y476" s="251">
        <v>40408</v>
      </c>
      <c r="Z476" s="251">
        <v>40592</v>
      </c>
      <c r="AA476" s="252" t="s">
        <v>437</v>
      </c>
      <c r="AB476" s="249" t="s">
        <v>437</v>
      </c>
    </row>
    <row r="477" spans="1:28" s="85" customFormat="1" x14ac:dyDescent="0.3">
      <c r="A477" s="248" t="s">
        <v>65</v>
      </c>
      <c r="B477" s="249" t="s">
        <v>1349</v>
      </c>
      <c r="C477" s="250">
        <v>51720</v>
      </c>
      <c r="D477" s="250"/>
      <c r="E477" s="250" t="s">
        <v>1350</v>
      </c>
      <c r="F477" s="249" t="s">
        <v>437</v>
      </c>
      <c r="G477" s="250" t="s">
        <v>437</v>
      </c>
      <c r="H477" s="250" t="s">
        <v>437</v>
      </c>
      <c r="I477" s="258" t="s">
        <v>609</v>
      </c>
      <c r="J477" s="249" t="s">
        <v>650</v>
      </c>
      <c r="K477" s="249" t="s">
        <v>437</v>
      </c>
      <c r="L477" s="249" t="s">
        <v>437</v>
      </c>
      <c r="M477" s="249" t="s">
        <v>437</v>
      </c>
      <c r="N477" s="249" t="s">
        <v>437</v>
      </c>
      <c r="O477" s="251" t="s">
        <v>30</v>
      </c>
      <c r="P477" s="251" t="s">
        <v>30</v>
      </c>
      <c r="Q477" s="251">
        <v>40206</v>
      </c>
      <c r="R477" s="251" t="s">
        <v>30</v>
      </c>
      <c r="S477" s="251">
        <v>40289</v>
      </c>
      <c r="T477" s="251" t="s">
        <v>30</v>
      </c>
      <c r="U477" s="251"/>
      <c r="V477" s="251"/>
      <c r="W477" s="251"/>
      <c r="X477" s="251"/>
      <c r="Y477" s="251">
        <v>40408</v>
      </c>
      <c r="Z477" s="251">
        <v>40592</v>
      </c>
      <c r="AA477" s="252" t="s">
        <v>437</v>
      </c>
      <c r="AB477" s="249" t="s">
        <v>1384</v>
      </c>
    </row>
    <row r="478" spans="1:28" x14ac:dyDescent="0.3">
      <c r="A478" s="248" t="s">
        <v>65</v>
      </c>
      <c r="B478" s="249" t="s">
        <v>1351</v>
      </c>
      <c r="C478" s="250">
        <v>51197</v>
      </c>
      <c r="D478" s="250"/>
      <c r="E478" s="250" t="s">
        <v>1352</v>
      </c>
      <c r="F478" s="249" t="s">
        <v>437</v>
      </c>
      <c r="G478" s="250" t="s">
        <v>437</v>
      </c>
      <c r="H478" s="250">
        <v>5</v>
      </c>
      <c r="I478" s="249" t="s">
        <v>437</v>
      </c>
      <c r="J478" s="249" t="s">
        <v>437</v>
      </c>
      <c r="K478" s="249" t="s">
        <v>437</v>
      </c>
      <c r="L478" s="249" t="s">
        <v>437</v>
      </c>
      <c r="M478" s="249" t="s">
        <v>437</v>
      </c>
      <c r="N478" s="249" t="s">
        <v>437</v>
      </c>
      <c r="O478" s="251" t="s">
        <v>30</v>
      </c>
      <c r="P478" s="251" t="s">
        <v>30</v>
      </c>
      <c r="Q478" s="251">
        <v>39269</v>
      </c>
      <c r="R478" s="251" t="s">
        <v>30</v>
      </c>
      <c r="S478" s="251" t="s">
        <v>30</v>
      </c>
      <c r="T478" s="251" t="s">
        <v>30</v>
      </c>
      <c r="U478" s="251"/>
      <c r="V478" s="251"/>
      <c r="W478" s="251"/>
      <c r="X478" s="251"/>
      <c r="Y478" s="251">
        <v>39388</v>
      </c>
      <c r="Z478" s="251">
        <v>39570</v>
      </c>
      <c r="AA478" s="252" t="s">
        <v>437</v>
      </c>
      <c r="AB478" s="249" t="s">
        <v>437</v>
      </c>
    </row>
    <row r="479" spans="1:28" x14ac:dyDescent="0.3">
      <c r="A479" s="248" t="s">
        <v>65</v>
      </c>
      <c r="B479" s="249" t="s">
        <v>1353</v>
      </c>
      <c r="C479" s="250">
        <v>51199</v>
      </c>
      <c r="D479" s="250"/>
      <c r="E479" s="250" t="s">
        <v>1354</v>
      </c>
      <c r="F479" s="249" t="s">
        <v>664</v>
      </c>
      <c r="G479" s="250" t="s">
        <v>437</v>
      </c>
      <c r="H479" s="250">
        <v>1</v>
      </c>
      <c r="I479" s="258" t="s">
        <v>609</v>
      </c>
      <c r="J479" s="249" t="s">
        <v>514</v>
      </c>
      <c r="K479" s="249" t="s">
        <v>437</v>
      </c>
      <c r="L479" s="249" t="s">
        <v>41</v>
      </c>
      <c r="M479" s="249" t="s">
        <v>30</v>
      </c>
      <c r="N479" s="249" t="s">
        <v>40</v>
      </c>
      <c r="O479" s="251" t="s">
        <v>30</v>
      </c>
      <c r="P479" s="251" t="s">
        <v>30</v>
      </c>
      <c r="Q479" s="251">
        <v>39506</v>
      </c>
      <c r="R479" s="251" t="s">
        <v>30</v>
      </c>
      <c r="S479" s="251" t="s">
        <v>30</v>
      </c>
      <c r="T479" s="251" t="s">
        <v>30</v>
      </c>
      <c r="U479" s="251"/>
      <c r="V479" s="251"/>
      <c r="W479" s="251"/>
      <c r="X479" s="251"/>
      <c r="Y479" s="251">
        <v>39798</v>
      </c>
      <c r="Z479" s="251">
        <v>39966</v>
      </c>
      <c r="AA479" s="252" t="s">
        <v>437</v>
      </c>
      <c r="AB479" s="249" t="s">
        <v>437</v>
      </c>
    </row>
    <row r="480" spans="1:28" x14ac:dyDescent="0.3">
      <c r="A480" s="274" t="s">
        <v>65</v>
      </c>
      <c r="B480" s="270" t="s">
        <v>1355</v>
      </c>
      <c r="C480" s="260" t="s">
        <v>1356</v>
      </c>
      <c r="D480" s="260"/>
      <c r="E480" s="260" t="s">
        <v>1357</v>
      </c>
      <c r="F480" s="270" t="s">
        <v>437</v>
      </c>
      <c r="G480" s="260"/>
      <c r="H480" s="260">
        <v>0</v>
      </c>
      <c r="I480" s="270" t="s">
        <v>446</v>
      </c>
      <c r="J480" s="270" t="s">
        <v>759</v>
      </c>
      <c r="K480" s="270" t="s">
        <v>437</v>
      </c>
      <c r="L480" s="270" t="s">
        <v>437</v>
      </c>
      <c r="M480" s="270" t="s">
        <v>437</v>
      </c>
      <c r="N480" s="270" t="s">
        <v>437</v>
      </c>
      <c r="O480" s="262">
        <v>40638</v>
      </c>
      <c r="P480" s="262">
        <v>41303</v>
      </c>
      <c r="Q480" s="262">
        <v>41404</v>
      </c>
      <c r="R480" s="262">
        <v>42096</v>
      </c>
      <c r="S480" s="262">
        <v>41410</v>
      </c>
      <c r="T480" s="262">
        <v>41675</v>
      </c>
      <c r="U480" s="260"/>
      <c r="V480" s="260"/>
      <c r="W480" s="260"/>
      <c r="X480" s="260"/>
      <c r="Y480" s="262">
        <v>41836</v>
      </c>
      <c r="Z480" s="262">
        <v>42020</v>
      </c>
      <c r="AA480" s="252" t="s">
        <v>437</v>
      </c>
      <c r="AB480" s="204"/>
    </row>
    <row r="481" spans="1:28" x14ac:dyDescent="0.3">
      <c r="A481" s="137" t="s">
        <v>405</v>
      </c>
      <c r="B481" s="112" t="s">
        <v>404</v>
      </c>
      <c r="C481" s="112"/>
      <c r="D481" s="140" t="s">
        <v>411</v>
      </c>
      <c r="E481" s="145" t="s">
        <v>354</v>
      </c>
      <c r="F481" s="112" t="s">
        <v>25</v>
      </c>
      <c r="G481" s="112"/>
      <c r="H481" s="135" t="s">
        <v>30</v>
      </c>
      <c r="I481" s="112" t="s">
        <v>420</v>
      </c>
      <c r="J481" s="112" t="s">
        <v>68</v>
      </c>
      <c r="K481" s="112" t="s">
        <v>173</v>
      </c>
      <c r="L481" s="112" t="s">
        <v>35</v>
      </c>
      <c r="M481" s="135" t="s">
        <v>35</v>
      </c>
      <c r="N481" s="112" t="s">
        <v>35</v>
      </c>
      <c r="O481" s="138">
        <v>43683</v>
      </c>
      <c r="P481" s="138" t="s">
        <v>30</v>
      </c>
      <c r="Q481" s="138" t="s">
        <v>30</v>
      </c>
      <c r="R481" s="138" t="s">
        <v>30</v>
      </c>
      <c r="S481" s="112"/>
      <c r="T481" s="138" t="s">
        <v>30</v>
      </c>
      <c r="U481" s="138" t="s">
        <v>30</v>
      </c>
      <c r="V481" s="138" t="s">
        <v>30</v>
      </c>
      <c r="W481" s="138" t="s">
        <v>30</v>
      </c>
      <c r="X481" s="138" t="s">
        <v>30</v>
      </c>
      <c r="Y481" s="112"/>
      <c r="Z481" s="112"/>
      <c r="AA481" s="255"/>
      <c r="AB481" s="204" t="s">
        <v>1636</v>
      </c>
    </row>
    <row r="482" spans="1:28" x14ac:dyDescent="0.3">
      <c r="A482" s="248" t="s">
        <v>43</v>
      </c>
      <c r="B482" s="249" t="s">
        <v>1358</v>
      </c>
      <c r="C482" s="250">
        <v>54001</v>
      </c>
      <c r="D482" s="250"/>
      <c r="E482" s="250" t="s">
        <v>1359</v>
      </c>
      <c r="F482" s="249" t="s">
        <v>25</v>
      </c>
      <c r="G482" s="250" t="s">
        <v>437</v>
      </c>
      <c r="H482" s="250">
        <v>4</v>
      </c>
      <c r="I482" s="258" t="s">
        <v>609</v>
      </c>
      <c r="J482" s="249" t="s">
        <v>644</v>
      </c>
      <c r="K482" s="249" t="s">
        <v>437</v>
      </c>
      <c r="L482" s="249" t="s">
        <v>40</v>
      </c>
      <c r="M482" s="249" t="s">
        <v>30</v>
      </c>
      <c r="N482" s="249" t="s">
        <v>40</v>
      </c>
      <c r="O482" s="251" t="s">
        <v>30</v>
      </c>
      <c r="P482" s="251" t="s">
        <v>30</v>
      </c>
      <c r="Q482" s="251">
        <v>39996</v>
      </c>
      <c r="R482" s="251" t="s">
        <v>30</v>
      </c>
      <c r="S482" s="251" t="s">
        <v>30</v>
      </c>
      <c r="T482" s="251" t="s">
        <v>30</v>
      </c>
      <c r="U482" s="251"/>
      <c r="V482" s="251">
        <v>40303</v>
      </c>
      <c r="W482" s="251">
        <v>40409</v>
      </c>
      <c r="X482" s="251"/>
      <c r="Y482" s="251">
        <v>40485</v>
      </c>
      <c r="Z482" s="251">
        <v>40666</v>
      </c>
      <c r="AA482" s="258"/>
      <c r="AB482" s="258"/>
    </row>
    <row r="483" spans="1:28" x14ac:dyDescent="0.3">
      <c r="A483" s="248" t="s">
        <v>43</v>
      </c>
      <c r="B483" s="249" t="s">
        <v>1360</v>
      </c>
      <c r="C483" s="250">
        <v>54001</v>
      </c>
      <c r="D483" s="250"/>
      <c r="E483" s="250" t="s">
        <v>1361</v>
      </c>
      <c r="F483" s="249" t="s">
        <v>437</v>
      </c>
      <c r="G483" s="250" t="s">
        <v>437</v>
      </c>
      <c r="H483" s="250" t="s">
        <v>437</v>
      </c>
      <c r="I483" s="258" t="s">
        <v>609</v>
      </c>
      <c r="J483" s="249" t="s">
        <v>437</v>
      </c>
      <c r="K483" s="249" t="s">
        <v>437</v>
      </c>
      <c r="L483" s="249" t="s">
        <v>437</v>
      </c>
      <c r="M483" s="249" t="s">
        <v>437</v>
      </c>
      <c r="N483" s="249" t="s">
        <v>437</v>
      </c>
      <c r="O483" s="251" t="s">
        <v>30</v>
      </c>
      <c r="P483" s="251" t="s">
        <v>30</v>
      </c>
      <c r="Q483" s="251">
        <v>39996</v>
      </c>
      <c r="R483" s="251" t="s">
        <v>30</v>
      </c>
      <c r="S483" s="251" t="s">
        <v>30</v>
      </c>
      <c r="T483" s="251" t="s">
        <v>30</v>
      </c>
      <c r="U483" s="251"/>
      <c r="V483" s="251"/>
      <c r="W483" s="251"/>
      <c r="X483" s="251"/>
      <c r="Y483" s="251">
        <v>40485</v>
      </c>
      <c r="Z483" s="251">
        <v>40666</v>
      </c>
      <c r="AA483" s="255"/>
      <c r="AB483" s="199" t="s">
        <v>1637</v>
      </c>
    </row>
    <row r="484" spans="1:28" x14ac:dyDescent="0.3">
      <c r="A484" s="248" t="s">
        <v>43</v>
      </c>
      <c r="B484" s="249" t="s">
        <v>1362</v>
      </c>
      <c r="C484" s="250">
        <v>54003</v>
      </c>
      <c r="D484" s="250"/>
      <c r="E484" s="250" t="s">
        <v>1363</v>
      </c>
      <c r="F484" s="249" t="s">
        <v>664</v>
      </c>
      <c r="G484" s="250" t="s">
        <v>437</v>
      </c>
      <c r="H484" s="250">
        <v>3</v>
      </c>
      <c r="I484" s="258" t="s">
        <v>609</v>
      </c>
      <c r="J484" s="249" t="s">
        <v>548</v>
      </c>
      <c r="K484" s="249" t="s">
        <v>437</v>
      </c>
      <c r="L484" s="249" t="s">
        <v>1364</v>
      </c>
      <c r="M484" s="249" t="s">
        <v>30</v>
      </c>
      <c r="N484" s="249" t="s">
        <v>40</v>
      </c>
      <c r="O484" s="251" t="s">
        <v>30</v>
      </c>
      <c r="P484" s="251" t="s">
        <v>30</v>
      </c>
      <c r="Q484" s="251">
        <v>39629</v>
      </c>
      <c r="R484" s="251" t="s">
        <v>30</v>
      </c>
      <c r="S484" s="251" t="s">
        <v>30</v>
      </c>
      <c r="T484" s="251" t="s">
        <v>30</v>
      </c>
      <c r="U484" s="251"/>
      <c r="V484" s="251"/>
      <c r="W484" s="251"/>
      <c r="X484" s="251"/>
      <c r="Y484" s="251">
        <v>39820</v>
      </c>
      <c r="Z484" s="251">
        <v>40001</v>
      </c>
      <c r="AA484" s="252" t="s">
        <v>437</v>
      </c>
      <c r="AB484" s="249" t="s">
        <v>437</v>
      </c>
    </row>
    <row r="485" spans="1:28" x14ac:dyDescent="0.3">
      <c r="A485" s="248" t="s">
        <v>43</v>
      </c>
      <c r="B485" s="249" t="s">
        <v>1365</v>
      </c>
      <c r="C485" s="250">
        <v>54003</v>
      </c>
      <c r="D485" s="250"/>
      <c r="E485" s="250" t="s">
        <v>1366</v>
      </c>
      <c r="F485" s="249" t="s">
        <v>437</v>
      </c>
      <c r="G485" s="250" t="s">
        <v>437</v>
      </c>
      <c r="H485" s="250">
        <v>1</v>
      </c>
      <c r="I485" s="249" t="s">
        <v>437</v>
      </c>
      <c r="J485" s="249" t="s">
        <v>437</v>
      </c>
      <c r="K485" s="249" t="s">
        <v>437</v>
      </c>
      <c r="L485" s="249" t="s">
        <v>437</v>
      </c>
      <c r="M485" s="249" t="s">
        <v>437</v>
      </c>
      <c r="N485" s="249" t="s">
        <v>437</v>
      </c>
      <c r="O485" s="251" t="s">
        <v>30</v>
      </c>
      <c r="P485" s="251" t="s">
        <v>30</v>
      </c>
      <c r="Q485" s="251">
        <v>37147</v>
      </c>
      <c r="R485" s="251" t="s">
        <v>30</v>
      </c>
      <c r="S485" s="251" t="s">
        <v>30</v>
      </c>
      <c r="T485" s="251" t="s">
        <v>30</v>
      </c>
      <c r="U485" s="251"/>
      <c r="V485" s="251"/>
      <c r="W485" s="251"/>
      <c r="X485" s="251"/>
      <c r="Y485" s="251">
        <v>37293</v>
      </c>
      <c r="Z485" s="251">
        <v>37474</v>
      </c>
      <c r="AA485" s="252"/>
      <c r="AB485" s="249"/>
    </row>
    <row r="486" spans="1:28" x14ac:dyDescent="0.3">
      <c r="A486" s="248" t="s">
        <v>43</v>
      </c>
      <c r="B486" s="249" t="s">
        <v>1367</v>
      </c>
      <c r="C486" s="250">
        <v>54005</v>
      </c>
      <c r="D486" s="250"/>
      <c r="E486" s="250" t="s">
        <v>1368</v>
      </c>
      <c r="F486" s="249" t="s">
        <v>664</v>
      </c>
      <c r="G486" s="250" t="s">
        <v>437</v>
      </c>
      <c r="H486" s="250">
        <v>5</v>
      </c>
      <c r="I486" s="249" t="s">
        <v>26</v>
      </c>
      <c r="J486" s="249" t="s">
        <v>759</v>
      </c>
      <c r="K486" s="249" t="s">
        <v>437</v>
      </c>
      <c r="L486" s="249" t="s">
        <v>1369</v>
      </c>
      <c r="M486" s="249" t="s">
        <v>30</v>
      </c>
      <c r="N486" s="249" t="s">
        <v>29</v>
      </c>
      <c r="O486" s="251" t="s">
        <v>30</v>
      </c>
      <c r="P486" s="251" t="s">
        <v>30</v>
      </c>
      <c r="Q486" s="251">
        <v>40998</v>
      </c>
      <c r="R486" s="251" t="s">
        <v>30</v>
      </c>
      <c r="S486" s="251">
        <v>41040</v>
      </c>
      <c r="T486" s="251" t="s">
        <v>30</v>
      </c>
      <c r="U486" s="251"/>
      <c r="V486" s="251"/>
      <c r="W486" s="251"/>
      <c r="X486" s="251"/>
      <c r="Y486" s="251">
        <v>41229</v>
      </c>
      <c r="Z486" s="251">
        <v>41410</v>
      </c>
      <c r="AA486" s="252" t="s">
        <v>437</v>
      </c>
      <c r="AB486" s="249" t="s">
        <v>437</v>
      </c>
    </row>
    <row r="487" spans="1:28" x14ac:dyDescent="0.3">
      <c r="A487" s="248" t="s">
        <v>43</v>
      </c>
      <c r="B487" s="249" t="s">
        <v>1370</v>
      </c>
      <c r="C487" s="250">
        <v>54007</v>
      </c>
      <c r="D487" s="250"/>
      <c r="E487" s="250" t="s">
        <v>1371</v>
      </c>
      <c r="F487" s="249" t="s">
        <v>664</v>
      </c>
      <c r="G487" s="250" t="s">
        <v>437</v>
      </c>
      <c r="H487" s="250">
        <v>5</v>
      </c>
      <c r="I487" s="249" t="s">
        <v>26</v>
      </c>
      <c r="J487" s="249" t="s">
        <v>644</v>
      </c>
      <c r="K487" s="249" t="s">
        <v>437</v>
      </c>
      <c r="L487" s="249" t="s">
        <v>41</v>
      </c>
      <c r="M487" s="249" t="s">
        <v>30</v>
      </c>
      <c r="N487" s="249" t="s">
        <v>29</v>
      </c>
      <c r="O487" s="251" t="s">
        <v>30</v>
      </c>
      <c r="P487" s="251" t="s">
        <v>30</v>
      </c>
      <c r="Q487" s="251">
        <v>39903</v>
      </c>
      <c r="R487" s="251" t="s">
        <v>30</v>
      </c>
      <c r="S487" s="251" t="s">
        <v>30</v>
      </c>
      <c r="T487" s="251" t="s">
        <v>30</v>
      </c>
      <c r="U487" s="251"/>
      <c r="V487" s="251"/>
      <c r="W487" s="251"/>
      <c r="X487" s="251"/>
      <c r="Y487" s="251">
        <v>40105</v>
      </c>
      <c r="Z487" s="251">
        <v>40287</v>
      </c>
      <c r="AA487" s="278"/>
      <c r="AB487" s="204"/>
    </row>
    <row r="488" spans="1:28" x14ac:dyDescent="0.3">
      <c r="A488" s="248" t="s">
        <v>43</v>
      </c>
      <c r="B488" s="249" t="s">
        <v>1372</v>
      </c>
      <c r="C488" s="250">
        <v>54009</v>
      </c>
      <c r="D488" s="250"/>
      <c r="E488" s="250" t="s">
        <v>1373</v>
      </c>
      <c r="F488" s="249" t="s">
        <v>664</v>
      </c>
      <c r="G488" s="250" t="s">
        <v>437</v>
      </c>
      <c r="H488" s="250">
        <v>6</v>
      </c>
      <c r="I488" s="249" t="s">
        <v>26</v>
      </c>
      <c r="J488" s="249" t="s">
        <v>644</v>
      </c>
      <c r="K488" s="249" t="s">
        <v>437</v>
      </c>
      <c r="L488" s="249" t="s">
        <v>41</v>
      </c>
      <c r="M488" s="249" t="s">
        <v>30</v>
      </c>
      <c r="N488" s="249" t="s">
        <v>29</v>
      </c>
      <c r="O488" s="251" t="s">
        <v>30</v>
      </c>
      <c r="P488" s="251" t="s">
        <v>30</v>
      </c>
      <c r="Q488" s="251">
        <v>39843</v>
      </c>
      <c r="R488" s="251" t="s">
        <v>30</v>
      </c>
      <c r="S488" s="251" t="s">
        <v>30</v>
      </c>
      <c r="T488" s="251" t="s">
        <v>30</v>
      </c>
      <c r="U488" s="251"/>
      <c r="V488" s="251"/>
      <c r="W488" s="251"/>
      <c r="X488" s="251"/>
      <c r="Y488" s="251">
        <v>40105</v>
      </c>
      <c r="Z488" s="251">
        <v>40287</v>
      </c>
      <c r="AA488" s="252" t="s">
        <v>437</v>
      </c>
      <c r="AB488" s="204"/>
    </row>
    <row r="489" spans="1:28" x14ac:dyDescent="0.3">
      <c r="A489" s="248" t="s">
        <v>43</v>
      </c>
      <c r="B489" s="249" t="s">
        <v>1374</v>
      </c>
      <c r="C489" s="250">
        <v>54011</v>
      </c>
      <c r="D489" s="250"/>
      <c r="E489" s="250" t="s">
        <v>1375</v>
      </c>
      <c r="F489" s="249" t="s">
        <v>437</v>
      </c>
      <c r="G489" s="250" t="s">
        <v>437</v>
      </c>
      <c r="H489" s="250">
        <v>4</v>
      </c>
      <c r="I489" s="249" t="s">
        <v>437</v>
      </c>
      <c r="J489" s="249" t="s">
        <v>437</v>
      </c>
      <c r="K489" s="249" t="s">
        <v>437</v>
      </c>
      <c r="L489" s="249" t="s">
        <v>437</v>
      </c>
      <c r="M489" s="249" t="s">
        <v>437</v>
      </c>
      <c r="N489" s="249" t="s">
        <v>437</v>
      </c>
      <c r="O489" s="251" t="s">
        <v>30</v>
      </c>
      <c r="P489" s="251" t="s">
        <v>30</v>
      </c>
      <c r="Q489" s="251">
        <v>38098</v>
      </c>
      <c r="R489" s="251" t="s">
        <v>30</v>
      </c>
      <c r="S489" s="251" t="s">
        <v>30</v>
      </c>
      <c r="T489" s="251" t="s">
        <v>30</v>
      </c>
      <c r="U489" s="251"/>
      <c r="V489" s="251"/>
      <c r="W489" s="251"/>
      <c r="X489" s="251"/>
      <c r="Y489" s="251">
        <v>38337</v>
      </c>
      <c r="Z489" s="251">
        <v>38519</v>
      </c>
      <c r="AA489" s="252" t="s">
        <v>437</v>
      </c>
      <c r="AB489" s="249" t="s">
        <v>1446</v>
      </c>
    </row>
    <row r="490" spans="1:28" x14ac:dyDescent="0.3">
      <c r="A490" s="248" t="s">
        <v>43</v>
      </c>
      <c r="B490" s="249" t="s">
        <v>1376</v>
      </c>
      <c r="C490" s="250">
        <v>54011</v>
      </c>
      <c r="D490" s="250"/>
      <c r="E490" s="250" t="s">
        <v>1377</v>
      </c>
      <c r="F490" s="249" t="s">
        <v>436</v>
      </c>
      <c r="G490" s="250" t="s">
        <v>437</v>
      </c>
      <c r="H490" s="250">
        <v>3</v>
      </c>
      <c r="I490" s="249" t="s">
        <v>26</v>
      </c>
      <c r="J490" s="249" t="s">
        <v>759</v>
      </c>
      <c r="K490" s="249" t="s">
        <v>437</v>
      </c>
      <c r="L490" s="249" t="s">
        <v>29</v>
      </c>
      <c r="M490" s="249" t="s">
        <v>30</v>
      </c>
      <c r="N490" s="249" t="s">
        <v>29</v>
      </c>
      <c r="O490" s="251" t="s">
        <v>30</v>
      </c>
      <c r="P490" s="251" t="s">
        <v>30</v>
      </c>
      <c r="Q490" s="251">
        <v>41305</v>
      </c>
      <c r="R490" s="251" t="s">
        <v>30</v>
      </c>
      <c r="S490" s="251" t="s">
        <v>30</v>
      </c>
      <c r="T490" s="251" t="s">
        <v>30</v>
      </c>
      <c r="U490" s="251"/>
      <c r="V490" s="251"/>
      <c r="W490" s="251"/>
      <c r="X490" s="251"/>
      <c r="Y490" s="251">
        <v>41505</v>
      </c>
      <c r="Z490" s="251">
        <v>41689</v>
      </c>
      <c r="AA490" s="252" t="s">
        <v>437</v>
      </c>
      <c r="AB490" s="204"/>
    </row>
    <row r="491" spans="1:28" x14ac:dyDescent="0.3">
      <c r="A491" s="199" t="s">
        <v>43</v>
      </c>
      <c r="B491" s="204" t="s">
        <v>175</v>
      </c>
      <c r="C491" s="198"/>
      <c r="D491" s="205" t="s">
        <v>203</v>
      </c>
      <c r="E491" s="228" t="s">
        <v>353</v>
      </c>
      <c r="F491" s="204" t="s">
        <v>25</v>
      </c>
      <c r="G491" s="198"/>
      <c r="H491" s="198" t="s">
        <v>35</v>
      </c>
      <c r="I491" s="258" t="s">
        <v>609</v>
      </c>
      <c r="J491" s="204" t="s">
        <v>176</v>
      </c>
      <c r="K491" s="204" t="s">
        <v>173</v>
      </c>
      <c r="L491" s="204" t="s">
        <v>35</v>
      </c>
      <c r="M491" s="198" t="s">
        <v>35</v>
      </c>
      <c r="N491" s="204" t="s">
        <v>35</v>
      </c>
      <c r="O491" s="161">
        <v>43348</v>
      </c>
      <c r="P491" s="198" t="s">
        <v>30</v>
      </c>
      <c r="Q491" s="161" t="s">
        <v>30</v>
      </c>
      <c r="R491" s="198" t="s">
        <v>30</v>
      </c>
      <c r="S491" s="198" t="s">
        <v>30</v>
      </c>
      <c r="T491" s="198" t="s">
        <v>30</v>
      </c>
      <c r="U491" s="198" t="s">
        <v>30</v>
      </c>
      <c r="V491" s="198" t="s">
        <v>30</v>
      </c>
      <c r="W491" s="198" t="s">
        <v>30</v>
      </c>
      <c r="X491" s="198" t="s">
        <v>30</v>
      </c>
      <c r="Y491" s="198" t="s">
        <v>30</v>
      </c>
      <c r="Z491" s="198" t="s">
        <v>30</v>
      </c>
      <c r="AA491" s="252" t="s">
        <v>437</v>
      </c>
      <c r="AB491" s="249" t="s">
        <v>437</v>
      </c>
    </row>
    <row r="492" spans="1:28" x14ac:dyDescent="0.3">
      <c r="A492" s="248" t="s">
        <v>43</v>
      </c>
      <c r="B492" s="249" t="s">
        <v>1378</v>
      </c>
      <c r="C492" s="250">
        <v>54013</v>
      </c>
      <c r="D492" s="250"/>
      <c r="E492" s="250" t="s">
        <v>1379</v>
      </c>
      <c r="F492" s="249" t="s">
        <v>664</v>
      </c>
      <c r="G492" s="250" t="s">
        <v>437</v>
      </c>
      <c r="H492" s="250">
        <v>2</v>
      </c>
      <c r="I492" s="249" t="s">
        <v>26</v>
      </c>
      <c r="J492" s="249" t="s">
        <v>644</v>
      </c>
      <c r="K492" s="249" t="s">
        <v>437</v>
      </c>
      <c r="L492" s="249" t="s">
        <v>41</v>
      </c>
      <c r="M492" s="249" t="s">
        <v>30</v>
      </c>
      <c r="N492" s="249" t="s">
        <v>29</v>
      </c>
      <c r="O492" s="251" t="s">
        <v>30</v>
      </c>
      <c r="P492" s="251" t="s">
        <v>30</v>
      </c>
      <c r="Q492" s="251">
        <v>39994</v>
      </c>
      <c r="R492" s="251" t="s">
        <v>30</v>
      </c>
      <c r="S492" s="251" t="s">
        <v>30</v>
      </c>
      <c r="T492" s="251" t="s">
        <v>30</v>
      </c>
      <c r="U492" s="251"/>
      <c r="V492" s="251"/>
      <c r="W492" s="251"/>
      <c r="X492" s="251"/>
      <c r="Y492" s="251">
        <v>40165</v>
      </c>
      <c r="Z492" s="251">
        <v>40347</v>
      </c>
      <c r="AA492" s="252" t="s">
        <v>437</v>
      </c>
      <c r="AB492" s="249" t="s">
        <v>437</v>
      </c>
    </row>
    <row r="493" spans="1:28" x14ac:dyDescent="0.3">
      <c r="A493" s="248" t="s">
        <v>43</v>
      </c>
      <c r="B493" s="249" t="s">
        <v>1380</v>
      </c>
      <c r="C493" s="250">
        <v>54015</v>
      </c>
      <c r="D493" s="250"/>
      <c r="E493" s="250" t="s">
        <v>1381</v>
      </c>
      <c r="F493" s="249" t="s">
        <v>664</v>
      </c>
      <c r="G493" s="250" t="s">
        <v>437</v>
      </c>
      <c r="H493" s="250">
        <v>2</v>
      </c>
      <c r="I493" s="249" t="s">
        <v>26</v>
      </c>
      <c r="J493" s="249" t="s">
        <v>443</v>
      </c>
      <c r="K493" s="249" t="s">
        <v>437</v>
      </c>
      <c r="L493" s="249" t="s">
        <v>1369</v>
      </c>
      <c r="M493" s="249" t="s">
        <v>30</v>
      </c>
      <c r="N493" s="249" t="s">
        <v>29</v>
      </c>
      <c r="O493" s="251" t="s">
        <v>30</v>
      </c>
      <c r="P493" s="251" t="s">
        <v>30</v>
      </c>
      <c r="Q493" s="251">
        <v>40939</v>
      </c>
      <c r="R493" s="251" t="s">
        <v>30</v>
      </c>
      <c r="S493" s="251">
        <v>40997</v>
      </c>
      <c r="T493" s="251" t="s">
        <v>30</v>
      </c>
      <c r="U493" s="251"/>
      <c r="V493" s="251"/>
      <c r="W493" s="251"/>
      <c r="X493" s="251"/>
      <c r="Y493" s="251">
        <v>41127</v>
      </c>
      <c r="Z493" s="251">
        <v>41311</v>
      </c>
      <c r="AA493" s="252" t="s">
        <v>437</v>
      </c>
      <c r="AB493" s="204"/>
    </row>
    <row r="494" spans="1:28" x14ac:dyDescent="0.3">
      <c r="A494" s="248" t="s">
        <v>43</v>
      </c>
      <c r="B494" s="249" t="s">
        <v>1382</v>
      </c>
      <c r="C494" s="250">
        <v>54017</v>
      </c>
      <c r="D494" s="250"/>
      <c r="E494" s="250" t="s">
        <v>1383</v>
      </c>
      <c r="F494" s="249" t="s">
        <v>664</v>
      </c>
      <c r="G494" s="250" t="s">
        <v>437</v>
      </c>
      <c r="H494" s="250">
        <v>2</v>
      </c>
      <c r="I494" s="249" t="s">
        <v>26</v>
      </c>
      <c r="J494" s="249" t="s">
        <v>644</v>
      </c>
      <c r="K494" s="249" t="s">
        <v>437</v>
      </c>
      <c r="L494" s="249" t="s">
        <v>41</v>
      </c>
      <c r="M494" s="249" t="s">
        <v>30</v>
      </c>
      <c r="N494" s="249" t="s">
        <v>29</v>
      </c>
      <c r="O494" s="251" t="s">
        <v>30</v>
      </c>
      <c r="P494" s="251" t="s">
        <v>30</v>
      </c>
      <c r="Q494" s="251">
        <v>40228</v>
      </c>
      <c r="R494" s="251" t="s">
        <v>30</v>
      </c>
      <c r="S494" s="251">
        <v>40297</v>
      </c>
      <c r="T494" s="251" t="s">
        <v>30</v>
      </c>
      <c r="U494" s="251"/>
      <c r="V494" s="251"/>
      <c r="W494" s="251"/>
      <c r="X494" s="251"/>
      <c r="Y494" s="251">
        <v>40637</v>
      </c>
      <c r="Z494" s="251">
        <v>40820</v>
      </c>
      <c r="AA494" s="252" t="s">
        <v>437</v>
      </c>
      <c r="AB494" s="204"/>
    </row>
    <row r="495" spans="1:28" x14ac:dyDescent="0.3">
      <c r="A495" s="248" t="s">
        <v>43</v>
      </c>
      <c r="B495" s="249" t="s">
        <v>1385</v>
      </c>
      <c r="C495" s="250">
        <v>54019</v>
      </c>
      <c r="D495" s="250"/>
      <c r="E495" s="250" t="s">
        <v>1386</v>
      </c>
      <c r="F495" s="249" t="s">
        <v>39</v>
      </c>
      <c r="G495" s="250" t="s">
        <v>437</v>
      </c>
      <c r="H495" s="250">
        <v>12</v>
      </c>
      <c r="I495" s="258" t="s">
        <v>609</v>
      </c>
      <c r="J495" s="249" t="s">
        <v>644</v>
      </c>
      <c r="K495" s="249" t="s">
        <v>437</v>
      </c>
      <c r="L495" s="249" t="s">
        <v>1387</v>
      </c>
      <c r="M495" s="249" t="s">
        <v>30</v>
      </c>
      <c r="N495" s="249" t="s">
        <v>440</v>
      </c>
      <c r="O495" s="251" t="s">
        <v>30</v>
      </c>
      <c r="P495" s="251" t="s">
        <v>30</v>
      </c>
      <c r="Q495" s="251">
        <v>39962</v>
      </c>
      <c r="R495" s="251" t="s">
        <v>30</v>
      </c>
      <c r="S495" s="251" t="s">
        <v>30</v>
      </c>
      <c r="T495" s="251" t="s">
        <v>30</v>
      </c>
      <c r="U495" s="251"/>
      <c r="V495" s="251"/>
      <c r="W495" s="251"/>
      <c r="X495" s="251"/>
      <c r="Y495" s="251">
        <v>40240</v>
      </c>
      <c r="Z495" s="251">
        <v>40424</v>
      </c>
      <c r="AA495" s="252" t="s">
        <v>437</v>
      </c>
      <c r="AB495" s="249" t="s">
        <v>1416</v>
      </c>
    </row>
    <row r="496" spans="1:28" x14ac:dyDescent="0.3">
      <c r="A496" s="248" t="s">
        <v>43</v>
      </c>
      <c r="B496" s="249" t="s">
        <v>1388</v>
      </c>
      <c r="C496" s="250">
        <v>54021</v>
      </c>
      <c r="D496" s="250"/>
      <c r="E496" s="250" t="s">
        <v>1389</v>
      </c>
      <c r="F496" s="249" t="s">
        <v>437</v>
      </c>
      <c r="G496" s="250" t="s">
        <v>437</v>
      </c>
      <c r="H496" s="250">
        <v>3</v>
      </c>
      <c r="I496" s="249" t="s">
        <v>861</v>
      </c>
      <c r="J496" s="249" t="s">
        <v>644</v>
      </c>
      <c r="K496" s="249" t="s">
        <v>437</v>
      </c>
      <c r="L496" s="249" t="s">
        <v>437</v>
      </c>
      <c r="M496" s="249" t="s">
        <v>437</v>
      </c>
      <c r="N496" s="249" t="s">
        <v>437</v>
      </c>
      <c r="O496" s="251" t="s">
        <v>30</v>
      </c>
      <c r="P496" s="251" t="s">
        <v>30</v>
      </c>
      <c r="Q496" s="251">
        <v>39575</v>
      </c>
      <c r="R496" s="251" t="s">
        <v>30</v>
      </c>
      <c r="S496" s="251" t="s">
        <v>30</v>
      </c>
      <c r="T496" s="251" t="s">
        <v>30</v>
      </c>
      <c r="U496" s="251"/>
      <c r="V496" s="251"/>
      <c r="W496" s="251"/>
      <c r="X496" s="251"/>
      <c r="Y496" s="251">
        <v>39798</v>
      </c>
      <c r="Z496" s="251">
        <v>39980</v>
      </c>
      <c r="AA496" s="252" t="s">
        <v>437</v>
      </c>
      <c r="AB496" s="249" t="s">
        <v>437</v>
      </c>
    </row>
    <row r="497" spans="1:28" x14ac:dyDescent="0.3">
      <c r="A497" s="248" t="s">
        <v>43</v>
      </c>
      <c r="B497" s="249" t="s">
        <v>1390</v>
      </c>
      <c r="C497" s="250">
        <v>54023</v>
      </c>
      <c r="D497" s="250"/>
      <c r="E497" s="250" t="s">
        <v>1391</v>
      </c>
      <c r="F497" s="249" t="s">
        <v>437</v>
      </c>
      <c r="G497" s="250" t="s">
        <v>437</v>
      </c>
      <c r="H497" s="250">
        <v>3</v>
      </c>
      <c r="I497" s="258" t="s">
        <v>609</v>
      </c>
      <c r="J497" s="249" t="s">
        <v>644</v>
      </c>
      <c r="K497" s="249" t="s">
        <v>437</v>
      </c>
      <c r="L497" s="249" t="s">
        <v>437</v>
      </c>
      <c r="M497" s="249" t="s">
        <v>437</v>
      </c>
      <c r="N497" s="249" t="s">
        <v>437</v>
      </c>
      <c r="O497" s="251" t="s">
        <v>30</v>
      </c>
      <c r="P497" s="251" t="s">
        <v>30</v>
      </c>
      <c r="Q497" s="251">
        <v>39660</v>
      </c>
      <c r="R497" s="251" t="s">
        <v>30</v>
      </c>
      <c r="S497" s="251" t="s">
        <v>30</v>
      </c>
      <c r="T497" s="251" t="s">
        <v>30</v>
      </c>
      <c r="U497" s="251"/>
      <c r="V497" s="251"/>
      <c r="W497" s="251"/>
      <c r="X497" s="251"/>
      <c r="Y497" s="251">
        <v>39874</v>
      </c>
      <c r="Z497" s="251">
        <v>40058</v>
      </c>
      <c r="AA497" s="252" t="s">
        <v>437</v>
      </c>
      <c r="AB497" s="249" t="s">
        <v>437</v>
      </c>
    </row>
    <row r="498" spans="1:28" x14ac:dyDescent="0.3">
      <c r="A498" s="199" t="s">
        <v>43</v>
      </c>
      <c r="B498" s="199" t="s">
        <v>1542</v>
      </c>
      <c r="C498" s="206">
        <v>54023</v>
      </c>
      <c r="D498" s="207"/>
      <c r="E498" s="228" t="s">
        <v>353</v>
      </c>
      <c r="F498" s="204"/>
      <c r="G498" s="204"/>
      <c r="H498" s="198">
        <v>3</v>
      </c>
      <c r="I498" s="204" t="s">
        <v>609</v>
      </c>
      <c r="J498" s="199" t="s">
        <v>178</v>
      </c>
      <c r="K498" s="204" t="s">
        <v>287</v>
      </c>
      <c r="L498" s="204" t="s">
        <v>288</v>
      </c>
      <c r="M498" s="198" t="s">
        <v>35</v>
      </c>
      <c r="N498" s="204" t="s">
        <v>35</v>
      </c>
      <c r="O498" s="161" t="s">
        <v>30</v>
      </c>
      <c r="P498" s="161" t="s">
        <v>30</v>
      </c>
      <c r="Q498" s="161" t="s">
        <v>30</v>
      </c>
      <c r="R498" s="161" t="s">
        <v>30</v>
      </c>
      <c r="S498" s="161" t="s">
        <v>30</v>
      </c>
      <c r="T498" s="251"/>
      <c r="U498" s="251"/>
      <c r="V498" s="161" t="s">
        <v>30</v>
      </c>
      <c r="W498" s="161" t="s">
        <v>30</v>
      </c>
      <c r="X498" s="161" t="s">
        <v>30</v>
      </c>
      <c r="Y498" s="161" t="s">
        <v>30</v>
      </c>
      <c r="Z498" s="161" t="s">
        <v>30</v>
      </c>
      <c r="AA498" s="252" t="s">
        <v>437</v>
      </c>
      <c r="AB498" s="252" t="s">
        <v>1152</v>
      </c>
    </row>
    <row r="499" spans="1:28" x14ac:dyDescent="0.3">
      <c r="A499" s="248" t="s">
        <v>43</v>
      </c>
      <c r="B499" s="249" t="s">
        <v>1392</v>
      </c>
      <c r="C499" s="250">
        <v>54023</v>
      </c>
      <c r="D499" s="250"/>
      <c r="E499" s="250" t="s">
        <v>560</v>
      </c>
      <c r="F499" s="249" t="s">
        <v>44</v>
      </c>
      <c r="G499" s="250"/>
      <c r="H499" s="250">
        <v>2</v>
      </c>
      <c r="I499" s="258" t="s">
        <v>609</v>
      </c>
      <c r="J499" s="249" t="s">
        <v>176</v>
      </c>
      <c r="K499" s="249" t="s">
        <v>28</v>
      </c>
      <c r="L499" s="249" t="s">
        <v>70</v>
      </c>
      <c r="M499" s="249" t="s">
        <v>30</v>
      </c>
      <c r="N499" s="249" t="s">
        <v>34</v>
      </c>
      <c r="O499" s="250" t="s">
        <v>30</v>
      </c>
      <c r="P499" s="250" t="s">
        <v>35</v>
      </c>
      <c r="Q499" s="251">
        <v>42741</v>
      </c>
      <c r="R499" s="251"/>
      <c r="S499" s="251">
        <v>42788</v>
      </c>
      <c r="T499" s="251"/>
      <c r="U499" s="251"/>
      <c r="V499" s="251">
        <v>43088</v>
      </c>
      <c r="W499" s="251">
        <v>43178</v>
      </c>
      <c r="X499" s="251"/>
      <c r="Y499" s="251">
        <v>43313</v>
      </c>
      <c r="Z499" s="251">
        <v>43497</v>
      </c>
      <c r="AA499" s="252" t="s">
        <v>437</v>
      </c>
      <c r="AB499" s="249" t="s">
        <v>1403</v>
      </c>
    </row>
    <row r="500" spans="1:28" x14ac:dyDescent="0.3">
      <c r="A500" s="199" t="s">
        <v>43</v>
      </c>
      <c r="B500" s="199" t="s">
        <v>297</v>
      </c>
      <c r="C500" s="198">
        <v>54025</v>
      </c>
      <c r="D500" s="207" t="s">
        <v>204</v>
      </c>
      <c r="E500" s="228" t="s">
        <v>305</v>
      </c>
      <c r="F500" s="204"/>
      <c r="G500" s="204"/>
      <c r="H500" s="198">
        <v>8</v>
      </c>
      <c r="I500" s="204" t="s">
        <v>609</v>
      </c>
      <c r="J500" s="199" t="s">
        <v>178</v>
      </c>
      <c r="K500" s="204" t="s">
        <v>287</v>
      </c>
      <c r="L500" s="204" t="s">
        <v>288</v>
      </c>
      <c r="M500" s="198" t="s">
        <v>35</v>
      </c>
      <c r="N500" s="204" t="s">
        <v>35</v>
      </c>
      <c r="O500" s="198" t="s">
        <v>30</v>
      </c>
      <c r="P500" s="161">
        <v>43614</v>
      </c>
      <c r="Q500" s="161">
        <v>43864</v>
      </c>
      <c r="R500" s="161" t="s">
        <v>30</v>
      </c>
      <c r="S500" s="161" t="s">
        <v>30</v>
      </c>
      <c r="T500" s="251"/>
      <c r="U500" s="251"/>
      <c r="V500" s="161" t="s">
        <v>30</v>
      </c>
      <c r="W500" s="161" t="s">
        <v>30</v>
      </c>
      <c r="X500" s="161" t="s">
        <v>30</v>
      </c>
      <c r="Y500" s="161" t="s">
        <v>30</v>
      </c>
      <c r="Z500" s="161" t="s">
        <v>30</v>
      </c>
      <c r="AA500" s="258"/>
      <c r="AB500" s="258"/>
    </row>
    <row r="501" spans="1:28" x14ac:dyDescent="0.3">
      <c r="A501" s="248" t="s">
        <v>43</v>
      </c>
      <c r="B501" s="249" t="s">
        <v>1393</v>
      </c>
      <c r="C501" s="250">
        <v>54025</v>
      </c>
      <c r="D501" s="250"/>
      <c r="E501" s="250" t="s">
        <v>1394</v>
      </c>
      <c r="F501" s="249" t="s">
        <v>664</v>
      </c>
      <c r="G501" s="250" t="s">
        <v>437</v>
      </c>
      <c r="H501" s="250">
        <v>8</v>
      </c>
      <c r="I501" s="258" t="s">
        <v>609</v>
      </c>
      <c r="J501" s="249" t="s">
        <v>759</v>
      </c>
      <c r="K501" s="249" t="s">
        <v>437</v>
      </c>
      <c r="L501" s="249" t="s">
        <v>1387</v>
      </c>
      <c r="M501" s="249" t="s">
        <v>30</v>
      </c>
      <c r="N501" s="249" t="s">
        <v>40</v>
      </c>
      <c r="O501" s="251" t="s">
        <v>30</v>
      </c>
      <c r="P501" s="251" t="s">
        <v>30</v>
      </c>
      <c r="Q501" s="251">
        <v>40806</v>
      </c>
      <c r="R501" s="251" t="s">
        <v>30</v>
      </c>
      <c r="S501" s="251">
        <v>40862</v>
      </c>
      <c r="T501" s="251" t="s">
        <v>30</v>
      </c>
      <c r="U501" s="251"/>
      <c r="V501" s="251"/>
      <c r="W501" s="251"/>
      <c r="X501" s="251"/>
      <c r="Y501" s="251">
        <v>41015</v>
      </c>
      <c r="Z501" s="251">
        <v>41198</v>
      </c>
      <c r="AA501" s="252" t="s">
        <v>437</v>
      </c>
      <c r="AB501" s="249" t="s">
        <v>437</v>
      </c>
    </row>
    <row r="502" spans="1:28" x14ac:dyDescent="0.3">
      <c r="A502" s="199" t="s">
        <v>43</v>
      </c>
      <c r="B502" s="204" t="s">
        <v>177</v>
      </c>
      <c r="C502" s="198"/>
      <c r="D502" s="205" t="s">
        <v>204</v>
      </c>
      <c r="E502" s="228" t="s">
        <v>354</v>
      </c>
      <c r="F502" s="204" t="s">
        <v>25</v>
      </c>
      <c r="G502" s="198"/>
      <c r="H502" s="198" t="s">
        <v>35</v>
      </c>
      <c r="I502" s="258" t="s">
        <v>609</v>
      </c>
      <c r="J502" s="204" t="s">
        <v>178</v>
      </c>
      <c r="K502" s="204" t="s">
        <v>173</v>
      </c>
      <c r="L502" s="204" t="s">
        <v>35</v>
      </c>
      <c r="M502" s="198" t="s">
        <v>35</v>
      </c>
      <c r="N502" s="204" t="s">
        <v>35</v>
      </c>
      <c r="O502" s="161">
        <v>43347</v>
      </c>
      <c r="P502" s="198" t="s">
        <v>30</v>
      </c>
      <c r="Q502" s="161" t="s">
        <v>30</v>
      </c>
      <c r="R502" s="198" t="s">
        <v>30</v>
      </c>
      <c r="S502" s="198" t="s">
        <v>30</v>
      </c>
      <c r="T502" s="198" t="s">
        <v>30</v>
      </c>
      <c r="U502" s="198" t="s">
        <v>30</v>
      </c>
      <c r="V502" s="198" t="s">
        <v>30</v>
      </c>
      <c r="W502" s="198" t="s">
        <v>30</v>
      </c>
      <c r="X502" s="198" t="s">
        <v>30</v>
      </c>
      <c r="Y502" s="198" t="s">
        <v>30</v>
      </c>
      <c r="Z502" s="198" t="s">
        <v>30</v>
      </c>
      <c r="AA502" s="252" t="s">
        <v>437</v>
      </c>
      <c r="AB502" s="249" t="s">
        <v>1434</v>
      </c>
    </row>
    <row r="503" spans="1:28" x14ac:dyDescent="0.3">
      <c r="A503" s="248" t="s">
        <v>43</v>
      </c>
      <c r="B503" s="249" t="s">
        <v>1395</v>
      </c>
      <c r="C503" s="250">
        <v>54027</v>
      </c>
      <c r="D503" s="250"/>
      <c r="E503" s="250" t="s">
        <v>1396</v>
      </c>
      <c r="F503" s="249" t="s">
        <v>437</v>
      </c>
      <c r="G503" s="250" t="s">
        <v>437</v>
      </c>
      <c r="H503" s="250">
        <v>3</v>
      </c>
      <c r="I503" s="249" t="s">
        <v>437</v>
      </c>
      <c r="J503" s="249" t="s">
        <v>437</v>
      </c>
      <c r="K503" s="249" t="s">
        <v>437</v>
      </c>
      <c r="L503" s="249" t="s">
        <v>437</v>
      </c>
      <c r="M503" s="249" t="s">
        <v>437</v>
      </c>
      <c r="N503" s="249" t="s">
        <v>437</v>
      </c>
      <c r="O503" s="251" t="s">
        <v>30</v>
      </c>
      <c r="P503" s="251" t="s">
        <v>30</v>
      </c>
      <c r="Q503" s="251">
        <v>36728</v>
      </c>
      <c r="R503" s="251" t="s">
        <v>30</v>
      </c>
      <c r="S503" s="251" t="s">
        <v>30</v>
      </c>
      <c r="T503" s="251" t="s">
        <v>30</v>
      </c>
      <c r="U503" s="251"/>
      <c r="V503" s="251"/>
      <c r="W503" s="251"/>
      <c r="X503" s="251"/>
      <c r="Y503" s="251">
        <v>37383</v>
      </c>
      <c r="Z503" s="251">
        <v>37567</v>
      </c>
      <c r="AA503" s="252" t="s">
        <v>437</v>
      </c>
      <c r="AB503" s="249" t="s">
        <v>437</v>
      </c>
    </row>
    <row r="504" spans="1:28" x14ac:dyDescent="0.3">
      <c r="A504" s="248" t="s">
        <v>43</v>
      </c>
      <c r="B504" s="249" t="s">
        <v>1397</v>
      </c>
      <c r="C504" s="250">
        <v>54029</v>
      </c>
      <c r="D504" s="250"/>
      <c r="E504" s="250" t="s">
        <v>1398</v>
      </c>
      <c r="F504" s="249" t="s">
        <v>664</v>
      </c>
      <c r="G504" s="250" t="s">
        <v>437</v>
      </c>
      <c r="H504" s="250">
        <v>4</v>
      </c>
      <c r="I504" s="249" t="s">
        <v>26</v>
      </c>
      <c r="J504" s="249" t="s">
        <v>644</v>
      </c>
      <c r="K504" s="249" t="s">
        <v>437</v>
      </c>
      <c r="L504" s="249" t="s">
        <v>41</v>
      </c>
      <c r="M504" s="249" t="s">
        <v>30</v>
      </c>
      <c r="N504" s="249" t="s">
        <v>29</v>
      </c>
      <c r="O504" s="251" t="s">
        <v>30</v>
      </c>
      <c r="P504" s="251" t="s">
        <v>30</v>
      </c>
      <c r="Q504" s="251">
        <v>39843</v>
      </c>
      <c r="R504" s="251" t="s">
        <v>30</v>
      </c>
      <c r="S504" s="251" t="s">
        <v>30</v>
      </c>
      <c r="T504" s="251" t="s">
        <v>30</v>
      </c>
      <c r="U504" s="251"/>
      <c r="V504" s="251"/>
      <c r="W504" s="251"/>
      <c r="X504" s="251"/>
      <c r="Y504" s="251">
        <v>40105</v>
      </c>
      <c r="Z504" s="251">
        <v>40287</v>
      </c>
      <c r="AA504" s="252" t="s">
        <v>437</v>
      </c>
      <c r="AB504" s="204"/>
    </row>
    <row r="505" spans="1:28" x14ac:dyDescent="0.3">
      <c r="A505" s="248" t="s">
        <v>43</v>
      </c>
      <c r="B505" s="249" t="s">
        <v>1399</v>
      </c>
      <c r="C505" s="250">
        <v>54031</v>
      </c>
      <c r="D505" s="250"/>
      <c r="E505" s="250" t="s">
        <v>1400</v>
      </c>
      <c r="F505" s="249" t="s">
        <v>914</v>
      </c>
      <c r="G505" s="250" t="s">
        <v>437</v>
      </c>
      <c r="H505" s="250">
        <v>3</v>
      </c>
      <c r="I505" s="258" t="s">
        <v>609</v>
      </c>
      <c r="J505" s="249" t="s">
        <v>644</v>
      </c>
      <c r="K505" s="249" t="s">
        <v>437</v>
      </c>
      <c r="L505" s="249" t="s">
        <v>1364</v>
      </c>
      <c r="M505" s="249" t="s">
        <v>30</v>
      </c>
      <c r="N505" s="249" t="s">
        <v>40</v>
      </c>
      <c r="O505" s="251" t="s">
        <v>30</v>
      </c>
      <c r="P505" s="251" t="s">
        <v>30</v>
      </c>
      <c r="Q505" s="251">
        <v>39708</v>
      </c>
      <c r="R505" s="251" t="s">
        <v>30</v>
      </c>
      <c r="S505" s="251" t="s">
        <v>30</v>
      </c>
      <c r="T505" s="251" t="s">
        <v>30</v>
      </c>
      <c r="U505" s="251"/>
      <c r="V505" s="251"/>
      <c r="W505" s="251"/>
      <c r="X505" s="251"/>
      <c r="Y505" s="251">
        <v>39874</v>
      </c>
      <c r="Z505" s="251">
        <v>40058</v>
      </c>
      <c r="AA505" s="252" t="s">
        <v>437</v>
      </c>
      <c r="AB505" s="249" t="s">
        <v>437</v>
      </c>
    </row>
    <row r="506" spans="1:28" x14ac:dyDescent="0.3">
      <c r="A506" s="248" t="s">
        <v>43</v>
      </c>
      <c r="B506" s="249" t="s">
        <v>1401</v>
      </c>
      <c r="C506" s="250">
        <v>54033</v>
      </c>
      <c r="D506" s="250"/>
      <c r="E506" s="250" t="s">
        <v>1402</v>
      </c>
      <c r="F506" s="249" t="s">
        <v>25</v>
      </c>
      <c r="G506" s="250" t="s">
        <v>437</v>
      </c>
      <c r="H506" s="250">
        <v>11</v>
      </c>
      <c r="I506" s="258" t="s">
        <v>609</v>
      </c>
      <c r="J506" s="249" t="s">
        <v>759</v>
      </c>
      <c r="K506" s="249" t="s">
        <v>437</v>
      </c>
      <c r="L506" s="249" t="s">
        <v>41</v>
      </c>
      <c r="M506" s="249" t="s">
        <v>30</v>
      </c>
      <c r="N506" s="249" t="s">
        <v>459</v>
      </c>
      <c r="O506" s="251" t="s">
        <v>30</v>
      </c>
      <c r="P506" s="251" t="s">
        <v>30</v>
      </c>
      <c r="Q506" s="251">
        <v>40525</v>
      </c>
      <c r="R506" s="251" t="s">
        <v>30</v>
      </c>
      <c r="S506" s="251">
        <v>40568</v>
      </c>
      <c r="T506" s="251" t="s">
        <v>30</v>
      </c>
      <c r="U506" s="251"/>
      <c r="V506" s="251"/>
      <c r="W506" s="251">
        <v>40915</v>
      </c>
      <c r="X506" s="251"/>
      <c r="Y506" s="251">
        <v>41001</v>
      </c>
      <c r="Z506" s="251">
        <v>41184</v>
      </c>
      <c r="AA506" s="252" t="s">
        <v>437</v>
      </c>
      <c r="AB506" s="249" t="s">
        <v>1443</v>
      </c>
    </row>
    <row r="507" spans="1:28" x14ac:dyDescent="0.3">
      <c r="A507" s="248" t="s">
        <v>43</v>
      </c>
      <c r="B507" s="249" t="s">
        <v>1404</v>
      </c>
      <c r="C507" s="250">
        <v>54035</v>
      </c>
      <c r="D507" s="250"/>
      <c r="E507" s="250" t="s">
        <v>1405</v>
      </c>
      <c r="F507" s="249" t="s">
        <v>437</v>
      </c>
      <c r="G507" s="250" t="s">
        <v>437</v>
      </c>
      <c r="H507" s="250">
        <v>2</v>
      </c>
      <c r="I507" s="249" t="s">
        <v>437</v>
      </c>
      <c r="J507" s="249" t="s">
        <v>437</v>
      </c>
      <c r="K507" s="249" t="s">
        <v>437</v>
      </c>
      <c r="L507" s="249" t="s">
        <v>437</v>
      </c>
      <c r="M507" s="249" t="s">
        <v>437</v>
      </c>
      <c r="N507" s="249" t="s">
        <v>437</v>
      </c>
      <c r="O507" s="251" t="s">
        <v>30</v>
      </c>
      <c r="P507" s="251" t="s">
        <v>30</v>
      </c>
      <c r="Q507" s="251">
        <v>37649</v>
      </c>
      <c r="R507" s="251" t="s">
        <v>30</v>
      </c>
      <c r="S507" s="251" t="s">
        <v>30</v>
      </c>
      <c r="T507" s="251" t="s">
        <v>30</v>
      </c>
      <c r="U507" s="251"/>
      <c r="V507" s="251"/>
      <c r="W507" s="251"/>
      <c r="X507" s="251"/>
      <c r="Y507" s="251" t="s">
        <v>30</v>
      </c>
      <c r="Z507" s="251">
        <v>38035</v>
      </c>
      <c r="AA507" s="252" t="s">
        <v>437</v>
      </c>
      <c r="AB507" s="249" t="s">
        <v>1466</v>
      </c>
    </row>
    <row r="508" spans="1:28" x14ac:dyDescent="0.3">
      <c r="A508" s="248" t="s">
        <v>43</v>
      </c>
      <c r="B508" s="249" t="s">
        <v>1406</v>
      </c>
      <c r="C508" s="250">
        <v>54037</v>
      </c>
      <c r="D508" s="250"/>
      <c r="E508" s="250" t="s">
        <v>1407</v>
      </c>
      <c r="F508" s="249" t="s">
        <v>664</v>
      </c>
      <c r="G508" s="250" t="s">
        <v>437</v>
      </c>
      <c r="H508" s="250">
        <v>6</v>
      </c>
      <c r="I508" s="258" t="s">
        <v>609</v>
      </c>
      <c r="J508" s="249" t="s">
        <v>644</v>
      </c>
      <c r="K508" s="249" t="s">
        <v>437</v>
      </c>
      <c r="L508" s="249" t="s">
        <v>1364</v>
      </c>
      <c r="M508" s="249" t="s">
        <v>30</v>
      </c>
      <c r="N508" s="249" t="s">
        <v>40</v>
      </c>
      <c r="O508" s="251" t="s">
        <v>30</v>
      </c>
      <c r="P508" s="251" t="s">
        <v>30</v>
      </c>
      <c r="Q508" s="251">
        <v>39813</v>
      </c>
      <c r="R508" s="251" t="s">
        <v>30</v>
      </c>
      <c r="S508" s="251" t="s">
        <v>30</v>
      </c>
      <c r="T508" s="251" t="s">
        <v>30</v>
      </c>
      <c r="U508" s="251"/>
      <c r="V508" s="251"/>
      <c r="W508" s="251"/>
      <c r="X508" s="251"/>
      <c r="Y508" s="251">
        <v>39982</v>
      </c>
      <c r="Z508" s="251">
        <v>40165</v>
      </c>
      <c r="AA508" s="252" t="s">
        <v>437</v>
      </c>
      <c r="AB508" s="249" t="s">
        <v>437</v>
      </c>
    </row>
    <row r="509" spans="1:28" x14ac:dyDescent="0.3">
      <c r="A509" s="248" t="s">
        <v>43</v>
      </c>
      <c r="B509" s="249" t="s">
        <v>1408</v>
      </c>
      <c r="C509" s="250">
        <v>54039</v>
      </c>
      <c r="D509" s="250"/>
      <c r="E509" s="250" t="s">
        <v>1409</v>
      </c>
      <c r="F509" s="249" t="s">
        <v>437</v>
      </c>
      <c r="G509" s="250" t="s">
        <v>437</v>
      </c>
      <c r="H509" s="250" t="s">
        <v>437</v>
      </c>
      <c r="I509" s="249" t="s">
        <v>437</v>
      </c>
      <c r="J509" s="249" t="s">
        <v>437</v>
      </c>
      <c r="K509" s="249" t="s">
        <v>437</v>
      </c>
      <c r="L509" s="249" t="s">
        <v>437</v>
      </c>
      <c r="M509" s="249" t="s">
        <v>437</v>
      </c>
      <c r="N509" s="249" t="s">
        <v>437</v>
      </c>
      <c r="O509" s="251" t="s">
        <v>30</v>
      </c>
      <c r="P509" s="251" t="s">
        <v>30</v>
      </c>
      <c r="Q509" s="251">
        <v>38989</v>
      </c>
      <c r="R509" s="251" t="s">
        <v>30</v>
      </c>
      <c r="S509" s="251" t="s">
        <v>30</v>
      </c>
      <c r="T509" s="251" t="s">
        <v>30</v>
      </c>
      <c r="U509" s="251"/>
      <c r="V509" s="251"/>
      <c r="W509" s="251"/>
      <c r="X509" s="251"/>
      <c r="Y509" s="251">
        <v>39300</v>
      </c>
      <c r="Z509" s="251">
        <v>39484</v>
      </c>
      <c r="AA509" s="252" t="s">
        <v>437</v>
      </c>
      <c r="AB509" s="249" t="s">
        <v>437</v>
      </c>
    </row>
    <row r="510" spans="1:28" x14ac:dyDescent="0.3">
      <c r="A510" s="248" t="s">
        <v>43</v>
      </c>
      <c r="B510" s="249" t="s">
        <v>1410</v>
      </c>
      <c r="C510" s="250">
        <v>54041</v>
      </c>
      <c r="D510" s="250"/>
      <c r="E510" s="250" t="s">
        <v>1411</v>
      </c>
      <c r="F510" s="249" t="s">
        <v>664</v>
      </c>
      <c r="G510" s="250" t="s">
        <v>437</v>
      </c>
      <c r="H510" s="250">
        <v>3</v>
      </c>
      <c r="I510" s="258" t="s">
        <v>609</v>
      </c>
      <c r="J510" s="249" t="s">
        <v>644</v>
      </c>
      <c r="K510" s="249" t="s">
        <v>437</v>
      </c>
      <c r="L510" s="249" t="s">
        <v>40</v>
      </c>
      <c r="M510" s="249" t="s">
        <v>30</v>
      </c>
      <c r="N510" s="249" t="s">
        <v>40</v>
      </c>
      <c r="O510" s="251" t="s">
        <v>30</v>
      </c>
      <c r="P510" s="251" t="s">
        <v>30</v>
      </c>
      <c r="Q510" s="251">
        <v>39953</v>
      </c>
      <c r="R510" s="251" t="s">
        <v>30</v>
      </c>
      <c r="S510" s="251" t="s">
        <v>30</v>
      </c>
      <c r="T510" s="251" t="s">
        <v>30</v>
      </c>
      <c r="U510" s="251"/>
      <c r="V510" s="251"/>
      <c r="W510" s="251"/>
      <c r="X510" s="251"/>
      <c r="Y510" s="251">
        <v>40105</v>
      </c>
      <c r="Z510" s="251">
        <v>40287</v>
      </c>
      <c r="AA510" s="258"/>
      <c r="AB510" s="258"/>
    </row>
    <row r="511" spans="1:28" x14ac:dyDescent="0.3">
      <c r="A511" s="248" t="s">
        <v>43</v>
      </c>
      <c r="B511" s="249" t="s">
        <v>1412</v>
      </c>
      <c r="C511" s="250">
        <v>54041</v>
      </c>
      <c r="D511" s="250"/>
      <c r="E511" s="250" t="s">
        <v>1413</v>
      </c>
      <c r="F511" s="249" t="s">
        <v>437</v>
      </c>
      <c r="G511" s="250" t="s">
        <v>437</v>
      </c>
      <c r="H511" s="250" t="s">
        <v>437</v>
      </c>
      <c r="I511" s="258" t="s">
        <v>609</v>
      </c>
      <c r="J511" s="249" t="s">
        <v>437</v>
      </c>
      <c r="K511" s="249" t="s">
        <v>437</v>
      </c>
      <c r="L511" s="249" t="s">
        <v>437</v>
      </c>
      <c r="M511" s="249" t="s">
        <v>437</v>
      </c>
      <c r="N511" s="249" t="s">
        <v>437</v>
      </c>
      <c r="O511" s="251" t="s">
        <v>30</v>
      </c>
      <c r="P511" s="251" t="s">
        <v>30</v>
      </c>
      <c r="Q511" s="251">
        <v>39953</v>
      </c>
      <c r="R511" s="251" t="s">
        <v>30</v>
      </c>
      <c r="S511" s="251" t="s">
        <v>30</v>
      </c>
      <c r="T511" s="251" t="s">
        <v>30</v>
      </c>
      <c r="U511" s="251"/>
      <c r="V511" s="251"/>
      <c r="W511" s="251"/>
      <c r="X511" s="251"/>
      <c r="Y511" s="251">
        <v>40105</v>
      </c>
      <c r="Z511" s="251">
        <v>40287</v>
      </c>
      <c r="AA511" s="252" t="s">
        <v>437</v>
      </c>
      <c r="AB511" s="249" t="s">
        <v>437</v>
      </c>
    </row>
    <row r="512" spans="1:28" x14ac:dyDescent="0.3">
      <c r="A512" s="248" t="s">
        <v>43</v>
      </c>
      <c r="B512" s="249" t="s">
        <v>1414</v>
      </c>
      <c r="C512" s="250">
        <v>54043</v>
      </c>
      <c r="D512" s="250"/>
      <c r="E512" s="250" t="s">
        <v>1415</v>
      </c>
      <c r="F512" s="249" t="s">
        <v>664</v>
      </c>
      <c r="G512" s="250">
        <v>1</v>
      </c>
      <c r="H512" s="250">
        <v>3</v>
      </c>
      <c r="I512" s="249" t="s">
        <v>26</v>
      </c>
      <c r="J512" s="249" t="s">
        <v>443</v>
      </c>
      <c r="K512" s="249" t="s">
        <v>437</v>
      </c>
      <c r="L512" s="249" t="s">
        <v>1369</v>
      </c>
      <c r="M512" s="249" t="s">
        <v>30</v>
      </c>
      <c r="N512" s="249" t="s">
        <v>29</v>
      </c>
      <c r="O512" s="251" t="s">
        <v>30</v>
      </c>
      <c r="P512" s="251" t="s">
        <v>30</v>
      </c>
      <c r="Q512" s="251">
        <v>40968</v>
      </c>
      <c r="R512" s="251" t="s">
        <v>30</v>
      </c>
      <c r="S512" s="251">
        <v>41039</v>
      </c>
      <c r="T512" s="251" t="s">
        <v>30</v>
      </c>
      <c r="U512" s="251">
        <v>41106</v>
      </c>
      <c r="V512" s="251">
        <v>41206</v>
      </c>
      <c r="W512" s="251">
        <v>41295</v>
      </c>
      <c r="X512" s="251"/>
      <c r="Y512" s="251">
        <v>41380</v>
      </c>
      <c r="Z512" s="251">
        <v>41563</v>
      </c>
      <c r="AA512" s="252" t="s">
        <v>437</v>
      </c>
      <c r="AB512" s="249" t="s">
        <v>437</v>
      </c>
    </row>
    <row r="513" spans="1:28" x14ac:dyDescent="0.3">
      <c r="A513" s="248" t="s">
        <v>43</v>
      </c>
      <c r="B513" s="249" t="s">
        <v>1417</v>
      </c>
      <c r="C513" s="250">
        <v>54043</v>
      </c>
      <c r="D513" s="250"/>
      <c r="E513" s="250" t="s">
        <v>1418</v>
      </c>
      <c r="F513" s="249" t="s">
        <v>437</v>
      </c>
      <c r="G513" s="250" t="s">
        <v>437</v>
      </c>
      <c r="H513" s="250" t="s">
        <v>437</v>
      </c>
      <c r="I513" s="249" t="s">
        <v>26</v>
      </c>
      <c r="J513" s="249" t="s">
        <v>443</v>
      </c>
      <c r="K513" s="249" t="s">
        <v>437</v>
      </c>
      <c r="L513" s="249" t="s">
        <v>437</v>
      </c>
      <c r="M513" s="249" t="s">
        <v>437</v>
      </c>
      <c r="N513" s="249" t="s">
        <v>437</v>
      </c>
      <c r="O513" s="251" t="s">
        <v>30</v>
      </c>
      <c r="P513" s="251" t="s">
        <v>30</v>
      </c>
      <c r="Q513" s="251">
        <v>41106</v>
      </c>
      <c r="R513" s="251" t="s">
        <v>30</v>
      </c>
      <c r="S513" s="251" t="s">
        <v>30</v>
      </c>
      <c r="T513" s="251" t="s">
        <v>30</v>
      </c>
      <c r="U513" s="251"/>
      <c r="V513" s="251"/>
      <c r="W513" s="251"/>
      <c r="X513" s="251"/>
      <c r="Y513" s="251" t="s">
        <v>30</v>
      </c>
      <c r="Z513" s="251" t="s">
        <v>30</v>
      </c>
      <c r="AA513" s="252" t="s">
        <v>437</v>
      </c>
      <c r="AB513" s="249" t="s">
        <v>437</v>
      </c>
    </row>
    <row r="514" spans="1:28" x14ac:dyDescent="0.3">
      <c r="A514" s="248" t="s">
        <v>43</v>
      </c>
      <c r="B514" s="249" t="s">
        <v>1419</v>
      </c>
      <c r="C514" s="250">
        <v>54045</v>
      </c>
      <c r="D514" s="250"/>
      <c r="E514" s="250" t="s">
        <v>1420</v>
      </c>
      <c r="F514" s="249" t="s">
        <v>437</v>
      </c>
      <c r="G514" s="250" t="s">
        <v>437</v>
      </c>
      <c r="H514" s="250" t="s">
        <v>437</v>
      </c>
      <c r="I514" s="249" t="s">
        <v>437</v>
      </c>
      <c r="J514" s="249" t="s">
        <v>437</v>
      </c>
      <c r="K514" s="249" t="s">
        <v>437</v>
      </c>
      <c r="L514" s="249" t="s">
        <v>437</v>
      </c>
      <c r="M514" s="249" t="s">
        <v>437</v>
      </c>
      <c r="N514" s="249" t="s">
        <v>437</v>
      </c>
      <c r="O514" s="251" t="s">
        <v>30</v>
      </c>
      <c r="P514" s="251" t="s">
        <v>30</v>
      </c>
      <c r="Q514" s="251">
        <v>39104</v>
      </c>
      <c r="R514" s="251" t="s">
        <v>30</v>
      </c>
      <c r="S514" s="251" t="s">
        <v>30</v>
      </c>
      <c r="T514" s="251" t="s">
        <v>30</v>
      </c>
      <c r="U514" s="251"/>
      <c r="V514" s="251"/>
      <c r="W514" s="251"/>
      <c r="X514" s="251"/>
      <c r="Y514" s="251">
        <v>39300</v>
      </c>
      <c r="Z514" s="251">
        <v>39484</v>
      </c>
      <c r="AA514" s="252" t="s">
        <v>437</v>
      </c>
      <c r="AB514" s="249" t="s">
        <v>1384</v>
      </c>
    </row>
    <row r="515" spans="1:28" x14ac:dyDescent="0.3">
      <c r="A515" s="279" t="s">
        <v>43</v>
      </c>
      <c r="B515" s="252" t="s">
        <v>1421</v>
      </c>
      <c r="C515" s="127"/>
      <c r="D515" s="280" t="s">
        <v>1422</v>
      </c>
      <c r="E515" s="280" t="s">
        <v>1423</v>
      </c>
      <c r="F515" s="279" t="s">
        <v>35</v>
      </c>
      <c r="G515" s="278"/>
      <c r="H515" s="278">
        <v>0</v>
      </c>
      <c r="I515" s="258" t="s">
        <v>609</v>
      </c>
      <c r="J515" s="278" t="s">
        <v>176</v>
      </c>
      <c r="K515" s="127" t="s">
        <v>778</v>
      </c>
      <c r="L515" s="252" t="s">
        <v>779</v>
      </c>
      <c r="M515" s="286" t="s">
        <v>30</v>
      </c>
      <c r="N515" s="146" t="s">
        <v>30</v>
      </c>
      <c r="O515" s="146">
        <v>42969</v>
      </c>
      <c r="P515" s="146" t="s">
        <v>30</v>
      </c>
      <c r="Q515" s="146" t="s">
        <v>30</v>
      </c>
      <c r="R515" s="146" t="s">
        <v>30</v>
      </c>
      <c r="S515" s="146" t="s">
        <v>30</v>
      </c>
      <c r="T515" s="146" t="s">
        <v>30</v>
      </c>
      <c r="U515" s="278"/>
      <c r="V515" s="146" t="s">
        <v>30</v>
      </c>
      <c r="W515" s="146" t="s">
        <v>30</v>
      </c>
      <c r="X515" s="146"/>
      <c r="Y515" s="146" t="s">
        <v>30</v>
      </c>
      <c r="Z515" s="146" t="s">
        <v>30</v>
      </c>
      <c r="AA515" s="252" t="s">
        <v>437</v>
      </c>
      <c r="AB515" s="249" t="s">
        <v>437</v>
      </c>
    </row>
    <row r="516" spans="1:28" x14ac:dyDescent="0.3">
      <c r="A516" s="248" t="s">
        <v>43</v>
      </c>
      <c r="B516" s="249" t="s">
        <v>1424</v>
      </c>
      <c r="C516" s="250">
        <v>54049</v>
      </c>
      <c r="D516" s="250"/>
      <c r="E516" s="250" t="s">
        <v>1425</v>
      </c>
      <c r="F516" s="249" t="s">
        <v>25</v>
      </c>
      <c r="G516" s="250" t="s">
        <v>437</v>
      </c>
      <c r="H516" s="250">
        <v>12</v>
      </c>
      <c r="I516" s="258" t="s">
        <v>609</v>
      </c>
      <c r="J516" s="249" t="s">
        <v>759</v>
      </c>
      <c r="K516" s="249" t="s">
        <v>437</v>
      </c>
      <c r="L516" s="249" t="s">
        <v>41</v>
      </c>
      <c r="M516" s="249" t="s">
        <v>30</v>
      </c>
      <c r="N516" s="249" t="s">
        <v>459</v>
      </c>
      <c r="O516" s="251" t="s">
        <v>30</v>
      </c>
      <c r="P516" s="251" t="s">
        <v>30</v>
      </c>
      <c r="Q516" s="251">
        <v>40449</v>
      </c>
      <c r="R516" s="251" t="s">
        <v>30</v>
      </c>
      <c r="S516" s="251">
        <v>40519</v>
      </c>
      <c r="T516" s="251" t="s">
        <v>30</v>
      </c>
      <c r="U516" s="251"/>
      <c r="V516" s="251"/>
      <c r="W516" s="251">
        <v>40828</v>
      </c>
      <c r="X516" s="251"/>
      <c r="Y516" s="251">
        <v>40896</v>
      </c>
      <c r="Z516" s="251">
        <v>41079</v>
      </c>
      <c r="AA516" s="252" t="s">
        <v>437</v>
      </c>
      <c r="AB516" s="249" t="s">
        <v>437</v>
      </c>
    </row>
    <row r="517" spans="1:28" x14ac:dyDescent="0.3">
      <c r="A517" s="248" t="s">
        <v>43</v>
      </c>
      <c r="B517" s="249" t="s">
        <v>1426</v>
      </c>
      <c r="C517" s="250">
        <v>54049</v>
      </c>
      <c r="D517" s="250" t="s">
        <v>1427</v>
      </c>
      <c r="E517" s="250" t="s">
        <v>1428</v>
      </c>
      <c r="F517" s="249" t="s">
        <v>51</v>
      </c>
      <c r="G517" s="250"/>
      <c r="H517" s="250">
        <v>12</v>
      </c>
      <c r="I517" s="258" t="s">
        <v>609</v>
      </c>
      <c r="J517" s="249" t="s">
        <v>176</v>
      </c>
      <c r="K517" s="249" t="s">
        <v>52</v>
      </c>
      <c r="L517" s="249" t="s">
        <v>1429</v>
      </c>
      <c r="M517" s="249" t="s">
        <v>35</v>
      </c>
      <c r="N517" s="249" t="s">
        <v>53</v>
      </c>
      <c r="O517" s="251">
        <v>41799</v>
      </c>
      <c r="P517" s="251">
        <v>42471</v>
      </c>
      <c r="Q517" s="251">
        <v>42947</v>
      </c>
      <c r="R517" s="251"/>
      <c r="S517" s="251">
        <v>42990</v>
      </c>
      <c r="T517" s="251"/>
      <c r="U517" s="251"/>
      <c r="V517" s="251">
        <v>43138</v>
      </c>
      <c r="W517" s="251">
        <v>43227</v>
      </c>
      <c r="X517" s="251"/>
      <c r="Y517" s="251">
        <v>43378</v>
      </c>
      <c r="Z517" s="251">
        <v>43560</v>
      </c>
      <c r="AA517" s="252" t="s">
        <v>437</v>
      </c>
      <c r="AB517" s="204"/>
    </row>
    <row r="518" spans="1:28" x14ac:dyDescent="0.3">
      <c r="A518" s="248" t="s">
        <v>43</v>
      </c>
      <c r="B518" s="249" t="s">
        <v>1430</v>
      </c>
      <c r="C518" s="250">
        <v>54051</v>
      </c>
      <c r="D518" s="250"/>
      <c r="E518" s="250" t="s">
        <v>1431</v>
      </c>
      <c r="F518" s="249" t="s">
        <v>437</v>
      </c>
      <c r="G518" s="250" t="s">
        <v>437</v>
      </c>
      <c r="H518" s="250">
        <v>6</v>
      </c>
      <c r="I518" s="249" t="s">
        <v>26</v>
      </c>
      <c r="J518" s="249" t="s">
        <v>644</v>
      </c>
      <c r="K518" s="249" t="s">
        <v>437</v>
      </c>
      <c r="L518" s="249" t="s">
        <v>437</v>
      </c>
      <c r="M518" s="249" t="s">
        <v>437</v>
      </c>
      <c r="N518" s="249" t="s">
        <v>437</v>
      </c>
      <c r="O518" s="251" t="s">
        <v>30</v>
      </c>
      <c r="P518" s="251" t="s">
        <v>30</v>
      </c>
      <c r="Q518" s="251">
        <v>39721</v>
      </c>
      <c r="R518" s="251" t="s">
        <v>30</v>
      </c>
      <c r="S518" s="251" t="s">
        <v>30</v>
      </c>
      <c r="T518" s="251" t="s">
        <v>30</v>
      </c>
      <c r="U518" s="251"/>
      <c r="V518" s="251"/>
      <c r="W518" s="251"/>
      <c r="X518" s="251"/>
      <c r="Y518" s="251">
        <v>39897</v>
      </c>
      <c r="Z518" s="251">
        <v>40081</v>
      </c>
      <c r="AA518" s="252" t="s">
        <v>437</v>
      </c>
      <c r="AB518" s="249" t="s">
        <v>437</v>
      </c>
    </row>
    <row r="519" spans="1:28" x14ac:dyDescent="0.3">
      <c r="A519" s="248" t="s">
        <v>43</v>
      </c>
      <c r="B519" s="249" t="s">
        <v>1432</v>
      </c>
      <c r="C519" s="250">
        <v>54053</v>
      </c>
      <c r="D519" s="250"/>
      <c r="E519" s="250" t="s">
        <v>1433</v>
      </c>
      <c r="F519" s="249" t="s">
        <v>39</v>
      </c>
      <c r="G519" s="250" t="s">
        <v>437</v>
      </c>
      <c r="H519" s="250">
        <v>7</v>
      </c>
      <c r="I519" s="249" t="s">
        <v>26</v>
      </c>
      <c r="J519" s="249" t="s">
        <v>443</v>
      </c>
      <c r="K519" s="249" t="s">
        <v>437</v>
      </c>
      <c r="L519" s="249" t="s">
        <v>41</v>
      </c>
      <c r="M519" s="249" t="s">
        <v>30</v>
      </c>
      <c r="N519" s="249" t="s">
        <v>29</v>
      </c>
      <c r="O519" s="251" t="s">
        <v>30</v>
      </c>
      <c r="P519" s="251" t="s">
        <v>30</v>
      </c>
      <c r="Q519" s="251">
        <v>41019</v>
      </c>
      <c r="R519" s="251" t="s">
        <v>30</v>
      </c>
      <c r="S519" s="251" t="s">
        <v>30</v>
      </c>
      <c r="T519" s="251" t="s">
        <v>30</v>
      </c>
      <c r="U519" s="251"/>
      <c r="V519" s="251">
        <v>41221</v>
      </c>
      <c r="W519" s="251">
        <v>41310</v>
      </c>
      <c r="X519" s="251"/>
      <c r="Y519" s="251">
        <v>41428</v>
      </c>
      <c r="Z519" s="251">
        <v>41611</v>
      </c>
      <c r="AA519" s="252" t="s">
        <v>437</v>
      </c>
      <c r="AB519" s="249" t="s">
        <v>437</v>
      </c>
    </row>
    <row r="520" spans="1:28" x14ac:dyDescent="0.3">
      <c r="A520" s="248" t="s">
        <v>43</v>
      </c>
      <c r="B520" s="249" t="s">
        <v>1435</v>
      </c>
      <c r="C520" s="250">
        <v>54047</v>
      </c>
      <c r="D520" s="250"/>
      <c r="E520" s="250" t="s">
        <v>1436</v>
      </c>
      <c r="F520" s="249" t="s">
        <v>437</v>
      </c>
      <c r="G520" s="250" t="s">
        <v>437</v>
      </c>
      <c r="H520" s="250">
        <v>10</v>
      </c>
      <c r="I520" s="249" t="s">
        <v>437</v>
      </c>
      <c r="J520" s="249" t="s">
        <v>437</v>
      </c>
      <c r="K520" s="249" t="s">
        <v>437</v>
      </c>
      <c r="L520" s="249" t="s">
        <v>437</v>
      </c>
      <c r="M520" s="249" t="s">
        <v>437</v>
      </c>
      <c r="N520" s="249" t="s">
        <v>437</v>
      </c>
      <c r="O520" s="251" t="s">
        <v>30</v>
      </c>
      <c r="P520" s="251" t="s">
        <v>30</v>
      </c>
      <c r="Q520" s="251">
        <v>38122</v>
      </c>
      <c r="R520" s="251" t="s">
        <v>30</v>
      </c>
      <c r="S520" s="251" t="s">
        <v>30</v>
      </c>
      <c r="T520" s="251" t="s">
        <v>30</v>
      </c>
      <c r="U520" s="251"/>
      <c r="V520" s="251"/>
      <c r="W520" s="251"/>
      <c r="X520" s="251"/>
      <c r="Y520" s="251">
        <v>38337</v>
      </c>
      <c r="Z520" s="251">
        <v>38519</v>
      </c>
      <c r="AA520" s="252" t="s">
        <v>437</v>
      </c>
      <c r="AB520" s="249" t="s">
        <v>437</v>
      </c>
    </row>
    <row r="521" spans="1:28" x14ac:dyDescent="0.3">
      <c r="A521" s="199" t="s">
        <v>43</v>
      </c>
      <c r="B521" s="204" t="s">
        <v>1437</v>
      </c>
      <c r="C521" s="198">
        <v>54047</v>
      </c>
      <c r="D521" s="199"/>
      <c r="E521" s="228" t="s">
        <v>1438</v>
      </c>
      <c r="F521" s="204" t="s">
        <v>25</v>
      </c>
      <c r="G521" s="198"/>
      <c r="H521" s="198">
        <v>11</v>
      </c>
      <c r="I521" s="204" t="s">
        <v>82</v>
      </c>
      <c r="J521" s="204" t="s">
        <v>176</v>
      </c>
      <c r="K521" s="204" t="s">
        <v>69</v>
      </c>
      <c r="L521" s="204" t="s">
        <v>53</v>
      </c>
      <c r="M521" s="198" t="s">
        <v>35</v>
      </c>
      <c r="N521" s="204" t="s">
        <v>53</v>
      </c>
      <c r="O521" s="161">
        <v>41073</v>
      </c>
      <c r="P521" s="198" t="s">
        <v>35</v>
      </c>
      <c r="Q521" s="161" t="s">
        <v>35</v>
      </c>
      <c r="R521" s="198" t="s">
        <v>35</v>
      </c>
      <c r="S521" s="198" t="s">
        <v>35</v>
      </c>
      <c r="T521" s="251" t="s">
        <v>30</v>
      </c>
      <c r="U521" s="198"/>
      <c r="V521" s="198" t="s">
        <v>35</v>
      </c>
      <c r="W521" s="198" t="s">
        <v>35</v>
      </c>
      <c r="X521" s="198"/>
      <c r="Y521" s="198" t="s">
        <v>35</v>
      </c>
      <c r="Z521" s="198" t="s">
        <v>35</v>
      </c>
      <c r="AA521" s="252" t="s">
        <v>437</v>
      </c>
      <c r="AB521" s="249" t="s">
        <v>437</v>
      </c>
    </row>
    <row r="522" spans="1:28" x14ac:dyDescent="0.3">
      <c r="A522" s="248" t="s">
        <v>43</v>
      </c>
      <c r="B522" s="249" t="s">
        <v>1439</v>
      </c>
      <c r="C522" s="250">
        <v>54055</v>
      </c>
      <c r="D522" s="250"/>
      <c r="E522" s="250" t="s">
        <v>1440</v>
      </c>
      <c r="F522" s="249" t="s">
        <v>437</v>
      </c>
      <c r="G522" s="250" t="s">
        <v>437</v>
      </c>
      <c r="H522" s="250" t="s">
        <v>437</v>
      </c>
      <c r="I522" s="249" t="s">
        <v>437</v>
      </c>
      <c r="J522" s="249" t="s">
        <v>437</v>
      </c>
      <c r="K522" s="249" t="s">
        <v>437</v>
      </c>
      <c r="L522" s="249" t="s">
        <v>437</v>
      </c>
      <c r="M522" s="249" t="s">
        <v>437</v>
      </c>
      <c r="N522" s="249" t="s">
        <v>437</v>
      </c>
      <c r="O522" s="251" t="s">
        <v>30</v>
      </c>
      <c r="P522" s="251" t="s">
        <v>30</v>
      </c>
      <c r="Q522" s="251">
        <v>38119</v>
      </c>
      <c r="R522" s="251" t="s">
        <v>30</v>
      </c>
      <c r="S522" s="251" t="s">
        <v>30</v>
      </c>
      <c r="T522" s="251" t="s">
        <v>30</v>
      </c>
      <c r="U522" s="251"/>
      <c r="V522" s="251"/>
      <c r="W522" s="251"/>
      <c r="X522" s="251"/>
      <c r="Y522" s="251">
        <v>38232</v>
      </c>
      <c r="Z522" s="251">
        <v>38413</v>
      </c>
      <c r="AA522" s="252" t="s">
        <v>437</v>
      </c>
      <c r="AB522" s="249" t="s">
        <v>437</v>
      </c>
    </row>
    <row r="523" spans="1:28" x14ac:dyDescent="0.3">
      <c r="A523" s="248" t="s">
        <v>43</v>
      </c>
      <c r="B523" s="249" t="s">
        <v>1441</v>
      </c>
      <c r="C523" s="250">
        <v>54057</v>
      </c>
      <c r="D523" s="250"/>
      <c r="E523" s="250" t="s">
        <v>1442</v>
      </c>
      <c r="F523" s="249" t="s">
        <v>914</v>
      </c>
      <c r="G523" s="250" t="s">
        <v>437</v>
      </c>
      <c r="H523" s="250">
        <v>7</v>
      </c>
      <c r="I523" s="258" t="s">
        <v>609</v>
      </c>
      <c r="J523" s="249" t="s">
        <v>759</v>
      </c>
      <c r="K523" s="249" t="s">
        <v>437</v>
      </c>
      <c r="L523" s="249" t="s">
        <v>1364</v>
      </c>
      <c r="M523" s="249" t="s">
        <v>30</v>
      </c>
      <c r="N523" s="249" t="s">
        <v>40</v>
      </c>
      <c r="O523" s="251" t="s">
        <v>30</v>
      </c>
      <c r="P523" s="251" t="s">
        <v>30</v>
      </c>
      <c r="Q523" s="251">
        <v>40512</v>
      </c>
      <c r="R523" s="251" t="s">
        <v>30</v>
      </c>
      <c r="S523" s="251">
        <v>40597</v>
      </c>
      <c r="T523" s="251" t="s">
        <v>30</v>
      </c>
      <c r="U523" s="251"/>
      <c r="V523" s="251"/>
      <c r="W523" s="251"/>
      <c r="X523" s="251"/>
      <c r="Y523" s="251">
        <v>41171</v>
      </c>
      <c r="Z523" s="251">
        <v>41352</v>
      </c>
      <c r="AA523" s="251"/>
      <c r="AB523" s="251"/>
    </row>
    <row r="524" spans="1:28" x14ac:dyDescent="0.3">
      <c r="A524" s="248" t="s">
        <v>43</v>
      </c>
      <c r="B524" s="249" t="s">
        <v>1444</v>
      </c>
      <c r="C524" s="250">
        <v>54059</v>
      </c>
      <c r="D524" s="250"/>
      <c r="E524" s="250" t="s">
        <v>1445</v>
      </c>
      <c r="F524" s="249" t="s">
        <v>914</v>
      </c>
      <c r="G524" s="250" t="s">
        <v>437</v>
      </c>
      <c r="H524" s="250">
        <v>6</v>
      </c>
      <c r="I524" s="249" t="s">
        <v>438</v>
      </c>
      <c r="J524" s="249" t="s">
        <v>759</v>
      </c>
      <c r="K524" s="249" t="s">
        <v>437</v>
      </c>
      <c r="L524" s="249" t="s">
        <v>41</v>
      </c>
      <c r="M524" s="249" t="s">
        <v>459</v>
      </c>
      <c r="N524" s="249" t="s">
        <v>459</v>
      </c>
      <c r="O524" s="251" t="s">
        <v>30</v>
      </c>
      <c r="P524" s="251" t="s">
        <v>30</v>
      </c>
      <c r="Q524" s="251">
        <v>40632</v>
      </c>
      <c r="R524" s="251" t="s">
        <v>30</v>
      </c>
      <c r="S524" s="251">
        <v>40708</v>
      </c>
      <c r="T524" s="251" t="s">
        <v>30</v>
      </c>
      <c r="U524" s="251"/>
      <c r="V524" s="251"/>
      <c r="W524" s="251">
        <v>40903</v>
      </c>
      <c r="X524" s="251"/>
      <c r="Y524" s="251">
        <v>41001</v>
      </c>
      <c r="Z524" s="251">
        <v>41184</v>
      </c>
      <c r="AA524" s="278"/>
      <c r="AB524" s="204"/>
    </row>
    <row r="525" spans="1:28" x14ac:dyDescent="0.3">
      <c r="A525" s="248" t="s">
        <v>43</v>
      </c>
      <c r="B525" s="249" t="s">
        <v>1447</v>
      </c>
      <c r="C525" s="250">
        <v>54059</v>
      </c>
      <c r="D525" s="250"/>
      <c r="E525" s="250" t="s">
        <v>1448</v>
      </c>
      <c r="F525" s="249" t="s">
        <v>25</v>
      </c>
      <c r="G525" s="250"/>
      <c r="H525" s="250">
        <v>4</v>
      </c>
      <c r="I525" s="249" t="s">
        <v>82</v>
      </c>
      <c r="J525" s="249" t="s">
        <v>488</v>
      </c>
      <c r="K525" s="249" t="s">
        <v>610</v>
      </c>
      <c r="L525" s="249" t="s">
        <v>1449</v>
      </c>
      <c r="M525" s="249" t="s">
        <v>30</v>
      </c>
      <c r="N525" s="249" t="s">
        <v>459</v>
      </c>
      <c r="O525" s="251">
        <v>41073</v>
      </c>
      <c r="P525" s="251">
        <v>41729</v>
      </c>
      <c r="Q525" s="251">
        <v>41859</v>
      </c>
      <c r="R525" s="251">
        <v>41729</v>
      </c>
      <c r="S525" s="251">
        <v>41907</v>
      </c>
      <c r="T525" s="251" t="s">
        <v>30</v>
      </c>
      <c r="U525" s="251"/>
      <c r="V525" s="251">
        <v>42118</v>
      </c>
      <c r="W525" s="251">
        <v>42207</v>
      </c>
      <c r="X525" s="251"/>
      <c r="Y525" s="251">
        <v>42417</v>
      </c>
      <c r="Z525" s="251">
        <v>42599</v>
      </c>
      <c r="AA525" s="252" t="s">
        <v>437</v>
      </c>
      <c r="AB525" s="249" t="s">
        <v>437</v>
      </c>
    </row>
    <row r="526" spans="1:28" x14ac:dyDescent="0.3">
      <c r="A526" s="248" t="s">
        <v>43</v>
      </c>
      <c r="B526" s="249" t="s">
        <v>1450</v>
      </c>
      <c r="C526" s="250">
        <v>54061</v>
      </c>
      <c r="D526" s="250"/>
      <c r="E526" s="250" t="s">
        <v>1451</v>
      </c>
      <c r="F526" s="249" t="s">
        <v>664</v>
      </c>
      <c r="G526" s="250" t="s">
        <v>437</v>
      </c>
      <c r="H526" s="250">
        <v>6</v>
      </c>
      <c r="I526" s="258" t="s">
        <v>609</v>
      </c>
      <c r="J526" s="249" t="s">
        <v>644</v>
      </c>
      <c r="K526" s="249" t="s">
        <v>437</v>
      </c>
      <c r="L526" s="249" t="s">
        <v>40</v>
      </c>
      <c r="M526" s="249" t="s">
        <v>30</v>
      </c>
      <c r="N526" s="249" t="s">
        <v>40</v>
      </c>
      <c r="O526" s="251" t="s">
        <v>30</v>
      </c>
      <c r="P526" s="251" t="s">
        <v>30</v>
      </c>
      <c r="Q526" s="251">
        <v>39877</v>
      </c>
      <c r="R526" s="251" t="s">
        <v>30</v>
      </c>
      <c r="S526" s="251" t="s">
        <v>30</v>
      </c>
      <c r="T526" s="251" t="s">
        <v>30</v>
      </c>
      <c r="U526" s="251"/>
      <c r="V526" s="251"/>
      <c r="W526" s="251"/>
      <c r="X526" s="251"/>
      <c r="Y526" s="251">
        <v>40014</v>
      </c>
      <c r="Z526" s="251">
        <v>40198</v>
      </c>
      <c r="AA526" s="252" t="s">
        <v>437</v>
      </c>
      <c r="AB526" s="249" t="s">
        <v>437</v>
      </c>
    </row>
    <row r="527" spans="1:28" x14ac:dyDescent="0.3">
      <c r="A527" s="248" t="s">
        <v>43</v>
      </c>
      <c r="B527" s="249" t="s">
        <v>1452</v>
      </c>
      <c r="C527" s="250">
        <v>54061</v>
      </c>
      <c r="D527" s="250" t="s">
        <v>1427</v>
      </c>
      <c r="E527" s="250" t="s">
        <v>1428</v>
      </c>
      <c r="F527" s="249" t="s">
        <v>51</v>
      </c>
      <c r="G527" s="250"/>
      <c r="H527" s="250">
        <v>6</v>
      </c>
      <c r="I527" s="258" t="s">
        <v>609</v>
      </c>
      <c r="J527" s="249" t="s">
        <v>176</v>
      </c>
      <c r="K527" s="249" t="s">
        <v>52</v>
      </c>
      <c r="L527" s="249" t="s">
        <v>1429</v>
      </c>
      <c r="M527" s="249" t="s">
        <v>35</v>
      </c>
      <c r="N527" s="249" t="s">
        <v>53</v>
      </c>
      <c r="O527" s="251">
        <v>41800</v>
      </c>
      <c r="P527" s="251">
        <v>42472</v>
      </c>
      <c r="Q527" s="251">
        <v>42940</v>
      </c>
      <c r="R527" s="251"/>
      <c r="S527" s="251">
        <v>42990</v>
      </c>
      <c r="T527" s="288"/>
      <c r="U527" s="251"/>
      <c r="V527" s="251">
        <v>43138</v>
      </c>
      <c r="W527" s="251">
        <v>43227</v>
      </c>
      <c r="X527" s="251"/>
      <c r="Y527" s="251">
        <v>43378</v>
      </c>
      <c r="Z527" s="251">
        <v>43560</v>
      </c>
      <c r="AA527" s="252" t="s">
        <v>437</v>
      </c>
      <c r="AB527" s="249" t="s">
        <v>437</v>
      </c>
    </row>
    <row r="528" spans="1:28" x14ac:dyDescent="0.3">
      <c r="A528" s="248" t="s">
        <v>43</v>
      </c>
      <c r="B528" s="249" t="s">
        <v>1453</v>
      </c>
      <c r="C528" s="250">
        <v>54061</v>
      </c>
      <c r="D528" s="250"/>
      <c r="E528" s="250" t="s">
        <v>1454</v>
      </c>
      <c r="F528" s="249" t="s">
        <v>437</v>
      </c>
      <c r="G528" s="250" t="s">
        <v>437</v>
      </c>
      <c r="H528" s="250" t="s">
        <v>437</v>
      </c>
      <c r="I528" s="258" t="s">
        <v>609</v>
      </c>
      <c r="J528" s="249" t="s">
        <v>437</v>
      </c>
      <c r="K528" s="249" t="s">
        <v>437</v>
      </c>
      <c r="L528" s="249" t="s">
        <v>437</v>
      </c>
      <c r="M528" s="249" t="s">
        <v>437</v>
      </c>
      <c r="N528" s="249" t="s">
        <v>437</v>
      </c>
      <c r="O528" s="251" t="s">
        <v>30</v>
      </c>
      <c r="P528" s="251" t="s">
        <v>30</v>
      </c>
      <c r="Q528" s="251">
        <v>39877</v>
      </c>
      <c r="R528" s="251" t="s">
        <v>30</v>
      </c>
      <c r="S528" s="251" t="s">
        <v>30</v>
      </c>
      <c r="T528" s="288" t="s">
        <v>30</v>
      </c>
      <c r="U528" s="251"/>
      <c r="V528" s="251"/>
      <c r="W528" s="251"/>
      <c r="X528" s="251"/>
      <c r="Y528" s="251">
        <v>40014</v>
      </c>
      <c r="Z528" s="251">
        <v>40198</v>
      </c>
      <c r="AA528" s="252" t="s">
        <v>437</v>
      </c>
      <c r="AB528" s="249" t="s">
        <v>437</v>
      </c>
    </row>
    <row r="529" spans="1:28" x14ac:dyDescent="0.3">
      <c r="A529" s="248" t="s">
        <v>43</v>
      </c>
      <c r="B529" s="249" t="s">
        <v>372</v>
      </c>
      <c r="C529" s="250">
        <v>54063</v>
      </c>
      <c r="D529" s="250"/>
      <c r="E529" s="250" t="s">
        <v>305</v>
      </c>
      <c r="F529" s="249" t="s">
        <v>25</v>
      </c>
      <c r="G529" s="250">
        <v>1</v>
      </c>
      <c r="H529" s="250">
        <v>2</v>
      </c>
      <c r="I529" s="249" t="s">
        <v>609</v>
      </c>
      <c r="J529" s="249" t="s">
        <v>178</v>
      </c>
      <c r="K529" s="249" t="s">
        <v>287</v>
      </c>
      <c r="L529" s="249" t="s">
        <v>288</v>
      </c>
      <c r="M529" s="249" t="s">
        <v>41</v>
      </c>
      <c r="N529" s="249" t="s">
        <v>288</v>
      </c>
      <c r="O529" s="251" t="s">
        <v>30</v>
      </c>
      <c r="P529" s="251">
        <v>43614</v>
      </c>
      <c r="Q529" s="251">
        <v>43791</v>
      </c>
      <c r="R529" s="251" t="s">
        <v>30</v>
      </c>
      <c r="S529" s="251">
        <v>43809</v>
      </c>
      <c r="T529" s="251" t="s">
        <v>30</v>
      </c>
      <c r="U529" s="251">
        <v>43930</v>
      </c>
      <c r="V529" s="251"/>
      <c r="W529" s="251"/>
      <c r="X529" s="251"/>
      <c r="Y529" s="251" t="s">
        <v>35</v>
      </c>
      <c r="Z529" s="251" t="s">
        <v>35</v>
      </c>
      <c r="AA529" s="252"/>
      <c r="AB529" s="249" t="s">
        <v>1957</v>
      </c>
    </row>
    <row r="530" spans="1:28" x14ac:dyDescent="0.3">
      <c r="A530" s="248" t="s">
        <v>43</v>
      </c>
      <c r="B530" s="249" t="s">
        <v>1455</v>
      </c>
      <c r="C530" s="250">
        <v>54063</v>
      </c>
      <c r="D530" s="250"/>
      <c r="E530" s="250" t="s">
        <v>450</v>
      </c>
      <c r="F530" s="249" t="s">
        <v>437</v>
      </c>
      <c r="G530" s="250" t="s">
        <v>437</v>
      </c>
      <c r="H530" s="250" t="s">
        <v>437</v>
      </c>
      <c r="I530" s="249" t="s">
        <v>437</v>
      </c>
      <c r="J530" s="249" t="s">
        <v>437</v>
      </c>
      <c r="K530" s="249" t="s">
        <v>437</v>
      </c>
      <c r="L530" s="249" t="s">
        <v>437</v>
      </c>
      <c r="M530" s="249" t="s">
        <v>437</v>
      </c>
      <c r="N530" s="249" t="s">
        <v>437</v>
      </c>
      <c r="O530" s="251" t="s">
        <v>30</v>
      </c>
      <c r="P530" s="251" t="s">
        <v>30</v>
      </c>
      <c r="Q530" s="251" t="s">
        <v>35</v>
      </c>
      <c r="R530" s="251" t="s">
        <v>30</v>
      </c>
      <c r="S530" s="251" t="s">
        <v>30</v>
      </c>
      <c r="T530" s="251" t="s">
        <v>30</v>
      </c>
      <c r="U530" s="251"/>
      <c r="V530" s="251"/>
      <c r="W530" s="251"/>
      <c r="X530" s="251"/>
      <c r="Y530" s="251">
        <v>37242</v>
      </c>
      <c r="Z530" s="251">
        <v>37424</v>
      </c>
      <c r="AA530" s="252" t="s">
        <v>437</v>
      </c>
      <c r="AB530" s="249" t="s">
        <v>437</v>
      </c>
    </row>
    <row r="531" spans="1:28" x14ac:dyDescent="0.3">
      <c r="A531" s="248" t="s">
        <v>43</v>
      </c>
      <c r="B531" s="249" t="s">
        <v>1456</v>
      </c>
      <c r="C531" s="250">
        <v>54065</v>
      </c>
      <c r="D531" s="250"/>
      <c r="E531" s="250" t="s">
        <v>1457</v>
      </c>
      <c r="F531" s="249" t="s">
        <v>664</v>
      </c>
      <c r="G531" s="250" t="s">
        <v>437</v>
      </c>
      <c r="H531" s="250">
        <v>3</v>
      </c>
      <c r="I531" s="258" t="s">
        <v>609</v>
      </c>
      <c r="J531" s="249" t="s">
        <v>548</v>
      </c>
      <c r="K531" s="249" t="s">
        <v>437</v>
      </c>
      <c r="L531" s="249" t="s">
        <v>1364</v>
      </c>
      <c r="M531" s="249" t="s">
        <v>30</v>
      </c>
      <c r="N531" s="249" t="s">
        <v>40</v>
      </c>
      <c r="O531" s="251" t="s">
        <v>30</v>
      </c>
      <c r="P531" s="251" t="s">
        <v>30</v>
      </c>
      <c r="Q531" s="251">
        <v>39506</v>
      </c>
      <c r="R531" s="251" t="s">
        <v>30</v>
      </c>
      <c r="S531" s="251" t="s">
        <v>30</v>
      </c>
      <c r="T531" s="251" t="s">
        <v>30</v>
      </c>
      <c r="U531" s="251"/>
      <c r="V531" s="251"/>
      <c r="W531" s="251"/>
      <c r="X531" s="251"/>
      <c r="Y531" s="251">
        <v>39897</v>
      </c>
      <c r="Z531" s="251">
        <v>40081</v>
      </c>
      <c r="AA531" s="252" t="s">
        <v>437</v>
      </c>
      <c r="AB531" s="249" t="s">
        <v>437</v>
      </c>
    </row>
    <row r="532" spans="1:28" x14ac:dyDescent="0.3">
      <c r="A532" s="248" t="s">
        <v>43</v>
      </c>
      <c r="B532" s="249" t="s">
        <v>299</v>
      </c>
      <c r="C532" s="250">
        <v>54067</v>
      </c>
      <c r="D532" s="250" t="s">
        <v>289</v>
      </c>
      <c r="E532" s="250" t="s">
        <v>305</v>
      </c>
      <c r="F532" s="249" t="s">
        <v>172</v>
      </c>
      <c r="G532" s="250"/>
      <c r="H532" s="250">
        <v>2</v>
      </c>
      <c r="I532" s="249" t="s">
        <v>609</v>
      </c>
      <c r="J532" s="249" t="s">
        <v>178</v>
      </c>
      <c r="K532" s="249" t="s">
        <v>287</v>
      </c>
      <c r="L532" s="249" t="s">
        <v>288</v>
      </c>
      <c r="M532" s="249" t="s">
        <v>35</v>
      </c>
      <c r="N532" s="249" t="s">
        <v>35</v>
      </c>
      <c r="O532" s="251" t="s">
        <v>30</v>
      </c>
      <c r="P532" s="251">
        <v>43614</v>
      </c>
      <c r="Q532" s="251">
        <v>43791</v>
      </c>
      <c r="R532" s="251" t="s">
        <v>30</v>
      </c>
      <c r="S532" s="251">
        <v>43809</v>
      </c>
      <c r="T532" s="204"/>
      <c r="U532" s="251"/>
      <c r="V532" s="251">
        <v>44049</v>
      </c>
      <c r="W532" s="251">
        <v>44139</v>
      </c>
      <c r="X532" s="251"/>
      <c r="Y532" s="251">
        <v>44279</v>
      </c>
      <c r="Z532" s="251">
        <v>44463</v>
      </c>
      <c r="AA532" s="252" t="s">
        <v>437</v>
      </c>
      <c r="AB532" s="249" t="s">
        <v>437</v>
      </c>
    </row>
    <row r="533" spans="1:28" x14ac:dyDescent="0.3">
      <c r="A533" s="248" t="s">
        <v>43</v>
      </c>
      <c r="B533" s="249" t="s">
        <v>1458</v>
      </c>
      <c r="C533" s="250">
        <v>54067</v>
      </c>
      <c r="D533" s="250"/>
      <c r="E533" s="250" t="s">
        <v>1459</v>
      </c>
      <c r="F533" s="249" t="s">
        <v>664</v>
      </c>
      <c r="G533" s="250" t="s">
        <v>437</v>
      </c>
      <c r="H533" s="250">
        <v>3</v>
      </c>
      <c r="I533" s="249" t="s">
        <v>26</v>
      </c>
      <c r="J533" s="249" t="s">
        <v>644</v>
      </c>
      <c r="K533" s="249" t="s">
        <v>437</v>
      </c>
      <c r="L533" s="249" t="s">
        <v>41</v>
      </c>
      <c r="M533" s="249" t="s">
        <v>30</v>
      </c>
      <c r="N533" s="249" t="s">
        <v>29</v>
      </c>
      <c r="O533" s="251" t="s">
        <v>30</v>
      </c>
      <c r="P533" s="251" t="s">
        <v>30</v>
      </c>
      <c r="Q533" s="251">
        <v>40086</v>
      </c>
      <c r="R533" s="251" t="s">
        <v>30</v>
      </c>
      <c r="S533" s="251">
        <v>40157</v>
      </c>
      <c r="T533" s="251" t="s">
        <v>30</v>
      </c>
      <c r="U533" s="251"/>
      <c r="V533" s="251"/>
      <c r="W533" s="251"/>
      <c r="X533" s="251"/>
      <c r="Y533" s="251">
        <v>40547</v>
      </c>
      <c r="Z533" s="251">
        <v>40728</v>
      </c>
      <c r="AA533" s="252"/>
      <c r="AB533" s="249" t="s">
        <v>437</v>
      </c>
    </row>
    <row r="534" spans="1:28" x14ac:dyDescent="0.3">
      <c r="A534" s="248" t="s">
        <v>43</v>
      </c>
      <c r="B534" s="249" t="s">
        <v>1460</v>
      </c>
      <c r="C534" s="250">
        <v>54069</v>
      </c>
      <c r="D534" s="250"/>
      <c r="E534" s="250" t="s">
        <v>1461</v>
      </c>
      <c r="F534" s="249" t="s">
        <v>437</v>
      </c>
      <c r="G534" s="250" t="s">
        <v>437</v>
      </c>
      <c r="H534" s="250" t="s">
        <v>437</v>
      </c>
      <c r="I534" s="249" t="s">
        <v>437</v>
      </c>
      <c r="J534" s="249" t="s">
        <v>437</v>
      </c>
      <c r="K534" s="249" t="s">
        <v>437</v>
      </c>
      <c r="L534" s="249" t="s">
        <v>437</v>
      </c>
      <c r="M534" s="249" t="s">
        <v>437</v>
      </c>
      <c r="N534" s="249" t="s">
        <v>437</v>
      </c>
      <c r="O534" s="251" t="s">
        <v>30</v>
      </c>
      <c r="P534" s="251" t="s">
        <v>30</v>
      </c>
      <c r="Q534" s="251">
        <v>38548</v>
      </c>
      <c r="R534" s="251" t="s">
        <v>30</v>
      </c>
      <c r="S534" s="251" t="s">
        <v>30</v>
      </c>
      <c r="T534" s="251" t="s">
        <v>30</v>
      </c>
      <c r="U534" s="251"/>
      <c r="V534" s="251"/>
      <c r="W534" s="251"/>
      <c r="X534" s="251"/>
      <c r="Y534" s="251">
        <v>38734</v>
      </c>
      <c r="Z534" s="251">
        <v>38915</v>
      </c>
      <c r="AA534" s="252" t="s">
        <v>437</v>
      </c>
      <c r="AB534" s="204"/>
    </row>
    <row r="535" spans="1:28" x14ac:dyDescent="0.3">
      <c r="A535" s="248" t="s">
        <v>43</v>
      </c>
      <c r="B535" s="249" t="s">
        <v>1462</v>
      </c>
      <c r="C535" s="250">
        <v>54071</v>
      </c>
      <c r="D535" s="250"/>
      <c r="E535" s="250" t="s">
        <v>1463</v>
      </c>
      <c r="F535" s="249" t="s">
        <v>664</v>
      </c>
      <c r="G535" s="250" t="s">
        <v>437</v>
      </c>
      <c r="H535" s="250">
        <v>2</v>
      </c>
      <c r="I535" s="258" t="s">
        <v>609</v>
      </c>
      <c r="J535" s="249" t="s">
        <v>644</v>
      </c>
      <c r="K535" s="249" t="s">
        <v>437</v>
      </c>
      <c r="L535" s="249" t="s">
        <v>40</v>
      </c>
      <c r="M535" s="249" t="s">
        <v>30</v>
      </c>
      <c r="N535" s="249" t="s">
        <v>40</v>
      </c>
      <c r="O535" s="251" t="s">
        <v>30</v>
      </c>
      <c r="P535" s="251" t="s">
        <v>30</v>
      </c>
      <c r="Q535" s="251">
        <v>39926</v>
      </c>
      <c r="R535" s="251" t="s">
        <v>30</v>
      </c>
      <c r="S535" s="251" t="s">
        <v>30</v>
      </c>
      <c r="T535" s="251" t="s">
        <v>30</v>
      </c>
      <c r="U535" s="251"/>
      <c r="V535" s="251"/>
      <c r="W535" s="251"/>
      <c r="X535" s="251"/>
      <c r="Y535" s="251">
        <v>40058</v>
      </c>
      <c r="Z535" s="251">
        <v>40239</v>
      </c>
      <c r="AA535" s="270" t="s">
        <v>437</v>
      </c>
      <c r="AB535" s="204"/>
    </row>
    <row r="536" spans="1:28" x14ac:dyDescent="0.3">
      <c r="A536" s="248" t="s">
        <v>43</v>
      </c>
      <c r="B536" s="249" t="s">
        <v>1464</v>
      </c>
      <c r="C536" s="250">
        <v>54071</v>
      </c>
      <c r="D536" s="250"/>
      <c r="E536" s="250" t="s">
        <v>1465</v>
      </c>
      <c r="F536" s="249" t="s">
        <v>437</v>
      </c>
      <c r="G536" s="250" t="s">
        <v>437</v>
      </c>
      <c r="H536" s="250" t="s">
        <v>437</v>
      </c>
      <c r="I536" s="258" t="s">
        <v>609</v>
      </c>
      <c r="J536" s="249" t="s">
        <v>437</v>
      </c>
      <c r="K536" s="249" t="s">
        <v>437</v>
      </c>
      <c r="L536" s="249" t="s">
        <v>437</v>
      </c>
      <c r="M536" s="249" t="s">
        <v>437</v>
      </c>
      <c r="N536" s="249" t="s">
        <v>437</v>
      </c>
      <c r="O536" s="251" t="s">
        <v>30</v>
      </c>
      <c r="P536" s="251" t="s">
        <v>30</v>
      </c>
      <c r="Q536" s="251">
        <v>39926</v>
      </c>
      <c r="R536" s="251" t="s">
        <v>30</v>
      </c>
      <c r="S536" s="251" t="s">
        <v>30</v>
      </c>
      <c r="T536" s="251" t="s">
        <v>30</v>
      </c>
      <c r="U536" s="251"/>
      <c r="V536" s="251"/>
      <c r="W536" s="251"/>
      <c r="X536" s="251"/>
      <c r="Y536" s="251">
        <v>40058</v>
      </c>
      <c r="Z536" s="251">
        <v>40239</v>
      </c>
      <c r="AA536" s="252" t="s">
        <v>437</v>
      </c>
      <c r="AB536" s="249" t="s">
        <v>437</v>
      </c>
    </row>
    <row r="537" spans="1:28" x14ac:dyDescent="0.3">
      <c r="A537" s="248" t="s">
        <v>43</v>
      </c>
      <c r="B537" s="249" t="s">
        <v>1467</v>
      </c>
      <c r="C537" s="250">
        <v>54073</v>
      </c>
      <c r="D537" s="250"/>
      <c r="E537" s="250" t="s">
        <v>1468</v>
      </c>
      <c r="F537" s="249" t="s">
        <v>437</v>
      </c>
      <c r="G537" s="250" t="s">
        <v>437</v>
      </c>
      <c r="H537" s="250">
        <v>3</v>
      </c>
      <c r="I537" s="249" t="s">
        <v>26</v>
      </c>
      <c r="J537" s="249" t="s">
        <v>443</v>
      </c>
      <c r="K537" s="249" t="s">
        <v>437</v>
      </c>
      <c r="L537" s="249" t="s">
        <v>41</v>
      </c>
      <c r="M537" s="249" t="s">
        <v>30</v>
      </c>
      <c r="N537" s="249" t="s">
        <v>29</v>
      </c>
      <c r="O537" s="251" t="s">
        <v>30</v>
      </c>
      <c r="P537" s="251" t="s">
        <v>30</v>
      </c>
      <c r="Q537" s="251">
        <v>41029</v>
      </c>
      <c r="R537" s="251" t="s">
        <v>30</v>
      </c>
      <c r="S537" s="251">
        <v>41136</v>
      </c>
      <c r="T537" s="251" t="s">
        <v>30</v>
      </c>
      <c r="U537" s="251"/>
      <c r="V537" s="251">
        <v>41395</v>
      </c>
      <c r="W537" s="251">
        <v>41484</v>
      </c>
      <c r="X537" s="251"/>
      <c r="Y537" s="251">
        <v>41583</v>
      </c>
      <c r="Z537" s="251">
        <v>41764</v>
      </c>
      <c r="AA537" s="252" t="s">
        <v>437</v>
      </c>
      <c r="AB537" s="249" t="s">
        <v>437</v>
      </c>
    </row>
    <row r="538" spans="1:28" x14ac:dyDescent="0.3">
      <c r="A538" s="248" t="s">
        <v>43</v>
      </c>
      <c r="B538" s="249" t="s">
        <v>1469</v>
      </c>
      <c r="C538" s="250">
        <v>54075</v>
      </c>
      <c r="D538" s="250"/>
      <c r="E538" s="250" t="s">
        <v>1470</v>
      </c>
      <c r="F538" s="249" t="s">
        <v>664</v>
      </c>
      <c r="G538" s="250" t="s">
        <v>437</v>
      </c>
      <c r="H538" s="250">
        <v>4</v>
      </c>
      <c r="I538" s="249" t="s">
        <v>26</v>
      </c>
      <c r="J538" s="249" t="s">
        <v>644</v>
      </c>
      <c r="K538" s="249" t="s">
        <v>437</v>
      </c>
      <c r="L538" s="249" t="s">
        <v>29</v>
      </c>
      <c r="M538" s="249" t="s">
        <v>30</v>
      </c>
      <c r="N538" s="249" t="s">
        <v>29</v>
      </c>
      <c r="O538" s="251" t="s">
        <v>30</v>
      </c>
      <c r="P538" s="251" t="s">
        <v>30</v>
      </c>
      <c r="Q538" s="251">
        <v>40102</v>
      </c>
      <c r="R538" s="251" t="s">
        <v>30</v>
      </c>
      <c r="S538" s="251">
        <v>40156</v>
      </c>
      <c r="T538" s="251" t="s">
        <v>30</v>
      </c>
      <c r="U538" s="251"/>
      <c r="V538" s="251"/>
      <c r="W538" s="251"/>
      <c r="X538" s="251"/>
      <c r="Y538" s="251">
        <v>40302</v>
      </c>
      <c r="Z538" s="251">
        <v>40486</v>
      </c>
      <c r="AA538" s="252" t="s">
        <v>437</v>
      </c>
      <c r="AB538" s="249" t="s">
        <v>437</v>
      </c>
    </row>
    <row r="539" spans="1:28" x14ac:dyDescent="0.3">
      <c r="A539" s="248" t="s">
        <v>43</v>
      </c>
      <c r="B539" s="249" t="s">
        <v>1471</v>
      </c>
      <c r="C539" s="250">
        <v>54077</v>
      </c>
      <c r="D539" s="250"/>
      <c r="E539" s="250" t="s">
        <v>1472</v>
      </c>
      <c r="F539" s="249" t="s">
        <v>39</v>
      </c>
      <c r="G539" s="250" t="s">
        <v>437</v>
      </c>
      <c r="H539" s="250">
        <v>9</v>
      </c>
      <c r="I539" s="249" t="s">
        <v>861</v>
      </c>
      <c r="J539" s="249" t="s">
        <v>644</v>
      </c>
      <c r="K539" s="249" t="s">
        <v>437</v>
      </c>
      <c r="L539" s="249" t="s">
        <v>1473</v>
      </c>
      <c r="M539" s="249" t="s">
        <v>30</v>
      </c>
      <c r="N539" s="249" t="s">
        <v>459</v>
      </c>
      <c r="O539" s="251" t="s">
        <v>30</v>
      </c>
      <c r="P539" s="251" t="s">
        <v>30</v>
      </c>
      <c r="Q539" s="251">
        <v>40350</v>
      </c>
      <c r="R539" s="251" t="s">
        <v>30</v>
      </c>
      <c r="S539" s="251">
        <v>40378</v>
      </c>
      <c r="T539" s="251" t="s">
        <v>30</v>
      </c>
      <c r="U539" s="251"/>
      <c r="V539" s="251"/>
      <c r="W539" s="251"/>
      <c r="X539" s="251"/>
      <c r="Y539" s="251">
        <v>40882</v>
      </c>
      <c r="Z539" s="251">
        <v>41065</v>
      </c>
      <c r="AA539" s="252" t="s">
        <v>437</v>
      </c>
      <c r="AB539" s="252" t="s">
        <v>1152</v>
      </c>
    </row>
    <row r="540" spans="1:28" x14ac:dyDescent="0.3">
      <c r="A540" s="248" t="s">
        <v>43</v>
      </c>
      <c r="B540" s="249" t="s">
        <v>1474</v>
      </c>
      <c r="C540" s="250">
        <v>54079</v>
      </c>
      <c r="D540" s="250"/>
      <c r="E540" s="250" t="s">
        <v>1475</v>
      </c>
      <c r="F540" s="249" t="s">
        <v>25</v>
      </c>
      <c r="G540" s="250" t="s">
        <v>437</v>
      </c>
      <c r="H540" s="250">
        <v>8</v>
      </c>
      <c r="I540" s="249" t="s">
        <v>26</v>
      </c>
      <c r="J540" s="249" t="s">
        <v>644</v>
      </c>
      <c r="K540" s="249" t="s">
        <v>437</v>
      </c>
      <c r="L540" s="249" t="s">
        <v>1369</v>
      </c>
      <c r="M540" s="249" t="s">
        <v>30</v>
      </c>
      <c r="N540" s="249" t="s">
        <v>29</v>
      </c>
      <c r="O540" s="251" t="s">
        <v>30</v>
      </c>
      <c r="P540" s="251" t="s">
        <v>30</v>
      </c>
      <c r="Q540" s="251">
        <v>40086</v>
      </c>
      <c r="R540" s="251" t="s">
        <v>30</v>
      </c>
      <c r="S540" s="251">
        <v>40158</v>
      </c>
      <c r="T540" s="251" t="s">
        <v>30</v>
      </c>
      <c r="U540" s="251"/>
      <c r="V540" s="251"/>
      <c r="W540" s="251"/>
      <c r="X540" s="251"/>
      <c r="Y540" s="251">
        <v>40757</v>
      </c>
      <c r="Z540" s="251">
        <v>40941</v>
      </c>
      <c r="AA540" s="252" t="s">
        <v>437</v>
      </c>
      <c r="AB540" s="204"/>
    </row>
    <row r="541" spans="1:28" x14ac:dyDescent="0.3">
      <c r="A541" s="248" t="s">
        <v>43</v>
      </c>
      <c r="B541" s="249" t="s">
        <v>1476</v>
      </c>
      <c r="C541" s="250">
        <v>54079</v>
      </c>
      <c r="D541" s="250"/>
      <c r="E541" s="250" t="s">
        <v>1477</v>
      </c>
      <c r="F541" s="249" t="s">
        <v>437</v>
      </c>
      <c r="G541" s="250" t="s">
        <v>437</v>
      </c>
      <c r="H541" s="250" t="s">
        <v>437</v>
      </c>
      <c r="I541" s="249" t="s">
        <v>26</v>
      </c>
      <c r="J541" s="249" t="s">
        <v>644</v>
      </c>
      <c r="K541" s="249" t="s">
        <v>437</v>
      </c>
      <c r="L541" s="249" t="s">
        <v>437</v>
      </c>
      <c r="M541" s="249" t="s">
        <v>437</v>
      </c>
      <c r="N541" s="249" t="s">
        <v>437</v>
      </c>
      <c r="O541" s="251" t="s">
        <v>30</v>
      </c>
      <c r="P541" s="251" t="s">
        <v>30</v>
      </c>
      <c r="Q541" s="251">
        <v>40086</v>
      </c>
      <c r="R541" s="251" t="s">
        <v>30</v>
      </c>
      <c r="S541" s="251" t="s">
        <v>30</v>
      </c>
      <c r="T541" s="251" t="s">
        <v>30</v>
      </c>
      <c r="U541" s="251"/>
      <c r="V541" s="251"/>
      <c r="W541" s="251"/>
      <c r="X541" s="251"/>
      <c r="Y541" s="251">
        <v>40757</v>
      </c>
      <c r="Z541" s="251">
        <v>40941</v>
      </c>
      <c r="AA541" s="252" t="s">
        <v>437</v>
      </c>
      <c r="AB541" s="204"/>
    </row>
    <row r="542" spans="1:28" x14ac:dyDescent="0.3">
      <c r="A542" s="248" t="s">
        <v>43</v>
      </c>
      <c r="B542" s="249" t="s">
        <v>1478</v>
      </c>
      <c r="C542" s="250">
        <v>54081</v>
      </c>
      <c r="D542" s="250"/>
      <c r="E542" s="250" t="s">
        <v>1479</v>
      </c>
      <c r="F542" s="249" t="s">
        <v>437</v>
      </c>
      <c r="G542" s="250" t="s">
        <v>437</v>
      </c>
      <c r="H542" s="250" t="s">
        <v>437</v>
      </c>
      <c r="I542" s="249" t="s">
        <v>437</v>
      </c>
      <c r="J542" s="249" t="s">
        <v>437</v>
      </c>
      <c r="K542" s="249" t="s">
        <v>437</v>
      </c>
      <c r="L542" s="249" t="s">
        <v>437</v>
      </c>
      <c r="M542" s="249" t="s">
        <v>437</v>
      </c>
      <c r="N542" s="249" t="s">
        <v>437</v>
      </c>
      <c r="O542" s="251" t="s">
        <v>30</v>
      </c>
      <c r="P542" s="251" t="s">
        <v>30</v>
      </c>
      <c r="Q542" s="251">
        <v>38467</v>
      </c>
      <c r="R542" s="251" t="s">
        <v>30</v>
      </c>
      <c r="S542" s="251" t="s">
        <v>30</v>
      </c>
      <c r="T542" s="251" t="s">
        <v>30</v>
      </c>
      <c r="U542" s="251"/>
      <c r="V542" s="251"/>
      <c r="W542" s="251"/>
      <c r="X542" s="251"/>
      <c r="Y542" s="251">
        <v>38805</v>
      </c>
      <c r="Z542" s="251">
        <v>38989</v>
      </c>
      <c r="AA542" s="252" t="s">
        <v>437</v>
      </c>
      <c r="AB542" s="249" t="s">
        <v>437</v>
      </c>
    </row>
    <row r="543" spans="1:28" x14ac:dyDescent="0.3">
      <c r="A543" s="248" t="s">
        <v>43</v>
      </c>
      <c r="B543" s="249" t="s">
        <v>1480</v>
      </c>
      <c r="C543" s="250">
        <v>54081</v>
      </c>
      <c r="D543" s="250"/>
      <c r="E543" s="250" t="s">
        <v>1481</v>
      </c>
      <c r="F543" s="249" t="s">
        <v>39</v>
      </c>
      <c r="G543" s="250" t="s">
        <v>437</v>
      </c>
      <c r="H543" s="250">
        <v>2</v>
      </c>
      <c r="I543" s="258" t="s">
        <v>609</v>
      </c>
      <c r="J543" s="249" t="s">
        <v>548</v>
      </c>
      <c r="K543" s="249" t="s">
        <v>437</v>
      </c>
      <c r="L543" s="249" t="s">
        <v>509</v>
      </c>
      <c r="M543" s="249" t="s">
        <v>30</v>
      </c>
      <c r="N543" s="249" t="s">
        <v>40</v>
      </c>
      <c r="O543" s="251" t="s">
        <v>30</v>
      </c>
      <c r="P543" s="251" t="s">
        <v>30</v>
      </c>
      <c r="Q543" s="251">
        <v>39505</v>
      </c>
      <c r="R543" s="251" t="s">
        <v>30</v>
      </c>
      <c r="S543" s="251" t="s">
        <v>30</v>
      </c>
      <c r="T543" s="251" t="s">
        <v>30</v>
      </c>
      <c r="U543" s="251"/>
      <c r="V543" s="251">
        <v>39545</v>
      </c>
      <c r="W543" s="251">
        <v>39679</v>
      </c>
      <c r="X543" s="251"/>
      <c r="Y543" s="251">
        <v>39798</v>
      </c>
      <c r="Z543" s="251">
        <v>39980</v>
      </c>
      <c r="AA543" s="251"/>
      <c r="AB543" s="251"/>
    </row>
    <row r="544" spans="1:28" x14ac:dyDescent="0.3">
      <c r="A544" s="248" t="s">
        <v>43</v>
      </c>
      <c r="B544" s="249" t="s">
        <v>1482</v>
      </c>
      <c r="C544" s="250">
        <v>54083</v>
      </c>
      <c r="D544" s="250"/>
      <c r="E544" s="250" t="s">
        <v>1483</v>
      </c>
      <c r="F544" s="249" t="s">
        <v>860</v>
      </c>
      <c r="G544" s="250" t="s">
        <v>437</v>
      </c>
      <c r="H544" s="250">
        <v>8</v>
      </c>
      <c r="I544" s="258" t="s">
        <v>609</v>
      </c>
      <c r="J544" s="249" t="s">
        <v>644</v>
      </c>
      <c r="K544" s="249" t="s">
        <v>437</v>
      </c>
      <c r="L544" s="249" t="s">
        <v>40</v>
      </c>
      <c r="M544" s="249" t="s">
        <v>30</v>
      </c>
      <c r="N544" s="249" t="s">
        <v>40</v>
      </c>
      <c r="O544" s="251" t="s">
        <v>30</v>
      </c>
      <c r="P544" s="251" t="s">
        <v>30</v>
      </c>
      <c r="Q544" s="251">
        <v>39960</v>
      </c>
      <c r="R544" s="251" t="s">
        <v>30</v>
      </c>
      <c r="S544" s="251" t="s">
        <v>30</v>
      </c>
      <c r="T544" s="251" t="s">
        <v>30</v>
      </c>
      <c r="U544" s="251"/>
      <c r="V544" s="251">
        <v>40093</v>
      </c>
      <c r="W544" s="251">
        <v>40197</v>
      </c>
      <c r="X544" s="251"/>
      <c r="Y544" s="251">
        <v>40266</v>
      </c>
      <c r="Z544" s="251">
        <v>40450</v>
      </c>
      <c r="AA544" s="204"/>
      <c r="AB544" s="204"/>
    </row>
    <row r="545" spans="1:28" x14ac:dyDescent="0.3">
      <c r="A545" s="248" t="s">
        <v>43</v>
      </c>
      <c r="B545" s="249" t="s">
        <v>1484</v>
      </c>
      <c r="C545" s="250">
        <v>54083</v>
      </c>
      <c r="D545" s="250"/>
      <c r="E545" s="250" t="s">
        <v>1485</v>
      </c>
      <c r="F545" s="249" t="s">
        <v>437</v>
      </c>
      <c r="G545" s="250" t="s">
        <v>437</v>
      </c>
      <c r="H545" s="250" t="s">
        <v>437</v>
      </c>
      <c r="I545" s="258" t="s">
        <v>609</v>
      </c>
      <c r="J545" s="249" t="s">
        <v>437</v>
      </c>
      <c r="K545" s="249" t="s">
        <v>437</v>
      </c>
      <c r="L545" s="249" t="s">
        <v>437</v>
      </c>
      <c r="M545" s="249" t="s">
        <v>437</v>
      </c>
      <c r="N545" s="249" t="s">
        <v>437</v>
      </c>
      <c r="O545" s="251" t="s">
        <v>30</v>
      </c>
      <c r="P545" s="251" t="s">
        <v>30</v>
      </c>
      <c r="Q545" s="251">
        <v>39960</v>
      </c>
      <c r="R545" s="251" t="s">
        <v>30</v>
      </c>
      <c r="S545" s="251" t="s">
        <v>30</v>
      </c>
      <c r="T545" s="251" t="s">
        <v>30</v>
      </c>
      <c r="U545" s="251"/>
      <c r="V545" s="251"/>
      <c r="W545" s="251"/>
      <c r="X545" s="251"/>
      <c r="Y545" s="251">
        <v>40266</v>
      </c>
      <c r="Z545" s="251">
        <v>40450</v>
      </c>
      <c r="AA545" s="204"/>
      <c r="AB545" s="204"/>
    </row>
    <row r="546" spans="1:28" x14ac:dyDescent="0.3">
      <c r="A546" s="248" t="s">
        <v>43</v>
      </c>
      <c r="B546" s="249" t="s">
        <v>1486</v>
      </c>
      <c r="C546" s="250">
        <v>54087</v>
      </c>
      <c r="D546" s="250"/>
      <c r="E546" s="250" t="s">
        <v>1487</v>
      </c>
      <c r="F546" s="249" t="s">
        <v>437</v>
      </c>
      <c r="G546" s="250" t="s">
        <v>437</v>
      </c>
      <c r="H546" s="250">
        <v>1</v>
      </c>
      <c r="I546" s="249" t="s">
        <v>437</v>
      </c>
      <c r="J546" s="249" t="s">
        <v>437</v>
      </c>
      <c r="K546" s="249" t="s">
        <v>437</v>
      </c>
      <c r="L546" s="249" t="s">
        <v>437</v>
      </c>
      <c r="M546" s="249" t="s">
        <v>437</v>
      </c>
      <c r="N546" s="249" t="s">
        <v>437</v>
      </c>
      <c r="O546" s="251" t="s">
        <v>30</v>
      </c>
      <c r="P546" s="251" t="s">
        <v>30</v>
      </c>
      <c r="Q546" s="251">
        <v>37592</v>
      </c>
      <c r="R546" s="251" t="s">
        <v>30</v>
      </c>
      <c r="S546" s="251" t="s">
        <v>30</v>
      </c>
      <c r="T546" s="251" t="s">
        <v>30</v>
      </c>
      <c r="U546" s="251"/>
      <c r="V546" s="251"/>
      <c r="W546" s="251"/>
      <c r="X546" s="251"/>
      <c r="Y546" s="251" t="s">
        <v>30</v>
      </c>
      <c r="Z546" s="251">
        <v>38048</v>
      </c>
      <c r="AA546" s="204"/>
      <c r="AB546" s="204"/>
    </row>
    <row r="547" spans="1:28" x14ac:dyDescent="0.3">
      <c r="A547" s="248" t="s">
        <v>43</v>
      </c>
      <c r="B547" s="249" t="s">
        <v>1488</v>
      </c>
      <c r="C547" s="250">
        <v>54085</v>
      </c>
      <c r="D547" s="250"/>
      <c r="E547" s="250" t="s">
        <v>1489</v>
      </c>
      <c r="F547" s="249" t="s">
        <v>664</v>
      </c>
      <c r="G547" s="250" t="s">
        <v>437</v>
      </c>
      <c r="H547" s="250">
        <v>7</v>
      </c>
      <c r="I547" s="249" t="s">
        <v>26</v>
      </c>
      <c r="J547" s="249" t="s">
        <v>759</v>
      </c>
      <c r="K547" s="249" t="s">
        <v>437</v>
      </c>
      <c r="L547" s="249" t="s">
        <v>41</v>
      </c>
      <c r="M547" s="249" t="s">
        <v>30</v>
      </c>
      <c r="N547" s="249" t="s">
        <v>29</v>
      </c>
      <c r="O547" s="251" t="s">
        <v>30</v>
      </c>
      <c r="P547" s="251" t="s">
        <v>30</v>
      </c>
      <c r="Q547" s="251">
        <v>40389</v>
      </c>
      <c r="R547" s="251" t="s">
        <v>30</v>
      </c>
      <c r="S547" s="251">
        <v>40451</v>
      </c>
      <c r="T547" s="251" t="s">
        <v>30</v>
      </c>
      <c r="U547" s="251"/>
      <c r="V547" s="251"/>
      <c r="W547" s="251"/>
      <c r="X547" s="251"/>
      <c r="Y547" s="251">
        <v>40757</v>
      </c>
      <c r="Z547" s="251">
        <v>40941</v>
      </c>
      <c r="AA547" s="204"/>
      <c r="AB547" s="204"/>
    </row>
    <row r="548" spans="1:28" x14ac:dyDescent="0.3">
      <c r="A548" s="248" t="s">
        <v>43</v>
      </c>
      <c r="B548" s="249" t="s">
        <v>1490</v>
      </c>
      <c r="C548" s="250">
        <v>54087</v>
      </c>
      <c r="D548" s="250"/>
      <c r="E548" s="250" t="s">
        <v>1491</v>
      </c>
      <c r="F548" s="249" t="s">
        <v>39</v>
      </c>
      <c r="G548" s="250" t="s">
        <v>437</v>
      </c>
      <c r="H548" s="250">
        <v>3</v>
      </c>
      <c r="I548" s="249" t="s">
        <v>26</v>
      </c>
      <c r="J548" s="249" t="s">
        <v>759</v>
      </c>
      <c r="K548" s="249" t="s">
        <v>437</v>
      </c>
      <c r="L548" s="249" t="s">
        <v>1369</v>
      </c>
      <c r="M548" s="249" t="s">
        <v>30</v>
      </c>
      <c r="N548" s="249" t="s">
        <v>29</v>
      </c>
      <c r="O548" s="251" t="s">
        <v>30</v>
      </c>
      <c r="P548" s="251" t="s">
        <v>30</v>
      </c>
      <c r="Q548" s="251">
        <v>40421</v>
      </c>
      <c r="R548" s="251" t="s">
        <v>30</v>
      </c>
      <c r="S548" s="251" t="s">
        <v>30</v>
      </c>
      <c r="T548" s="251" t="s">
        <v>30</v>
      </c>
      <c r="U548" s="251"/>
      <c r="V548" s="251"/>
      <c r="W548" s="251"/>
      <c r="X548" s="251"/>
      <c r="Y548" s="251">
        <v>40788</v>
      </c>
      <c r="Z548" s="251">
        <v>40970</v>
      </c>
      <c r="AA548" s="204"/>
      <c r="AB548" s="249" t="s">
        <v>1446</v>
      </c>
    </row>
    <row r="549" spans="1:28" x14ac:dyDescent="0.3">
      <c r="A549" s="248" t="s">
        <v>43</v>
      </c>
      <c r="B549" s="249" t="s">
        <v>1492</v>
      </c>
      <c r="C549" s="250">
        <v>54019</v>
      </c>
      <c r="D549" s="250"/>
      <c r="E549" s="250" t="s">
        <v>1493</v>
      </c>
      <c r="F549" s="249" t="s">
        <v>437</v>
      </c>
      <c r="G549" s="250" t="s">
        <v>437</v>
      </c>
      <c r="H549" s="250">
        <v>2</v>
      </c>
      <c r="I549" s="249" t="s">
        <v>437</v>
      </c>
      <c r="J549" s="249" t="s">
        <v>437</v>
      </c>
      <c r="K549" s="249" t="s">
        <v>437</v>
      </c>
      <c r="L549" s="249" t="s">
        <v>437</v>
      </c>
      <c r="M549" s="249" t="s">
        <v>437</v>
      </c>
      <c r="N549" s="249" t="s">
        <v>437</v>
      </c>
      <c r="O549" s="251" t="s">
        <v>30</v>
      </c>
      <c r="P549" s="251" t="s">
        <v>30</v>
      </c>
      <c r="Q549" s="251">
        <v>37587</v>
      </c>
      <c r="R549" s="251" t="s">
        <v>30</v>
      </c>
      <c r="S549" s="251" t="s">
        <v>30</v>
      </c>
      <c r="T549" s="251" t="s">
        <v>30</v>
      </c>
      <c r="U549" s="251"/>
      <c r="V549" s="251"/>
      <c r="W549" s="251"/>
      <c r="X549" s="251"/>
      <c r="Y549" s="251" t="s">
        <v>30</v>
      </c>
      <c r="Z549" s="251">
        <v>37818</v>
      </c>
      <c r="AA549" s="204"/>
      <c r="AB549" s="270" t="s">
        <v>1522</v>
      </c>
    </row>
    <row r="550" spans="1:28" x14ac:dyDescent="0.3">
      <c r="A550" s="199" t="s">
        <v>43</v>
      </c>
      <c r="B550" s="204" t="s">
        <v>183</v>
      </c>
      <c r="C550" s="198"/>
      <c r="D550" s="205" t="s">
        <v>419</v>
      </c>
      <c r="E550" s="228" t="s">
        <v>353</v>
      </c>
      <c r="F550" s="204" t="s">
        <v>25</v>
      </c>
      <c r="G550" s="198"/>
      <c r="H550" s="198" t="s">
        <v>35</v>
      </c>
      <c r="I550" s="258" t="s">
        <v>609</v>
      </c>
      <c r="J550" s="204" t="s">
        <v>27</v>
      </c>
      <c r="K550" s="204" t="s">
        <v>173</v>
      </c>
      <c r="L550" s="204" t="s">
        <v>35</v>
      </c>
      <c r="M550" s="198" t="s">
        <v>35</v>
      </c>
      <c r="N550" s="204" t="s">
        <v>35</v>
      </c>
      <c r="O550" s="161">
        <v>43348</v>
      </c>
      <c r="P550" s="198" t="s">
        <v>30</v>
      </c>
      <c r="Q550" s="161" t="s">
        <v>30</v>
      </c>
      <c r="R550" s="198" t="s">
        <v>30</v>
      </c>
      <c r="S550" s="198" t="s">
        <v>30</v>
      </c>
      <c r="T550" s="198" t="s">
        <v>30</v>
      </c>
      <c r="U550" s="198" t="s">
        <v>30</v>
      </c>
      <c r="V550" s="198" t="s">
        <v>30</v>
      </c>
      <c r="W550" s="198" t="s">
        <v>30</v>
      </c>
      <c r="X550" s="198" t="s">
        <v>30</v>
      </c>
      <c r="Y550" s="198" t="s">
        <v>30</v>
      </c>
      <c r="Z550" s="198" t="s">
        <v>30</v>
      </c>
      <c r="AA550" s="204"/>
      <c r="AB550" s="204"/>
    </row>
    <row r="551" spans="1:28" x14ac:dyDescent="0.3">
      <c r="A551" s="248" t="s">
        <v>43</v>
      </c>
      <c r="B551" s="249" t="s">
        <v>300</v>
      </c>
      <c r="C551" s="250">
        <v>54089</v>
      </c>
      <c r="D551" s="250" t="s">
        <v>291</v>
      </c>
      <c r="E551" s="250" t="s">
        <v>305</v>
      </c>
      <c r="F551" s="249" t="s">
        <v>172</v>
      </c>
      <c r="G551" s="250"/>
      <c r="H551" s="250">
        <v>2</v>
      </c>
      <c r="I551" s="249" t="s">
        <v>609</v>
      </c>
      <c r="J551" s="249" t="s">
        <v>178</v>
      </c>
      <c r="K551" s="249" t="s">
        <v>287</v>
      </c>
      <c r="L551" s="249" t="s">
        <v>288</v>
      </c>
      <c r="M551" s="249" t="s">
        <v>35</v>
      </c>
      <c r="N551" s="249" t="s">
        <v>35</v>
      </c>
      <c r="O551" s="251" t="s">
        <v>30</v>
      </c>
      <c r="P551" s="251">
        <v>43614</v>
      </c>
      <c r="Q551" s="251">
        <v>43791</v>
      </c>
      <c r="R551" s="251" t="s">
        <v>30</v>
      </c>
      <c r="S551" s="251">
        <v>43809</v>
      </c>
      <c r="T551" s="204"/>
      <c r="U551" s="251"/>
      <c r="V551" s="251">
        <v>44055</v>
      </c>
      <c r="W551" s="251">
        <v>44145</v>
      </c>
      <c r="X551" s="251"/>
      <c r="Y551" s="251">
        <v>44293</v>
      </c>
      <c r="Z551" s="251">
        <v>44476</v>
      </c>
      <c r="AA551" s="161"/>
      <c r="AB551" s="161"/>
    </row>
    <row r="552" spans="1:28" x14ac:dyDescent="0.3">
      <c r="A552" s="248" t="s">
        <v>43</v>
      </c>
      <c r="B552" s="249" t="s">
        <v>1494</v>
      </c>
      <c r="C552" s="250">
        <v>54089</v>
      </c>
      <c r="D552" s="250"/>
      <c r="E552" s="250" t="s">
        <v>1495</v>
      </c>
      <c r="F552" s="249" t="s">
        <v>664</v>
      </c>
      <c r="G552" s="250" t="s">
        <v>437</v>
      </c>
      <c r="H552" s="250">
        <v>2</v>
      </c>
      <c r="I552" s="258" t="s">
        <v>609</v>
      </c>
      <c r="J552" s="249" t="s">
        <v>644</v>
      </c>
      <c r="K552" s="249" t="s">
        <v>437</v>
      </c>
      <c r="L552" s="249" t="s">
        <v>1387</v>
      </c>
      <c r="M552" s="249" t="s">
        <v>30</v>
      </c>
      <c r="N552" s="249" t="s">
        <v>440</v>
      </c>
      <c r="O552" s="251" t="s">
        <v>30</v>
      </c>
      <c r="P552" s="251" t="s">
        <v>30</v>
      </c>
      <c r="Q552" s="251">
        <v>39752</v>
      </c>
      <c r="R552" s="251" t="s">
        <v>30</v>
      </c>
      <c r="S552" s="251" t="s">
        <v>30</v>
      </c>
      <c r="T552" s="251" t="s">
        <v>30</v>
      </c>
      <c r="U552" s="251"/>
      <c r="V552" s="251"/>
      <c r="W552" s="251"/>
      <c r="X552" s="251"/>
      <c r="Y552" s="251">
        <v>40028</v>
      </c>
      <c r="Z552" s="251">
        <v>40212</v>
      </c>
      <c r="AA552" s="161"/>
      <c r="AB552" s="161"/>
    </row>
    <row r="553" spans="1:28" x14ac:dyDescent="0.3">
      <c r="A553" s="248" t="s">
        <v>43</v>
      </c>
      <c r="B553" s="249" t="s">
        <v>1496</v>
      </c>
      <c r="C553" s="250">
        <v>54091</v>
      </c>
      <c r="D553" s="250"/>
      <c r="E553" s="250" t="s">
        <v>1497</v>
      </c>
      <c r="F553" s="249" t="s">
        <v>437</v>
      </c>
      <c r="G553" s="250" t="s">
        <v>437</v>
      </c>
      <c r="H553" s="250">
        <v>3</v>
      </c>
      <c r="I553" s="258" t="s">
        <v>609</v>
      </c>
      <c r="J553" s="249" t="s">
        <v>644</v>
      </c>
      <c r="K553" s="249" t="s">
        <v>437</v>
      </c>
      <c r="L553" s="249" t="s">
        <v>437</v>
      </c>
      <c r="M553" s="249" t="s">
        <v>437</v>
      </c>
      <c r="N553" s="249" t="s">
        <v>437</v>
      </c>
      <c r="O553" s="251" t="s">
        <v>30</v>
      </c>
      <c r="P553" s="251" t="s">
        <v>30</v>
      </c>
      <c r="Q553" s="251">
        <v>39506</v>
      </c>
      <c r="R553" s="251" t="s">
        <v>30</v>
      </c>
      <c r="S553" s="251" t="s">
        <v>30</v>
      </c>
      <c r="T553" s="251" t="s">
        <v>30</v>
      </c>
      <c r="U553" s="251"/>
      <c r="V553" s="251"/>
      <c r="W553" s="251"/>
      <c r="X553" s="251"/>
      <c r="Y553" s="251">
        <v>39897</v>
      </c>
      <c r="Z553" s="251">
        <v>40081</v>
      </c>
      <c r="AA553" s="161"/>
      <c r="AB553" s="161"/>
    </row>
    <row r="554" spans="1:28" x14ac:dyDescent="0.3">
      <c r="A554" s="248" t="s">
        <v>43</v>
      </c>
      <c r="B554" s="249" t="s">
        <v>1498</v>
      </c>
      <c r="C554" s="250">
        <v>54091</v>
      </c>
      <c r="D554" s="250"/>
      <c r="E554" s="250" t="s">
        <v>1499</v>
      </c>
      <c r="F554" s="249" t="s">
        <v>25</v>
      </c>
      <c r="G554" s="250" t="s">
        <v>437</v>
      </c>
      <c r="H554" s="250">
        <v>3</v>
      </c>
      <c r="I554" s="258" t="s">
        <v>609</v>
      </c>
      <c r="J554" s="249" t="s">
        <v>644</v>
      </c>
      <c r="K554" s="249" t="s">
        <v>437</v>
      </c>
      <c r="L554" s="249" t="s">
        <v>459</v>
      </c>
      <c r="M554" s="249" t="s">
        <v>30</v>
      </c>
      <c r="N554" s="249" t="s">
        <v>459</v>
      </c>
      <c r="O554" s="251" t="s">
        <v>30</v>
      </c>
      <c r="P554" s="251" t="s">
        <v>30</v>
      </c>
      <c r="Q554" s="251">
        <v>40238</v>
      </c>
      <c r="R554" s="251" t="s">
        <v>30</v>
      </c>
      <c r="S554" s="251">
        <v>40324</v>
      </c>
      <c r="T554" s="251" t="s">
        <v>30</v>
      </c>
      <c r="U554" s="251"/>
      <c r="V554" s="251">
        <v>40360</v>
      </c>
      <c r="W554" s="251">
        <v>40452</v>
      </c>
      <c r="X554" s="251"/>
      <c r="Y554" s="251">
        <v>40576</v>
      </c>
      <c r="Z554" s="251">
        <v>40757</v>
      </c>
      <c r="AA554" s="199"/>
      <c r="AB554" s="249" t="s">
        <v>1434</v>
      </c>
    </row>
    <row r="555" spans="1:28" x14ac:dyDescent="0.3">
      <c r="A555" s="248" t="s">
        <v>43</v>
      </c>
      <c r="B555" s="249" t="s">
        <v>1500</v>
      </c>
      <c r="C555" s="250">
        <v>54093</v>
      </c>
      <c r="D555" s="250"/>
      <c r="E555" s="250" t="s">
        <v>1501</v>
      </c>
      <c r="F555" s="249" t="s">
        <v>664</v>
      </c>
      <c r="G555" s="250" t="s">
        <v>437</v>
      </c>
      <c r="H555" s="250">
        <v>6</v>
      </c>
      <c r="I555" s="258" t="s">
        <v>609</v>
      </c>
      <c r="J555" s="249" t="s">
        <v>644</v>
      </c>
      <c r="K555" s="249" t="s">
        <v>437</v>
      </c>
      <c r="L555" s="249" t="s">
        <v>40</v>
      </c>
      <c r="M555" s="249" t="s">
        <v>30</v>
      </c>
      <c r="N555" s="249" t="s">
        <v>40</v>
      </c>
      <c r="O555" s="251" t="s">
        <v>30</v>
      </c>
      <c r="P555" s="251" t="s">
        <v>30</v>
      </c>
      <c r="Q555" s="251">
        <v>39974</v>
      </c>
      <c r="R555" s="251" t="s">
        <v>30</v>
      </c>
      <c r="S555" s="251" t="s">
        <v>30</v>
      </c>
      <c r="T555" s="251" t="s">
        <v>30</v>
      </c>
      <c r="U555" s="251"/>
      <c r="V555" s="251"/>
      <c r="W555" s="251"/>
      <c r="X555" s="251"/>
      <c r="Y555" s="251">
        <v>40184</v>
      </c>
      <c r="Z555" s="251">
        <v>40365</v>
      </c>
      <c r="AA555" s="161"/>
      <c r="AB555" s="249" t="s">
        <v>1434</v>
      </c>
    </row>
    <row r="556" spans="1:28" x14ac:dyDescent="0.3">
      <c r="A556" s="248" t="s">
        <v>43</v>
      </c>
      <c r="B556" s="249" t="s">
        <v>1502</v>
      </c>
      <c r="C556" s="250">
        <v>54093</v>
      </c>
      <c r="D556" s="250"/>
      <c r="E556" s="250" t="s">
        <v>1503</v>
      </c>
      <c r="F556" s="249" t="s">
        <v>437</v>
      </c>
      <c r="G556" s="250" t="s">
        <v>437</v>
      </c>
      <c r="H556" s="250" t="s">
        <v>437</v>
      </c>
      <c r="I556" s="258" t="s">
        <v>609</v>
      </c>
      <c r="J556" s="249" t="s">
        <v>437</v>
      </c>
      <c r="K556" s="249" t="s">
        <v>437</v>
      </c>
      <c r="L556" s="249" t="s">
        <v>437</v>
      </c>
      <c r="M556" s="249" t="s">
        <v>437</v>
      </c>
      <c r="N556" s="249" t="s">
        <v>437</v>
      </c>
      <c r="O556" s="251" t="s">
        <v>30</v>
      </c>
      <c r="P556" s="251" t="s">
        <v>30</v>
      </c>
      <c r="Q556" s="251">
        <v>39974</v>
      </c>
      <c r="R556" s="251" t="s">
        <v>30</v>
      </c>
      <c r="S556" s="251" t="s">
        <v>30</v>
      </c>
      <c r="T556" s="251" t="s">
        <v>30</v>
      </c>
      <c r="U556" s="251"/>
      <c r="V556" s="251"/>
      <c r="W556" s="251"/>
      <c r="X556" s="251"/>
      <c r="Y556" s="251">
        <v>40184</v>
      </c>
      <c r="Z556" s="251">
        <v>40365</v>
      </c>
      <c r="AA556" s="198"/>
      <c r="AB556" s="198"/>
    </row>
    <row r="557" spans="1:28" x14ac:dyDescent="0.3">
      <c r="A557" s="279" t="s">
        <v>43</v>
      </c>
      <c r="B557" s="252" t="s">
        <v>1504</v>
      </c>
      <c r="C557" s="127"/>
      <c r="D557" s="280" t="s">
        <v>1505</v>
      </c>
      <c r="E557" s="280" t="s">
        <v>1506</v>
      </c>
      <c r="F557" s="279" t="s">
        <v>35</v>
      </c>
      <c r="G557" s="278"/>
      <c r="H557" s="278">
        <v>0</v>
      </c>
      <c r="I557" s="258" t="s">
        <v>609</v>
      </c>
      <c r="J557" s="278" t="s">
        <v>176</v>
      </c>
      <c r="K557" s="127" t="s">
        <v>778</v>
      </c>
      <c r="L557" s="252" t="s">
        <v>779</v>
      </c>
      <c r="M557" s="286" t="s">
        <v>30</v>
      </c>
      <c r="N557" s="146" t="s">
        <v>30</v>
      </c>
      <c r="O557" s="146">
        <v>42969</v>
      </c>
      <c r="P557" s="146" t="s">
        <v>30</v>
      </c>
      <c r="Q557" s="146" t="s">
        <v>30</v>
      </c>
      <c r="R557" s="146" t="s">
        <v>30</v>
      </c>
      <c r="S557" s="146" t="s">
        <v>30</v>
      </c>
      <c r="T557" s="146" t="s">
        <v>30</v>
      </c>
      <c r="U557" s="278"/>
      <c r="V557" s="146" t="s">
        <v>30</v>
      </c>
      <c r="W557" s="146" t="s">
        <v>30</v>
      </c>
      <c r="X557" s="146"/>
      <c r="Y557" s="146" t="s">
        <v>30</v>
      </c>
      <c r="Z557" s="146" t="s">
        <v>30</v>
      </c>
      <c r="AA557" s="204"/>
      <c r="AB557" s="204"/>
    </row>
    <row r="558" spans="1:28" x14ac:dyDescent="0.3">
      <c r="A558" s="248" t="s">
        <v>43</v>
      </c>
      <c r="B558" s="249" t="s">
        <v>1507</v>
      </c>
      <c r="C558" s="250">
        <v>54095</v>
      </c>
      <c r="D558" s="250"/>
      <c r="E558" s="250" t="s">
        <v>1508</v>
      </c>
      <c r="F558" s="249" t="s">
        <v>664</v>
      </c>
      <c r="G558" s="250" t="s">
        <v>437</v>
      </c>
      <c r="H558" s="250">
        <v>5</v>
      </c>
      <c r="I558" s="249" t="s">
        <v>26</v>
      </c>
      <c r="J558" s="249" t="s">
        <v>644</v>
      </c>
      <c r="K558" s="249" t="s">
        <v>437</v>
      </c>
      <c r="L558" s="249" t="s">
        <v>41</v>
      </c>
      <c r="M558" s="249" t="s">
        <v>30</v>
      </c>
      <c r="N558" s="249" t="s">
        <v>29</v>
      </c>
      <c r="O558" s="251" t="s">
        <v>30</v>
      </c>
      <c r="P558" s="251" t="s">
        <v>30</v>
      </c>
      <c r="Q558" s="251">
        <v>39933</v>
      </c>
      <c r="R558" s="251" t="s">
        <v>30</v>
      </c>
      <c r="S558" s="251" t="s">
        <v>30</v>
      </c>
      <c r="T558" s="251" t="s">
        <v>30</v>
      </c>
      <c r="U558" s="251"/>
      <c r="V558" s="251"/>
      <c r="W558" s="251"/>
      <c r="X558" s="251"/>
      <c r="Y558" s="251">
        <v>40120</v>
      </c>
      <c r="Z558" s="251">
        <v>40301</v>
      </c>
      <c r="AA558" s="204"/>
      <c r="AB558" s="204"/>
    </row>
    <row r="559" spans="1:28" x14ac:dyDescent="0.3">
      <c r="A559" s="248" t="s">
        <v>43</v>
      </c>
      <c r="B559" s="249" t="s">
        <v>1509</v>
      </c>
      <c r="C559" s="250">
        <v>54023</v>
      </c>
      <c r="D559" s="250"/>
      <c r="E559" s="250" t="s">
        <v>1510</v>
      </c>
      <c r="F559" s="249" t="s">
        <v>437</v>
      </c>
      <c r="G559" s="250" t="s">
        <v>437</v>
      </c>
      <c r="H559" s="250" t="s">
        <v>437</v>
      </c>
      <c r="I559" s="258" t="s">
        <v>609</v>
      </c>
      <c r="J559" s="249" t="s">
        <v>1511</v>
      </c>
      <c r="K559" s="249" t="s">
        <v>437</v>
      </c>
      <c r="L559" s="249" t="s">
        <v>437</v>
      </c>
      <c r="M559" s="249" t="s">
        <v>437</v>
      </c>
      <c r="N559" s="249" t="s">
        <v>437</v>
      </c>
      <c r="O559" s="251" t="s">
        <v>30</v>
      </c>
      <c r="P559" s="251" t="s">
        <v>30</v>
      </c>
      <c r="Q559" s="251" t="s">
        <v>35</v>
      </c>
      <c r="R559" s="251" t="s">
        <v>30</v>
      </c>
      <c r="S559" s="251" t="s">
        <v>30</v>
      </c>
      <c r="T559" s="251" t="s">
        <v>30</v>
      </c>
      <c r="U559" s="251"/>
      <c r="V559" s="251"/>
      <c r="W559" s="251"/>
      <c r="X559" s="251"/>
      <c r="Y559" s="251" t="s">
        <v>30</v>
      </c>
      <c r="Z559" s="251" t="s">
        <v>30</v>
      </c>
      <c r="AA559" s="204"/>
      <c r="AB559" s="204"/>
    </row>
    <row r="560" spans="1:28" x14ac:dyDescent="0.3">
      <c r="A560" s="248" t="s">
        <v>43</v>
      </c>
      <c r="B560" s="249" t="s">
        <v>1509</v>
      </c>
      <c r="C560" s="250">
        <v>54031</v>
      </c>
      <c r="D560" s="250"/>
      <c r="E560" s="250" t="s">
        <v>1510</v>
      </c>
      <c r="F560" s="249" t="s">
        <v>437</v>
      </c>
      <c r="G560" s="250" t="s">
        <v>437</v>
      </c>
      <c r="H560" s="250" t="s">
        <v>437</v>
      </c>
      <c r="I560" s="258" t="s">
        <v>609</v>
      </c>
      <c r="J560" s="249" t="s">
        <v>1511</v>
      </c>
      <c r="K560" s="249" t="s">
        <v>437</v>
      </c>
      <c r="L560" s="249" t="s">
        <v>437</v>
      </c>
      <c r="M560" s="249" t="s">
        <v>437</v>
      </c>
      <c r="N560" s="249" t="s">
        <v>437</v>
      </c>
      <c r="O560" s="251" t="s">
        <v>30</v>
      </c>
      <c r="P560" s="251" t="s">
        <v>30</v>
      </c>
      <c r="Q560" s="251" t="s">
        <v>35</v>
      </c>
      <c r="R560" s="251" t="s">
        <v>30</v>
      </c>
      <c r="S560" s="251" t="s">
        <v>30</v>
      </c>
      <c r="T560" s="251" t="s">
        <v>30</v>
      </c>
      <c r="U560" s="251"/>
      <c r="V560" s="251"/>
      <c r="W560" s="251"/>
      <c r="X560" s="251"/>
      <c r="Y560" s="251" t="s">
        <v>30</v>
      </c>
      <c r="Z560" s="251" t="s">
        <v>30</v>
      </c>
      <c r="AA560" s="204"/>
      <c r="AB560" s="204"/>
    </row>
    <row r="561" spans="1:28" x14ac:dyDescent="0.3">
      <c r="A561" s="248" t="s">
        <v>43</v>
      </c>
      <c r="B561" s="249" t="s">
        <v>1509</v>
      </c>
      <c r="C561" s="250">
        <v>54057</v>
      </c>
      <c r="D561" s="250"/>
      <c r="E561" s="250" t="s">
        <v>1510</v>
      </c>
      <c r="F561" s="249" t="s">
        <v>437</v>
      </c>
      <c r="G561" s="250" t="s">
        <v>437</v>
      </c>
      <c r="H561" s="250" t="s">
        <v>437</v>
      </c>
      <c r="I561" s="258" t="s">
        <v>609</v>
      </c>
      <c r="J561" s="249" t="s">
        <v>1511</v>
      </c>
      <c r="K561" s="249" t="s">
        <v>437</v>
      </c>
      <c r="L561" s="249" t="s">
        <v>437</v>
      </c>
      <c r="M561" s="249" t="s">
        <v>437</v>
      </c>
      <c r="N561" s="249" t="s">
        <v>437</v>
      </c>
      <c r="O561" s="251" t="s">
        <v>30</v>
      </c>
      <c r="P561" s="251" t="s">
        <v>30</v>
      </c>
      <c r="Q561" s="251" t="s">
        <v>35</v>
      </c>
      <c r="R561" s="251" t="s">
        <v>30</v>
      </c>
      <c r="S561" s="251" t="s">
        <v>30</v>
      </c>
      <c r="T561" s="251" t="s">
        <v>30</v>
      </c>
      <c r="U561" s="251"/>
      <c r="V561" s="251"/>
      <c r="W561" s="251"/>
      <c r="X561" s="251"/>
      <c r="Y561" s="251" t="s">
        <v>30</v>
      </c>
      <c r="Z561" s="251" t="s">
        <v>30</v>
      </c>
      <c r="AA561" s="204"/>
      <c r="AB561" s="204"/>
    </row>
    <row r="562" spans="1:28" x14ac:dyDescent="0.3">
      <c r="A562" s="248" t="s">
        <v>43</v>
      </c>
      <c r="B562" s="249" t="s">
        <v>1512</v>
      </c>
      <c r="C562" s="250">
        <v>54097</v>
      </c>
      <c r="D562" s="250"/>
      <c r="E562" s="250" t="s">
        <v>1513</v>
      </c>
      <c r="F562" s="249" t="s">
        <v>39</v>
      </c>
      <c r="G562" s="250" t="s">
        <v>437</v>
      </c>
      <c r="H562" s="250">
        <v>2</v>
      </c>
      <c r="I562" s="258" t="s">
        <v>609</v>
      </c>
      <c r="J562" s="249" t="s">
        <v>644</v>
      </c>
      <c r="K562" s="249" t="s">
        <v>437</v>
      </c>
      <c r="L562" s="249" t="s">
        <v>40</v>
      </c>
      <c r="M562" s="249" t="s">
        <v>30</v>
      </c>
      <c r="N562" s="249" t="s">
        <v>40</v>
      </c>
      <c r="O562" s="251" t="s">
        <v>30</v>
      </c>
      <c r="P562" s="251" t="s">
        <v>30</v>
      </c>
      <c r="Q562" s="251">
        <v>39953</v>
      </c>
      <c r="R562" s="251" t="s">
        <v>30</v>
      </c>
      <c r="S562" s="251" t="s">
        <v>30</v>
      </c>
      <c r="T562" s="251" t="s">
        <v>30</v>
      </c>
      <c r="U562" s="251"/>
      <c r="V562" s="251">
        <v>40109</v>
      </c>
      <c r="W562" s="251">
        <v>40199</v>
      </c>
      <c r="X562" s="251"/>
      <c r="Y562" s="251">
        <v>40266</v>
      </c>
      <c r="Z562" s="251">
        <v>40450</v>
      </c>
      <c r="AA562" s="204"/>
      <c r="AB562" s="204"/>
    </row>
    <row r="563" spans="1:28" x14ac:dyDescent="0.3">
      <c r="A563" s="248" t="s">
        <v>43</v>
      </c>
      <c r="B563" s="249" t="s">
        <v>1514</v>
      </c>
      <c r="C563" s="250">
        <v>54097</v>
      </c>
      <c r="D563" s="250"/>
      <c r="E563" s="250" t="s">
        <v>1515</v>
      </c>
      <c r="F563" s="249" t="s">
        <v>437</v>
      </c>
      <c r="G563" s="250" t="s">
        <v>437</v>
      </c>
      <c r="H563" s="250" t="s">
        <v>437</v>
      </c>
      <c r="I563" s="258" t="s">
        <v>609</v>
      </c>
      <c r="J563" s="249" t="s">
        <v>437</v>
      </c>
      <c r="K563" s="249" t="s">
        <v>437</v>
      </c>
      <c r="L563" s="249" t="s">
        <v>437</v>
      </c>
      <c r="M563" s="249" t="s">
        <v>437</v>
      </c>
      <c r="N563" s="249" t="s">
        <v>437</v>
      </c>
      <c r="O563" s="251" t="s">
        <v>30</v>
      </c>
      <c r="P563" s="251" t="s">
        <v>30</v>
      </c>
      <c r="Q563" s="251">
        <v>39953</v>
      </c>
      <c r="R563" s="251" t="s">
        <v>30</v>
      </c>
      <c r="S563" s="251" t="s">
        <v>30</v>
      </c>
      <c r="T563" s="251" t="s">
        <v>30</v>
      </c>
      <c r="U563" s="251"/>
      <c r="V563" s="251"/>
      <c r="W563" s="251"/>
      <c r="X563" s="251"/>
      <c r="Y563" s="251">
        <v>40266</v>
      </c>
      <c r="Z563" s="251">
        <v>40450</v>
      </c>
      <c r="AA563" s="198"/>
      <c r="AB563" s="198"/>
    </row>
    <row r="564" spans="1:28" x14ac:dyDescent="0.3">
      <c r="A564" s="248" t="s">
        <v>43</v>
      </c>
      <c r="B564" s="249" t="s">
        <v>1516</v>
      </c>
      <c r="C564" s="250">
        <v>54097</v>
      </c>
      <c r="D564" s="250"/>
      <c r="E564" s="250" t="s">
        <v>1517</v>
      </c>
      <c r="F564" s="249" t="s">
        <v>437</v>
      </c>
      <c r="G564" s="250" t="s">
        <v>437</v>
      </c>
      <c r="H564" s="250">
        <v>1</v>
      </c>
      <c r="I564" s="249" t="s">
        <v>437</v>
      </c>
      <c r="J564" s="249" t="s">
        <v>437</v>
      </c>
      <c r="K564" s="249" t="s">
        <v>437</v>
      </c>
      <c r="L564" s="249" t="s">
        <v>437</v>
      </c>
      <c r="M564" s="249" t="s">
        <v>437</v>
      </c>
      <c r="N564" s="249" t="s">
        <v>437</v>
      </c>
      <c r="O564" s="251" t="s">
        <v>30</v>
      </c>
      <c r="P564" s="251" t="s">
        <v>30</v>
      </c>
      <c r="Q564" s="251">
        <v>37245</v>
      </c>
      <c r="R564" s="251" t="s">
        <v>30</v>
      </c>
      <c r="S564" s="251" t="s">
        <v>30</v>
      </c>
      <c r="T564" s="251" t="s">
        <v>30</v>
      </c>
      <c r="U564" s="251"/>
      <c r="V564" s="251"/>
      <c r="W564" s="251"/>
      <c r="X564" s="251"/>
      <c r="Y564" s="251" t="s">
        <v>30</v>
      </c>
      <c r="Z564" s="251">
        <v>37610</v>
      </c>
      <c r="AA564" s="204"/>
      <c r="AB564" s="204"/>
    </row>
    <row r="565" spans="1:28" x14ac:dyDescent="0.3">
      <c r="A565" s="248" t="s">
        <v>43</v>
      </c>
      <c r="B565" s="249" t="s">
        <v>1518</v>
      </c>
      <c r="C565" s="250">
        <v>54099</v>
      </c>
      <c r="D565" s="250"/>
      <c r="E565" s="250" t="s">
        <v>1519</v>
      </c>
      <c r="F565" s="249" t="s">
        <v>914</v>
      </c>
      <c r="G565" s="250" t="s">
        <v>437</v>
      </c>
      <c r="H565" s="250">
        <v>6</v>
      </c>
      <c r="I565" s="258" t="s">
        <v>609</v>
      </c>
      <c r="J565" s="249" t="s">
        <v>759</v>
      </c>
      <c r="K565" s="249" t="s">
        <v>437</v>
      </c>
      <c r="L565" s="249" t="s">
        <v>41</v>
      </c>
      <c r="M565" s="249" t="s">
        <v>509</v>
      </c>
      <c r="N565" s="249" t="s">
        <v>459</v>
      </c>
      <c r="O565" s="251" t="s">
        <v>30</v>
      </c>
      <c r="P565" s="251" t="s">
        <v>30</v>
      </c>
      <c r="Q565" s="251">
        <v>40784</v>
      </c>
      <c r="R565" s="251" t="s">
        <v>30</v>
      </c>
      <c r="S565" s="251">
        <v>40813</v>
      </c>
      <c r="T565" s="251" t="s">
        <v>30</v>
      </c>
      <c r="U565" s="251"/>
      <c r="V565" s="251"/>
      <c r="W565" s="251"/>
      <c r="X565" s="251"/>
      <c r="Y565" s="251">
        <v>41092</v>
      </c>
      <c r="Z565" s="251">
        <v>41276</v>
      </c>
      <c r="AA565" s="204"/>
      <c r="AB565" s="204" t="s">
        <v>1553</v>
      </c>
    </row>
    <row r="566" spans="1:28" x14ac:dyDescent="0.3">
      <c r="A566" s="274" t="s">
        <v>43</v>
      </c>
      <c r="B566" s="270" t="s">
        <v>1520</v>
      </c>
      <c r="C566" s="260" t="s">
        <v>1521</v>
      </c>
      <c r="D566" s="260"/>
      <c r="E566" s="260" t="s">
        <v>1448</v>
      </c>
      <c r="F566" s="270" t="s">
        <v>33</v>
      </c>
      <c r="G566" s="260"/>
      <c r="H566" s="260">
        <v>2</v>
      </c>
      <c r="I566" s="270" t="s">
        <v>82</v>
      </c>
      <c r="J566" s="270" t="s">
        <v>488</v>
      </c>
      <c r="K566" s="270" t="s">
        <v>610</v>
      </c>
      <c r="L566" s="270" t="s">
        <v>1449</v>
      </c>
      <c r="M566" s="270" t="s">
        <v>30</v>
      </c>
      <c r="N566" s="270" t="s">
        <v>459</v>
      </c>
      <c r="O566" s="262">
        <v>41073</v>
      </c>
      <c r="P566" s="262">
        <v>41729</v>
      </c>
      <c r="Q566" s="262">
        <v>41859</v>
      </c>
      <c r="R566" s="262">
        <v>41729</v>
      </c>
      <c r="S566" s="262">
        <v>41907</v>
      </c>
      <c r="T566" s="260" t="s">
        <v>30</v>
      </c>
      <c r="U566" s="260"/>
      <c r="V566" s="262">
        <v>42270</v>
      </c>
      <c r="W566" s="262">
        <v>42359</v>
      </c>
      <c r="X566" s="262"/>
      <c r="Y566" s="262">
        <v>42431</v>
      </c>
      <c r="Z566" s="262">
        <v>42615</v>
      </c>
      <c r="AA566" s="204"/>
      <c r="AB566" s="204"/>
    </row>
    <row r="567" spans="1:28" x14ac:dyDescent="0.3">
      <c r="A567" s="248" t="s">
        <v>43</v>
      </c>
      <c r="B567" s="249" t="s">
        <v>1523</v>
      </c>
      <c r="C567" s="250">
        <v>54099</v>
      </c>
      <c r="D567" s="250"/>
      <c r="E567" s="250" t="s">
        <v>1524</v>
      </c>
      <c r="F567" s="249" t="s">
        <v>437</v>
      </c>
      <c r="G567" s="250"/>
      <c r="H567" s="250">
        <v>0</v>
      </c>
      <c r="I567" s="258" t="s">
        <v>609</v>
      </c>
      <c r="J567" s="249" t="s">
        <v>488</v>
      </c>
      <c r="K567" s="249" t="s">
        <v>437</v>
      </c>
      <c r="L567" s="249" t="s">
        <v>437</v>
      </c>
      <c r="M567" s="249" t="s">
        <v>437</v>
      </c>
      <c r="N567" s="249" t="s">
        <v>437</v>
      </c>
      <c r="O567" s="251" t="s">
        <v>30</v>
      </c>
      <c r="P567" s="251" t="s">
        <v>30</v>
      </c>
      <c r="Q567" s="251">
        <v>42083</v>
      </c>
      <c r="R567" s="251" t="s">
        <v>30</v>
      </c>
      <c r="S567" s="251" t="s">
        <v>35</v>
      </c>
      <c r="T567" s="251" t="s">
        <v>30</v>
      </c>
      <c r="U567" s="251"/>
      <c r="V567" s="251" t="s">
        <v>35</v>
      </c>
      <c r="W567" s="251" t="s">
        <v>35</v>
      </c>
      <c r="X567" s="251"/>
      <c r="Y567" s="251">
        <v>42494</v>
      </c>
      <c r="Z567" s="251">
        <v>42615</v>
      </c>
      <c r="AA567" s="204"/>
      <c r="AB567" s="204"/>
    </row>
    <row r="568" spans="1:28" x14ac:dyDescent="0.3">
      <c r="A568" s="248" t="s">
        <v>43</v>
      </c>
      <c r="B568" s="204" t="s">
        <v>298</v>
      </c>
      <c r="C568" s="198">
        <v>54101</v>
      </c>
      <c r="D568" s="207" t="s">
        <v>289</v>
      </c>
      <c r="E568" s="250" t="s">
        <v>305</v>
      </c>
      <c r="F568" s="204" t="s">
        <v>25</v>
      </c>
      <c r="G568" s="204"/>
      <c r="H568" s="198">
        <v>2</v>
      </c>
      <c r="I568" s="203" t="s">
        <v>609</v>
      </c>
      <c r="J568" s="249" t="s">
        <v>178</v>
      </c>
      <c r="K568" s="204" t="s">
        <v>287</v>
      </c>
      <c r="L568" s="204" t="s">
        <v>288</v>
      </c>
      <c r="M568" s="249" t="s">
        <v>41</v>
      </c>
      <c r="N568" s="204" t="s">
        <v>288</v>
      </c>
      <c r="O568" s="198" t="s">
        <v>30</v>
      </c>
      <c r="P568" s="161">
        <v>43614</v>
      </c>
      <c r="Q568" s="161">
        <v>43791</v>
      </c>
      <c r="R568" s="251" t="s">
        <v>30</v>
      </c>
      <c r="S568" s="161">
        <v>43809</v>
      </c>
      <c r="T568" s="251" t="s">
        <v>30</v>
      </c>
      <c r="U568" s="198"/>
      <c r="V568" s="161">
        <v>44147</v>
      </c>
      <c r="W568" s="160">
        <v>44237</v>
      </c>
      <c r="X568" s="251" t="s">
        <v>30</v>
      </c>
      <c r="Y568" s="161">
        <v>44503</v>
      </c>
      <c r="Z568" s="160">
        <v>44684</v>
      </c>
      <c r="AA568" s="252" t="s">
        <v>437</v>
      </c>
      <c r="AB568" s="249" t="s">
        <v>437</v>
      </c>
    </row>
    <row r="569" spans="1:28" x14ac:dyDescent="0.3">
      <c r="A569" s="248" t="s">
        <v>43</v>
      </c>
      <c r="B569" s="249" t="s">
        <v>1525</v>
      </c>
      <c r="C569" s="250">
        <v>54101</v>
      </c>
      <c r="D569" s="250"/>
      <c r="E569" s="250" t="s">
        <v>1526</v>
      </c>
      <c r="F569" s="249" t="s">
        <v>664</v>
      </c>
      <c r="G569" s="250" t="s">
        <v>437</v>
      </c>
      <c r="H569" s="250">
        <v>4</v>
      </c>
      <c r="I569" s="258" t="s">
        <v>609</v>
      </c>
      <c r="J569" s="249" t="s">
        <v>759</v>
      </c>
      <c r="K569" s="249" t="s">
        <v>437</v>
      </c>
      <c r="L569" s="249" t="s">
        <v>1387</v>
      </c>
      <c r="M569" s="249" t="s">
        <v>30</v>
      </c>
      <c r="N569" s="249" t="s">
        <v>40</v>
      </c>
      <c r="O569" s="251" t="s">
        <v>30</v>
      </c>
      <c r="P569" s="251" t="s">
        <v>30</v>
      </c>
      <c r="Q569" s="251">
        <v>40540</v>
      </c>
      <c r="R569" s="251" t="s">
        <v>30</v>
      </c>
      <c r="S569" s="251" t="s">
        <v>30</v>
      </c>
      <c r="T569" s="251" t="s">
        <v>30</v>
      </c>
      <c r="U569" s="251"/>
      <c r="V569" s="251"/>
      <c r="W569" s="251"/>
      <c r="X569" s="251"/>
      <c r="Y569" s="251">
        <v>40730</v>
      </c>
      <c r="Z569" s="251">
        <v>40914</v>
      </c>
      <c r="AA569" s="204"/>
      <c r="AB569" s="204"/>
    </row>
    <row r="570" spans="1:28" x14ac:dyDescent="0.3">
      <c r="A570" s="248" t="s">
        <v>43</v>
      </c>
      <c r="B570" s="249" t="s">
        <v>1527</v>
      </c>
      <c r="C570" s="250">
        <v>54103</v>
      </c>
      <c r="D570" s="250"/>
      <c r="E570" s="250" t="s">
        <v>1528</v>
      </c>
      <c r="F570" s="249" t="s">
        <v>437</v>
      </c>
      <c r="G570" s="250" t="s">
        <v>437</v>
      </c>
      <c r="H570" s="250">
        <v>7</v>
      </c>
      <c r="I570" s="249" t="s">
        <v>26</v>
      </c>
      <c r="J570" s="249" t="s">
        <v>644</v>
      </c>
      <c r="K570" s="249" t="s">
        <v>437</v>
      </c>
      <c r="L570" s="249" t="s">
        <v>437</v>
      </c>
      <c r="M570" s="249" t="s">
        <v>437</v>
      </c>
      <c r="N570" s="249" t="s">
        <v>437</v>
      </c>
      <c r="O570" s="251" t="s">
        <v>30</v>
      </c>
      <c r="P570" s="251" t="s">
        <v>30</v>
      </c>
      <c r="Q570" s="251">
        <v>39721</v>
      </c>
      <c r="R570" s="251" t="s">
        <v>30</v>
      </c>
      <c r="S570" s="251" t="s">
        <v>30</v>
      </c>
      <c r="T570" s="251" t="s">
        <v>30</v>
      </c>
      <c r="U570" s="251"/>
      <c r="V570" s="251"/>
      <c r="W570" s="251"/>
      <c r="X570" s="251"/>
      <c r="Y570" s="251">
        <v>39897</v>
      </c>
      <c r="Z570" s="251">
        <v>40081</v>
      </c>
      <c r="AA570" s="204"/>
      <c r="AB570" s="204"/>
    </row>
    <row r="571" spans="1:28" x14ac:dyDescent="0.3">
      <c r="A571" s="248" t="s">
        <v>43</v>
      </c>
      <c r="B571" s="249" t="s">
        <v>1529</v>
      </c>
      <c r="C571" s="250">
        <v>54025</v>
      </c>
      <c r="D571" s="250"/>
      <c r="E571" s="250" t="s">
        <v>1530</v>
      </c>
      <c r="F571" s="249" t="s">
        <v>437</v>
      </c>
      <c r="G571" s="250" t="s">
        <v>437</v>
      </c>
      <c r="H571" s="250">
        <v>1</v>
      </c>
      <c r="I571" s="249" t="s">
        <v>437</v>
      </c>
      <c r="J571" s="249" t="s">
        <v>437</v>
      </c>
      <c r="K571" s="249" t="s">
        <v>437</v>
      </c>
      <c r="L571" s="249" t="s">
        <v>437</v>
      </c>
      <c r="M571" s="249" t="s">
        <v>437</v>
      </c>
      <c r="N571" s="249" t="s">
        <v>437</v>
      </c>
      <c r="O571" s="251" t="s">
        <v>30</v>
      </c>
      <c r="P571" s="251" t="s">
        <v>30</v>
      </c>
      <c r="Q571" s="251">
        <v>37623</v>
      </c>
      <c r="R571" s="251" t="s">
        <v>30</v>
      </c>
      <c r="S571" s="251" t="s">
        <v>30</v>
      </c>
      <c r="T571" s="251" t="s">
        <v>30</v>
      </c>
      <c r="U571" s="251"/>
      <c r="V571" s="251"/>
      <c r="W571" s="251"/>
      <c r="X571" s="251"/>
      <c r="Y571" s="251" t="s">
        <v>30</v>
      </c>
      <c r="Z571" s="251">
        <v>37988</v>
      </c>
      <c r="AA571" s="204"/>
      <c r="AB571" s="204"/>
    </row>
    <row r="572" spans="1:28" x14ac:dyDescent="0.3">
      <c r="A572" s="248" t="s">
        <v>43</v>
      </c>
      <c r="B572" s="249" t="s">
        <v>1531</v>
      </c>
      <c r="C572" s="250">
        <v>54105</v>
      </c>
      <c r="D572" s="250"/>
      <c r="E572" s="250" t="s">
        <v>1532</v>
      </c>
      <c r="F572" s="249" t="s">
        <v>664</v>
      </c>
      <c r="G572" s="250" t="s">
        <v>437</v>
      </c>
      <c r="H572" s="250">
        <v>2</v>
      </c>
      <c r="I572" s="249" t="s">
        <v>26</v>
      </c>
      <c r="J572" s="249" t="s">
        <v>759</v>
      </c>
      <c r="K572" s="249" t="s">
        <v>437</v>
      </c>
      <c r="L572" s="249" t="s">
        <v>41</v>
      </c>
      <c r="M572" s="249" t="s">
        <v>30</v>
      </c>
      <c r="N572" s="249" t="s">
        <v>29</v>
      </c>
      <c r="O572" s="251" t="s">
        <v>30</v>
      </c>
      <c r="P572" s="251" t="s">
        <v>30</v>
      </c>
      <c r="Q572" s="251">
        <v>40578</v>
      </c>
      <c r="R572" s="251" t="s">
        <v>30</v>
      </c>
      <c r="S572" s="251">
        <v>40631</v>
      </c>
      <c r="T572" s="251" t="s">
        <v>30</v>
      </c>
      <c r="U572" s="251"/>
      <c r="V572" s="251"/>
      <c r="W572" s="251">
        <v>40763</v>
      </c>
      <c r="X572" s="251"/>
      <c r="Y572" s="251">
        <v>40941</v>
      </c>
      <c r="Z572" s="251">
        <v>41123</v>
      </c>
      <c r="AA572" s="204"/>
      <c r="AB572" s="204"/>
    </row>
    <row r="573" spans="1:28" x14ac:dyDescent="0.3">
      <c r="A573" s="248" t="s">
        <v>43</v>
      </c>
      <c r="B573" s="249" t="s">
        <v>1533</v>
      </c>
      <c r="C573" s="250">
        <v>54107</v>
      </c>
      <c r="D573" s="250"/>
      <c r="E573" s="250" t="s">
        <v>1534</v>
      </c>
      <c r="F573" s="249" t="s">
        <v>39</v>
      </c>
      <c r="G573" s="250" t="s">
        <v>437</v>
      </c>
      <c r="H573" s="250">
        <v>5</v>
      </c>
      <c r="I573" s="249" t="s">
        <v>26</v>
      </c>
      <c r="J573" s="249" t="s">
        <v>759</v>
      </c>
      <c r="K573" s="249" t="s">
        <v>437</v>
      </c>
      <c r="L573" s="249" t="s">
        <v>41</v>
      </c>
      <c r="M573" s="249" t="s">
        <v>30</v>
      </c>
      <c r="N573" s="249" t="s">
        <v>29</v>
      </c>
      <c r="O573" s="251" t="s">
        <v>30</v>
      </c>
      <c r="P573" s="251" t="s">
        <v>30</v>
      </c>
      <c r="Q573" s="251">
        <v>40998</v>
      </c>
      <c r="R573" s="251" t="s">
        <v>30</v>
      </c>
      <c r="S573" s="251">
        <v>41064</v>
      </c>
      <c r="T573" s="251" t="s">
        <v>30</v>
      </c>
      <c r="U573" s="251"/>
      <c r="V573" s="251">
        <v>41221</v>
      </c>
      <c r="W573" s="251">
        <v>41310</v>
      </c>
      <c r="X573" s="251"/>
      <c r="Y573" s="251">
        <v>41400</v>
      </c>
      <c r="Z573" s="251">
        <v>41584</v>
      </c>
      <c r="AA573" s="204"/>
      <c r="AB573" s="204"/>
    </row>
    <row r="574" spans="1:28" x14ac:dyDescent="0.3">
      <c r="A574" s="248" t="s">
        <v>43</v>
      </c>
      <c r="B574" s="249" t="s">
        <v>1535</v>
      </c>
      <c r="C574" s="250">
        <v>54109</v>
      </c>
      <c r="D574" s="250"/>
      <c r="E574" s="250" t="s">
        <v>1536</v>
      </c>
      <c r="F574" s="249" t="s">
        <v>437</v>
      </c>
      <c r="G574" s="250" t="s">
        <v>437</v>
      </c>
      <c r="H574" s="250" t="s">
        <v>437</v>
      </c>
      <c r="I574" s="249" t="s">
        <v>437</v>
      </c>
      <c r="J574" s="249" t="s">
        <v>437</v>
      </c>
      <c r="K574" s="249" t="s">
        <v>437</v>
      </c>
      <c r="L574" s="249" t="s">
        <v>437</v>
      </c>
      <c r="M574" s="249" t="s">
        <v>437</v>
      </c>
      <c r="N574" s="249" t="s">
        <v>437</v>
      </c>
      <c r="O574" s="251" t="s">
        <v>30</v>
      </c>
      <c r="P574" s="251" t="s">
        <v>30</v>
      </c>
      <c r="Q574" s="251">
        <v>38467</v>
      </c>
      <c r="R574" s="251" t="s">
        <v>30</v>
      </c>
      <c r="S574" s="251" t="s">
        <v>30</v>
      </c>
      <c r="T574" s="251" t="s">
        <v>30</v>
      </c>
      <c r="U574" s="251"/>
      <c r="V574" s="251"/>
      <c r="W574" s="251"/>
      <c r="X574" s="251"/>
      <c r="Y574" s="251">
        <v>38672</v>
      </c>
      <c r="Z574" s="251">
        <v>38853</v>
      </c>
      <c r="AA574" s="204"/>
      <c r="AB574" s="204"/>
    </row>
  </sheetData>
  <autoFilter ref="A1:AB571" xr:uid="{B7FA7BAA-21BE-40D1-908B-0290EABE7051}">
    <sortState xmlns:xlrd2="http://schemas.microsoft.com/office/spreadsheetml/2017/richdata2" ref="A2:AB574">
      <sortCondition ref="A1:A571"/>
    </sortState>
  </autoFilter>
  <conditionalFormatting sqref="B562">
    <cfRule type="duplicateValues" dxfId="18" priority="7"/>
  </conditionalFormatting>
  <conditionalFormatting sqref="B563">
    <cfRule type="duplicateValues" dxfId="17" priority="6"/>
  </conditionalFormatting>
  <conditionalFormatting sqref="B564">
    <cfRule type="duplicateValues" dxfId="16" priority="5"/>
  </conditionalFormatting>
  <conditionalFormatting sqref="B565">
    <cfRule type="duplicateValues" dxfId="15" priority="4"/>
  </conditionalFormatting>
  <conditionalFormatting sqref="B566">
    <cfRule type="duplicateValues" dxfId="14" priority="3"/>
  </conditionalFormatting>
  <conditionalFormatting sqref="B567">
    <cfRule type="duplicateValues" dxfId="13" priority="2"/>
  </conditionalFormatting>
  <conditionalFormatting sqref="B568">
    <cfRule type="duplicateValues" dxfId="12" priority="1"/>
  </conditionalFormatting>
  <printOptions horizontalCentered="1"/>
  <pageMargins left="0.7" right="0.7" top="0.75" bottom="0.75" header="0.3" footer="0.3"/>
  <pageSetup paperSize="9" scale="33" fitToHeight="10" orientation="landscape" horizontalDpi="300" verticalDpi="300" r:id="rId1"/>
  <headerFooter>
    <oddHeader>&amp;A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46C54-1F95-42F9-9ECD-9638715A4FFB}">
  <sheetPr codeName="Sheet3"/>
  <dimension ref="A1:L133"/>
  <sheetViews>
    <sheetView zoomScaleNormal="100" workbookViewId="0">
      <pane xSplit="2" ySplit="1" topLeftCell="C2" activePane="bottomRight" state="frozen"/>
      <selection pane="topRight" activeCell="D1" sqref="D1"/>
      <selection pane="bottomLeft" activeCell="A2" sqref="A2"/>
      <selection pane="bottomRight" activeCell="B2" sqref="B2"/>
    </sheetView>
  </sheetViews>
  <sheetFormatPr defaultRowHeight="14.4" x14ac:dyDescent="0.3"/>
  <cols>
    <col min="1" max="1" width="8.77734375" style="2" customWidth="1"/>
    <col min="2" max="2" width="78.5546875" style="2" bestFit="1" customWidth="1"/>
    <col min="3" max="3" width="16.77734375" style="2" bestFit="1" customWidth="1"/>
    <col min="4" max="4" width="18.6640625" style="2" customWidth="1"/>
    <col min="5" max="5" width="49.77734375" style="67" bestFit="1" customWidth="1"/>
    <col min="6" max="6" width="20.44140625" style="67" bestFit="1" customWidth="1"/>
    <col min="7" max="7" width="19.44140625" style="67" bestFit="1" customWidth="1"/>
    <col min="8" max="8" width="15" style="67" bestFit="1" customWidth="1"/>
    <col min="9" max="9" width="16.44140625" style="67" bestFit="1" customWidth="1"/>
    <col min="10" max="10" width="20.5546875" style="67" bestFit="1" customWidth="1"/>
    <col min="11" max="11" width="17.5546875" style="67" bestFit="1" customWidth="1"/>
    <col min="12" max="12" width="20.5546875" style="183" bestFit="1" customWidth="1"/>
    <col min="13" max="16384" width="8.88671875" style="2"/>
  </cols>
  <sheetData>
    <row r="1" spans="1:12" ht="28.8" x14ac:dyDescent="0.3">
      <c r="A1" s="162" t="s">
        <v>0</v>
      </c>
      <c r="B1" s="162" t="s">
        <v>1</v>
      </c>
      <c r="C1" s="163" t="s">
        <v>4</v>
      </c>
      <c r="D1" s="164" t="s">
        <v>261</v>
      </c>
      <c r="E1" s="173" t="s">
        <v>376</v>
      </c>
      <c r="F1" s="174" t="s">
        <v>379</v>
      </c>
      <c r="G1" s="173" t="s">
        <v>377</v>
      </c>
      <c r="H1" s="173" t="s">
        <v>292</v>
      </c>
      <c r="I1" s="174" t="s">
        <v>293</v>
      </c>
      <c r="J1" s="174" t="s">
        <v>378</v>
      </c>
      <c r="K1" s="173" t="s">
        <v>381</v>
      </c>
      <c r="L1" s="183" t="s">
        <v>380</v>
      </c>
    </row>
    <row r="2" spans="1:12" ht="28.8" x14ac:dyDescent="0.3">
      <c r="A2" s="112" t="s">
        <v>36</v>
      </c>
      <c r="B2" s="112" t="s">
        <v>60</v>
      </c>
      <c r="C2" s="112" t="s">
        <v>61</v>
      </c>
      <c r="D2" s="165" t="s">
        <v>62</v>
      </c>
      <c r="E2" s="138" t="s">
        <v>30</v>
      </c>
      <c r="F2" s="138">
        <v>43791</v>
      </c>
      <c r="G2" s="138">
        <v>43808</v>
      </c>
      <c r="H2" s="138">
        <v>44055</v>
      </c>
      <c r="I2" s="138">
        <v>44097</v>
      </c>
      <c r="J2" s="138">
        <v>44385</v>
      </c>
      <c r="K2" s="138" t="s">
        <v>30</v>
      </c>
      <c r="L2" s="183">
        <v>44385</v>
      </c>
    </row>
    <row r="3" spans="1:12" ht="15.75" customHeight="1" x14ac:dyDescent="0.3">
      <c r="A3" s="112" t="s">
        <v>36</v>
      </c>
      <c r="B3" s="112" t="s">
        <v>80</v>
      </c>
      <c r="C3" s="112" t="s">
        <v>81</v>
      </c>
      <c r="D3" s="165" t="s">
        <v>1604</v>
      </c>
      <c r="E3" s="138" t="s">
        <v>30</v>
      </c>
      <c r="F3" s="138">
        <v>43130</v>
      </c>
      <c r="G3" s="138" t="s">
        <v>30</v>
      </c>
      <c r="H3" s="138">
        <v>43371</v>
      </c>
      <c r="I3" s="138">
        <v>43431</v>
      </c>
      <c r="J3" s="138">
        <v>44315</v>
      </c>
      <c r="K3" s="138" t="s">
        <v>30</v>
      </c>
      <c r="L3" s="183">
        <v>44348</v>
      </c>
    </row>
    <row r="4" spans="1:12" ht="28.8" x14ac:dyDescent="0.3">
      <c r="A4" s="112" t="s">
        <v>36</v>
      </c>
      <c r="B4" s="112" t="s">
        <v>1674</v>
      </c>
      <c r="C4" s="112" t="s">
        <v>1676</v>
      </c>
      <c r="D4" s="166" t="s">
        <v>147</v>
      </c>
      <c r="E4" s="138">
        <v>43531</v>
      </c>
      <c r="F4" s="166" t="s">
        <v>35</v>
      </c>
      <c r="G4" s="138" t="s">
        <v>35</v>
      </c>
      <c r="H4" s="138" t="s">
        <v>35</v>
      </c>
      <c r="I4" s="166" t="s">
        <v>30</v>
      </c>
      <c r="J4" s="166">
        <v>44147</v>
      </c>
      <c r="K4" s="138" t="s">
        <v>35</v>
      </c>
      <c r="L4" s="183" t="s">
        <v>35</v>
      </c>
    </row>
    <row r="5" spans="1:12" ht="28.8" x14ac:dyDescent="0.3">
      <c r="A5" s="112" t="s">
        <v>36</v>
      </c>
      <c r="B5" s="112" t="s">
        <v>1541</v>
      </c>
      <c r="C5" s="112" t="s">
        <v>426</v>
      </c>
      <c r="D5" s="166" t="s">
        <v>1915</v>
      </c>
      <c r="E5" s="138">
        <v>44218</v>
      </c>
      <c r="F5" s="166">
        <v>44946</v>
      </c>
      <c r="G5" s="138" t="s">
        <v>35</v>
      </c>
      <c r="H5" s="138" t="s">
        <v>35</v>
      </c>
      <c r="I5" s="166" t="s">
        <v>35</v>
      </c>
      <c r="J5" s="166" t="s">
        <v>35</v>
      </c>
      <c r="K5" s="138" t="s">
        <v>35</v>
      </c>
      <c r="L5" s="183" t="s">
        <v>35</v>
      </c>
    </row>
    <row r="6" spans="1:12" ht="28.8" x14ac:dyDescent="0.3">
      <c r="A6" s="112" t="s">
        <v>36</v>
      </c>
      <c r="B6" s="112" t="s">
        <v>1667</v>
      </c>
      <c r="C6" s="112" t="s">
        <v>72</v>
      </c>
      <c r="D6" s="165" t="s">
        <v>62</v>
      </c>
      <c r="E6" s="138" t="s">
        <v>30</v>
      </c>
      <c r="F6" s="138">
        <v>44313</v>
      </c>
      <c r="G6" s="138" t="s">
        <v>35</v>
      </c>
      <c r="H6" s="138">
        <v>44957</v>
      </c>
      <c r="I6" s="138" t="s">
        <v>35</v>
      </c>
      <c r="J6" s="138" t="s">
        <v>382</v>
      </c>
      <c r="K6" s="138" t="s">
        <v>30</v>
      </c>
      <c r="L6" s="183" t="s">
        <v>35</v>
      </c>
    </row>
    <row r="7" spans="1:12" ht="28.8" x14ac:dyDescent="0.3">
      <c r="A7" s="112" t="s">
        <v>36</v>
      </c>
      <c r="B7" s="112" t="s">
        <v>184</v>
      </c>
      <c r="C7" s="112" t="s">
        <v>373</v>
      </c>
      <c r="D7" s="166" t="s">
        <v>62</v>
      </c>
      <c r="E7" s="138">
        <v>43476</v>
      </c>
      <c r="F7" s="138">
        <v>44522</v>
      </c>
      <c r="G7" s="138" t="s">
        <v>382</v>
      </c>
      <c r="H7" s="138">
        <v>44894</v>
      </c>
      <c r="I7" s="138">
        <v>44941</v>
      </c>
      <c r="J7" s="138" t="s">
        <v>382</v>
      </c>
      <c r="K7" s="138" t="s">
        <v>30</v>
      </c>
      <c r="L7" s="183" t="s">
        <v>35</v>
      </c>
    </row>
    <row r="8" spans="1:12" ht="14.4" customHeight="1" x14ac:dyDescent="0.3">
      <c r="A8" s="112" t="s">
        <v>1538</v>
      </c>
      <c r="B8" s="112" t="s">
        <v>1539</v>
      </c>
      <c r="C8" s="112" t="s">
        <v>1540</v>
      </c>
      <c r="D8" s="166" t="s">
        <v>35</v>
      </c>
      <c r="E8" s="138" t="s">
        <v>35</v>
      </c>
      <c r="F8" s="166" t="s">
        <v>30</v>
      </c>
      <c r="G8" s="138" t="s">
        <v>35</v>
      </c>
      <c r="H8" s="138" t="s">
        <v>30</v>
      </c>
      <c r="I8" s="138" t="s">
        <v>30</v>
      </c>
      <c r="J8" s="138" t="s">
        <v>30</v>
      </c>
      <c r="K8" s="138" t="s">
        <v>30</v>
      </c>
      <c r="L8" s="183" t="s">
        <v>30</v>
      </c>
    </row>
    <row r="9" spans="1:12" ht="28.8" x14ac:dyDescent="0.3">
      <c r="A9" s="112" t="s">
        <v>24</v>
      </c>
      <c r="B9" s="112" t="s">
        <v>86</v>
      </c>
      <c r="C9" s="112" t="s">
        <v>87</v>
      </c>
      <c r="D9" s="165" t="s">
        <v>1933</v>
      </c>
      <c r="E9" s="138" t="s">
        <v>30</v>
      </c>
      <c r="F9" s="138" t="s">
        <v>30</v>
      </c>
      <c r="G9" s="138" t="s">
        <v>30</v>
      </c>
      <c r="H9" s="138" t="s">
        <v>35</v>
      </c>
      <c r="I9" s="138" t="s">
        <v>30</v>
      </c>
      <c r="J9" s="138" t="s">
        <v>30</v>
      </c>
      <c r="K9" s="138" t="s">
        <v>30</v>
      </c>
      <c r="L9" s="183" t="s">
        <v>35</v>
      </c>
    </row>
    <row r="10" spans="1:12" ht="28.8" x14ac:dyDescent="0.3">
      <c r="A10" s="112" t="s">
        <v>24</v>
      </c>
      <c r="B10" s="112" t="s">
        <v>349</v>
      </c>
      <c r="C10" s="112" t="s">
        <v>119</v>
      </c>
      <c r="D10" s="165" t="s">
        <v>120</v>
      </c>
      <c r="E10" s="138" t="s">
        <v>30</v>
      </c>
      <c r="F10" s="138">
        <v>42984</v>
      </c>
      <c r="G10" s="138" t="s">
        <v>172</v>
      </c>
      <c r="H10" s="138">
        <v>43342</v>
      </c>
      <c r="I10" s="138">
        <v>43446</v>
      </c>
      <c r="J10" s="138" t="s">
        <v>1679</v>
      </c>
      <c r="K10" s="138" t="s">
        <v>382</v>
      </c>
      <c r="L10" s="183">
        <v>44287</v>
      </c>
    </row>
    <row r="11" spans="1:12" ht="28.8" x14ac:dyDescent="0.3">
      <c r="A11" s="112" t="s">
        <v>24</v>
      </c>
      <c r="B11" s="112" t="s">
        <v>365</v>
      </c>
      <c r="C11" s="112" t="s">
        <v>119</v>
      </c>
      <c r="D11" s="165" t="s">
        <v>120</v>
      </c>
      <c r="E11" s="138" t="s">
        <v>172</v>
      </c>
      <c r="F11" s="138">
        <v>43641</v>
      </c>
      <c r="G11" s="138" t="s">
        <v>382</v>
      </c>
      <c r="H11" s="138" t="s">
        <v>30</v>
      </c>
      <c r="I11" s="138" t="s">
        <v>30</v>
      </c>
      <c r="J11" s="138" t="s">
        <v>30</v>
      </c>
      <c r="K11" s="138" t="s">
        <v>30</v>
      </c>
      <c r="L11" s="183" t="s">
        <v>35</v>
      </c>
    </row>
    <row r="12" spans="1:12" ht="28.8" x14ac:dyDescent="0.3">
      <c r="A12" s="112" t="s">
        <v>24</v>
      </c>
      <c r="B12" s="112" t="s">
        <v>1683</v>
      </c>
      <c r="C12" s="112" t="s">
        <v>126</v>
      </c>
      <c r="D12" s="166" t="s">
        <v>1735</v>
      </c>
      <c r="E12" s="138" t="s">
        <v>1560</v>
      </c>
      <c r="F12" s="138" t="s">
        <v>35</v>
      </c>
      <c r="G12" s="138" t="s">
        <v>382</v>
      </c>
      <c r="H12" s="138" t="s">
        <v>35</v>
      </c>
      <c r="I12" s="138" t="s">
        <v>35</v>
      </c>
      <c r="J12" s="138" t="s">
        <v>382</v>
      </c>
      <c r="K12" s="138" t="s">
        <v>382</v>
      </c>
      <c r="L12" s="183" t="s">
        <v>35</v>
      </c>
    </row>
    <row r="13" spans="1:12" ht="28.8" x14ac:dyDescent="0.3">
      <c r="A13" s="112" t="s">
        <v>24</v>
      </c>
      <c r="B13" s="112" t="s">
        <v>1673</v>
      </c>
      <c r="C13" s="112" t="s">
        <v>111</v>
      </c>
      <c r="D13" s="165" t="s">
        <v>158</v>
      </c>
      <c r="E13" s="138" t="s">
        <v>30</v>
      </c>
      <c r="F13" s="138">
        <v>42964</v>
      </c>
      <c r="G13" s="138" t="s">
        <v>30</v>
      </c>
      <c r="H13" s="138">
        <v>43616</v>
      </c>
      <c r="I13" s="138">
        <v>43656</v>
      </c>
      <c r="J13" s="138" t="s">
        <v>382</v>
      </c>
      <c r="K13" s="138" t="s">
        <v>382</v>
      </c>
      <c r="L13" s="183" t="s">
        <v>1689</v>
      </c>
    </row>
    <row r="14" spans="1:12" ht="28.8" x14ac:dyDescent="0.3">
      <c r="A14" s="112" t="s">
        <v>24</v>
      </c>
      <c r="B14" s="112" t="s">
        <v>106</v>
      </c>
      <c r="C14" s="112" t="s">
        <v>107</v>
      </c>
      <c r="D14" s="165" t="s">
        <v>108</v>
      </c>
      <c r="E14" s="138" t="s">
        <v>30</v>
      </c>
      <c r="F14" s="138">
        <v>42709</v>
      </c>
      <c r="G14" s="138" t="s">
        <v>30</v>
      </c>
      <c r="H14" s="138">
        <v>43599</v>
      </c>
      <c r="I14" s="166">
        <v>43642</v>
      </c>
      <c r="J14" s="138" t="s">
        <v>1688</v>
      </c>
      <c r="K14" s="138">
        <v>44414</v>
      </c>
      <c r="L14" s="183" t="s">
        <v>1691</v>
      </c>
    </row>
    <row r="15" spans="1:12" ht="28.8" x14ac:dyDescent="0.3">
      <c r="A15" s="112" t="s">
        <v>24</v>
      </c>
      <c r="B15" s="112" t="s">
        <v>109</v>
      </c>
      <c r="C15" s="112" t="s">
        <v>107</v>
      </c>
      <c r="D15" s="165" t="s">
        <v>1937</v>
      </c>
      <c r="E15" s="138" t="s">
        <v>30</v>
      </c>
      <c r="F15" s="138">
        <v>43255</v>
      </c>
      <c r="G15" s="138" t="s">
        <v>30</v>
      </c>
      <c r="H15" s="138">
        <v>45289</v>
      </c>
      <c r="I15" s="138" t="s">
        <v>35</v>
      </c>
      <c r="J15" s="138" t="s">
        <v>382</v>
      </c>
      <c r="K15" s="138" t="s">
        <v>382</v>
      </c>
      <c r="L15" s="183" t="s">
        <v>35</v>
      </c>
    </row>
    <row r="16" spans="1:12" ht="14.4" customHeight="1" x14ac:dyDescent="0.3">
      <c r="A16" s="112" t="s">
        <v>24</v>
      </c>
      <c r="B16" s="112" t="s">
        <v>1697</v>
      </c>
      <c r="C16" s="112" t="s">
        <v>35</v>
      </c>
      <c r="D16" s="166" t="s">
        <v>35</v>
      </c>
      <c r="E16" s="138" t="s">
        <v>35</v>
      </c>
      <c r="F16" s="166" t="s">
        <v>35</v>
      </c>
      <c r="G16" s="138" t="s">
        <v>35</v>
      </c>
      <c r="H16" s="138" t="s">
        <v>35</v>
      </c>
      <c r="I16" s="166" t="s">
        <v>35</v>
      </c>
      <c r="J16" s="166" t="s">
        <v>35</v>
      </c>
      <c r="K16" s="138" t="s">
        <v>35</v>
      </c>
      <c r="L16" s="183" t="s">
        <v>35</v>
      </c>
    </row>
    <row r="17" spans="1:12" ht="28.8" x14ac:dyDescent="0.3">
      <c r="A17" s="112" t="s">
        <v>24</v>
      </c>
      <c r="B17" s="112" t="s">
        <v>88</v>
      </c>
      <c r="C17" s="112" t="s">
        <v>89</v>
      </c>
      <c r="D17" s="165" t="s">
        <v>47</v>
      </c>
      <c r="E17" s="138" t="s">
        <v>30</v>
      </c>
      <c r="F17" s="138" t="s">
        <v>35</v>
      </c>
      <c r="G17" s="138" t="s">
        <v>30</v>
      </c>
      <c r="H17" s="138" t="s">
        <v>35</v>
      </c>
      <c r="I17" s="138" t="s">
        <v>30</v>
      </c>
      <c r="J17" s="138" t="s">
        <v>30</v>
      </c>
      <c r="K17" s="138" t="s">
        <v>30</v>
      </c>
      <c r="L17" s="183" t="s">
        <v>35</v>
      </c>
    </row>
    <row r="18" spans="1:12" ht="28.8" x14ac:dyDescent="0.3">
      <c r="A18" s="112" t="s">
        <v>24</v>
      </c>
      <c r="B18" s="112" t="s">
        <v>280</v>
      </c>
      <c r="C18" s="112" t="s">
        <v>143</v>
      </c>
      <c r="D18" s="166" t="s">
        <v>92</v>
      </c>
      <c r="E18" s="138">
        <v>43209</v>
      </c>
      <c r="F18" s="138">
        <v>43005</v>
      </c>
      <c r="G18" s="138" t="s">
        <v>172</v>
      </c>
      <c r="H18" s="138" t="s">
        <v>35</v>
      </c>
      <c r="I18" s="138" t="s">
        <v>30</v>
      </c>
      <c r="J18" s="138" t="s">
        <v>30</v>
      </c>
      <c r="K18" s="138" t="s">
        <v>30</v>
      </c>
      <c r="L18" s="183" t="s">
        <v>35</v>
      </c>
    </row>
    <row r="19" spans="1:12" ht="28.8" x14ac:dyDescent="0.3">
      <c r="A19" s="112" t="s">
        <v>24</v>
      </c>
      <c r="B19" s="112" t="s">
        <v>281</v>
      </c>
      <c r="C19" s="112" t="s">
        <v>143</v>
      </c>
      <c r="D19" s="166" t="s">
        <v>140</v>
      </c>
      <c r="E19" s="138">
        <v>43551</v>
      </c>
      <c r="F19" s="138">
        <v>43522</v>
      </c>
      <c r="G19" s="138" t="s">
        <v>172</v>
      </c>
      <c r="H19" s="138" t="s">
        <v>35</v>
      </c>
      <c r="I19" s="138" t="s">
        <v>30</v>
      </c>
      <c r="J19" s="138" t="s">
        <v>30</v>
      </c>
      <c r="K19" s="138" t="s">
        <v>30</v>
      </c>
      <c r="L19" s="183" t="s">
        <v>35</v>
      </c>
    </row>
    <row r="20" spans="1:12" ht="28.8" x14ac:dyDescent="0.3">
      <c r="A20" s="112" t="s">
        <v>24</v>
      </c>
      <c r="B20" s="112" t="s">
        <v>123</v>
      </c>
      <c r="C20" s="112" t="s">
        <v>124</v>
      </c>
      <c r="D20" s="166" t="s">
        <v>1735</v>
      </c>
      <c r="E20" s="138">
        <v>43103</v>
      </c>
      <c r="F20" s="138">
        <v>43423</v>
      </c>
      <c r="G20" s="138" t="s">
        <v>172</v>
      </c>
      <c r="H20" s="138" t="s">
        <v>35</v>
      </c>
      <c r="I20" s="138" t="s">
        <v>35</v>
      </c>
      <c r="J20" s="138" t="s">
        <v>382</v>
      </c>
      <c r="K20" s="138" t="s">
        <v>382</v>
      </c>
      <c r="L20" s="183" t="s">
        <v>35</v>
      </c>
    </row>
    <row r="21" spans="1:12" ht="28.8" x14ac:dyDescent="0.3">
      <c r="A21" s="112" t="s">
        <v>24</v>
      </c>
      <c r="B21" s="112" t="s">
        <v>125</v>
      </c>
      <c r="C21" s="112" t="s">
        <v>124</v>
      </c>
      <c r="D21" s="166" t="s">
        <v>1735</v>
      </c>
      <c r="E21" s="138">
        <v>43103</v>
      </c>
      <c r="F21" s="138" t="s">
        <v>35</v>
      </c>
      <c r="G21" s="138" t="s">
        <v>382</v>
      </c>
      <c r="H21" s="138" t="s">
        <v>35</v>
      </c>
      <c r="I21" s="138" t="s">
        <v>35</v>
      </c>
      <c r="J21" s="138" t="s">
        <v>382</v>
      </c>
      <c r="K21" s="138" t="s">
        <v>382</v>
      </c>
      <c r="L21" s="183" t="s">
        <v>35</v>
      </c>
    </row>
    <row r="22" spans="1:12" ht="28.8" x14ac:dyDescent="0.3">
      <c r="A22" s="112" t="s">
        <v>24</v>
      </c>
      <c r="B22" s="112" t="s">
        <v>1684</v>
      </c>
      <c r="C22" s="112" t="s">
        <v>126</v>
      </c>
      <c r="D22" s="166" t="s">
        <v>52</v>
      </c>
      <c r="E22" s="138" t="s">
        <v>1563</v>
      </c>
      <c r="F22" s="138" t="s">
        <v>35</v>
      </c>
      <c r="G22" s="138" t="s">
        <v>382</v>
      </c>
      <c r="H22" s="138">
        <v>44030</v>
      </c>
      <c r="I22" s="138" t="s">
        <v>35</v>
      </c>
      <c r="J22" s="138" t="s">
        <v>382</v>
      </c>
      <c r="K22" s="138" t="s">
        <v>382</v>
      </c>
      <c r="L22" s="183" t="s">
        <v>35</v>
      </c>
    </row>
    <row r="23" spans="1:12" ht="28.8" x14ac:dyDescent="0.3">
      <c r="A23" s="112" t="s">
        <v>24</v>
      </c>
      <c r="B23" s="112" t="s">
        <v>369</v>
      </c>
      <c r="C23" s="112" t="s">
        <v>172</v>
      </c>
      <c r="D23" s="166" t="s">
        <v>370</v>
      </c>
      <c r="E23" s="138">
        <v>43530</v>
      </c>
      <c r="F23" s="166" t="s">
        <v>35</v>
      </c>
      <c r="G23" s="138" t="s">
        <v>35</v>
      </c>
      <c r="H23" s="138" t="s">
        <v>35</v>
      </c>
      <c r="I23" s="166" t="s">
        <v>35</v>
      </c>
      <c r="J23" s="166" t="s">
        <v>35</v>
      </c>
      <c r="K23" s="138" t="s">
        <v>35</v>
      </c>
      <c r="L23" s="183" t="s">
        <v>35</v>
      </c>
    </row>
    <row r="24" spans="1:12" ht="28.8" x14ac:dyDescent="0.3">
      <c r="A24" s="112" t="s">
        <v>24</v>
      </c>
      <c r="B24" s="112" t="s">
        <v>1725</v>
      </c>
      <c r="C24" s="112" t="s">
        <v>1567</v>
      </c>
      <c r="D24" s="166" t="s">
        <v>1937</v>
      </c>
      <c r="E24" s="138" t="s">
        <v>35</v>
      </c>
      <c r="F24" s="166" t="s">
        <v>35</v>
      </c>
      <c r="G24" s="138" t="s">
        <v>35</v>
      </c>
      <c r="H24" s="138" t="s">
        <v>35</v>
      </c>
      <c r="I24" s="166" t="s">
        <v>35</v>
      </c>
      <c r="J24" s="166" t="s">
        <v>35</v>
      </c>
      <c r="K24" s="138" t="s">
        <v>35</v>
      </c>
      <c r="L24" s="183" t="s">
        <v>35</v>
      </c>
    </row>
    <row r="25" spans="1:12" ht="16.5" customHeight="1" x14ac:dyDescent="0.3">
      <c r="A25" s="112" t="s">
        <v>24</v>
      </c>
      <c r="B25" s="112" t="s">
        <v>112</v>
      </c>
      <c r="C25" s="112" t="s">
        <v>111</v>
      </c>
      <c r="D25" s="165" t="s">
        <v>158</v>
      </c>
      <c r="E25" s="138" t="s">
        <v>30</v>
      </c>
      <c r="F25" s="138">
        <v>42964</v>
      </c>
      <c r="G25" s="138" t="s">
        <v>30</v>
      </c>
      <c r="H25" s="138">
        <v>44089</v>
      </c>
      <c r="I25" s="138">
        <v>44140</v>
      </c>
      <c r="J25" s="138">
        <v>44378</v>
      </c>
      <c r="K25" s="138" t="s">
        <v>382</v>
      </c>
      <c r="L25" s="183">
        <v>44379</v>
      </c>
    </row>
    <row r="26" spans="1:12" ht="28.8" x14ac:dyDescent="0.3">
      <c r="A26" s="112" t="s">
        <v>24</v>
      </c>
      <c r="B26" s="112" t="s">
        <v>364</v>
      </c>
      <c r="C26" s="112" t="s">
        <v>111</v>
      </c>
      <c r="D26" s="165" t="s">
        <v>140</v>
      </c>
      <c r="E26" s="138" t="s">
        <v>30</v>
      </c>
      <c r="F26" s="138">
        <v>44019</v>
      </c>
      <c r="G26" s="138" t="s">
        <v>30</v>
      </c>
      <c r="H26" s="138" t="s">
        <v>35</v>
      </c>
      <c r="I26" s="138" t="s">
        <v>30</v>
      </c>
      <c r="J26" s="138" t="s">
        <v>30</v>
      </c>
      <c r="K26" s="138" t="s">
        <v>30</v>
      </c>
      <c r="L26" s="183" t="s">
        <v>35</v>
      </c>
    </row>
    <row r="27" spans="1:12" ht="28.8" x14ac:dyDescent="0.3">
      <c r="A27" s="112" t="s">
        <v>24</v>
      </c>
      <c r="B27" s="112" t="s">
        <v>361</v>
      </c>
      <c r="C27" s="112" t="s">
        <v>111</v>
      </c>
      <c r="D27" s="165" t="s">
        <v>1664</v>
      </c>
      <c r="E27" s="138" t="s">
        <v>30</v>
      </c>
      <c r="F27" s="138">
        <v>43854</v>
      </c>
      <c r="G27" s="138" t="s">
        <v>30</v>
      </c>
      <c r="H27" s="138" t="s">
        <v>35</v>
      </c>
      <c r="I27" s="138" t="s">
        <v>30</v>
      </c>
      <c r="J27" s="138" t="s">
        <v>30</v>
      </c>
      <c r="K27" s="138" t="s">
        <v>30</v>
      </c>
      <c r="L27" s="183" t="s">
        <v>35</v>
      </c>
    </row>
    <row r="28" spans="1:12" ht="28.8" x14ac:dyDescent="0.3">
      <c r="A28" s="112" t="s">
        <v>24</v>
      </c>
      <c r="B28" s="112" t="s">
        <v>363</v>
      </c>
      <c r="C28" s="112" t="s">
        <v>111</v>
      </c>
      <c r="D28" s="166" t="s">
        <v>140</v>
      </c>
      <c r="E28" s="138">
        <v>43571</v>
      </c>
      <c r="F28" s="138">
        <v>43706</v>
      </c>
      <c r="G28" s="138" t="s">
        <v>30</v>
      </c>
      <c r="H28" s="138" t="s">
        <v>30</v>
      </c>
      <c r="I28" s="138" t="s">
        <v>30</v>
      </c>
      <c r="J28" s="138" t="s">
        <v>30</v>
      </c>
      <c r="K28" s="138" t="s">
        <v>30</v>
      </c>
      <c r="L28" s="183" t="s">
        <v>35</v>
      </c>
    </row>
    <row r="29" spans="1:12" ht="28.8" x14ac:dyDescent="0.3">
      <c r="A29" s="112" t="s">
        <v>24</v>
      </c>
      <c r="B29" s="112" t="s">
        <v>362</v>
      </c>
      <c r="C29" s="112" t="s">
        <v>111</v>
      </c>
      <c r="D29" s="165" t="s">
        <v>1664</v>
      </c>
      <c r="E29" s="138" t="s">
        <v>30</v>
      </c>
      <c r="F29" s="138">
        <v>43854</v>
      </c>
      <c r="G29" s="138" t="s">
        <v>30</v>
      </c>
      <c r="H29" s="138" t="s">
        <v>35</v>
      </c>
      <c r="I29" s="138" t="s">
        <v>30</v>
      </c>
      <c r="J29" s="138" t="s">
        <v>30</v>
      </c>
      <c r="K29" s="138" t="s">
        <v>30</v>
      </c>
      <c r="L29" s="183" t="s">
        <v>35</v>
      </c>
    </row>
    <row r="30" spans="1:12" ht="28.8" x14ac:dyDescent="0.3">
      <c r="A30" s="112" t="s">
        <v>24</v>
      </c>
      <c r="B30" s="112" t="s">
        <v>1685</v>
      </c>
      <c r="C30" s="112" t="s">
        <v>126</v>
      </c>
      <c r="D30" s="166" t="s">
        <v>1735</v>
      </c>
      <c r="E30" s="138" t="s">
        <v>1560</v>
      </c>
      <c r="F30" s="138" t="s">
        <v>35</v>
      </c>
      <c r="G30" s="138" t="s">
        <v>382</v>
      </c>
      <c r="H30" s="138" t="s">
        <v>35</v>
      </c>
      <c r="I30" s="138" t="s">
        <v>35</v>
      </c>
      <c r="J30" s="138" t="s">
        <v>382</v>
      </c>
      <c r="K30" s="138" t="s">
        <v>382</v>
      </c>
      <c r="L30" s="183" t="s">
        <v>35</v>
      </c>
    </row>
    <row r="31" spans="1:12" ht="28.8" x14ac:dyDescent="0.3">
      <c r="A31" s="112" t="s">
        <v>24</v>
      </c>
      <c r="B31" s="112" t="s">
        <v>366</v>
      </c>
      <c r="C31" s="112" t="s">
        <v>111</v>
      </c>
      <c r="D31" s="165" t="s">
        <v>140</v>
      </c>
      <c r="E31" s="138" t="s">
        <v>30</v>
      </c>
      <c r="F31" s="138">
        <v>44132</v>
      </c>
      <c r="G31" s="138" t="s">
        <v>30</v>
      </c>
      <c r="H31" s="138" t="s">
        <v>35</v>
      </c>
      <c r="I31" s="138" t="s">
        <v>30</v>
      </c>
      <c r="J31" s="138" t="s">
        <v>30</v>
      </c>
      <c r="K31" s="138" t="s">
        <v>30</v>
      </c>
      <c r="L31" s="183" t="s">
        <v>35</v>
      </c>
    </row>
    <row r="32" spans="1:12" ht="28.8" x14ac:dyDescent="0.3">
      <c r="A32" s="112" t="s">
        <v>24</v>
      </c>
      <c r="B32" s="112" t="s">
        <v>359</v>
      </c>
      <c r="C32" s="112" t="s">
        <v>111</v>
      </c>
      <c r="D32" s="165" t="s">
        <v>140</v>
      </c>
      <c r="E32" s="138" t="s">
        <v>30</v>
      </c>
      <c r="F32" s="138">
        <v>44132</v>
      </c>
      <c r="G32" s="138" t="s">
        <v>30</v>
      </c>
      <c r="H32" s="138" t="s">
        <v>35</v>
      </c>
      <c r="I32" s="138" t="s">
        <v>30</v>
      </c>
      <c r="J32" s="138" t="s">
        <v>30</v>
      </c>
      <c r="K32" s="138" t="s">
        <v>30</v>
      </c>
      <c r="L32" s="183" t="s">
        <v>35</v>
      </c>
    </row>
    <row r="33" spans="1:12" ht="28.8" x14ac:dyDescent="0.3">
      <c r="A33" s="112" t="s">
        <v>24</v>
      </c>
      <c r="B33" s="112" t="s">
        <v>360</v>
      </c>
      <c r="C33" s="112" t="s">
        <v>111</v>
      </c>
      <c r="D33" s="165" t="s">
        <v>140</v>
      </c>
      <c r="E33" s="138" t="s">
        <v>30</v>
      </c>
      <c r="F33" s="138">
        <v>44132</v>
      </c>
      <c r="G33" s="138" t="s">
        <v>30</v>
      </c>
      <c r="H33" s="138" t="s">
        <v>35</v>
      </c>
      <c r="I33" s="138" t="s">
        <v>30</v>
      </c>
      <c r="J33" s="138" t="s">
        <v>30</v>
      </c>
      <c r="K33" s="138" t="s">
        <v>30</v>
      </c>
      <c r="L33" s="183" t="s">
        <v>35</v>
      </c>
    </row>
    <row r="34" spans="1:12" ht="28.8" x14ac:dyDescent="0.3">
      <c r="A34" s="112" t="s">
        <v>24</v>
      </c>
      <c r="B34" s="112" t="s">
        <v>836</v>
      </c>
      <c r="C34" s="112" t="s">
        <v>1651</v>
      </c>
      <c r="D34" s="165" t="s">
        <v>1925</v>
      </c>
      <c r="E34" s="138" t="s">
        <v>1930</v>
      </c>
      <c r="F34" s="138" t="s">
        <v>30</v>
      </c>
      <c r="G34" s="138" t="s">
        <v>35</v>
      </c>
      <c r="H34" s="138" t="s">
        <v>30</v>
      </c>
      <c r="I34" s="138" t="s">
        <v>35</v>
      </c>
      <c r="J34" s="138" t="s">
        <v>35</v>
      </c>
      <c r="K34" s="138" t="s">
        <v>35</v>
      </c>
      <c r="L34" s="183" t="s">
        <v>35</v>
      </c>
    </row>
    <row r="35" spans="1:12" ht="28.8" x14ac:dyDescent="0.3">
      <c r="A35" s="112" t="s">
        <v>24</v>
      </c>
      <c r="B35" s="112" t="s">
        <v>375</v>
      </c>
      <c r="C35" s="112" t="s">
        <v>102</v>
      </c>
      <c r="D35" s="166" t="s">
        <v>69</v>
      </c>
      <c r="E35" s="138" t="s">
        <v>30</v>
      </c>
      <c r="F35" s="166">
        <v>42964</v>
      </c>
      <c r="G35" s="138" t="s">
        <v>30</v>
      </c>
      <c r="H35" s="138">
        <v>43564</v>
      </c>
      <c r="I35" s="166">
        <v>43655</v>
      </c>
      <c r="J35" s="166">
        <v>43888</v>
      </c>
      <c r="K35" s="138" t="s">
        <v>382</v>
      </c>
      <c r="L35" s="183">
        <v>43889</v>
      </c>
    </row>
    <row r="36" spans="1:12" ht="28.8" x14ac:dyDescent="0.3">
      <c r="A36" s="112" t="s">
        <v>24</v>
      </c>
      <c r="B36" s="112" t="s">
        <v>1726</v>
      </c>
      <c r="C36" s="112" t="s">
        <v>1567</v>
      </c>
      <c r="D36" s="165" t="s">
        <v>1937</v>
      </c>
      <c r="E36" s="138" t="s">
        <v>35</v>
      </c>
      <c r="F36" s="138" t="s">
        <v>35</v>
      </c>
      <c r="G36" s="138" t="s">
        <v>35</v>
      </c>
      <c r="H36" s="138" t="s">
        <v>35</v>
      </c>
      <c r="I36" s="138" t="s">
        <v>35</v>
      </c>
      <c r="J36" s="138" t="s">
        <v>35</v>
      </c>
      <c r="K36" s="138" t="s">
        <v>35</v>
      </c>
      <c r="L36" s="183" t="s">
        <v>35</v>
      </c>
    </row>
    <row r="37" spans="1:12" ht="28.8" x14ac:dyDescent="0.3">
      <c r="A37" s="112" t="s">
        <v>24</v>
      </c>
      <c r="B37" s="112" t="s">
        <v>116</v>
      </c>
      <c r="C37" s="112" t="s">
        <v>117</v>
      </c>
      <c r="D37" s="166" t="s">
        <v>1933</v>
      </c>
      <c r="E37" s="138" t="s">
        <v>30</v>
      </c>
      <c r="F37" s="166">
        <v>43143</v>
      </c>
      <c r="G37" s="138" t="s">
        <v>30</v>
      </c>
      <c r="H37" s="138" t="s">
        <v>35</v>
      </c>
      <c r="I37" s="166" t="s">
        <v>35</v>
      </c>
      <c r="J37" s="166" t="s">
        <v>382</v>
      </c>
      <c r="K37" s="138" t="s">
        <v>382</v>
      </c>
      <c r="L37" s="183" t="s">
        <v>35</v>
      </c>
    </row>
    <row r="38" spans="1:12" ht="28.8" x14ac:dyDescent="0.3">
      <c r="A38" s="112" t="s">
        <v>24</v>
      </c>
      <c r="B38" s="112" t="s">
        <v>1727</v>
      </c>
      <c r="C38" s="112" t="s">
        <v>1567</v>
      </c>
      <c r="D38" s="165" t="s">
        <v>1937</v>
      </c>
      <c r="E38" s="138" t="s">
        <v>35</v>
      </c>
      <c r="F38" s="138" t="s">
        <v>35</v>
      </c>
      <c r="G38" s="138" t="s">
        <v>35</v>
      </c>
      <c r="H38" s="138" t="s">
        <v>35</v>
      </c>
      <c r="I38" s="138" t="s">
        <v>35</v>
      </c>
      <c r="J38" s="138" t="s">
        <v>35</v>
      </c>
      <c r="K38" s="138" t="s">
        <v>35</v>
      </c>
      <c r="L38" s="183" t="s">
        <v>35</v>
      </c>
    </row>
    <row r="39" spans="1:12" ht="28.8" x14ac:dyDescent="0.3">
      <c r="A39" s="112" t="s">
        <v>65</v>
      </c>
      <c r="B39" s="112" t="s">
        <v>1686</v>
      </c>
      <c r="C39" s="112" t="s">
        <v>1617</v>
      </c>
      <c r="D39" s="166" t="s">
        <v>1632</v>
      </c>
      <c r="E39" s="138">
        <v>43613</v>
      </c>
      <c r="F39" s="166">
        <v>44694</v>
      </c>
      <c r="G39" s="138" t="s">
        <v>382</v>
      </c>
      <c r="H39" s="138">
        <v>44956</v>
      </c>
      <c r="I39" s="166">
        <v>44986</v>
      </c>
      <c r="J39" s="166" t="s">
        <v>35</v>
      </c>
      <c r="K39" s="138" t="s">
        <v>35</v>
      </c>
      <c r="L39" s="183" t="s">
        <v>35</v>
      </c>
    </row>
    <row r="40" spans="1:12" ht="28.8" x14ac:dyDescent="0.3">
      <c r="A40" s="112" t="s">
        <v>65</v>
      </c>
      <c r="B40" s="112" t="s">
        <v>96</v>
      </c>
      <c r="C40" s="112" t="s">
        <v>91</v>
      </c>
      <c r="D40" s="166" t="s">
        <v>140</v>
      </c>
      <c r="E40" s="138">
        <v>43579</v>
      </c>
      <c r="F40" s="166">
        <v>43927</v>
      </c>
      <c r="G40" s="138" t="s">
        <v>30</v>
      </c>
      <c r="H40" s="138">
        <v>44104</v>
      </c>
      <c r="I40" s="166">
        <v>44133</v>
      </c>
      <c r="J40" s="166">
        <v>44398</v>
      </c>
      <c r="K40" s="138" t="s">
        <v>382</v>
      </c>
      <c r="L40" s="183">
        <v>44907</v>
      </c>
    </row>
    <row r="41" spans="1:12" ht="28.8" x14ac:dyDescent="0.3">
      <c r="A41" s="112" t="s">
        <v>65</v>
      </c>
      <c r="B41" s="112" t="s">
        <v>1582</v>
      </c>
      <c r="C41" s="112" t="s">
        <v>1615</v>
      </c>
      <c r="D41" s="166" t="s">
        <v>1718</v>
      </c>
      <c r="E41" s="138">
        <v>43405</v>
      </c>
      <c r="F41" s="138">
        <v>44819</v>
      </c>
      <c r="G41" s="138" t="s">
        <v>382</v>
      </c>
      <c r="H41" s="138">
        <v>44985</v>
      </c>
      <c r="I41" s="138">
        <v>45030</v>
      </c>
      <c r="J41" s="138" t="s">
        <v>35</v>
      </c>
      <c r="K41" s="138" t="s">
        <v>35</v>
      </c>
      <c r="L41" s="183" t="s">
        <v>35</v>
      </c>
    </row>
    <row r="42" spans="1:12" ht="28.8" x14ac:dyDescent="0.3">
      <c r="A42" s="112" t="s">
        <v>65</v>
      </c>
      <c r="B42" s="112" t="s">
        <v>1586</v>
      </c>
      <c r="C42" s="112" t="s">
        <v>1612</v>
      </c>
      <c r="D42" s="166" t="s">
        <v>1633</v>
      </c>
      <c r="E42" s="138">
        <v>43791</v>
      </c>
      <c r="F42" s="166" t="s">
        <v>35</v>
      </c>
      <c r="G42" s="138" t="s">
        <v>382</v>
      </c>
      <c r="H42" s="138">
        <v>45078</v>
      </c>
      <c r="I42" s="166">
        <v>45123</v>
      </c>
      <c r="J42" s="166" t="s">
        <v>35</v>
      </c>
      <c r="K42" s="138" t="s">
        <v>35</v>
      </c>
      <c r="L42" s="183" t="s">
        <v>35</v>
      </c>
    </row>
    <row r="43" spans="1:12" ht="28.8" x14ac:dyDescent="0.3">
      <c r="A43" s="112" t="s">
        <v>65</v>
      </c>
      <c r="B43" s="112" t="s">
        <v>90</v>
      </c>
      <c r="C43" s="112" t="s">
        <v>91</v>
      </c>
      <c r="D43" s="166" t="s">
        <v>140</v>
      </c>
      <c r="E43" s="138">
        <v>43579</v>
      </c>
      <c r="F43" s="166">
        <v>43927</v>
      </c>
      <c r="G43" s="138" t="s">
        <v>30</v>
      </c>
      <c r="H43" s="138">
        <v>44092</v>
      </c>
      <c r="I43" s="166">
        <v>44144</v>
      </c>
      <c r="J43" s="166">
        <v>44399</v>
      </c>
      <c r="K43" s="138" t="s">
        <v>382</v>
      </c>
      <c r="L43" s="183">
        <v>44840</v>
      </c>
    </row>
    <row r="44" spans="1:12" ht="28.8" x14ac:dyDescent="0.3">
      <c r="A44" s="112" t="s">
        <v>65</v>
      </c>
      <c r="B44" s="112" t="s">
        <v>1546</v>
      </c>
      <c r="C44" s="112" t="s">
        <v>418</v>
      </c>
      <c r="D44" s="166" t="s">
        <v>277</v>
      </c>
      <c r="E44" s="138">
        <v>43803</v>
      </c>
      <c r="F44" s="138" t="s">
        <v>35</v>
      </c>
      <c r="G44" s="138" t="s">
        <v>30</v>
      </c>
      <c r="H44" s="138" t="s">
        <v>30</v>
      </c>
      <c r="I44" s="138" t="s">
        <v>30</v>
      </c>
      <c r="J44" s="138" t="s">
        <v>30</v>
      </c>
      <c r="K44" s="138" t="s">
        <v>30</v>
      </c>
      <c r="L44" s="183" t="s">
        <v>30</v>
      </c>
    </row>
    <row r="45" spans="1:12" ht="17.25" customHeight="1" x14ac:dyDescent="0.3">
      <c r="A45" s="112" t="s">
        <v>65</v>
      </c>
      <c r="B45" s="112" t="s">
        <v>1590</v>
      </c>
      <c r="C45" s="112" t="s">
        <v>1624</v>
      </c>
      <c r="D45" s="166" t="s">
        <v>1632</v>
      </c>
      <c r="E45" s="138">
        <v>43405</v>
      </c>
      <c r="F45" s="138">
        <v>44819</v>
      </c>
      <c r="G45" s="138" t="s">
        <v>382</v>
      </c>
      <c r="H45" s="138">
        <v>44957</v>
      </c>
      <c r="I45" s="138">
        <v>45061</v>
      </c>
      <c r="J45" s="138" t="s">
        <v>35</v>
      </c>
      <c r="K45" s="138" t="s">
        <v>35</v>
      </c>
      <c r="L45" s="183" t="s">
        <v>35</v>
      </c>
    </row>
    <row r="46" spans="1:12" ht="28.8" x14ac:dyDescent="0.3">
      <c r="A46" s="112" t="s">
        <v>65</v>
      </c>
      <c r="B46" s="112" t="s">
        <v>1583</v>
      </c>
      <c r="C46" s="112" t="s">
        <v>1607</v>
      </c>
      <c r="D46" s="166" t="s">
        <v>1718</v>
      </c>
      <c r="E46" s="138">
        <v>43791</v>
      </c>
      <c r="F46" s="166">
        <v>44813</v>
      </c>
      <c r="G46" s="138" t="s">
        <v>382</v>
      </c>
      <c r="H46" s="138">
        <v>44985</v>
      </c>
      <c r="I46" s="166">
        <v>45108</v>
      </c>
      <c r="J46" s="166" t="s">
        <v>35</v>
      </c>
      <c r="K46" s="138" t="s">
        <v>35</v>
      </c>
      <c r="L46" s="183" t="s">
        <v>35</v>
      </c>
    </row>
    <row r="47" spans="1:12" ht="28.8" x14ac:dyDescent="0.3">
      <c r="A47" s="112" t="s">
        <v>65</v>
      </c>
      <c r="B47" s="112" t="s">
        <v>185</v>
      </c>
      <c r="C47" s="112" t="s">
        <v>314</v>
      </c>
      <c r="D47" s="166" t="s">
        <v>277</v>
      </c>
      <c r="E47" s="138">
        <v>43031</v>
      </c>
      <c r="F47" s="166">
        <v>44091</v>
      </c>
      <c r="G47" s="138">
        <v>44103</v>
      </c>
      <c r="H47" s="138">
        <v>44348</v>
      </c>
      <c r="I47" s="166">
        <v>44397</v>
      </c>
      <c r="J47" s="166">
        <v>44614</v>
      </c>
      <c r="K47" s="138" t="s">
        <v>382</v>
      </c>
      <c r="L47" s="183">
        <v>44614</v>
      </c>
    </row>
    <row r="48" spans="1:12" ht="28.8" x14ac:dyDescent="0.3">
      <c r="A48" s="112" t="s">
        <v>65</v>
      </c>
      <c r="B48" s="112" t="s">
        <v>1587</v>
      </c>
      <c r="C48" s="112" t="s">
        <v>1606</v>
      </c>
      <c r="D48" s="166" t="s">
        <v>1633</v>
      </c>
      <c r="E48" s="138">
        <v>43803</v>
      </c>
      <c r="F48" s="166" t="s">
        <v>35</v>
      </c>
      <c r="G48" s="138" t="s">
        <v>382</v>
      </c>
      <c r="H48" s="138">
        <v>45078</v>
      </c>
      <c r="I48" s="138">
        <v>45123</v>
      </c>
      <c r="J48" s="138" t="s">
        <v>35</v>
      </c>
      <c r="K48" s="138" t="s">
        <v>35</v>
      </c>
      <c r="L48" s="183" t="s">
        <v>35</v>
      </c>
    </row>
    <row r="49" spans="1:12" ht="28.8" x14ac:dyDescent="0.3">
      <c r="A49" s="112" t="s">
        <v>65</v>
      </c>
      <c r="B49" s="112" t="s">
        <v>1578</v>
      </c>
      <c r="C49" s="112" t="s">
        <v>1621</v>
      </c>
      <c r="D49" s="166" t="s">
        <v>1633</v>
      </c>
      <c r="E49" s="138">
        <v>43610</v>
      </c>
      <c r="F49" s="166">
        <v>44512</v>
      </c>
      <c r="G49" s="138">
        <v>44519</v>
      </c>
      <c r="H49" s="138">
        <v>44665</v>
      </c>
      <c r="I49" s="166">
        <v>44823</v>
      </c>
      <c r="J49" s="166" t="s">
        <v>35</v>
      </c>
      <c r="K49" s="138" t="s">
        <v>35</v>
      </c>
      <c r="L49" s="183" t="s">
        <v>35</v>
      </c>
    </row>
    <row r="50" spans="1:12" ht="28.8" x14ac:dyDescent="0.3">
      <c r="A50" s="112" t="s">
        <v>65</v>
      </c>
      <c r="B50" s="112" t="s">
        <v>97</v>
      </c>
      <c r="C50" s="112" t="s">
        <v>91</v>
      </c>
      <c r="D50" s="166" t="s">
        <v>140</v>
      </c>
      <c r="E50" s="138">
        <v>43542</v>
      </c>
      <c r="F50" s="166">
        <v>43927</v>
      </c>
      <c r="G50" s="138" t="s">
        <v>30</v>
      </c>
      <c r="H50" s="138">
        <v>44099</v>
      </c>
      <c r="I50" s="166">
        <v>44131</v>
      </c>
      <c r="J50" s="166">
        <v>44386</v>
      </c>
      <c r="K50" s="138" t="s">
        <v>382</v>
      </c>
      <c r="L50" s="183">
        <v>44840</v>
      </c>
    </row>
    <row r="51" spans="1:12" ht="28.8" x14ac:dyDescent="0.3">
      <c r="A51" s="112" t="s">
        <v>65</v>
      </c>
      <c r="B51" s="112" t="s">
        <v>93</v>
      </c>
      <c r="C51" s="112" t="s">
        <v>91</v>
      </c>
      <c r="D51" s="166" t="s">
        <v>140</v>
      </c>
      <c r="E51" s="138">
        <v>43542</v>
      </c>
      <c r="F51" s="138">
        <v>43927</v>
      </c>
      <c r="G51" s="138" t="s">
        <v>30</v>
      </c>
      <c r="H51" s="138">
        <v>44316</v>
      </c>
      <c r="I51" s="138">
        <v>44413</v>
      </c>
      <c r="J51" s="138" t="s">
        <v>382</v>
      </c>
      <c r="K51" s="138" t="s">
        <v>382</v>
      </c>
      <c r="L51" s="183" t="s">
        <v>35</v>
      </c>
    </row>
    <row r="52" spans="1:12" ht="28.8" x14ac:dyDescent="0.3">
      <c r="A52" s="112" t="s">
        <v>65</v>
      </c>
      <c r="B52" s="112" t="s">
        <v>98</v>
      </c>
      <c r="C52" s="112" t="s">
        <v>91</v>
      </c>
      <c r="D52" s="166" t="s">
        <v>69</v>
      </c>
      <c r="E52" s="138">
        <v>43579</v>
      </c>
      <c r="F52" s="138">
        <v>43927</v>
      </c>
      <c r="G52" s="138" t="s">
        <v>30</v>
      </c>
      <c r="H52" s="138">
        <v>44092</v>
      </c>
      <c r="I52" s="138">
        <v>44125</v>
      </c>
      <c r="J52" s="138">
        <v>44399</v>
      </c>
      <c r="K52" s="138" t="s">
        <v>382</v>
      </c>
      <c r="L52" s="183">
        <v>44868</v>
      </c>
    </row>
    <row r="53" spans="1:12" ht="28.8" x14ac:dyDescent="0.3">
      <c r="A53" s="112" t="s">
        <v>65</v>
      </c>
      <c r="B53" s="112" t="s">
        <v>94</v>
      </c>
      <c r="C53" s="112" t="s">
        <v>91</v>
      </c>
      <c r="D53" s="166" t="s">
        <v>158</v>
      </c>
      <c r="E53" s="138" t="s">
        <v>30</v>
      </c>
      <c r="F53" s="138">
        <v>43154</v>
      </c>
      <c r="G53" s="138" t="s">
        <v>30</v>
      </c>
      <c r="H53" s="138">
        <v>44089</v>
      </c>
      <c r="I53" s="138">
        <v>44132</v>
      </c>
      <c r="J53" s="138">
        <v>44328</v>
      </c>
      <c r="K53" s="138" t="s">
        <v>382</v>
      </c>
      <c r="L53" s="183">
        <v>44327</v>
      </c>
    </row>
    <row r="54" spans="1:12" ht="28.8" x14ac:dyDescent="0.3">
      <c r="A54" s="112" t="s">
        <v>65</v>
      </c>
      <c r="B54" s="112" t="s">
        <v>1581</v>
      </c>
      <c r="C54" s="112" t="s">
        <v>1616</v>
      </c>
      <c r="D54" s="165" t="s">
        <v>1632</v>
      </c>
      <c r="E54" s="138" t="s">
        <v>35</v>
      </c>
      <c r="F54" s="138">
        <v>44694</v>
      </c>
      <c r="G54" s="138" t="s">
        <v>382</v>
      </c>
      <c r="H54" s="138">
        <v>44895</v>
      </c>
      <c r="I54" s="138">
        <v>45017</v>
      </c>
      <c r="J54" s="138" t="s">
        <v>35</v>
      </c>
      <c r="K54" s="138" t="s">
        <v>35</v>
      </c>
      <c r="L54" s="183" t="s">
        <v>35</v>
      </c>
    </row>
    <row r="55" spans="1:12" ht="28.8" x14ac:dyDescent="0.3">
      <c r="A55" s="112" t="s">
        <v>65</v>
      </c>
      <c r="B55" s="112" t="s">
        <v>1588</v>
      </c>
      <c r="C55" s="112" t="s">
        <v>1611</v>
      </c>
      <c r="D55" s="165" t="s">
        <v>1718</v>
      </c>
      <c r="E55" s="138">
        <v>43405</v>
      </c>
      <c r="F55" s="166" t="s">
        <v>35</v>
      </c>
      <c r="G55" s="138" t="s">
        <v>382</v>
      </c>
      <c r="H55" s="138">
        <v>45017</v>
      </c>
      <c r="I55" s="166">
        <v>45109</v>
      </c>
      <c r="J55" s="166" t="s">
        <v>35</v>
      </c>
      <c r="K55" s="138" t="s">
        <v>35</v>
      </c>
      <c r="L55" s="183" t="s">
        <v>35</v>
      </c>
    </row>
    <row r="56" spans="1:12" ht="28.8" x14ac:dyDescent="0.3">
      <c r="A56" s="112" t="s">
        <v>65</v>
      </c>
      <c r="B56" s="112" t="s">
        <v>412</v>
      </c>
      <c r="C56" s="112" t="s">
        <v>165</v>
      </c>
      <c r="D56" s="166" t="s">
        <v>187</v>
      </c>
      <c r="E56" s="138" t="s">
        <v>385</v>
      </c>
      <c r="F56" s="166">
        <v>43613</v>
      </c>
      <c r="G56" s="138">
        <v>43627</v>
      </c>
      <c r="H56" s="138">
        <v>43861</v>
      </c>
      <c r="I56" s="166">
        <v>43893</v>
      </c>
      <c r="J56" s="166">
        <v>44167</v>
      </c>
      <c r="K56" s="138" t="s">
        <v>382</v>
      </c>
      <c r="L56" s="183">
        <v>44167</v>
      </c>
    </row>
    <row r="57" spans="1:12" ht="15.75" customHeight="1" x14ac:dyDescent="0.3">
      <c r="A57" s="112" t="s">
        <v>65</v>
      </c>
      <c r="B57" s="112" t="s">
        <v>1579</v>
      </c>
      <c r="C57" s="112" t="s">
        <v>1620</v>
      </c>
      <c r="D57" s="167" t="s">
        <v>1632</v>
      </c>
      <c r="E57" s="138">
        <v>43613</v>
      </c>
      <c r="F57" s="138">
        <v>44512</v>
      </c>
      <c r="G57" s="138">
        <v>44519</v>
      </c>
      <c r="H57" s="138">
        <v>44705</v>
      </c>
      <c r="I57" s="138">
        <v>44823</v>
      </c>
      <c r="J57" s="138" t="s">
        <v>35</v>
      </c>
      <c r="K57" s="138" t="s">
        <v>35</v>
      </c>
      <c r="L57" s="183" t="s">
        <v>35</v>
      </c>
    </row>
    <row r="58" spans="1:12" ht="28.8" x14ac:dyDescent="0.3">
      <c r="A58" s="112" t="s">
        <v>65</v>
      </c>
      <c r="B58" s="112" t="s">
        <v>1591</v>
      </c>
      <c r="C58" s="112" t="s">
        <v>1605</v>
      </c>
      <c r="D58" s="166" t="s">
        <v>1632</v>
      </c>
      <c r="E58" s="138">
        <v>43405</v>
      </c>
      <c r="F58" s="166">
        <v>44819</v>
      </c>
      <c r="G58" s="138" t="s">
        <v>382</v>
      </c>
      <c r="H58" s="138">
        <v>44957</v>
      </c>
      <c r="I58" s="166">
        <v>45002</v>
      </c>
      <c r="J58" s="166" t="s">
        <v>35</v>
      </c>
      <c r="K58" s="138" t="s">
        <v>35</v>
      </c>
      <c r="L58" s="183" t="s">
        <v>35</v>
      </c>
    </row>
    <row r="59" spans="1:12" ht="28.8" x14ac:dyDescent="0.3">
      <c r="A59" s="112" t="s">
        <v>65</v>
      </c>
      <c r="B59" s="112" t="s">
        <v>332</v>
      </c>
      <c r="C59" s="112" t="s">
        <v>357</v>
      </c>
      <c r="D59" s="166" t="s">
        <v>1633</v>
      </c>
      <c r="E59" s="138">
        <v>43497</v>
      </c>
      <c r="F59" s="166">
        <v>44091</v>
      </c>
      <c r="G59" s="138">
        <v>44103</v>
      </c>
      <c r="H59" s="138">
        <v>44644</v>
      </c>
      <c r="I59" s="166">
        <v>44823</v>
      </c>
      <c r="J59" s="166" t="s">
        <v>382</v>
      </c>
      <c r="K59" s="138" t="s">
        <v>382</v>
      </c>
      <c r="L59" s="183" t="s">
        <v>35</v>
      </c>
    </row>
    <row r="60" spans="1:12" ht="28.8" x14ac:dyDescent="0.3">
      <c r="A60" s="112" t="s">
        <v>65</v>
      </c>
      <c r="B60" s="112" t="s">
        <v>1602</v>
      </c>
      <c r="C60" s="112" t="s">
        <v>1610</v>
      </c>
      <c r="D60" s="166" t="s">
        <v>1632</v>
      </c>
      <c r="E60" s="138">
        <v>43803</v>
      </c>
      <c r="F60" s="166">
        <v>44986</v>
      </c>
      <c r="G60" s="138" t="s">
        <v>382</v>
      </c>
      <c r="H60" s="138">
        <v>45017</v>
      </c>
      <c r="I60" s="138">
        <v>45109</v>
      </c>
      <c r="J60" s="138" t="s">
        <v>30</v>
      </c>
      <c r="K60" s="138" t="s">
        <v>30</v>
      </c>
      <c r="L60" s="183" t="s">
        <v>35</v>
      </c>
    </row>
    <row r="61" spans="1:12" ht="28.8" x14ac:dyDescent="0.3">
      <c r="A61" s="112" t="s">
        <v>65</v>
      </c>
      <c r="B61" s="112" t="s">
        <v>320</v>
      </c>
      <c r="C61" s="112" t="s">
        <v>321</v>
      </c>
      <c r="D61" s="166" t="s">
        <v>277</v>
      </c>
      <c r="E61" s="138">
        <v>43011</v>
      </c>
      <c r="F61" s="166">
        <v>44091</v>
      </c>
      <c r="G61" s="138" t="s">
        <v>172</v>
      </c>
      <c r="H61" s="138">
        <v>44348</v>
      </c>
      <c r="I61" s="138">
        <v>44411</v>
      </c>
      <c r="J61" s="138">
        <v>44616</v>
      </c>
      <c r="K61" s="138" t="s">
        <v>382</v>
      </c>
      <c r="L61" s="183">
        <v>44601</v>
      </c>
    </row>
    <row r="62" spans="1:12" ht="28.8" x14ac:dyDescent="0.3">
      <c r="A62" s="112" t="s">
        <v>65</v>
      </c>
      <c r="B62" s="112" t="s">
        <v>1596</v>
      </c>
      <c r="C62" s="112" t="s">
        <v>418</v>
      </c>
      <c r="D62" s="166" t="s">
        <v>922</v>
      </c>
      <c r="E62" s="138">
        <v>44106</v>
      </c>
      <c r="F62" s="166" t="s">
        <v>30</v>
      </c>
      <c r="G62" s="138" t="s">
        <v>35</v>
      </c>
      <c r="H62" s="138" t="s">
        <v>30</v>
      </c>
      <c r="I62" s="138" t="s">
        <v>30</v>
      </c>
      <c r="J62" s="138" t="s">
        <v>35</v>
      </c>
      <c r="K62" s="138" t="s">
        <v>35</v>
      </c>
      <c r="L62" s="183" t="s">
        <v>30</v>
      </c>
    </row>
    <row r="63" spans="1:12" ht="28.8" x14ac:dyDescent="0.3">
      <c r="A63" s="112" t="s">
        <v>65</v>
      </c>
      <c r="B63" s="112" t="s">
        <v>130</v>
      </c>
      <c r="C63" s="112" t="s">
        <v>128</v>
      </c>
      <c r="D63" s="166" t="s">
        <v>69</v>
      </c>
      <c r="E63" s="138">
        <v>43385</v>
      </c>
      <c r="F63" s="138">
        <v>43949</v>
      </c>
      <c r="G63" s="138">
        <v>43957</v>
      </c>
      <c r="H63" s="138">
        <v>44361</v>
      </c>
      <c r="I63" s="138">
        <v>44399</v>
      </c>
      <c r="J63" s="138" t="s">
        <v>382</v>
      </c>
      <c r="K63" s="138" t="s">
        <v>382</v>
      </c>
      <c r="L63" s="183">
        <v>44907</v>
      </c>
    </row>
    <row r="64" spans="1:12" ht="28.8" x14ac:dyDescent="0.3">
      <c r="A64" s="112" t="s">
        <v>65</v>
      </c>
      <c r="B64" s="112" t="s">
        <v>134</v>
      </c>
      <c r="C64" s="112" t="s">
        <v>128</v>
      </c>
      <c r="D64" s="166" t="s">
        <v>69</v>
      </c>
      <c r="E64" s="138">
        <v>43385</v>
      </c>
      <c r="F64" s="166">
        <v>43949</v>
      </c>
      <c r="G64" s="138">
        <v>43957</v>
      </c>
      <c r="H64" s="138">
        <v>44239</v>
      </c>
      <c r="I64" s="166">
        <v>44287</v>
      </c>
      <c r="J64" s="166">
        <v>44490</v>
      </c>
      <c r="K64" s="138" t="s">
        <v>382</v>
      </c>
      <c r="L64" s="183">
        <v>44907</v>
      </c>
    </row>
    <row r="65" spans="1:12" ht="28.8" x14ac:dyDescent="0.3">
      <c r="A65" s="112" t="s">
        <v>65</v>
      </c>
      <c r="B65" s="112" t="s">
        <v>135</v>
      </c>
      <c r="C65" s="112" t="s">
        <v>128</v>
      </c>
      <c r="D65" s="166" t="s">
        <v>129</v>
      </c>
      <c r="E65" s="138">
        <v>43199</v>
      </c>
      <c r="F65" s="166">
        <v>43949</v>
      </c>
      <c r="G65" s="138">
        <v>43957</v>
      </c>
      <c r="H65" s="138">
        <v>44239</v>
      </c>
      <c r="I65" s="138">
        <v>44286</v>
      </c>
      <c r="J65" s="138">
        <v>44469</v>
      </c>
      <c r="K65" s="138" t="s">
        <v>382</v>
      </c>
      <c r="L65" s="183">
        <v>44463</v>
      </c>
    </row>
    <row r="66" spans="1:12" ht="28.8" x14ac:dyDescent="0.3">
      <c r="A66" s="112" t="s">
        <v>65</v>
      </c>
      <c r="B66" s="112" t="s">
        <v>136</v>
      </c>
      <c r="C66" s="112" t="s">
        <v>128</v>
      </c>
      <c r="D66" s="166" t="s">
        <v>69</v>
      </c>
      <c r="E66" s="138">
        <v>43199</v>
      </c>
      <c r="F66" s="166">
        <v>43949</v>
      </c>
      <c r="G66" s="138">
        <v>43957</v>
      </c>
      <c r="H66" s="138">
        <v>44239</v>
      </c>
      <c r="I66" s="138">
        <v>44280</v>
      </c>
      <c r="J66" s="138">
        <v>44442</v>
      </c>
      <c r="K66" s="138" t="s">
        <v>382</v>
      </c>
      <c r="L66" s="183">
        <v>44441</v>
      </c>
    </row>
    <row r="67" spans="1:12" ht="28.8" x14ac:dyDescent="0.3">
      <c r="A67" s="112" t="s">
        <v>65</v>
      </c>
      <c r="B67" s="112" t="s">
        <v>137</v>
      </c>
      <c r="C67" s="112" t="s">
        <v>128</v>
      </c>
      <c r="D67" s="166" t="s">
        <v>140</v>
      </c>
      <c r="E67" s="138">
        <v>43385</v>
      </c>
      <c r="F67" s="166">
        <v>44405</v>
      </c>
      <c r="G67" s="138">
        <v>43472</v>
      </c>
      <c r="H67" s="138">
        <v>44594</v>
      </c>
      <c r="I67" s="138">
        <v>44669</v>
      </c>
      <c r="J67" s="138" t="s">
        <v>382</v>
      </c>
      <c r="K67" s="138" t="s">
        <v>382</v>
      </c>
      <c r="L67" s="183" t="s">
        <v>35</v>
      </c>
    </row>
    <row r="68" spans="1:12" ht="28.8" x14ac:dyDescent="0.3">
      <c r="A68" s="112" t="s">
        <v>65</v>
      </c>
      <c r="B68" s="112" t="s">
        <v>131</v>
      </c>
      <c r="C68" s="112" t="s">
        <v>128</v>
      </c>
      <c r="D68" s="166" t="s">
        <v>129</v>
      </c>
      <c r="E68" s="138">
        <v>43560</v>
      </c>
      <c r="F68" s="166">
        <v>44313</v>
      </c>
      <c r="G68" s="138">
        <v>44322</v>
      </c>
      <c r="H68" s="138">
        <v>44512</v>
      </c>
      <c r="I68" s="138">
        <v>44539</v>
      </c>
      <c r="J68" s="138" t="s">
        <v>382</v>
      </c>
      <c r="K68" s="138" t="s">
        <v>382</v>
      </c>
      <c r="L68" s="183">
        <v>44783</v>
      </c>
    </row>
    <row r="69" spans="1:12" ht="28.8" x14ac:dyDescent="0.3">
      <c r="A69" s="112" t="s">
        <v>65</v>
      </c>
      <c r="B69" s="112" t="s">
        <v>132</v>
      </c>
      <c r="C69" s="112" t="s">
        <v>128</v>
      </c>
      <c r="D69" s="166" t="s">
        <v>69</v>
      </c>
      <c r="E69" s="138">
        <v>43199</v>
      </c>
      <c r="F69" s="166">
        <v>43691</v>
      </c>
      <c r="G69" s="138">
        <v>43714</v>
      </c>
      <c r="H69" s="138">
        <v>44253</v>
      </c>
      <c r="I69" s="138">
        <v>44284</v>
      </c>
      <c r="J69" s="138">
        <v>44490</v>
      </c>
      <c r="K69" s="138" t="s">
        <v>382</v>
      </c>
      <c r="L69" s="183">
        <v>44491</v>
      </c>
    </row>
    <row r="70" spans="1:12" ht="28.8" x14ac:dyDescent="0.3">
      <c r="A70" s="112" t="s">
        <v>65</v>
      </c>
      <c r="B70" s="112" t="s">
        <v>1592</v>
      </c>
      <c r="C70" s="112" t="s">
        <v>1619</v>
      </c>
      <c r="D70" s="166" t="s">
        <v>1718</v>
      </c>
      <c r="E70" s="138">
        <v>44106</v>
      </c>
      <c r="F70" s="166">
        <v>44819</v>
      </c>
      <c r="G70" s="138" t="s">
        <v>382</v>
      </c>
      <c r="H70" s="138">
        <v>44957</v>
      </c>
      <c r="I70" s="138">
        <v>45061</v>
      </c>
      <c r="J70" s="138" t="s">
        <v>35</v>
      </c>
      <c r="K70" s="138" t="s">
        <v>35</v>
      </c>
      <c r="L70" s="183" t="s">
        <v>35</v>
      </c>
    </row>
    <row r="71" spans="1:12" ht="28.8" x14ac:dyDescent="0.3">
      <c r="A71" s="112" t="s">
        <v>65</v>
      </c>
      <c r="B71" s="112" t="s">
        <v>1584</v>
      </c>
      <c r="C71" s="112" t="s">
        <v>1614</v>
      </c>
      <c r="D71" s="166" t="s">
        <v>1633</v>
      </c>
      <c r="E71" s="138">
        <v>43791</v>
      </c>
      <c r="F71" s="166">
        <v>44819</v>
      </c>
      <c r="G71" s="138" t="s">
        <v>382</v>
      </c>
      <c r="H71" s="138">
        <v>44985</v>
      </c>
      <c r="I71" s="138">
        <v>45030</v>
      </c>
      <c r="J71" s="138" t="s">
        <v>35</v>
      </c>
      <c r="K71" s="138" t="s">
        <v>35</v>
      </c>
      <c r="L71" s="183" t="s">
        <v>35</v>
      </c>
    </row>
    <row r="72" spans="1:12" ht="28.8" x14ac:dyDescent="0.3">
      <c r="A72" s="112" t="s">
        <v>65</v>
      </c>
      <c r="B72" s="112" t="s">
        <v>99</v>
      </c>
      <c r="C72" s="112" t="s">
        <v>91</v>
      </c>
      <c r="D72" s="166" t="s">
        <v>158</v>
      </c>
      <c r="E72" s="138" t="s">
        <v>30</v>
      </c>
      <c r="F72" s="166">
        <v>43154</v>
      </c>
      <c r="G72" s="138" t="s">
        <v>30</v>
      </c>
      <c r="H72" s="138">
        <v>44104</v>
      </c>
      <c r="I72" s="166">
        <v>44132</v>
      </c>
      <c r="J72" s="166">
        <v>44328</v>
      </c>
      <c r="K72" s="138" t="s">
        <v>382</v>
      </c>
      <c r="L72" s="183">
        <v>44329</v>
      </c>
    </row>
    <row r="73" spans="1:12" ht="28.8" x14ac:dyDescent="0.3">
      <c r="A73" s="112" t="s">
        <v>65</v>
      </c>
      <c r="B73" s="112" t="s">
        <v>100</v>
      </c>
      <c r="C73" s="112" t="s">
        <v>91</v>
      </c>
      <c r="D73" s="166" t="s">
        <v>158</v>
      </c>
      <c r="E73" s="138" t="s">
        <v>30</v>
      </c>
      <c r="F73" s="166">
        <v>43154</v>
      </c>
      <c r="G73" s="138" t="s">
        <v>30</v>
      </c>
      <c r="H73" s="138">
        <v>44104</v>
      </c>
      <c r="I73" s="166">
        <v>44132</v>
      </c>
      <c r="J73" s="166">
        <v>44328</v>
      </c>
      <c r="K73" s="138" t="s">
        <v>382</v>
      </c>
      <c r="L73" s="183">
        <v>44329</v>
      </c>
    </row>
    <row r="74" spans="1:12" ht="28.8" x14ac:dyDescent="0.3">
      <c r="A74" s="112" t="s">
        <v>65</v>
      </c>
      <c r="B74" s="112" t="s">
        <v>1548</v>
      </c>
      <c r="C74" s="112" t="s">
        <v>418</v>
      </c>
      <c r="D74" s="165" t="s">
        <v>47</v>
      </c>
      <c r="E74" s="138">
        <v>43803</v>
      </c>
      <c r="F74" s="138">
        <v>44972</v>
      </c>
      <c r="G74" s="138" t="s">
        <v>30</v>
      </c>
      <c r="H74" s="138" t="s">
        <v>30</v>
      </c>
      <c r="I74" s="138" t="s">
        <v>30</v>
      </c>
      <c r="J74" s="138" t="s">
        <v>30</v>
      </c>
      <c r="K74" s="138" t="s">
        <v>30</v>
      </c>
      <c r="L74" s="183" t="s">
        <v>30</v>
      </c>
    </row>
    <row r="75" spans="1:12" ht="28.8" x14ac:dyDescent="0.3">
      <c r="A75" s="112" t="s">
        <v>65</v>
      </c>
      <c r="B75" s="112" t="s">
        <v>179</v>
      </c>
      <c r="C75" s="112" t="s">
        <v>351</v>
      </c>
      <c r="D75" s="165" t="s">
        <v>1735</v>
      </c>
      <c r="E75" s="138">
        <v>43791</v>
      </c>
      <c r="F75" s="138">
        <v>44813</v>
      </c>
      <c r="G75" s="138" t="s">
        <v>35</v>
      </c>
      <c r="H75" s="138" t="s">
        <v>30</v>
      </c>
      <c r="I75" s="138" t="s">
        <v>30</v>
      </c>
      <c r="J75" s="138" t="s">
        <v>30</v>
      </c>
      <c r="K75" s="138" t="s">
        <v>30</v>
      </c>
      <c r="L75" s="183" t="s">
        <v>30</v>
      </c>
    </row>
    <row r="76" spans="1:12" ht="28.8" x14ac:dyDescent="0.3">
      <c r="A76" s="112" t="s">
        <v>65</v>
      </c>
      <c r="B76" s="112" t="s">
        <v>1598</v>
      </c>
      <c r="C76" s="112" t="s">
        <v>354</v>
      </c>
      <c r="D76" s="166" t="s">
        <v>47</v>
      </c>
      <c r="E76" s="138">
        <v>44106</v>
      </c>
      <c r="F76" s="138" t="s">
        <v>30</v>
      </c>
      <c r="G76" s="138" t="s">
        <v>35</v>
      </c>
      <c r="H76" s="138" t="s">
        <v>30</v>
      </c>
      <c r="I76" s="138" t="s">
        <v>30</v>
      </c>
      <c r="J76" s="138" t="s">
        <v>35</v>
      </c>
      <c r="K76" s="138" t="s">
        <v>35</v>
      </c>
      <c r="L76" s="183" t="s">
        <v>30</v>
      </c>
    </row>
    <row r="77" spans="1:12" ht="28.8" x14ac:dyDescent="0.3">
      <c r="A77" s="112" t="s">
        <v>65</v>
      </c>
      <c r="B77" s="112" t="s">
        <v>285</v>
      </c>
      <c r="C77" s="112" t="s">
        <v>142</v>
      </c>
      <c r="D77" s="166" t="s">
        <v>140</v>
      </c>
      <c r="E77" s="138">
        <v>43012</v>
      </c>
      <c r="F77" s="166" t="s">
        <v>30</v>
      </c>
      <c r="G77" s="138" t="s">
        <v>35</v>
      </c>
      <c r="H77" s="138" t="s">
        <v>35</v>
      </c>
      <c r="I77" s="138" t="s">
        <v>35</v>
      </c>
      <c r="J77" s="138" t="s">
        <v>382</v>
      </c>
      <c r="K77" s="138" t="s">
        <v>382</v>
      </c>
      <c r="L77" s="183" t="s">
        <v>35</v>
      </c>
    </row>
    <row r="78" spans="1:12" ht="28.8" x14ac:dyDescent="0.3">
      <c r="A78" s="112" t="s">
        <v>65</v>
      </c>
      <c r="B78" s="112" t="s">
        <v>1585</v>
      </c>
      <c r="C78" s="112" t="s">
        <v>1613</v>
      </c>
      <c r="D78" s="166" t="s">
        <v>1632</v>
      </c>
      <c r="E78" s="138">
        <v>43791</v>
      </c>
      <c r="F78" s="166">
        <v>44813</v>
      </c>
      <c r="G78" s="138" t="s">
        <v>382</v>
      </c>
      <c r="H78" s="138">
        <v>44985</v>
      </c>
      <c r="I78" s="166">
        <v>45030</v>
      </c>
      <c r="J78" s="166" t="s">
        <v>35</v>
      </c>
      <c r="K78" s="138" t="s">
        <v>35</v>
      </c>
      <c r="L78" s="183" t="s">
        <v>35</v>
      </c>
    </row>
    <row r="79" spans="1:12" ht="28.8" x14ac:dyDescent="0.3">
      <c r="A79" s="112" t="s">
        <v>65</v>
      </c>
      <c r="B79" s="112" t="s">
        <v>414</v>
      </c>
      <c r="C79" s="112" t="s">
        <v>190</v>
      </c>
      <c r="D79" s="166" t="s">
        <v>277</v>
      </c>
      <c r="E79" s="138">
        <v>43376</v>
      </c>
      <c r="F79" s="166" t="s">
        <v>30</v>
      </c>
      <c r="G79" s="138" t="s">
        <v>35</v>
      </c>
      <c r="H79" s="138" t="s">
        <v>30</v>
      </c>
      <c r="I79" s="138" t="s">
        <v>30</v>
      </c>
      <c r="J79" s="138" t="s">
        <v>30</v>
      </c>
      <c r="K79" s="138" t="s">
        <v>30</v>
      </c>
      <c r="L79" s="183" t="s">
        <v>30</v>
      </c>
    </row>
    <row r="80" spans="1:12" ht="28.8" x14ac:dyDescent="0.3">
      <c r="A80" s="112" t="s">
        <v>65</v>
      </c>
      <c r="B80" s="112" t="s">
        <v>1580</v>
      </c>
      <c r="C80" s="112" t="s">
        <v>1618</v>
      </c>
      <c r="D80" s="166" t="s">
        <v>1632</v>
      </c>
      <c r="E80" s="138">
        <v>44106</v>
      </c>
      <c r="F80" s="166">
        <v>44512</v>
      </c>
      <c r="G80" s="138">
        <v>44519</v>
      </c>
      <c r="H80" s="138">
        <v>44705</v>
      </c>
      <c r="I80" s="166" t="s">
        <v>35</v>
      </c>
      <c r="J80" s="166" t="s">
        <v>35</v>
      </c>
      <c r="K80" s="138" t="s">
        <v>35</v>
      </c>
      <c r="L80" s="183" t="s">
        <v>35</v>
      </c>
    </row>
    <row r="81" spans="1:12" ht="28.8" x14ac:dyDescent="0.3">
      <c r="A81" s="112" t="s">
        <v>65</v>
      </c>
      <c r="B81" s="112" t="s">
        <v>306</v>
      </c>
      <c r="C81" s="112" t="s">
        <v>307</v>
      </c>
      <c r="D81" s="166" t="s">
        <v>69</v>
      </c>
      <c r="E81" s="138" t="s">
        <v>383</v>
      </c>
      <c r="F81" s="166">
        <v>44022</v>
      </c>
      <c r="G81" s="138" t="s">
        <v>172</v>
      </c>
      <c r="H81" s="138">
        <v>44300</v>
      </c>
      <c r="I81" s="138">
        <v>44314</v>
      </c>
      <c r="J81" s="138">
        <v>44599</v>
      </c>
      <c r="K81" s="138" t="s">
        <v>382</v>
      </c>
      <c r="L81" s="183">
        <v>44608</v>
      </c>
    </row>
    <row r="82" spans="1:12" ht="28.8" x14ac:dyDescent="0.3">
      <c r="A82" s="112" t="s">
        <v>65</v>
      </c>
      <c r="B82" s="112" t="s">
        <v>95</v>
      </c>
      <c r="C82" s="112" t="s">
        <v>91</v>
      </c>
      <c r="D82" s="166" t="s">
        <v>158</v>
      </c>
      <c r="E82" s="138" t="s">
        <v>30</v>
      </c>
      <c r="F82" s="166">
        <v>43154</v>
      </c>
      <c r="G82" s="138" t="s">
        <v>30</v>
      </c>
      <c r="H82" s="138">
        <v>44104</v>
      </c>
      <c r="I82" s="166">
        <v>44132</v>
      </c>
      <c r="J82" s="166">
        <v>44328</v>
      </c>
      <c r="K82" s="138" t="s">
        <v>382</v>
      </c>
      <c r="L82" s="183">
        <v>44329</v>
      </c>
    </row>
    <row r="83" spans="1:12" ht="28.8" x14ac:dyDescent="0.3">
      <c r="A83" s="112" t="s">
        <v>65</v>
      </c>
      <c r="B83" s="112" t="s">
        <v>166</v>
      </c>
      <c r="C83" s="112" t="s">
        <v>168</v>
      </c>
      <c r="D83" s="168" t="s">
        <v>1666</v>
      </c>
      <c r="E83" s="138" t="s">
        <v>402</v>
      </c>
      <c r="F83" s="166">
        <v>43619</v>
      </c>
      <c r="G83" s="138">
        <v>43634</v>
      </c>
      <c r="H83" s="138">
        <v>43861</v>
      </c>
      <c r="I83" s="138">
        <v>43881</v>
      </c>
      <c r="J83" s="138">
        <v>44074</v>
      </c>
      <c r="K83" s="138" t="s">
        <v>382</v>
      </c>
      <c r="L83" s="183">
        <v>44913</v>
      </c>
    </row>
    <row r="84" spans="1:12" ht="28.8" x14ac:dyDescent="0.3">
      <c r="A84" s="112" t="s">
        <v>65</v>
      </c>
      <c r="B84" s="112" t="s">
        <v>1545</v>
      </c>
      <c r="C84" s="112" t="s">
        <v>139</v>
      </c>
      <c r="D84" s="165" t="s">
        <v>1571</v>
      </c>
      <c r="E84" s="138">
        <v>43451</v>
      </c>
      <c r="F84" s="138" t="s">
        <v>30</v>
      </c>
      <c r="G84" s="138" t="s">
        <v>35</v>
      </c>
      <c r="H84" s="138" t="s">
        <v>30</v>
      </c>
      <c r="I84" s="138" t="s">
        <v>30</v>
      </c>
      <c r="J84" s="138" t="s">
        <v>30</v>
      </c>
      <c r="K84" s="138" t="s">
        <v>30</v>
      </c>
      <c r="L84" s="183" t="s">
        <v>30</v>
      </c>
    </row>
    <row r="85" spans="1:12" ht="28.8" x14ac:dyDescent="0.3">
      <c r="A85" s="112" t="s">
        <v>65</v>
      </c>
      <c r="B85" s="112" t="s">
        <v>182</v>
      </c>
      <c r="C85" s="112" t="s">
        <v>351</v>
      </c>
      <c r="D85" s="167" t="s">
        <v>120</v>
      </c>
      <c r="E85" s="138">
        <v>43822</v>
      </c>
      <c r="F85" s="138">
        <v>44694</v>
      </c>
      <c r="G85" s="138" t="s">
        <v>35</v>
      </c>
      <c r="H85" s="138" t="s">
        <v>30</v>
      </c>
      <c r="I85" s="138" t="s">
        <v>30</v>
      </c>
      <c r="J85" s="138" t="s">
        <v>30</v>
      </c>
      <c r="K85" s="138" t="s">
        <v>30</v>
      </c>
      <c r="L85" s="183" t="s">
        <v>30</v>
      </c>
    </row>
    <row r="86" spans="1:12" ht="28.8" x14ac:dyDescent="0.3">
      <c r="A86" s="112" t="s">
        <v>65</v>
      </c>
      <c r="B86" s="112" t="s">
        <v>1547</v>
      </c>
      <c r="C86" s="112" t="s">
        <v>418</v>
      </c>
      <c r="D86" s="166" t="s">
        <v>28</v>
      </c>
      <c r="E86" s="138">
        <v>43803</v>
      </c>
      <c r="F86" s="166">
        <v>44972</v>
      </c>
      <c r="G86" s="138" t="s">
        <v>30</v>
      </c>
      <c r="H86" s="138" t="s">
        <v>30</v>
      </c>
      <c r="I86" s="138" t="s">
        <v>30</v>
      </c>
      <c r="J86" s="138" t="s">
        <v>30</v>
      </c>
      <c r="K86" s="138" t="s">
        <v>30</v>
      </c>
      <c r="L86" s="183" t="s">
        <v>30</v>
      </c>
    </row>
    <row r="87" spans="1:12" ht="28.8" x14ac:dyDescent="0.3">
      <c r="A87" s="112" t="s">
        <v>65</v>
      </c>
      <c r="B87" s="112" t="s">
        <v>1589</v>
      </c>
      <c r="C87" s="112" t="s">
        <v>1609</v>
      </c>
      <c r="D87" s="166" t="s">
        <v>1718</v>
      </c>
      <c r="E87" s="138">
        <v>44106</v>
      </c>
      <c r="F87" s="138" t="s">
        <v>35</v>
      </c>
      <c r="G87" s="138" t="s">
        <v>382</v>
      </c>
      <c r="H87" s="138">
        <v>45017</v>
      </c>
      <c r="I87" s="138">
        <v>45109</v>
      </c>
      <c r="J87" s="138" t="s">
        <v>35</v>
      </c>
      <c r="K87" s="138" t="s">
        <v>35</v>
      </c>
      <c r="L87" s="183" t="s">
        <v>35</v>
      </c>
    </row>
    <row r="88" spans="1:12" ht="28.8" x14ac:dyDescent="0.3">
      <c r="A88" s="112" t="s">
        <v>65</v>
      </c>
      <c r="B88" s="112" t="s">
        <v>162</v>
      </c>
      <c r="C88" s="112" t="s">
        <v>164</v>
      </c>
      <c r="D88" s="166" t="s">
        <v>187</v>
      </c>
      <c r="E88" s="138" t="s">
        <v>384</v>
      </c>
      <c r="F88" s="166">
        <v>43613</v>
      </c>
      <c r="G88" s="138">
        <v>43627</v>
      </c>
      <c r="H88" s="138">
        <v>43861</v>
      </c>
      <c r="I88" s="138">
        <v>43893</v>
      </c>
      <c r="J88" s="138" t="s">
        <v>1921</v>
      </c>
      <c r="K88" s="138" t="s">
        <v>382</v>
      </c>
      <c r="L88" s="183">
        <v>44614</v>
      </c>
    </row>
    <row r="89" spans="1:12" ht="28.8" x14ac:dyDescent="0.3">
      <c r="A89" s="112" t="s">
        <v>65</v>
      </c>
      <c r="B89" s="112" t="s">
        <v>330</v>
      </c>
      <c r="C89" s="112" t="s">
        <v>148</v>
      </c>
      <c r="D89" s="166" t="s">
        <v>1633</v>
      </c>
      <c r="E89" s="138">
        <v>43741</v>
      </c>
      <c r="F89" s="138">
        <v>43535</v>
      </c>
      <c r="G89" s="138">
        <v>43545</v>
      </c>
      <c r="H89" s="138">
        <v>43822</v>
      </c>
      <c r="I89" s="138">
        <v>43880</v>
      </c>
      <c r="J89" s="138">
        <v>44104</v>
      </c>
      <c r="K89" s="138" t="s">
        <v>382</v>
      </c>
      <c r="L89" s="183">
        <v>44645</v>
      </c>
    </row>
    <row r="90" spans="1:12" ht="28.8" x14ac:dyDescent="0.3">
      <c r="A90" s="112" t="s">
        <v>65</v>
      </c>
      <c r="B90" s="112" t="s">
        <v>1603</v>
      </c>
      <c r="C90" s="112" t="s">
        <v>1608</v>
      </c>
      <c r="D90" s="166" t="s">
        <v>1632</v>
      </c>
      <c r="E90" s="138">
        <v>43803</v>
      </c>
      <c r="F90" s="166" t="s">
        <v>35</v>
      </c>
      <c r="G90" s="138" t="s">
        <v>382</v>
      </c>
      <c r="H90" s="138">
        <v>45017</v>
      </c>
      <c r="I90" s="166">
        <v>45109</v>
      </c>
      <c r="J90" s="166" t="s">
        <v>30</v>
      </c>
      <c r="K90" s="138" t="s">
        <v>30</v>
      </c>
      <c r="L90" s="183" t="s">
        <v>35</v>
      </c>
    </row>
    <row r="91" spans="1:12" ht="28.8" x14ac:dyDescent="0.3">
      <c r="A91" s="112" t="s">
        <v>65</v>
      </c>
      <c r="B91" s="112" t="s">
        <v>1599</v>
      </c>
      <c r="C91" s="112" t="s">
        <v>1622</v>
      </c>
      <c r="D91" s="166" t="s">
        <v>1647</v>
      </c>
      <c r="E91" s="138">
        <v>44106</v>
      </c>
      <c r="F91" s="138" t="s">
        <v>30</v>
      </c>
      <c r="G91" s="138" t="s">
        <v>35</v>
      </c>
      <c r="H91" s="138" t="s">
        <v>30</v>
      </c>
      <c r="I91" s="138" t="s">
        <v>30</v>
      </c>
      <c r="J91" s="138" t="s">
        <v>35</v>
      </c>
      <c r="K91" s="138" t="s">
        <v>35</v>
      </c>
      <c r="L91" s="183" t="s">
        <v>30</v>
      </c>
    </row>
    <row r="92" spans="1:12" ht="28.8" x14ac:dyDescent="0.3">
      <c r="A92" s="112" t="s">
        <v>65</v>
      </c>
      <c r="B92" s="112" t="s">
        <v>1552</v>
      </c>
      <c r="C92" s="112" t="s">
        <v>418</v>
      </c>
      <c r="D92" s="166" t="s">
        <v>277</v>
      </c>
      <c r="E92" s="138">
        <v>43803</v>
      </c>
      <c r="F92" s="138" t="s">
        <v>30</v>
      </c>
      <c r="G92" s="138" t="s">
        <v>30</v>
      </c>
      <c r="H92" s="138" t="s">
        <v>30</v>
      </c>
      <c r="I92" s="138" t="s">
        <v>30</v>
      </c>
      <c r="J92" s="138" t="s">
        <v>30</v>
      </c>
      <c r="K92" s="138" t="s">
        <v>30</v>
      </c>
      <c r="L92" s="183" t="s">
        <v>30</v>
      </c>
    </row>
    <row r="93" spans="1:12" ht="28.8" x14ac:dyDescent="0.3">
      <c r="A93" s="112" t="s">
        <v>65</v>
      </c>
      <c r="B93" s="112" t="s">
        <v>1565</v>
      </c>
      <c r="C93" s="112" t="s">
        <v>418</v>
      </c>
      <c r="D93" s="166" t="s">
        <v>28</v>
      </c>
      <c r="E93" s="138" t="s">
        <v>30</v>
      </c>
      <c r="F93" s="166" t="s">
        <v>30</v>
      </c>
      <c r="G93" s="138" t="s">
        <v>30</v>
      </c>
      <c r="H93" s="138" t="s">
        <v>30</v>
      </c>
      <c r="I93" s="138" t="s">
        <v>30</v>
      </c>
      <c r="J93" s="138" t="s">
        <v>30</v>
      </c>
      <c r="K93" s="138" t="s">
        <v>30</v>
      </c>
      <c r="L93" s="183" t="s">
        <v>30</v>
      </c>
    </row>
    <row r="94" spans="1:12" ht="28.8" x14ac:dyDescent="0.3">
      <c r="A94" s="112" t="s">
        <v>65</v>
      </c>
      <c r="B94" s="112" t="s">
        <v>1595</v>
      </c>
      <c r="C94" s="112" t="s">
        <v>418</v>
      </c>
      <c r="D94" s="166" t="s">
        <v>922</v>
      </c>
      <c r="E94" s="138">
        <v>44106</v>
      </c>
      <c r="F94" s="166" t="s">
        <v>30</v>
      </c>
      <c r="G94" s="138" t="s">
        <v>35</v>
      </c>
      <c r="H94" s="138" t="s">
        <v>30</v>
      </c>
      <c r="I94" s="166" t="s">
        <v>30</v>
      </c>
      <c r="J94" s="166" t="s">
        <v>35</v>
      </c>
      <c r="K94" s="138" t="s">
        <v>35</v>
      </c>
      <c r="L94" s="183" t="s">
        <v>30</v>
      </c>
    </row>
    <row r="95" spans="1:12" ht="28.8" x14ac:dyDescent="0.3">
      <c r="A95" s="112" t="s">
        <v>65</v>
      </c>
      <c r="B95" s="112" t="s">
        <v>1597</v>
      </c>
      <c r="C95" s="112" t="s">
        <v>418</v>
      </c>
      <c r="D95" s="166" t="s">
        <v>277</v>
      </c>
      <c r="E95" s="138">
        <v>44106</v>
      </c>
      <c r="F95" s="138" t="s">
        <v>30</v>
      </c>
      <c r="G95" s="138" t="s">
        <v>35</v>
      </c>
      <c r="H95" s="138" t="s">
        <v>30</v>
      </c>
      <c r="I95" s="138" t="s">
        <v>30</v>
      </c>
      <c r="J95" s="138" t="s">
        <v>35</v>
      </c>
      <c r="K95" s="138" t="s">
        <v>35</v>
      </c>
      <c r="L95" s="183" t="s">
        <v>30</v>
      </c>
    </row>
    <row r="96" spans="1:12" ht="28.8" x14ac:dyDescent="0.3">
      <c r="A96" s="112" t="s">
        <v>65</v>
      </c>
      <c r="B96" s="112" t="s">
        <v>1564</v>
      </c>
      <c r="C96" s="112" t="s">
        <v>418</v>
      </c>
      <c r="D96" s="165" t="s">
        <v>277</v>
      </c>
      <c r="E96" s="138" t="s">
        <v>30</v>
      </c>
      <c r="F96" s="166" t="s">
        <v>30</v>
      </c>
      <c r="G96" s="138" t="s">
        <v>30</v>
      </c>
      <c r="H96" s="138" t="s">
        <v>30</v>
      </c>
      <c r="I96" s="166" t="s">
        <v>30</v>
      </c>
      <c r="J96" s="166" t="s">
        <v>30</v>
      </c>
      <c r="K96" s="138" t="s">
        <v>30</v>
      </c>
      <c r="L96" s="183" t="s">
        <v>30</v>
      </c>
    </row>
    <row r="97" spans="1:12" ht="28.8" x14ac:dyDescent="0.3">
      <c r="A97" s="112" t="s">
        <v>65</v>
      </c>
      <c r="B97" s="112" t="s">
        <v>1594</v>
      </c>
      <c r="C97" s="112" t="s">
        <v>1623</v>
      </c>
      <c r="D97" s="166" t="s">
        <v>1634</v>
      </c>
      <c r="E97" s="138">
        <v>44106</v>
      </c>
      <c r="F97" s="166" t="s">
        <v>30</v>
      </c>
      <c r="G97" s="138" t="s">
        <v>35</v>
      </c>
      <c r="H97" s="138" t="s">
        <v>30</v>
      </c>
      <c r="I97" s="166" t="s">
        <v>30</v>
      </c>
      <c r="J97" s="166" t="s">
        <v>35</v>
      </c>
      <c r="K97" s="138" t="s">
        <v>35</v>
      </c>
      <c r="L97" s="183" t="s">
        <v>30</v>
      </c>
    </row>
    <row r="98" spans="1:12" ht="28.8" x14ac:dyDescent="0.3">
      <c r="A98" s="112" t="s">
        <v>405</v>
      </c>
      <c r="B98" s="112" t="s">
        <v>1707</v>
      </c>
      <c r="C98" s="112" t="s">
        <v>1711</v>
      </c>
      <c r="D98" s="166" t="s">
        <v>922</v>
      </c>
      <c r="E98" s="138">
        <v>44439</v>
      </c>
      <c r="F98" s="166">
        <v>44735</v>
      </c>
      <c r="G98" s="138" t="s">
        <v>35</v>
      </c>
      <c r="H98" s="138" t="s">
        <v>30</v>
      </c>
      <c r="I98" s="166" t="s">
        <v>35</v>
      </c>
      <c r="J98" s="166" t="s">
        <v>35</v>
      </c>
      <c r="K98" s="138" t="s">
        <v>35</v>
      </c>
      <c r="L98" s="183" t="s">
        <v>35</v>
      </c>
    </row>
    <row r="99" spans="1:12" ht="28.8" x14ac:dyDescent="0.3">
      <c r="A99" s="112" t="s">
        <v>43</v>
      </c>
      <c r="B99" s="112" t="s">
        <v>1695</v>
      </c>
      <c r="C99" s="112" t="s">
        <v>1698</v>
      </c>
      <c r="D99" s="165" t="s">
        <v>1916</v>
      </c>
      <c r="E99" s="138" t="s">
        <v>35</v>
      </c>
      <c r="F99" s="166" t="s">
        <v>35</v>
      </c>
      <c r="G99" s="138" t="s">
        <v>35</v>
      </c>
      <c r="H99" s="138" t="s">
        <v>35</v>
      </c>
      <c r="I99" s="166" t="s">
        <v>35</v>
      </c>
      <c r="J99" s="166" t="s">
        <v>35</v>
      </c>
      <c r="K99" s="138" t="s">
        <v>35</v>
      </c>
      <c r="L99" s="183" t="s">
        <v>35</v>
      </c>
    </row>
    <row r="100" spans="1:12" ht="28.8" x14ac:dyDescent="0.3">
      <c r="A100" s="112" t="s">
        <v>43</v>
      </c>
      <c r="B100" s="112" t="s">
        <v>1705</v>
      </c>
      <c r="C100" s="112" t="s">
        <v>1711</v>
      </c>
      <c r="D100" s="166" t="s">
        <v>1717</v>
      </c>
      <c r="E100" s="138">
        <v>44438</v>
      </c>
      <c r="F100" s="166" t="s">
        <v>30</v>
      </c>
      <c r="G100" s="138" t="s">
        <v>35</v>
      </c>
      <c r="H100" s="138" t="s">
        <v>30</v>
      </c>
      <c r="I100" s="166" t="s">
        <v>35</v>
      </c>
      <c r="J100" s="166" t="s">
        <v>35</v>
      </c>
      <c r="K100" s="138" t="s">
        <v>35</v>
      </c>
      <c r="L100" s="183" t="s">
        <v>35</v>
      </c>
    </row>
    <row r="101" spans="1:12" ht="28.8" x14ac:dyDescent="0.3">
      <c r="A101" s="112" t="s">
        <v>43</v>
      </c>
      <c r="B101" s="112" t="s">
        <v>1728</v>
      </c>
      <c r="C101" s="112" t="s">
        <v>1710</v>
      </c>
      <c r="D101" s="166" t="s">
        <v>1937</v>
      </c>
      <c r="E101" s="138" t="s">
        <v>35</v>
      </c>
      <c r="F101" s="166" t="s">
        <v>35</v>
      </c>
      <c r="G101" s="138" t="s">
        <v>35</v>
      </c>
      <c r="H101" s="138" t="s">
        <v>35</v>
      </c>
      <c r="I101" s="166" t="s">
        <v>35</v>
      </c>
      <c r="J101" s="166" t="s">
        <v>35</v>
      </c>
      <c r="K101" s="138" t="s">
        <v>35</v>
      </c>
      <c r="L101" s="183" t="s">
        <v>35</v>
      </c>
    </row>
    <row r="102" spans="1:12" ht="28.8" x14ac:dyDescent="0.3">
      <c r="A102" s="112" t="s">
        <v>43</v>
      </c>
      <c r="B102" s="112" t="s">
        <v>1729</v>
      </c>
      <c r="C102" s="112" t="s">
        <v>354</v>
      </c>
      <c r="D102" s="166" t="s">
        <v>1937</v>
      </c>
      <c r="E102" s="138" t="s">
        <v>35</v>
      </c>
      <c r="F102" s="166" t="s">
        <v>35</v>
      </c>
      <c r="G102" s="138" t="s">
        <v>35</v>
      </c>
      <c r="H102" s="138" t="s">
        <v>35</v>
      </c>
      <c r="I102" s="166" t="s">
        <v>35</v>
      </c>
      <c r="J102" s="166" t="s">
        <v>35</v>
      </c>
      <c r="K102" s="138" t="s">
        <v>35</v>
      </c>
      <c r="L102" s="183" t="s">
        <v>35</v>
      </c>
    </row>
    <row r="103" spans="1:12" ht="28.8" x14ac:dyDescent="0.3">
      <c r="A103" s="112" t="s">
        <v>43</v>
      </c>
      <c r="B103" s="112" t="s">
        <v>1730</v>
      </c>
      <c r="C103" s="112" t="s">
        <v>354</v>
      </c>
      <c r="D103" s="166" t="s">
        <v>1937</v>
      </c>
      <c r="E103" s="138" t="s">
        <v>35</v>
      </c>
      <c r="F103" s="166" t="s">
        <v>35</v>
      </c>
      <c r="G103" s="138" t="s">
        <v>35</v>
      </c>
      <c r="H103" s="138" t="s">
        <v>35</v>
      </c>
      <c r="I103" s="166" t="s">
        <v>35</v>
      </c>
      <c r="J103" s="166" t="s">
        <v>35</v>
      </c>
      <c r="K103" s="138" t="s">
        <v>35</v>
      </c>
      <c r="L103" s="183" t="s">
        <v>35</v>
      </c>
    </row>
    <row r="104" spans="1:12" ht="28.8" x14ac:dyDescent="0.3">
      <c r="A104" s="112" t="s">
        <v>43</v>
      </c>
      <c r="B104" s="112" t="s">
        <v>397</v>
      </c>
      <c r="C104" s="112" t="s">
        <v>396</v>
      </c>
      <c r="D104" s="166" t="s">
        <v>1915</v>
      </c>
      <c r="E104" s="138">
        <v>43515</v>
      </c>
      <c r="F104" s="166">
        <v>44089</v>
      </c>
      <c r="G104" s="138">
        <v>44092</v>
      </c>
      <c r="H104" s="138">
        <v>44469</v>
      </c>
      <c r="I104" s="166">
        <v>44494</v>
      </c>
      <c r="J104" s="166" t="s">
        <v>35</v>
      </c>
      <c r="K104" s="138" t="s">
        <v>35</v>
      </c>
      <c r="L104" s="183">
        <v>44694</v>
      </c>
    </row>
    <row r="105" spans="1:12" ht="28.8" x14ac:dyDescent="0.3">
      <c r="A105" s="112" t="s">
        <v>43</v>
      </c>
      <c r="B105" s="112" t="s">
        <v>1544</v>
      </c>
      <c r="C105" s="112" t="s">
        <v>1656</v>
      </c>
      <c r="D105" s="166" t="s">
        <v>1915</v>
      </c>
      <c r="E105" s="138">
        <v>44343</v>
      </c>
      <c r="F105" s="166" t="s">
        <v>35</v>
      </c>
      <c r="G105" s="138" t="s">
        <v>382</v>
      </c>
      <c r="H105" s="138">
        <v>45031</v>
      </c>
      <c r="I105" s="166" t="s">
        <v>35</v>
      </c>
      <c r="J105" s="166" t="s">
        <v>35</v>
      </c>
      <c r="K105" s="138" t="s">
        <v>35</v>
      </c>
      <c r="L105" s="183" t="s">
        <v>35</v>
      </c>
    </row>
    <row r="106" spans="1:12" ht="28.8" x14ac:dyDescent="0.3">
      <c r="A106" s="112" t="s">
        <v>43</v>
      </c>
      <c r="B106" s="112" t="s">
        <v>1543</v>
      </c>
      <c r="C106" s="112" t="s">
        <v>1654</v>
      </c>
      <c r="D106" s="166" t="s">
        <v>1916</v>
      </c>
      <c r="E106" s="138">
        <v>44020</v>
      </c>
      <c r="F106" s="166">
        <v>44454</v>
      </c>
      <c r="G106" s="138">
        <v>44462</v>
      </c>
      <c r="H106" s="138">
        <v>44665</v>
      </c>
      <c r="I106" s="166">
        <v>44733</v>
      </c>
      <c r="J106" s="166" t="s">
        <v>35</v>
      </c>
      <c r="K106" s="138" t="s">
        <v>35</v>
      </c>
      <c r="L106" s="183" t="s">
        <v>35</v>
      </c>
    </row>
    <row r="107" spans="1:12" ht="28.8" x14ac:dyDescent="0.3">
      <c r="A107" s="112" t="s">
        <v>43</v>
      </c>
      <c r="B107" s="112" t="s">
        <v>45</v>
      </c>
      <c r="C107" s="112" t="s">
        <v>46</v>
      </c>
      <c r="D107" s="166" t="s">
        <v>1933</v>
      </c>
      <c r="E107" s="138" t="s">
        <v>30</v>
      </c>
      <c r="F107" s="166" t="s">
        <v>30</v>
      </c>
      <c r="G107" s="138" t="s">
        <v>30</v>
      </c>
      <c r="H107" s="138" t="s">
        <v>35</v>
      </c>
      <c r="I107" s="166" t="s">
        <v>30</v>
      </c>
      <c r="J107" s="166" t="s">
        <v>30</v>
      </c>
      <c r="K107" s="138" t="s">
        <v>30</v>
      </c>
      <c r="L107" s="183" t="s">
        <v>35</v>
      </c>
    </row>
    <row r="108" spans="1:12" ht="14.4" customHeight="1" x14ac:dyDescent="0.3">
      <c r="A108" s="112" t="s">
        <v>43</v>
      </c>
      <c r="B108" s="112" t="s">
        <v>1550</v>
      </c>
      <c r="C108" s="112" t="s">
        <v>172</v>
      </c>
      <c r="D108" s="166" t="s">
        <v>35</v>
      </c>
      <c r="E108" s="138">
        <v>43533</v>
      </c>
      <c r="F108" s="166" t="s">
        <v>35</v>
      </c>
      <c r="G108" s="138" t="s">
        <v>35</v>
      </c>
      <c r="H108" s="138" t="s">
        <v>35</v>
      </c>
      <c r="I108" s="166" t="s">
        <v>30</v>
      </c>
      <c r="J108" s="166" t="s">
        <v>35</v>
      </c>
      <c r="K108" s="138" t="s">
        <v>35</v>
      </c>
      <c r="L108" s="183" t="s">
        <v>35</v>
      </c>
    </row>
    <row r="109" spans="1:12" ht="14.4" customHeight="1" x14ac:dyDescent="0.3">
      <c r="A109" s="112" t="s">
        <v>43</v>
      </c>
      <c r="B109" s="112" t="s">
        <v>1549</v>
      </c>
      <c r="C109" s="112" t="s">
        <v>172</v>
      </c>
      <c r="D109" s="166" t="s">
        <v>35</v>
      </c>
      <c r="E109" s="138">
        <v>43530</v>
      </c>
      <c r="F109" s="166">
        <v>43704</v>
      </c>
      <c r="G109" s="138" t="s">
        <v>35</v>
      </c>
      <c r="H109" s="138" t="s">
        <v>35</v>
      </c>
      <c r="I109" s="166" t="s">
        <v>35</v>
      </c>
      <c r="J109" s="166" t="s">
        <v>35</v>
      </c>
      <c r="K109" s="138" t="s">
        <v>35</v>
      </c>
      <c r="L109" s="183" t="s">
        <v>35</v>
      </c>
    </row>
    <row r="110" spans="1:12" ht="28.8" x14ac:dyDescent="0.3">
      <c r="A110" s="112" t="s">
        <v>43</v>
      </c>
      <c r="B110" s="112" t="s">
        <v>1640</v>
      </c>
      <c r="C110" s="112" t="s">
        <v>1658</v>
      </c>
      <c r="D110" s="165" t="s">
        <v>1917</v>
      </c>
      <c r="E110" s="138" t="s">
        <v>382</v>
      </c>
      <c r="F110" s="138">
        <v>44941</v>
      </c>
      <c r="G110" s="138" t="s">
        <v>382</v>
      </c>
      <c r="H110" s="138">
        <v>45107</v>
      </c>
      <c r="I110" s="138" t="s">
        <v>35</v>
      </c>
      <c r="J110" s="138" t="s">
        <v>35</v>
      </c>
      <c r="K110" s="138" t="s">
        <v>35</v>
      </c>
      <c r="L110" s="183" t="s">
        <v>35</v>
      </c>
    </row>
    <row r="111" spans="1:12" ht="28.8" x14ac:dyDescent="0.3">
      <c r="A111" s="112" t="s">
        <v>43</v>
      </c>
      <c r="B111" s="112" t="s">
        <v>301</v>
      </c>
      <c r="C111" s="112" t="s">
        <v>305</v>
      </c>
      <c r="D111" s="166" t="s">
        <v>1915</v>
      </c>
      <c r="E111" s="138">
        <v>43529</v>
      </c>
      <c r="F111" s="166">
        <v>43615</v>
      </c>
      <c r="G111" s="138">
        <v>43619</v>
      </c>
      <c r="H111" s="138">
        <v>43812</v>
      </c>
      <c r="I111" s="166">
        <v>44278</v>
      </c>
      <c r="J111" s="166" t="s">
        <v>382</v>
      </c>
      <c r="K111" s="138" t="s">
        <v>382</v>
      </c>
      <c r="L111" s="183">
        <v>44701</v>
      </c>
    </row>
    <row r="112" spans="1:12" ht="28.8" x14ac:dyDescent="0.3">
      <c r="A112" s="112" t="s">
        <v>43</v>
      </c>
      <c r="B112" s="112" t="s">
        <v>1704</v>
      </c>
      <c r="C112" s="112" t="s">
        <v>1710</v>
      </c>
      <c r="D112" s="166" t="s">
        <v>1718</v>
      </c>
      <c r="E112" s="138">
        <v>44438</v>
      </c>
      <c r="F112" s="166" t="s">
        <v>30</v>
      </c>
      <c r="G112" s="138" t="s">
        <v>35</v>
      </c>
      <c r="H112" s="138" t="s">
        <v>30</v>
      </c>
      <c r="I112" s="166" t="s">
        <v>35</v>
      </c>
      <c r="J112" s="166" t="s">
        <v>35</v>
      </c>
      <c r="K112" s="138" t="s">
        <v>35</v>
      </c>
      <c r="L112" s="183" t="s">
        <v>35</v>
      </c>
    </row>
    <row r="113" spans="1:12" ht="28.8" x14ac:dyDescent="0.3">
      <c r="A113" s="112" t="s">
        <v>43</v>
      </c>
      <c r="B113" s="112" t="s">
        <v>1731</v>
      </c>
      <c r="C113" s="112" t="s">
        <v>354</v>
      </c>
      <c r="D113" s="165" t="s">
        <v>1937</v>
      </c>
      <c r="E113" s="138" t="s">
        <v>35</v>
      </c>
      <c r="F113" s="166" t="s">
        <v>35</v>
      </c>
      <c r="G113" s="138" t="s">
        <v>35</v>
      </c>
      <c r="H113" s="138" t="s">
        <v>35</v>
      </c>
      <c r="I113" s="166" t="s">
        <v>35</v>
      </c>
      <c r="J113" s="166" t="s">
        <v>35</v>
      </c>
      <c r="K113" s="138" t="s">
        <v>35</v>
      </c>
      <c r="L113" s="183" t="s">
        <v>35</v>
      </c>
    </row>
    <row r="114" spans="1:12" ht="28.8" x14ac:dyDescent="0.3">
      <c r="A114" s="112" t="s">
        <v>43</v>
      </c>
      <c r="B114" s="112" t="s">
        <v>1732</v>
      </c>
      <c r="C114" s="112" t="s">
        <v>354</v>
      </c>
      <c r="D114" s="166" t="s">
        <v>1937</v>
      </c>
      <c r="E114" s="138" t="s">
        <v>35</v>
      </c>
      <c r="F114" s="166" t="s">
        <v>35</v>
      </c>
      <c r="G114" s="138" t="s">
        <v>35</v>
      </c>
      <c r="H114" s="138" t="s">
        <v>35</v>
      </c>
      <c r="I114" s="138" t="s">
        <v>35</v>
      </c>
      <c r="J114" s="138" t="s">
        <v>35</v>
      </c>
      <c r="K114" s="138" t="s">
        <v>35</v>
      </c>
      <c r="L114" s="183" t="s">
        <v>35</v>
      </c>
    </row>
    <row r="115" spans="1:12" ht="28.8" x14ac:dyDescent="0.3">
      <c r="A115" s="112" t="s">
        <v>43</v>
      </c>
      <c r="B115" s="112" t="s">
        <v>1706</v>
      </c>
      <c r="C115" s="112" t="s">
        <v>354</v>
      </c>
      <c r="D115" s="166" t="s">
        <v>47</v>
      </c>
      <c r="E115" s="138">
        <v>44438</v>
      </c>
      <c r="F115" s="166" t="s">
        <v>35</v>
      </c>
      <c r="G115" s="138" t="s">
        <v>35</v>
      </c>
      <c r="H115" s="138" t="s">
        <v>30</v>
      </c>
      <c r="I115" s="166" t="s">
        <v>30</v>
      </c>
      <c r="J115" s="166" t="s">
        <v>35</v>
      </c>
      <c r="K115" s="138" t="s">
        <v>35</v>
      </c>
      <c r="L115" s="183" t="s">
        <v>30</v>
      </c>
    </row>
    <row r="116" spans="1:12" ht="28.8" x14ac:dyDescent="0.3">
      <c r="A116" s="112" t="s">
        <v>43</v>
      </c>
      <c r="B116" s="112" t="s">
        <v>1675</v>
      </c>
      <c r="C116" s="112" t="s">
        <v>1676</v>
      </c>
      <c r="D116" s="166" t="s">
        <v>147</v>
      </c>
      <c r="E116" s="138">
        <v>43530</v>
      </c>
      <c r="F116" s="166" t="s">
        <v>35</v>
      </c>
      <c r="G116" s="138" t="s">
        <v>35</v>
      </c>
      <c r="H116" s="138" t="s">
        <v>35</v>
      </c>
      <c r="I116" s="166" t="s">
        <v>30</v>
      </c>
      <c r="J116" s="166">
        <v>44146</v>
      </c>
      <c r="K116" s="138" t="s">
        <v>35</v>
      </c>
      <c r="L116" s="183" t="s">
        <v>35</v>
      </c>
    </row>
    <row r="117" spans="1:12" ht="28.8" x14ac:dyDescent="0.3">
      <c r="A117" s="112" t="s">
        <v>43</v>
      </c>
      <c r="B117" s="112" t="s">
        <v>77</v>
      </c>
      <c r="C117" s="112" t="s">
        <v>78</v>
      </c>
      <c r="D117" s="166" t="s">
        <v>1933</v>
      </c>
      <c r="E117" s="138" t="s">
        <v>30</v>
      </c>
      <c r="F117" s="166">
        <v>43160</v>
      </c>
      <c r="G117" s="138" t="s">
        <v>30</v>
      </c>
      <c r="H117" s="138" t="s">
        <v>35</v>
      </c>
      <c r="I117" s="166" t="s">
        <v>30</v>
      </c>
      <c r="J117" s="166" t="s">
        <v>30</v>
      </c>
      <c r="K117" s="138" t="s">
        <v>30</v>
      </c>
      <c r="L117" s="183" t="s">
        <v>35</v>
      </c>
    </row>
    <row r="118" spans="1:12" ht="28.8" x14ac:dyDescent="0.3">
      <c r="A118" s="112" t="s">
        <v>43</v>
      </c>
      <c r="B118" s="112" t="s">
        <v>1625</v>
      </c>
      <c r="C118" s="112" t="s">
        <v>1659</v>
      </c>
      <c r="D118" s="166" t="s">
        <v>1917</v>
      </c>
      <c r="E118" s="138">
        <v>43941</v>
      </c>
      <c r="F118" s="166">
        <v>44712</v>
      </c>
      <c r="G118" s="138" t="s">
        <v>382</v>
      </c>
      <c r="H118" s="138">
        <v>44865</v>
      </c>
      <c r="I118" s="166">
        <v>44896</v>
      </c>
      <c r="J118" s="166" t="s">
        <v>35</v>
      </c>
      <c r="K118" s="138" t="s">
        <v>35</v>
      </c>
      <c r="L118" s="183" t="s">
        <v>35</v>
      </c>
    </row>
    <row r="119" spans="1:12" ht="28.8" x14ac:dyDescent="0.3">
      <c r="A119" s="112" t="s">
        <v>43</v>
      </c>
      <c r="B119" s="112" t="s">
        <v>1625</v>
      </c>
      <c r="C119" s="112" t="s">
        <v>1659</v>
      </c>
      <c r="D119" s="166" t="s">
        <v>1917</v>
      </c>
      <c r="E119" s="138">
        <v>43941</v>
      </c>
      <c r="F119" s="166">
        <v>44712</v>
      </c>
      <c r="G119" s="138" t="s">
        <v>382</v>
      </c>
      <c r="H119" s="138">
        <v>44865</v>
      </c>
      <c r="I119" s="166">
        <v>44896</v>
      </c>
      <c r="J119" s="166" t="s">
        <v>35</v>
      </c>
      <c r="K119" s="138" t="s">
        <v>35</v>
      </c>
      <c r="L119" s="183" t="s">
        <v>35</v>
      </c>
    </row>
    <row r="120" spans="1:12" ht="28.8" x14ac:dyDescent="0.3">
      <c r="A120" s="112" t="s">
        <v>43</v>
      </c>
      <c r="B120" s="112" t="s">
        <v>1696</v>
      </c>
      <c r="C120" s="112" t="s">
        <v>1699</v>
      </c>
      <c r="D120" s="165" t="s">
        <v>1915</v>
      </c>
      <c r="E120" s="138" t="s">
        <v>35</v>
      </c>
      <c r="F120" s="138">
        <v>44515</v>
      </c>
      <c r="G120" s="138" t="s">
        <v>35</v>
      </c>
      <c r="H120" s="138" t="s">
        <v>35</v>
      </c>
      <c r="I120" s="138" t="s">
        <v>35</v>
      </c>
      <c r="J120" s="138" t="s">
        <v>35</v>
      </c>
      <c r="K120" s="138" t="s">
        <v>35</v>
      </c>
      <c r="L120" s="183" t="s">
        <v>35</v>
      </c>
    </row>
    <row r="121" spans="1:12" ht="28.8" x14ac:dyDescent="0.3">
      <c r="A121" s="112" t="s">
        <v>43</v>
      </c>
      <c r="B121" s="112" t="s">
        <v>1638</v>
      </c>
      <c r="C121" s="112" t="s">
        <v>1655</v>
      </c>
      <c r="D121" s="166" t="s">
        <v>1946</v>
      </c>
      <c r="E121" s="138">
        <v>43941</v>
      </c>
      <c r="F121" s="166">
        <v>44301</v>
      </c>
      <c r="G121" s="138">
        <v>44312</v>
      </c>
      <c r="H121" s="138">
        <v>44446</v>
      </c>
      <c r="I121" s="166">
        <v>44453</v>
      </c>
      <c r="J121" s="166" t="s">
        <v>382</v>
      </c>
      <c r="K121" s="138" t="s">
        <v>382</v>
      </c>
      <c r="L121" s="183">
        <v>44623</v>
      </c>
    </row>
    <row r="122" spans="1:12" ht="28.8" x14ac:dyDescent="0.3">
      <c r="A122" s="112" t="s">
        <v>43</v>
      </c>
      <c r="B122" s="112" t="s">
        <v>1641</v>
      </c>
      <c r="C122" s="112" t="s">
        <v>1657</v>
      </c>
      <c r="D122" s="166" t="s">
        <v>1947</v>
      </c>
      <c r="E122" s="138">
        <v>44343</v>
      </c>
      <c r="F122" s="166">
        <v>44879</v>
      </c>
      <c r="G122" s="138" t="s">
        <v>382</v>
      </c>
      <c r="H122" s="138">
        <v>45200</v>
      </c>
      <c r="I122" s="166" t="s">
        <v>35</v>
      </c>
      <c r="J122" s="166" t="s">
        <v>35</v>
      </c>
      <c r="K122" s="138" t="s">
        <v>35</v>
      </c>
      <c r="L122" s="183" t="s">
        <v>35</v>
      </c>
    </row>
    <row r="123" spans="1:12" ht="28.8" x14ac:dyDescent="0.3">
      <c r="A123" s="112" t="s">
        <v>43</v>
      </c>
      <c r="B123" s="112" t="s">
        <v>1708</v>
      </c>
      <c r="C123" s="112" t="s">
        <v>1712</v>
      </c>
      <c r="D123" s="166" t="s">
        <v>1647</v>
      </c>
      <c r="E123" s="138">
        <v>44438</v>
      </c>
      <c r="F123" s="166" t="s">
        <v>30</v>
      </c>
      <c r="G123" s="138" t="s">
        <v>35</v>
      </c>
      <c r="H123" s="138" t="s">
        <v>30</v>
      </c>
      <c r="I123" s="166" t="s">
        <v>30</v>
      </c>
      <c r="J123" s="166" t="s">
        <v>35</v>
      </c>
      <c r="K123" s="138" t="s">
        <v>35</v>
      </c>
      <c r="L123" s="183" t="s">
        <v>35</v>
      </c>
    </row>
    <row r="124" spans="1:12" ht="28.8" x14ac:dyDescent="0.3">
      <c r="A124" s="112" t="s">
        <v>43</v>
      </c>
      <c r="B124" s="112" t="s">
        <v>1639</v>
      </c>
      <c r="C124" s="112" t="s">
        <v>1660</v>
      </c>
      <c r="D124" s="166" t="s">
        <v>1916</v>
      </c>
      <c r="E124" s="138">
        <v>43943</v>
      </c>
      <c r="F124" s="166">
        <v>44609</v>
      </c>
      <c r="G124" s="138" t="s">
        <v>382</v>
      </c>
      <c r="H124" s="138">
        <v>44834</v>
      </c>
      <c r="I124" s="166" t="s">
        <v>35</v>
      </c>
      <c r="J124" s="166" t="s">
        <v>35</v>
      </c>
      <c r="K124" s="138" t="s">
        <v>35</v>
      </c>
      <c r="L124" s="183" t="s">
        <v>35</v>
      </c>
    </row>
    <row r="125" spans="1:12" ht="28.8" x14ac:dyDescent="0.3">
      <c r="A125" s="112" t="s">
        <v>43</v>
      </c>
      <c r="B125" s="112" t="s">
        <v>1709</v>
      </c>
      <c r="C125" s="112" t="s">
        <v>1712</v>
      </c>
      <c r="D125" s="166" t="s">
        <v>1647</v>
      </c>
      <c r="E125" s="138">
        <v>44438</v>
      </c>
      <c r="F125" s="166" t="s">
        <v>30</v>
      </c>
      <c r="G125" s="138" t="s">
        <v>35</v>
      </c>
      <c r="H125" s="138" t="s">
        <v>30</v>
      </c>
      <c r="I125" s="138" t="s">
        <v>35</v>
      </c>
      <c r="J125" s="138" t="s">
        <v>35</v>
      </c>
      <c r="K125" s="138" t="s">
        <v>35</v>
      </c>
      <c r="L125" s="183" t="s">
        <v>35</v>
      </c>
    </row>
    <row r="126" spans="1:12" ht="28.8" x14ac:dyDescent="0.3">
      <c r="A126" s="112" t="s">
        <v>43</v>
      </c>
      <c r="B126" s="112" t="s">
        <v>1733</v>
      </c>
      <c r="C126" s="112" t="s">
        <v>354</v>
      </c>
      <c r="D126" s="166" t="s">
        <v>1937</v>
      </c>
      <c r="E126" s="138" t="s">
        <v>35</v>
      </c>
      <c r="F126" s="166" t="s">
        <v>35</v>
      </c>
      <c r="G126" s="138" t="s">
        <v>35</v>
      </c>
      <c r="H126" s="138" t="s">
        <v>35</v>
      </c>
      <c r="I126" s="166" t="s">
        <v>35</v>
      </c>
      <c r="J126" s="166" t="s">
        <v>35</v>
      </c>
      <c r="K126" s="138" t="s">
        <v>35</v>
      </c>
      <c r="L126" s="183" t="s">
        <v>35</v>
      </c>
    </row>
    <row r="127" spans="1:12" ht="28.8" x14ac:dyDescent="0.3">
      <c r="A127" s="112" t="s">
        <v>43</v>
      </c>
      <c r="B127" s="112" t="s">
        <v>1703</v>
      </c>
      <c r="C127" s="112" t="s">
        <v>1710</v>
      </c>
      <c r="D127" s="166" t="s">
        <v>1717</v>
      </c>
      <c r="E127" s="138">
        <v>44438</v>
      </c>
      <c r="F127" s="166" t="s">
        <v>30</v>
      </c>
      <c r="G127" s="138" t="s">
        <v>35</v>
      </c>
      <c r="H127" s="138" t="s">
        <v>30</v>
      </c>
      <c r="I127" s="166" t="s">
        <v>35</v>
      </c>
      <c r="J127" s="166" t="s">
        <v>35</v>
      </c>
      <c r="K127" s="138" t="s">
        <v>35</v>
      </c>
      <c r="L127" s="183" t="s">
        <v>35</v>
      </c>
    </row>
    <row r="128" spans="1:12" ht="28.8" x14ac:dyDescent="0.3">
      <c r="A128" s="112" t="s">
        <v>43</v>
      </c>
      <c r="B128" s="112" t="s">
        <v>1734</v>
      </c>
      <c r="C128" s="112" t="s">
        <v>354</v>
      </c>
      <c r="D128" s="166" t="s">
        <v>1937</v>
      </c>
      <c r="E128" s="138" t="s">
        <v>35</v>
      </c>
      <c r="F128" s="166" t="s">
        <v>35</v>
      </c>
      <c r="G128" s="138" t="s">
        <v>35</v>
      </c>
      <c r="H128" s="138" t="s">
        <v>35</v>
      </c>
      <c r="I128" s="166" t="s">
        <v>35</v>
      </c>
      <c r="J128" s="166" t="s">
        <v>35</v>
      </c>
      <c r="K128" s="138" t="s">
        <v>35</v>
      </c>
      <c r="L128" s="183" t="s">
        <v>35</v>
      </c>
    </row>
    <row r="129" spans="1:12" ht="14.4" customHeight="1" x14ac:dyDescent="0.3">
      <c r="A129" s="112" t="s">
        <v>43</v>
      </c>
      <c r="B129" s="112" t="s">
        <v>1734</v>
      </c>
      <c r="C129" s="112" t="s">
        <v>354</v>
      </c>
      <c r="D129" s="166" t="s">
        <v>1724</v>
      </c>
      <c r="E129" s="138" t="s">
        <v>35</v>
      </c>
      <c r="F129" s="166" t="s">
        <v>35</v>
      </c>
      <c r="G129" s="138" t="s">
        <v>35</v>
      </c>
      <c r="H129" s="138" t="s">
        <v>35</v>
      </c>
      <c r="I129" s="166" t="s">
        <v>35</v>
      </c>
      <c r="J129" s="166" t="s">
        <v>35</v>
      </c>
      <c r="K129" s="138" t="s">
        <v>35</v>
      </c>
      <c r="L129" s="183" t="s">
        <v>35</v>
      </c>
    </row>
    <row r="130" spans="1:12" ht="14.4" customHeight="1" x14ac:dyDescent="0.3">
      <c r="A130" s="169"/>
      <c r="B130" s="169"/>
      <c r="C130" s="169"/>
      <c r="D130" s="170"/>
      <c r="E130" s="171"/>
      <c r="F130" s="170"/>
      <c r="G130" s="171"/>
      <c r="H130" s="171"/>
      <c r="I130" s="170"/>
      <c r="J130" s="170"/>
      <c r="K130" s="171"/>
    </row>
    <row r="131" spans="1:12" ht="14.4" customHeight="1" x14ac:dyDescent="0.3">
      <c r="A131" s="169"/>
      <c r="B131" s="169"/>
      <c r="C131" s="169"/>
      <c r="D131" s="170"/>
      <c r="E131" s="171"/>
      <c r="F131" s="170"/>
      <c r="G131" s="171"/>
      <c r="H131" s="171"/>
      <c r="I131" s="170"/>
      <c r="J131" s="170"/>
      <c r="K131" s="171"/>
    </row>
    <row r="132" spans="1:12" ht="14.4" customHeight="1" x14ac:dyDescent="0.3">
      <c r="A132" s="169"/>
      <c r="B132" s="169"/>
      <c r="C132" s="169"/>
      <c r="D132" s="170"/>
      <c r="E132" s="171"/>
      <c r="F132" s="170"/>
      <c r="G132" s="171"/>
      <c r="H132" s="171"/>
      <c r="I132" s="170"/>
      <c r="J132" s="170"/>
      <c r="K132" s="171"/>
    </row>
    <row r="133" spans="1:12" ht="14.4" customHeight="1" x14ac:dyDescent="0.3"/>
  </sheetData>
  <autoFilter ref="A1:L129" xr:uid="{D7739684-EDE9-4143-9AC9-C45A3C3DF668}">
    <sortState xmlns:xlrd2="http://schemas.microsoft.com/office/spreadsheetml/2017/richdata2" ref="A2:L129">
      <sortCondition ref="A1:A129"/>
    </sortState>
  </autoFilter>
  <pageMargins left="0.7" right="0.7" top="0.75" bottom="0.75" header="0.3" footer="0.3"/>
  <pageSetup paperSize="174"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D8D95-2B13-4C04-A512-C08143229B2F}">
  <dimension ref="A1:J117"/>
  <sheetViews>
    <sheetView zoomScaleNormal="100" workbookViewId="0">
      <pane ySplit="1" topLeftCell="A2" activePane="bottomLeft" state="frozen"/>
      <selection pane="bottomLeft"/>
    </sheetView>
  </sheetViews>
  <sheetFormatPr defaultColWidth="9.109375" defaultRowHeight="14.4" x14ac:dyDescent="0.3"/>
  <cols>
    <col min="1" max="1" width="6.109375" style="2" bestFit="1" customWidth="1"/>
    <col min="2" max="2" width="55.44140625" style="2" customWidth="1"/>
    <col min="3" max="3" width="18.6640625" style="2" bestFit="1" customWidth="1"/>
    <col min="4" max="4" width="26" style="2" bestFit="1" customWidth="1"/>
    <col min="5" max="5" width="30.5546875" style="2" customWidth="1"/>
    <col min="6" max="6" width="120.33203125" style="2" customWidth="1"/>
    <col min="7" max="16384" width="9.109375" style="2"/>
  </cols>
  <sheetData>
    <row r="1" spans="1:6" ht="15.6" x14ac:dyDescent="0.3">
      <c r="A1" s="108" t="s">
        <v>214</v>
      </c>
      <c r="B1" s="108" t="s">
        <v>1740</v>
      </c>
      <c r="C1" s="108" t="s">
        <v>1741</v>
      </c>
      <c r="D1" s="109" t="s">
        <v>1742</v>
      </c>
      <c r="E1" s="110" t="s">
        <v>1743</v>
      </c>
      <c r="F1" s="111" t="s">
        <v>1744</v>
      </c>
    </row>
    <row r="2" spans="1:6" s="129" customFormat="1" x14ac:dyDescent="0.3">
      <c r="A2" s="129" t="s">
        <v>36</v>
      </c>
      <c r="B2" s="129" t="s">
        <v>80</v>
      </c>
      <c r="C2" s="112" t="s">
        <v>81</v>
      </c>
      <c r="D2" s="112" t="s">
        <v>1745</v>
      </c>
      <c r="E2" s="129" t="s">
        <v>1746</v>
      </c>
      <c r="F2" s="113" t="s">
        <v>1747</v>
      </c>
    </row>
    <row r="3" spans="1:6" s="129" customFormat="1" x14ac:dyDescent="0.3">
      <c r="A3" s="129" t="s">
        <v>24</v>
      </c>
      <c r="B3" s="129" t="s">
        <v>84</v>
      </c>
      <c r="C3" s="129" t="s">
        <v>81</v>
      </c>
      <c r="D3" s="129" t="s">
        <v>1748</v>
      </c>
      <c r="E3" s="129" t="s">
        <v>1746</v>
      </c>
      <c r="F3" s="113" t="s">
        <v>1749</v>
      </c>
    </row>
    <row r="4" spans="1:6" s="129" customFormat="1" x14ac:dyDescent="0.3">
      <c r="A4" s="129" t="s">
        <v>24</v>
      </c>
      <c r="B4" s="112" t="s">
        <v>349</v>
      </c>
      <c r="C4" s="112" t="s">
        <v>119</v>
      </c>
      <c r="D4" s="112" t="s">
        <v>1750</v>
      </c>
      <c r="E4" s="129" t="s">
        <v>1751</v>
      </c>
      <c r="F4" s="129" t="s">
        <v>1752</v>
      </c>
    </row>
    <row r="5" spans="1:6" s="129" customFormat="1" x14ac:dyDescent="0.3">
      <c r="A5" s="129" t="s">
        <v>24</v>
      </c>
      <c r="B5" s="112" t="s">
        <v>365</v>
      </c>
      <c r="C5" s="112" t="s">
        <v>119</v>
      </c>
      <c r="D5" s="112" t="s">
        <v>1750</v>
      </c>
      <c r="E5" s="129" t="s">
        <v>1753</v>
      </c>
      <c r="F5" s="113" t="s">
        <v>1752</v>
      </c>
    </row>
    <row r="6" spans="1:6" s="129" customFormat="1" x14ac:dyDescent="0.3">
      <c r="A6" s="129" t="s">
        <v>24</v>
      </c>
      <c r="B6" s="112" t="s">
        <v>1754</v>
      </c>
      <c r="C6" s="112" t="s">
        <v>111</v>
      </c>
      <c r="D6" s="112" t="s">
        <v>1755</v>
      </c>
      <c r="E6" s="129" t="s">
        <v>1756</v>
      </c>
      <c r="F6" s="113" t="s">
        <v>1757</v>
      </c>
    </row>
    <row r="7" spans="1:6" s="129" customFormat="1" x14ac:dyDescent="0.3">
      <c r="A7" s="129" t="s">
        <v>24</v>
      </c>
      <c r="B7" s="112" t="s">
        <v>106</v>
      </c>
      <c r="C7" s="112" t="s">
        <v>107</v>
      </c>
      <c r="D7" s="112" t="s">
        <v>1745</v>
      </c>
      <c r="E7" s="129" t="s">
        <v>1758</v>
      </c>
      <c r="F7" s="113" t="s">
        <v>1759</v>
      </c>
    </row>
    <row r="8" spans="1:6" s="129" customFormat="1" x14ac:dyDescent="0.3">
      <c r="A8" s="129" t="s">
        <v>24</v>
      </c>
      <c r="B8" s="112" t="s">
        <v>109</v>
      </c>
      <c r="C8" s="112" t="s">
        <v>107</v>
      </c>
      <c r="D8" s="112" t="s">
        <v>1745</v>
      </c>
      <c r="E8" s="129" t="s">
        <v>1758</v>
      </c>
      <c r="F8" s="113" t="s">
        <v>1760</v>
      </c>
    </row>
    <row r="9" spans="1:6" s="129" customFormat="1" x14ac:dyDescent="0.3">
      <c r="A9" s="129" t="s">
        <v>24</v>
      </c>
      <c r="B9" s="112" t="s">
        <v>101</v>
      </c>
      <c r="C9" s="112" t="s">
        <v>102</v>
      </c>
      <c r="D9" s="112" t="s">
        <v>1761</v>
      </c>
      <c r="E9" s="129" t="s">
        <v>1762</v>
      </c>
      <c r="F9" s="129" t="s">
        <v>1763</v>
      </c>
    </row>
    <row r="10" spans="1:6" s="129" customFormat="1" x14ac:dyDescent="0.3">
      <c r="A10" s="129" t="s">
        <v>24</v>
      </c>
      <c r="B10" s="114" t="s">
        <v>280</v>
      </c>
      <c r="C10" s="115" t="s">
        <v>143</v>
      </c>
      <c r="D10" s="115" t="s">
        <v>1764</v>
      </c>
      <c r="E10" s="129" t="s">
        <v>1765</v>
      </c>
      <c r="F10" s="113" t="s">
        <v>1766</v>
      </c>
    </row>
    <row r="11" spans="1:6" s="129" customFormat="1" x14ac:dyDescent="0.3">
      <c r="A11" s="129" t="s">
        <v>24</v>
      </c>
      <c r="B11" s="114" t="s">
        <v>281</v>
      </c>
      <c r="C11" s="115" t="s">
        <v>143</v>
      </c>
      <c r="D11" s="115" t="s">
        <v>1764</v>
      </c>
      <c r="E11" s="129" t="s">
        <v>1767</v>
      </c>
      <c r="F11" s="113" t="s">
        <v>1766</v>
      </c>
    </row>
    <row r="12" spans="1:6" s="129" customFormat="1" x14ac:dyDescent="0.3">
      <c r="A12" s="129" t="s">
        <v>24</v>
      </c>
      <c r="B12" s="112" t="s">
        <v>123</v>
      </c>
      <c r="C12" s="112" t="s">
        <v>124</v>
      </c>
      <c r="D12" s="112" t="s">
        <v>1768</v>
      </c>
      <c r="E12" s="129" t="s">
        <v>1769</v>
      </c>
      <c r="F12" s="113" t="s">
        <v>1770</v>
      </c>
    </row>
    <row r="13" spans="1:6" s="129" customFormat="1" x14ac:dyDescent="0.3">
      <c r="A13" s="129" t="s">
        <v>24</v>
      </c>
      <c r="B13" s="112" t="s">
        <v>125</v>
      </c>
      <c r="C13" s="112" t="s">
        <v>124</v>
      </c>
      <c r="D13" s="112" t="s">
        <v>1768</v>
      </c>
      <c r="E13" s="129" t="s">
        <v>1769</v>
      </c>
      <c r="F13" s="113" t="s">
        <v>1771</v>
      </c>
    </row>
    <row r="14" spans="1:6" s="129" customFormat="1" x14ac:dyDescent="0.3">
      <c r="A14" s="129" t="s">
        <v>24</v>
      </c>
      <c r="B14" s="112" t="s">
        <v>1772</v>
      </c>
      <c r="C14" s="112" t="s">
        <v>126</v>
      </c>
      <c r="D14" s="112" t="s">
        <v>1768</v>
      </c>
      <c r="E14" s="129" t="s">
        <v>1773</v>
      </c>
      <c r="F14" s="113" t="s">
        <v>1774</v>
      </c>
    </row>
    <row r="15" spans="1:6" s="129" customFormat="1" x14ac:dyDescent="0.3">
      <c r="A15" s="129" t="s">
        <v>24</v>
      </c>
      <c r="B15" s="112" t="s">
        <v>1775</v>
      </c>
      <c r="C15" s="112" t="s">
        <v>126</v>
      </c>
      <c r="D15" s="129" t="s">
        <v>1748</v>
      </c>
      <c r="E15" s="129" t="s">
        <v>1773</v>
      </c>
      <c r="F15" s="113" t="s">
        <v>1776</v>
      </c>
    </row>
    <row r="16" spans="1:6" s="129" customFormat="1" x14ac:dyDescent="0.3">
      <c r="A16" s="129" t="s">
        <v>24</v>
      </c>
      <c r="B16" s="112" t="s">
        <v>1777</v>
      </c>
      <c r="C16" s="112" t="s">
        <v>126</v>
      </c>
      <c r="D16" s="112" t="s">
        <v>1768</v>
      </c>
      <c r="E16" s="129" t="s">
        <v>1773</v>
      </c>
      <c r="F16" s="113" t="s">
        <v>1778</v>
      </c>
    </row>
    <row r="17" spans="1:6" s="129" customFormat="1" x14ac:dyDescent="0.3">
      <c r="A17" s="129" t="s">
        <v>24</v>
      </c>
      <c r="B17" s="112" t="s">
        <v>112</v>
      </c>
      <c r="C17" s="112" t="s">
        <v>111</v>
      </c>
      <c r="D17" s="112" t="s">
        <v>1755</v>
      </c>
      <c r="E17" s="129" t="s">
        <v>1756</v>
      </c>
      <c r="F17" s="113" t="s">
        <v>1779</v>
      </c>
    </row>
    <row r="18" spans="1:6" s="129" customFormat="1" x14ac:dyDescent="0.3">
      <c r="A18" s="129" t="s">
        <v>24</v>
      </c>
      <c r="B18" s="112" t="s">
        <v>364</v>
      </c>
      <c r="C18" s="112" t="s">
        <v>111</v>
      </c>
      <c r="D18" s="112" t="s">
        <v>1764</v>
      </c>
      <c r="E18" s="129" t="s">
        <v>1780</v>
      </c>
      <c r="F18" s="116" t="s">
        <v>1781</v>
      </c>
    </row>
    <row r="19" spans="1:6" s="129" customFormat="1" x14ac:dyDescent="0.3">
      <c r="A19" s="129" t="s">
        <v>24</v>
      </c>
      <c r="B19" s="112" t="s">
        <v>361</v>
      </c>
      <c r="C19" s="112" t="s">
        <v>111</v>
      </c>
      <c r="D19" s="112" t="s">
        <v>1764</v>
      </c>
      <c r="E19" s="129" t="s">
        <v>1782</v>
      </c>
      <c r="F19" s="113" t="s">
        <v>1783</v>
      </c>
    </row>
    <row r="20" spans="1:6" s="129" customFormat="1" x14ac:dyDescent="0.3">
      <c r="A20" s="129" t="s">
        <v>24</v>
      </c>
      <c r="B20" s="112" t="s">
        <v>363</v>
      </c>
      <c r="C20" s="112" t="s">
        <v>111</v>
      </c>
      <c r="D20" s="112" t="s">
        <v>1784</v>
      </c>
      <c r="E20" s="129" t="s">
        <v>1785</v>
      </c>
      <c r="F20" s="113" t="s">
        <v>1786</v>
      </c>
    </row>
    <row r="21" spans="1:6" s="129" customFormat="1" x14ac:dyDescent="0.3">
      <c r="A21" s="129" t="s">
        <v>24</v>
      </c>
      <c r="B21" s="112" t="s">
        <v>362</v>
      </c>
      <c r="C21" s="112" t="s">
        <v>111</v>
      </c>
      <c r="D21" s="112" t="s">
        <v>1764</v>
      </c>
      <c r="E21" s="129" t="s">
        <v>1787</v>
      </c>
      <c r="F21" s="113" t="s">
        <v>1788</v>
      </c>
    </row>
    <row r="22" spans="1:6" s="129" customFormat="1" x14ac:dyDescent="0.3">
      <c r="A22" s="129" t="s">
        <v>24</v>
      </c>
      <c r="B22" s="112" t="s">
        <v>366</v>
      </c>
      <c r="C22" s="112" t="s">
        <v>111</v>
      </c>
      <c r="D22" s="112" t="s">
        <v>1764</v>
      </c>
      <c r="E22" s="129" t="s">
        <v>1789</v>
      </c>
      <c r="F22" s="113" t="s">
        <v>1790</v>
      </c>
    </row>
    <row r="23" spans="1:6" s="129" customFormat="1" x14ac:dyDescent="0.3">
      <c r="A23" s="129" t="s">
        <v>24</v>
      </c>
      <c r="B23" s="112" t="s">
        <v>359</v>
      </c>
      <c r="C23" s="112" t="s">
        <v>111</v>
      </c>
      <c r="D23" s="112" t="s">
        <v>1764</v>
      </c>
      <c r="E23" s="129" t="s">
        <v>1791</v>
      </c>
      <c r="F23" s="113" t="s">
        <v>1792</v>
      </c>
    </row>
    <row r="24" spans="1:6" s="129" customFormat="1" x14ac:dyDescent="0.3">
      <c r="A24" s="129" t="s">
        <v>24</v>
      </c>
      <c r="B24" s="112" t="s">
        <v>360</v>
      </c>
      <c r="C24" s="112" t="s">
        <v>111</v>
      </c>
      <c r="D24" s="112" t="s">
        <v>1764</v>
      </c>
      <c r="E24" s="129" t="s">
        <v>1793</v>
      </c>
      <c r="F24" s="113" t="s">
        <v>1794</v>
      </c>
    </row>
    <row r="25" spans="1:6" s="129" customFormat="1" x14ac:dyDescent="0.3">
      <c r="A25" s="129" t="s">
        <v>24</v>
      </c>
      <c r="B25" s="112" t="s">
        <v>113</v>
      </c>
      <c r="C25" s="112" t="s">
        <v>111</v>
      </c>
      <c r="D25" s="112" t="s">
        <v>1755</v>
      </c>
      <c r="E25" s="129" t="s">
        <v>1756</v>
      </c>
      <c r="F25" s="113" t="s">
        <v>1779</v>
      </c>
    </row>
    <row r="26" spans="1:6" s="129" customFormat="1" ht="43.2" x14ac:dyDescent="0.3">
      <c r="A26" s="129" t="s">
        <v>24</v>
      </c>
      <c r="B26" s="112" t="s">
        <v>375</v>
      </c>
      <c r="C26" s="112" t="s">
        <v>102</v>
      </c>
      <c r="D26" s="112" t="s">
        <v>1761</v>
      </c>
      <c r="E26" s="129" t="s">
        <v>1762</v>
      </c>
      <c r="F26" s="117" t="s">
        <v>1795</v>
      </c>
    </row>
    <row r="27" spans="1:6" s="129" customFormat="1" x14ac:dyDescent="0.3">
      <c r="A27" s="129" t="s">
        <v>24</v>
      </c>
      <c r="B27" s="83" t="s">
        <v>849</v>
      </c>
      <c r="C27" s="84" t="s">
        <v>107</v>
      </c>
      <c r="D27" s="112" t="s">
        <v>1745</v>
      </c>
      <c r="E27" s="129" t="s">
        <v>1758</v>
      </c>
      <c r="F27" s="118" t="s">
        <v>1796</v>
      </c>
    </row>
    <row r="28" spans="1:6" s="129" customFormat="1" x14ac:dyDescent="0.3">
      <c r="A28" s="129" t="s">
        <v>24</v>
      </c>
      <c r="B28" s="112" t="s">
        <v>49</v>
      </c>
      <c r="C28" s="112" t="s">
        <v>50</v>
      </c>
      <c r="D28" s="112" t="s">
        <v>1748</v>
      </c>
      <c r="E28" s="129" t="s">
        <v>1797</v>
      </c>
      <c r="F28" s="113" t="s">
        <v>1798</v>
      </c>
    </row>
    <row r="29" spans="1:6" s="129" customFormat="1" x14ac:dyDescent="0.3">
      <c r="A29" s="129" t="s">
        <v>24</v>
      </c>
      <c r="B29" s="112" t="s">
        <v>103</v>
      </c>
      <c r="C29" s="112" t="s">
        <v>102</v>
      </c>
      <c r="D29" s="112" t="s">
        <v>1761</v>
      </c>
      <c r="E29" s="129" t="s">
        <v>1762</v>
      </c>
      <c r="F29" s="119" t="s">
        <v>1799</v>
      </c>
    </row>
    <row r="30" spans="1:6" s="129" customFormat="1" x14ac:dyDescent="0.3">
      <c r="A30" s="129" t="s">
        <v>24</v>
      </c>
      <c r="B30" s="112" t="s">
        <v>105</v>
      </c>
      <c r="C30" s="112" t="s">
        <v>102</v>
      </c>
      <c r="D30" s="112" t="s">
        <v>1761</v>
      </c>
      <c r="E30" s="129" t="s">
        <v>1762</v>
      </c>
      <c r="F30" s="119" t="s">
        <v>1799</v>
      </c>
    </row>
    <row r="31" spans="1:6" s="129" customFormat="1" x14ac:dyDescent="0.3">
      <c r="A31" s="129" t="s">
        <v>24</v>
      </c>
      <c r="B31" s="112" t="s">
        <v>350</v>
      </c>
      <c r="C31" s="112" t="s">
        <v>119</v>
      </c>
      <c r="D31" s="112" t="s">
        <v>1750</v>
      </c>
      <c r="E31" s="129" t="s">
        <v>1751</v>
      </c>
      <c r="F31" s="129" t="s">
        <v>1752</v>
      </c>
    </row>
    <row r="32" spans="1:6" s="129" customFormat="1" ht="72" x14ac:dyDescent="0.3">
      <c r="A32" s="129" t="s">
        <v>65</v>
      </c>
      <c r="B32" s="112" t="s">
        <v>1800</v>
      </c>
      <c r="C32" s="112" t="s">
        <v>1617</v>
      </c>
      <c r="D32" s="112" t="s">
        <v>1801</v>
      </c>
      <c r="E32" s="120" t="s">
        <v>1802</v>
      </c>
      <c r="F32" s="121" t="s">
        <v>1803</v>
      </c>
    </row>
    <row r="33" spans="1:6" s="129" customFormat="1" ht="28.8" x14ac:dyDescent="0.3">
      <c r="A33" s="129" t="s">
        <v>65</v>
      </c>
      <c r="B33" s="112" t="s">
        <v>1804</v>
      </c>
      <c r="C33" s="112" t="s">
        <v>91</v>
      </c>
      <c r="D33" s="112" t="s">
        <v>1764</v>
      </c>
      <c r="E33" s="129" t="s">
        <v>1805</v>
      </c>
      <c r="F33" s="122" t="s">
        <v>1806</v>
      </c>
    </row>
    <row r="34" spans="1:6" s="129" customFormat="1" ht="72" x14ac:dyDescent="0.3">
      <c r="A34" s="129" t="s">
        <v>65</v>
      </c>
      <c r="B34" s="112" t="s">
        <v>1807</v>
      </c>
      <c r="C34" s="112" t="s">
        <v>312</v>
      </c>
      <c r="D34" s="112" t="s">
        <v>1755</v>
      </c>
      <c r="E34" s="120" t="s">
        <v>1808</v>
      </c>
      <c r="F34" s="121" t="s">
        <v>1809</v>
      </c>
    </row>
    <row r="35" spans="1:6" s="129" customFormat="1" ht="43.2" x14ac:dyDescent="0.3">
      <c r="A35" s="129" t="s">
        <v>65</v>
      </c>
      <c r="B35" s="112" t="s">
        <v>948</v>
      </c>
      <c r="C35" s="129" t="s">
        <v>1615</v>
      </c>
      <c r="D35" s="112" t="s">
        <v>1810</v>
      </c>
      <c r="E35" s="123" t="s">
        <v>1811</v>
      </c>
      <c r="F35" s="119" t="s">
        <v>1812</v>
      </c>
    </row>
    <row r="36" spans="1:6" s="129" customFormat="1" ht="72" x14ac:dyDescent="0.3">
      <c r="A36" s="129" t="s">
        <v>65</v>
      </c>
      <c r="B36" s="112" t="s">
        <v>1813</v>
      </c>
      <c r="C36" s="112" t="s">
        <v>1612</v>
      </c>
      <c r="D36" s="112" t="s">
        <v>1814</v>
      </c>
      <c r="E36" s="123" t="s">
        <v>1815</v>
      </c>
      <c r="F36" s="121" t="s">
        <v>1816</v>
      </c>
    </row>
    <row r="37" spans="1:6" s="129" customFormat="1" ht="28.8" x14ac:dyDescent="0.3">
      <c r="A37" s="129" t="s">
        <v>65</v>
      </c>
      <c r="B37" s="112" t="s">
        <v>90</v>
      </c>
      <c r="C37" s="112" t="s">
        <v>91</v>
      </c>
      <c r="D37" s="112" t="s">
        <v>1764</v>
      </c>
      <c r="E37" s="129" t="s">
        <v>1817</v>
      </c>
      <c r="F37" s="117" t="s">
        <v>1818</v>
      </c>
    </row>
    <row r="38" spans="1:6" s="129" customFormat="1" x14ac:dyDescent="0.3">
      <c r="A38" s="129" t="s">
        <v>65</v>
      </c>
      <c r="B38" s="112" t="s">
        <v>1546</v>
      </c>
      <c r="C38" s="112" t="s">
        <v>418</v>
      </c>
      <c r="D38" s="112" t="s">
        <v>1819</v>
      </c>
      <c r="E38" s="112" t="s">
        <v>1820</v>
      </c>
      <c r="F38" s="2" t="s">
        <v>1821</v>
      </c>
    </row>
    <row r="39" spans="1:6" s="129" customFormat="1" ht="86.4" x14ac:dyDescent="0.3">
      <c r="A39" s="129" t="s">
        <v>65</v>
      </c>
      <c r="B39" s="112" t="s">
        <v>976</v>
      </c>
      <c r="C39" s="112" t="s">
        <v>1624</v>
      </c>
      <c r="D39" s="112" t="s">
        <v>1801</v>
      </c>
      <c r="E39" s="123" t="s">
        <v>1822</v>
      </c>
      <c r="F39" s="122" t="s">
        <v>1823</v>
      </c>
    </row>
    <row r="40" spans="1:6" s="129" customFormat="1" ht="57.6" x14ac:dyDescent="0.3">
      <c r="A40" s="129" t="s">
        <v>65</v>
      </c>
      <c r="B40" s="112" t="s">
        <v>980</v>
      </c>
      <c r="C40" s="112" t="s">
        <v>1607</v>
      </c>
      <c r="D40" s="112" t="s">
        <v>1810</v>
      </c>
      <c r="E40" s="123" t="s">
        <v>1811</v>
      </c>
      <c r="F40" s="121" t="s">
        <v>1824</v>
      </c>
    </row>
    <row r="41" spans="1:6" s="129" customFormat="1" x14ac:dyDescent="0.3">
      <c r="A41" s="129" t="s">
        <v>65</v>
      </c>
      <c r="B41" s="112" t="s">
        <v>983</v>
      </c>
      <c r="C41" s="112" t="s">
        <v>35</v>
      </c>
      <c r="D41" s="112" t="s">
        <v>35</v>
      </c>
      <c r="E41" s="113" t="s">
        <v>1825</v>
      </c>
      <c r="F41" s="119" t="s">
        <v>1812</v>
      </c>
    </row>
    <row r="42" spans="1:6" s="129" customFormat="1" ht="72" x14ac:dyDescent="0.3">
      <c r="A42" s="129" t="s">
        <v>65</v>
      </c>
      <c r="B42" s="112" t="s">
        <v>185</v>
      </c>
      <c r="C42" s="112" t="s">
        <v>314</v>
      </c>
      <c r="D42" s="112" t="s">
        <v>1819</v>
      </c>
      <c r="E42" s="120" t="s">
        <v>1826</v>
      </c>
      <c r="F42" s="121" t="s">
        <v>1827</v>
      </c>
    </row>
    <row r="43" spans="1:6" s="129" customFormat="1" ht="72" x14ac:dyDescent="0.3">
      <c r="A43" s="129" t="s">
        <v>65</v>
      </c>
      <c r="B43" s="112" t="s">
        <v>995</v>
      </c>
      <c r="C43" s="116" t="s">
        <v>1606</v>
      </c>
      <c r="D43" s="112" t="s">
        <v>1814</v>
      </c>
      <c r="E43" s="123" t="s">
        <v>1815</v>
      </c>
      <c r="F43" s="121" t="s">
        <v>1816</v>
      </c>
    </row>
    <row r="44" spans="1:6" s="129" customFormat="1" ht="86.4" x14ac:dyDescent="0.3">
      <c r="A44" s="129" t="s">
        <v>65</v>
      </c>
      <c r="B44" s="112" t="s">
        <v>1828</v>
      </c>
      <c r="C44" s="112" t="s">
        <v>1617</v>
      </c>
      <c r="D44" s="112" t="s">
        <v>1801</v>
      </c>
      <c r="E44" s="120" t="s">
        <v>1802</v>
      </c>
      <c r="F44" s="121" t="s">
        <v>1829</v>
      </c>
    </row>
    <row r="45" spans="1:6" s="129" customFormat="1" ht="86.4" x14ac:dyDescent="0.3">
      <c r="A45" s="129" t="s">
        <v>65</v>
      </c>
      <c r="B45" s="112" t="s">
        <v>1830</v>
      </c>
      <c r="C45" s="129" t="s">
        <v>1605</v>
      </c>
      <c r="D45" s="112" t="s">
        <v>1801</v>
      </c>
      <c r="E45" s="123" t="s">
        <v>1822</v>
      </c>
      <c r="F45" s="122" t="s">
        <v>1823</v>
      </c>
    </row>
    <row r="46" spans="1:6" s="129" customFormat="1" ht="57.6" x14ac:dyDescent="0.3">
      <c r="A46" s="129" t="s">
        <v>65</v>
      </c>
      <c r="B46" s="112" t="s">
        <v>1015</v>
      </c>
      <c r="C46" s="129" t="s">
        <v>1621</v>
      </c>
      <c r="D46" s="112" t="s">
        <v>1814</v>
      </c>
      <c r="E46" s="120" t="s">
        <v>1831</v>
      </c>
      <c r="F46" s="121" t="s">
        <v>1832</v>
      </c>
    </row>
    <row r="47" spans="1:6" s="129" customFormat="1" x14ac:dyDescent="0.3">
      <c r="A47" s="129" t="s">
        <v>65</v>
      </c>
      <c r="B47" s="112" t="s">
        <v>338</v>
      </c>
      <c r="C47" s="112" t="s">
        <v>149</v>
      </c>
      <c r="D47" s="112" t="s">
        <v>1748</v>
      </c>
      <c r="E47" s="129" t="s">
        <v>1833</v>
      </c>
      <c r="F47" s="116" t="s">
        <v>1834</v>
      </c>
    </row>
    <row r="48" spans="1:6" s="129" customFormat="1" ht="57.6" x14ac:dyDescent="0.3">
      <c r="A48" s="129" t="s">
        <v>65</v>
      </c>
      <c r="B48" s="112" t="s">
        <v>315</v>
      </c>
      <c r="C48" s="112" t="s">
        <v>310</v>
      </c>
      <c r="D48" s="112" t="s">
        <v>1755</v>
      </c>
      <c r="E48" s="129" t="s">
        <v>1835</v>
      </c>
      <c r="F48" s="120" t="s">
        <v>1836</v>
      </c>
    </row>
    <row r="49" spans="1:6" s="129" customFormat="1" x14ac:dyDescent="0.3">
      <c r="A49" s="129" t="s">
        <v>65</v>
      </c>
      <c r="B49" s="112" t="s">
        <v>1021</v>
      </c>
      <c r="C49" s="129" t="s">
        <v>328</v>
      </c>
      <c r="D49" s="112" t="s">
        <v>1814</v>
      </c>
      <c r="E49" s="129" t="s">
        <v>1837</v>
      </c>
      <c r="F49" s="116" t="s">
        <v>1834</v>
      </c>
    </row>
    <row r="50" spans="1:6" s="129" customFormat="1" x14ac:dyDescent="0.3">
      <c r="A50" s="129" t="s">
        <v>65</v>
      </c>
      <c r="B50" s="112" t="s">
        <v>1838</v>
      </c>
      <c r="C50" s="112" t="s">
        <v>91</v>
      </c>
      <c r="D50" s="112" t="s">
        <v>1764</v>
      </c>
      <c r="E50" s="129" t="s">
        <v>1817</v>
      </c>
      <c r="F50" s="129" t="s">
        <v>1839</v>
      </c>
    </row>
    <row r="51" spans="1:6" s="129" customFormat="1" ht="28.8" x14ac:dyDescent="0.3">
      <c r="A51" s="129" t="s">
        <v>65</v>
      </c>
      <c r="B51" s="112" t="s">
        <v>93</v>
      </c>
      <c r="C51" s="112" t="s">
        <v>91</v>
      </c>
      <c r="D51" s="112" t="s">
        <v>1764</v>
      </c>
      <c r="E51" s="129" t="s">
        <v>1817</v>
      </c>
      <c r="F51" s="117" t="s">
        <v>1840</v>
      </c>
    </row>
    <row r="52" spans="1:6" s="129" customFormat="1" ht="28.8" x14ac:dyDescent="0.3">
      <c r="A52" s="129" t="s">
        <v>65</v>
      </c>
      <c r="B52" s="112" t="s">
        <v>1841</v>
      </c>
      <c r="C52" s="112" t="s">
        <v>91</v>
      </c>
      <c r="D52" s="112" t="s">
        <v>1764</v>
      </c>
      <c r="E52" s="129" t="s">
        <v>1817</v>
      </c>
      <c r="F52" s="117" t="s">
        <v>1818</v>
      </c>
    </row>
    <row r="53" spans="1:6" s="129" customFormat="1" ht="43.2" x14ac:dyDescent="0.3">
      <c r="A53" s="129" t="s">
        <v>65</v>
      </c>
      <c r="B53" s="112" t="s">
        <v>94</v>
      </c>
      <c r="C53" s="112" t="s">
        <v>91</v>
      </c>
      <c r="D53" s="112" t="s">
        <v>1755</v>
      </c>
      <c r="E53" s="129" t="s">
        <v>1817</v>
      </c>
      <c r="F53" s="120" t="s">
        <v>1842</v>
      </c>
    </row>
    <row r="54" spans="1:6" s="129" customFormat="1" x14ac:dyDescent="0.3">
      <c r="A54" s="129" t="s">
        <v>65</v>
      </c>
      <c r="B54" s="113" t="s">
        <v>1043</v>
      </c>
      <c r="C54" s="129" t="s">
        <v>1616</v>
      </c>
      <c r="D54" s="112" t="s">
        <v>1801</v>
      </c>
      <c r="E54" s="129" t="s">
        <v>1843</v>
      </c>
      <c r="F54" s="116" t="s">
        <v>1844</v>
      </c>
    </row>
    <row r="55" spans="1:6" s="129" customFormat="1" x14ac:dyDescent="0.3">
      <c r="A55" s="129" t="s">
        <v>65</v>
      </c>
      <c r="B55" s="112" t="s">
        <v>1845</v>
      </c>
      <c r="C55" s="112" t="s">
        <v>67</v>
      </c>
      <c r="D55" s="112" t="s">
        <v>1761</v>
      </c>
      <c r="E55" s="129" t="s">
        <v>1846</v>
      </c>
      <c r="F55" s="113" t="s">
        <v>1847</v>
      </c>
    </row>
    <row r="56" spans="1:6" s="129" customFormat="1" ht="43.2" x14ac:dyDescent="0.3">
      <c r="A56" s="129" t="s">
        <v>65</v>
      </c>
      <c r="B56" s="112" t="s">
        <v>412</v>
      </c>
      <c r="C56" s="112" t="s">
        <v>165</v>
      </c>
      <c r="D56" s="112" t="s">
        <v>1748</v>
      </c>
      <c r="E56" s="129" t="s">
        <v>1848</v>
      </c>
      <c r="F56" s="120" t="s">
        <v>1849</v>
      </c>
    </row>
    <row r="57" spans="1:6" s="129" customFormat="1" ht="43.2" x14ac:dyDescent="0.3">
      <c r="A57" s="129" t="s">
        <v>65</v>
      </c>
      <c r="B57" s="112" t="s">
        <v>1062</v>
      </c>
      <c r="C57" s="129" t="s">
        <v>325</v>
      </c>
      <c r="D57" s="112" t="s">
        <v>1814</v>
      </c>
      <c r="E57" s="129" t="s">
        <v>1850</v>
      </c>
      <c r="F57" s="124" t="s">
        <v>1851</v>
      </c>
    </row>
    <row r="58" spans="1:6" s="129" customFormat="1" ht="57.6" x14ac:dyDescent="0.3">
      <c r="A58" s="129" t="s">
        <v>65</v>
      </c>
      <c r="B58" s="112" t="s">
        <v>1067</v>
      </c>
      <c r="C58" s="129" t="s">
        <v>1620</v>
      </c>
      <c r="D58" s="112" t="s">
        <v>1801</v>
      </c>
      <c r="E58" s="120" t="s">
        <v>1831</v>
      </c>
      <c r="F58" s="121" t="s">
        <v>1832</v>
      </c>
    </row>
    <row r="59" spans="1:6" s="129" customFormat="1" x14ac:dyDescent="0.3">
      <c r="A59" s="129" t="s">
        <v>65</v>
      </c>
      <c r="B59" s="112" t="s">
        <v>152</v>
      </c>
      <c r="C59" s="112" t="s">
        <v>154</v>
      </c>
      <c r="D59" s="112" t="s">
        <v>1764</v>
      </c>
      <c r="E59" s="129" t="s">
        <v>1833</v>
      </c>
      <c r="F59" s="116" t="s">
        <v>1834</v>
      </c>
    </row>
    <row r="60" spans="1:6" s="129" customFormat="1" ht="86.4" x14ac:dyDescent="0.3">
      <c r="A60" s="129" t="s">
        <v>65</v>
      </c>
      <c r="B60" s="112" t="s">
        <v>1852</v>
      </c>
      <c r="C60" s="129" t="s">
        <v>1605</v>
      </c>
      <c r="D60" s="112" t="s">
        <v>1801</v>
      </c>
      <c r="E60" s="123" t="s">
        <v>1822</v>
      </c>
      <c r="F60" s="122" t="s">
        <v>1823</v>
      </c>
    </row>
    <row r="61" spans="1:6" s="129" customFormat="1" ht="100.8" x14ac:dyDescent="0.3">
      <c r="A61" s="129" t="s">
        <v>65</v>
      </c>
      <c r="B61" s="112" t="s">
        <v>1087</v>
      </c>
      <c r="C61" s="129" t="s">
        <v>357</v>
      </c>
      <c r="D61" s="123" t="s">
        <v>1853</v>
      </c>
      <c r="E61" s="120" t="s">
        <v>1854</v>
      </c>
      <c r="F61" s="124" t="s">
        <v>1855</v>
      </c>
    </row>
    <row r="62" spans="1:6" s="129" customFormat="1" x14ac:dyDescent="0.3">
      <c r="A62" s="129" t="s">
        <v>65</v>
      </c>
      <c r="B62" s="112" t="s">
        <v>1856</v>
      </c>
      <c r="C62" s="112" t="s">
        <v>35</v>
      </c>
      <c r="D62" s="112" t="s">
        <v>35</v>
      </c>
      <c r="E62" s="113" t="s">
        <v>1857</v>
      </c>
      <c r="F62" s="119" t="s">
        <v>1858</v>
      </c>
    </row>
    <row r="63" spans="1:6" s="129" customFormat="1" ht="43.2" x14ac:dyDescent="0.3">
      <c r="A63" s="129" t="s">
        <v>65</v>
      </c>
      <c r="B63" s="112" t="s">
        <v>1112</v>
      </c>
      <c r="C63" s="129" t="s">
        <v>323</v>
      </c>
      <c r="D63" s="112" t="s">
        <v>1814</v>
      </c>
      <c r="E63" s="129" t="s">
        <v>1850</v>
      </c>
      <c r="F63" s="124" t="s">
        <v>1851</v>
      </c>
    </row>
    <row r="64" spans="1:6" s="129" customFormat="1" x14ac:dyDescent="0.3">
      <c r="A64" s="129" t="s">
        <v>65</v>
      </c>
      <c r="B64" s="112" t="s">
        <v>186</v>
      </c>
      <c r="C64" s="112" t="s">
        <v>322</v>
      </c>
      <c r="D64" s="112" t="s">
        <v>1814</v>
      </c>
      <c r="E64" s="129" t="s">
        <v>1837</v>
      </c>
      <c r="F64" s="116" t="s">
        <v>1834</v>
      </c>
    </row>
    <row r="65" spans="1:6" s="129" customFormat="1" ht="72" x14ac:dyDescent="0.3">
      <c r="A65" s="129" t="s">
        <v>65</v>
      </c>
      <c r="B65" s="112" t="s">
        <v>1122</v>
      </c>
      <c r="C65" s="129" t="s">
        <v>321</v>
      </c>
      <c r="D65" s="112" t="s">
        <v>1819</v>
      </c>
      <c r="E65" s="120" t="s">
        <v>1859</v>
      </c>
      <c r="F65" s="124" t="s">
        <v>1860</v>
      </c>
    </row>
    <row r="66" spans="1:6" s="129" customFormat="1" x14ac:dyDescent="0.3">
      <c r="A66" s="129" t="s">
        <v>65</v>
      </c>
      <c r="B66" s="112" t="s">
        <v>1127</v>
      </c>
      <c r="C66" s="129" t="s">
        <v>283</v>
      </c>
      <c r="D66" s="112" t="s">
        <v>1814</v>
      </c>
      <c r="E66" s="129" t="s">
        <v>1837</v>
      </c>
      <c r="F66" s="113" t="s">
        <v>1834</v>
      </c>
    </row>
    <row r="67" spans="1:6" s="129" customFormat="1" x14ac:dyDescent="0.3">
      <c r="A67" s="129" t="s">
        <v>65</v>
      </c>
      <c r="B67" s="129" t="s">
        <v>159</v>
      </c>
      <c r="C67" s="129" t="s">
        <v>161</v>
      </c>
      <c r="D67" s="129" t="s">
        <v>1755</v>
      </c>
      <c r="E67" s="129" t="s">
        <v>1861</v>
      </c>
      <c r="F67" s="116" t="s">
        <v>1834</v>
      </c>
    </row>
    <row r="68" spans="1:6" s="129" customFormat="1" x14ac:dyDescent="0.3">
      <c r="A68" s="129" t="s">
        <v>65</v>
      </c>
      <c r="B68" s="112" t="s">
        <v>1862</v>
      </c>
      <c r="C68" s="112" t="s">
        <v>128</v>
      </c>
      <c r="D68" s="112" t="s">
        <v>1863</v>
      </c>
      <c r="E68" s="129" t="s">
        <v>1864</v>
      </c>
      <c r="F68" s="113" t="s">
        <v>1865</v>
      </c>
    </row>
    <row r="69" spans="1:6" s="129" customFormat="1" x14ac:dyDescent="0.3">
      <c r="A69" s="129" t="s">
        <v>65</v>
      </c>
      <c r="B69" s="112" t="s">
        <v>1866</v>
      </c>
      <c r="C69" s="112" t="s">
        <v>128</v>
      </c>
      <c r="D69" s="112" t="s">
        <v>1863</v>
      </c>
      <c r="E69" s="129" t="s">
        <v>1864</v>
      </c>
      <c r="F69" s="113" t="s">
        <v>1865</v>
      </c>
    </row>
    <row r="70" spans="1:6" s="129" customFormat="1" x14ac:dyDescent="0.3">
      <c r="A70" s="129" t="s">
        <v>65</v>
      </c>
      <c r="B70" s="112" t="s">
        <v>1867</v>
      </c>
      <c r="C70" s="112" t="s">
        <v>128</v>
      </c>
      <c r="D70" s="112" t="s">
        <v>1863</v>
      </c>
      <c r="E70" s="129" t="s">
        <v>1864</v>
      </c>
      <c r="F70" s="113" t="s">
        <v>1865</v>
      </c>
    </row>
    <row r="71" spans="1:6" s="129" customFormat="1" x14ac:dyDescent="0.3">
      <c r="A71" s="129" t="s">
        <v>65</v>
      </c>
      <c r="B71" s="112" t="s">
        <v>1868</v>
      </c>
      <c r="C71" s="112" t="s">
        <v>128</v>
      </c>
      <c r="D71" s="112" t="s">
        <v>1863</v>
      </c>
      <c r="E71" s="129" t="s">
        <v>1864</v>
      </c>
      <c r="F71" s="113" t="s">
        <v>1865</v>
      </c>
    </row>
    <row r="72" spans="1:6" s="129" customFormat="1" x14ac:dyDescent="0.3">
      <c r="A72" s="129" t="s">
        <v>65</v>
      </c>
      <c r="B72" s="112" t="s">
        <v>1869</v>
      </c>
      <c r="C72" s="112" t="s">
        <v>128</v>
      </c>
      <c r="D72" s="112" t="s">
        <v>1863</v>
      </c>
      <c r="E72" s="129" t="s">
        <v>1864</v>
      </c>
      <c r="F72" s="113" t="s">
        <v>1865</v>
      </c>
    </row>
    <row r="73" spans="1:6" s="129" customFormat="1" x14ac:dyDescent="0.3">
      <c r="A73" s="129" t="s">
        <v>65</v>
      </c>
      <c r="B73" s="112" t="s">
        <v>1870</v>
      </c>
      <c r="C73" s="112" t="s">
        <v>128</v>
      </c>
      <c r="D73" s="112" t="s">
        <v>1863</v>
      </c>
      <c r="E73" s="129" t="s">
        <v>1864</v>
      </c>
      <c r="F73" s="113" t="s">
        <v>1865</v>
      </c>
    </row>
    <row r="74" spans="1:6" s="129" customFormat="1" x14ac:dyDescent="0.3">
      <c r="A74" s="129" t="s">
        <v>65</v>
      </c>
      <c r="B74" s="112" t="s">
        <v>1871</v>
      </c>
      <c r="C74" s="112" t="s">
        <v>128</v>
      </c>
      <c r="D74" s="112" t="s">
        <v>1863</v>
      </c>
      <c r="E74" s="129" t="s">
        <v>1864</v>
      </c>
      <c r="F74" s="113" t="s">
        <v>1865</v>
      </c>
    </row>
    <row r="75" spans="1:6" s="129" customFormat="1" x14ac:dyDescent="0.3">
      <c r="A75" s="129" t="s">
        <v>65</v>
      </c>
      <c r="B75" s="112" t="s">
        <v>1872</v>
      </c>
      <c r="C75" s="112" t="s">
        <v>128</v>
      </c>
      <c r="D75" s="112" t="s">
        <v>1863</v>
      </c>
      <c r="E75" s="129" t="s">
        <v>1864</v>
      </c>
      <c r="F75" s="113" t="s">
        <v>1865</v>
      </c>
    </row>
    <row r="76" spans="1:6" s="129" customFormat="1" ht="15" customHeight="1" x14ac:dyDescent="0.3">
      <c r="A76" s="129" t="s">
        <v>65</v>
      </c>
      <c r="B76" s="112" t="s">
        <v>1873</v>
      </c>
      <c r="C76" s="112" t="s">
        <v>128</v>
      </c>
      <c r="D76" s="112" t="s">
        <v>1863</v>
      </c>
      <c r="E76" s="129" t="s">
        <v>1864</v>
      </c>
      <c r="F76" s="113" t="s">
        <v>1865</v>
      </c>
    </row>
    <row r="77" spans="1:6" s="129" customFormat="1" ht="15" customHeight="1" x14ac:dyDescent="0.3">
      <c r="A77" s="129" t="s">
        <v>65</v>
      </c>
      <c r="B77" s="112" t="s">
        <v>1154</v>
      </c>
      <c r="C77" s="129" t="s">
        <v>1619</v>
      </c>
      <c r="D77" s="112" t="s">
        <v>1810</v>
      </c>
      <c r="E77" s="123" t="s">
        <v>1822</v>
      </c>
      <c r="F77" s="122" t="s">
        <v>1823</v>
      </c>
    </row>
    <row r="78" spans="1:6" s="129" customFormat="1" ht="28.8" x14ac:dyDescent="0.3">
      <c r="A78" s="129" t="s">
        <v>65</v>
      </c>
      <c r="B78" s="112" t="s">
        <v>1874</v>
      </c>
      <c r="C78" s="129" t="s">
        <v>1614</v>
      </c>
      <c r="D78" s="112" t="s">
        <v>1814</v>
      </c>
      <c r="E78" s="117" t="s">
        <v>1875</v>
      </c>
      <c r="F78" s="119" t="s">
        <v>1812</v>
      </c>
    </row>
    <row r="79" spans="1:6" s="129" customFormat="1" ht="16.5" customHeight="1" x14ac:dyDescent="0.3">
      <c r="A79" s="129" t="s">
        <v>65</v>
      </c>
      <c r="B79" s="129" t="s">
        <v>340</v>
      </c>
      <c r="C79" s="129" t="s">
        <v>151</v>
      </c>
      <c r="D79" s="129" t="s">
        <v>1748</v>
      </c>
      <c r="E79" s="129" t="s">
        <v>1833</v>
      </c>
      <c r="F79" s="113" t="s">
        <v>1834</v>
      </c>
    </row>
    <row r="80" spans="1:6" s="129" customFormat="1" ht="16.5" customHeight="1" x14ac:dyDescent="0.3">
      <c r="A80" s="129" t="s">
        <v>65</v>
      </c>
      <c r="B80" s="129" t="s">
        <v>1163</v>
      </c>
      <c r="C80" s="129" t="s">
        <v>35</v>
      </c>
      <c r="D80" s="129" t="s">
        <v>35</v>
      </c>
      <c r="E80" s="129" t="s">
        <v>1837</v>
      </c>
      <c r="F80" s="113" t="s">
        <v>1834</v>
      </c>
    </row>
    <row r="81" spans="1:6" s="129" customFormat="1" ht="16.5" customHeight="1" x14ac:dyDescent="0.3">
      <c r="A81" s="129" t="s">
        <v>65</v>
      </c>
      <c r="B81" s="129" t="s">
        <v>1876</v>
      </c>
      <c r="C81" s="129" t="s">
        <v>352</v>
      </c>
      <c r="D81" s="129" t="s">
        <v>1877</v>
      </c>
      <c r="E81" s="129" t="s">
        <v>1876</v>
      </c>
      <c r="F81" s="2" t="s">
        <v>1878</v>
      </c>
    </row>
    <row r="82" spans="1:6" s="129" customFormat="1" ht="16.5" customHeight="1" x14ac:dyDescent="0.3">
      <c r="A82" s="129" t="s">
        <v>65</v>
      </c>
      <c r="B82" s="129" t="s">
        <v>1171</v>
      </c>
      <c r="C82" s="129" t="s">
        <v>318</v>
      </c>
      <c r="D82" s="129" t="s">
        <v>1814</v>
      </c>
      <c r="E82" s="129" t="s">
        <v>1837</v>
      </c>
      <c r="F82" s="116" t="s">
        <v>1834</v>
      </c>
    </row>
    <row r="83" spans="1:6" s="129" customFormat="1" x14ac:dyDescent="0.3">
      <c r="A83" s="129" t="s">
        <v>65</v>
      </c>
      <c r="B83" s="112" t="s">
        <v>1879</v>
      </c>
      <c r="C83" s="112" t="s">
        <v>351</v>
      </c>
      <c r="D83" s="112" t="s">
        <v>1768</v>
      </c>
      <c r="E83" s="129" t="s">
        <v>1879</v>
      </c>
      <c r="F83" s="113" t="s">
        <v>1880</v>
      </c>
    </row>
    <row r="84" spans="1:6" s="129" customFormat="1" x14ac:dyDescent="0.3">
      <c r="A84" s="129" t="s">
        <v>65</v>
      </c>
      <c r="B84" s="112" t="s">
        <v>1881</v>
      </c>
      <c r="C84" s="112" t="s">
        <v>351</v>
      </c>
      <c r="D84" s="112" t="s">
        <v>1768</v>
      </c>
      <c r="E84" s="129" t="s">
        <v>1882</v>
      </c>
      <c r="F84" s="113" t="s">
        <v>1883</v>
      </c>
    </row>
    <row r="85" spans="1:6" s="129" customFormat="1" x14ac:dyDescent="0.3">
      <c r="A85" s="129" t="s">
        <v>65</v>
      </c>
      <c r="B85" s="112" t="s">
        <v>1884</v>
      </c>
      <c r="C85" s="112" t="s">
        <v>351</v>
      </c>
      <c r="D85" s="112" t="s">
        <v>1768</v>
      </c>
      <c r="E85" s="129" t="s">
        <v>1885</v>
      </c>
      <c r="F85" s="125" t="s">
        <v>1883</v>
      </c>
    </row>
    <row r="86" spans="1:6" s="129" customFormat="1" x14ac:dyDescent="0.3">
      <c r="A86" s="129" t="s">
        <v>65</v>
      </c>
      <c r="B86" s="112" t="s">
        <v>285</v>
      </c>
      <c r="C86" s="112" t="s">
        <v>142</v>
      </c>
      <c r="D86" s="112" t="s">
        <v>1886</v>
      </c>
      <c r="E86" s="129" t="s">
        <v>1887</v>
      </c>
      <c r="F86" s="116" t="s">
        <v>1888</v>
      </c>
    </row>
    <row r="87" spans="1:6" s="129" customFormat="1" ht="28.8" x14ac:dyDescent="0.3">
      <c r="A87" s="129" t="s">
        <v>65</v>
      </c>
      <c r="B87" s="112" t="s">
        <v>1186</v>
      </c>
      <c r="C87" s="129" t="s">
        <v>1613</v>
      </c>
      <c r="D87" s="112" t="s">
        <v>1801</v>
      </c>
      <c r="E87" s="117" t="s">
        <v>1875</v>
      </c>
      <c r="F87" s="119" t="s">
        <v>1812</v>
      </c>
    </row>
    <row r="88" spans="1:6" s="129" customFormat="1" x14ac:dyDescent="0.3">
      <c r="A88" s="129" t="s">
        <v>65</v>
      </c>
      <c r="B88" s="112" t="s">
        <v>1190</v>
      </c>
      <c r="C88" s="129" t="s">
        <v>316</v>
      </c>
      <c r="D88" s="112" t="s">
        <v>1801</v>
      </c>
      <c r="E88" s="113" t="s">
        <v>1857</v>
      </c>
      <c r="F88" s="119" t="s">
        <v>1858</v>
      </c>
    </row>
    <row r="89" spans="1:6" s="129" customFormat="1" x14ac:dyDescent="0.3">
      <c r="A89" s="129" t="s">
        <v>65</v>
      </c>
      <c r="B89" s="112" t="s">
        <v>1218</v>
      </c>
      <c r="C89" s="129" t="s">
        <v>286</v>
      </c>
      <c r="D89" s="112" t="s">
        <v>1814</v>
      </c>
      <c r="E89" s="129" t="s">
        <v>1837</v>
      </c>
      <c r="F89" s="116" t="s">
        <v>1834</v>
      </c>
    </row>
    <row r="90" spans="1:6" s="129" customFormat="1" x14ac:dyDescent="0.3">
      <c r="A90" s="129" t="s">
        <v>65</v>
      </c>
      <c r="B90" s="112" t="s">
        <v>1889</v>
      </c>
      <c r="C90" s="112" t="s">
        <v>309</v>
      </c>
      <c r="D90" s="112" t="s">
        <v>1755</v>
      </c>
      <c r="E90" s="129" t="s">
        <v>1890</v>
      </c>
      <c r="F90" s="113" t="s">
        <v>1844</v>
      </c>
    </row>
    <row r="91" spans="1:6" s="129" customFormat="1" ht="57.6" x14ac:dyDescent="0.3">
      <c r="A91" s="129" t="s">
        <v>65</v>
      </c>
      <c r="B91" s="112" t="s">
        <v>155</v>
      </c>
      <c r="C91" s="112" t="s">
        <v>157</v>
      </c>
      <c r="D91" s="112" t="s">
        <v>1755</v>
      </c>
      <c r="E91" s="129" t="s">
        <v>1833</v>
      </c>
      <c r="F91" s="117" t="s">
        <v>1891</v>
      </c>
    </row>
    <row r="92" spans="1:6" s="129" customFormat="1" ht="57.6" x14ac:dyDescent="0.3">
      <c r="A92" s="129" t="s">
        <v>65</v>
      </c>
      <c r="B92" s="112" t="s">
        <v>1246</v>
      </c>
      <c r="C92" s="129" t="s">
        <v>1618</v>
      </c>
      <c r="D92" s="112" t="s">
        <v>1801</v>
      </c>
      <c r="E92" s="120" t="s">
        <v>1831</v>
      </c>
      <c r="F92" s="121" t="s">
        <v>1832</v>
      </c>
    </row>
    <row r="93" spans="1:6" s="129" customFormat="1" ht="57.6" x14ac:dyDescent="0.3">
      <c r="A93" s="129" t="s">
        <v>65</v>
      </c>
      <c r="B93" s="112" t="s">
        <v>1892</v>
      </c>
      <c r="C93" s="112" t="s">
        <v>307</v>
      </c>
      <c r="D93" s="112" t="s">
        <v>1761</v>
      </c>
      <c r="E93" s="129" t="s">
        <v>1892</v>
      </c>
      <c r="F93" s="120" t="s">
        <v>1893</v>
      </c>
    </row>
    <row r="94" spans="1:6" s="129" customFormat="1" ht="28.8" x14ac:dyDescent="0.3">
      <c r="A94" s="129" t="s">
        <v>65</v>
      </c>
      <c r="B94" s="112" t="s">
        <v>95</v>
      </c>
      <c r="C94" s="112" t="s">
        <v>91</v>
      </c>
      <c r="D94" s="112" t="s">
        <v>1755</v>
      </c>
      <c r="E94" s="129" t="s">
        <v>1817</v>
      </c>
      <c r="F94" s="122" t="s">
        <v>1894</v>
      </c>
    </row>
    <row r="95" spans="1:6" s="129" customFormat="1" ht="43.2" x14ac:dyDescent="0.3">
      <c r="A95" s="129" t="s">
        <v>65</v>
      </c>
      <c r="B95" s="112" t="s">
        <v>166</v>
      </c>
      <c r="C95" s="112" t="s">
        <v>168</v>
      </c>
      <c r="D95" s="112" t="s">
        <v>1755</v>
      </c>
      <c r="E95" s="129" t="s">
        <v>1887</v>
      </c>
      <c r="F95" s="120" t="s">
        <v>1895</v>
      </c>
    </row>
    <row r="96" spans="1:6" s="129" customFormat="1" x14ac:dyDescent="0.3">
      <c r="A96" s="129" t="s">
        <v>65</v>
      </c>
      <c r="B96" s="129" t="s">
        <v>169</v>
      </c>
      <c r="C96" s="129" t="s">
        <v>170</v>
      </c>
      <c r="D96" s="129" t="s">
        <v>1755</v>
      </c>
      <c r="E96" s="129" t="s">
        <v>1887</v>
      </c>
      <c r="F96" s="129" t="s">
        <v>1888</v>
      </c>
    </row>
    <row r="97" spans="1:10" s="129" customFormat="1" x14ac:dyDescent="0.3">
      <c r="A97" s="129" t="s">
        <v>65</v>
      </c>
      <c r="B97" s="112" t="s">
        <v>339</v>
      </c>
      <c r="C97" s="112" t="s">
        <v>150</v>
      </c>
      <c r="D97" s="112" t="s">
        <v>1748</v>
      </c>
      <c r="E97" s="129" t="s">
        <v>1833</v>
      </c>
      <c r="F97" s="116" t="s">
        <v>1834</v>
      </c>
    </row>
    <row r="98" spans="1:10" s="129" customFormat="1" x14ac:dyDescent="0.3">
      <c r="A98" s="129" t="s">
        <v>65</v>
      </c>
      <c r="B98" s="112" t="s">
        <v>1896</v>
      </c>
      <c r="C98" s="112" t="s">
        <v>139</v>
      </c>
      <c r="D98" s="112" t="s">
        <v>1897</v>
      </c>
      <c r="E98" s="116" t="s">
        <v>1825</v>
      </c>
      <c r="F98" s="129" t="s">
        <v>1812</v>
      </c>
    </row>
    <row r="99" spans="1:10" s="129" customFormat="1" x14ac:dyDescent="0.3">
      <c r="A99" s="129" t="s">
        <v>65</v>
      </c>
      <c r="B99" s="112" t="s">
        <v>1271</v>
      </c>
      <c r="C99" s="129" t="s">
        <v>284</v>
      </c>
      <c r="D99" s="112" t="s">
        <v>1814</v>
      </c>
      <c r="E99" s="129" t="s">
        <v>1837</v>
      </c>
      <c r="F99" s="113" t="s">
        <v>1834</v>
      </c>
    </row>
    <row r="100" spans="1:10" s="129" customFormat="1" x14ac:dyDescent="0.3">
      <c r="A100" s="129" t="s">
        <v>65</v>
      </c>
      <c r="B100" s="112" t="s">
        <v>1898</v>
      </c>
      <c r="C100" s="112" t="s">
        <v>351</v>
      </c>
      <c r="D100" s="112" t="s">
        <v>1750</v>
      </c>
      <c r="E100" s="129" t="s">
        <v>1898</v>
      </c>
      <c r="F100" s="116" t="s">
        <v>1899</v>
      </c>
    </row>
    <row r="101" spans="1:10" s="129" customFormat="1" ht="28.8" x14ac:dyDescent="0.3">
      <c r="A101" s="129" t="s">
        <v>65</v>
      </c>
      <c r="B101" s="112" t="s">
        <v>1278</v>
      </c>
      <c r="C101" s="112" t="s">
        <v>35</v>
      </c>
      <c r="D101" s="112" t="s">
        <v>35</v>
      </c>
      <c r="E101" s="120" t="s">
        <v>1900</v>
      </c>
      <c r="F101" s="129" t="s">
        <v>1888</v>
      </c>
    </row>
    <row r="102" spans="1:10" s="129" customFormat="1" x14ac:dyDescent="0.3">
      <c r="A102" s="129" t="s">
        <v>65</v>
      </c>
      <c r="B102" s="112" t="s">
        <v>1901</v>
      </c>
      <c r="C102" s="112" t="s">
        <v>418</v>
      </c>
      <c r="D102" s="112" t="s">
        <v>1902</v>
      </c>
      <c r="E102" s="112" t="s">
        <v>1901</v>
      </c>
      <c r="F102" s="2" t="s">
        <v>1903</v>
      </c>
    </row>
    <row r="103" spans="1:10" s="129" customFormat="1" x14ac:dyDescent="0.3">
      <c r="A103" s="129" t="s">
        <v>65</v>
      </c>
      <c r="B103" s="112" t="s">
        <v>1904</v>
      </c>
      <c r="C103" s="129" t="s">
        <v>1609</v>
      </c>
      <c r="D103" s="112" t="s">
        <v>1810</v>
      </c>
      <c r="E103" s="113" t="s">
        <v>1825</v>
      </c>
      <c r="F103" s="119" t="s">
        <v>1812</v>
      </c>
    </row>
    <row r="104" spans="1:10" s="129" customFormat="1" x14ac:dyDescent="0.3">
      <c r="A104" s="129" t="s">
        <v>65</v>
      </c>
      <c r="B104" s="112" t="s">
        <v>162</v>
      </c>
      <c r="C104" s="112" t="s">
        <v>164</v>
      </c>
      <c r="D104" s="112" t="s">
        <v>1748</v>
      </c>
      <c r="E104" s="129" t="s">
        <v>1905</v>
      </c>
      <c r="F104" s="117" t="s">
        <v>1834</v>
      </c>
    </row>
    <row r="105" spans="1:10" s="129" customFormat="1" x14ac:dyDescent="0.3">
      <c r="A105" s="129" t="s">
        <v>65</v>
      </c>
      <c r="B105" s="112" t="s">
        <v>330</v>
      </c>
      <c r="C105" s="112" t="s">
        <v>148</v>
      </c>
      <c r="D105" s="112" t="s">
        <v>1814</v>
      </c>
      <c r="E105" s="129" t="s">
        <v>1837</v>
      </c>
      <c r="F105" s="117" t="s">
        <v>1834</v>
      </c>
    </row>
    <row r="106" spans="1:10" s="129" customFormat="1" x14ac:dyDescent="0.3">
      <c r="A106" s="129" t="s">
        <v>65</v>
      </c>
      <c r="B106" s="112" t="s">
        <v>1326</v>
      </c>
      <c r="C106" s="129" t="s">
        <v>1622</v>
      </c>
      <c r="D106" s="112" t="s">
        <v>1906</v>
      </c>
      <c r="E106" s="116" t="s">
        <v>1825</v>
      </c>
      <c r="F106" s="119" t="s">
        <v>1812</v>
      </c>
    </row>
    <row r="107" spans="1:10" s="129" customFormat="1" x14ac:dyDescent="0.3">
      <c r="A107" s="129" t="s">
        <v>65</v>
      </c>
      <c r="B107" s="112" t="s">
        <v>1907</v>
      </c>
      <c r="C107" s="129" t="s">
        <v>418</v>
      </c>
      <c r="D107" s="112" t="s">
        <v>1819</v>
      </c>
      <c r="E107" s="112" t="s">
        <v>1907</v>
      </c>
      <c r="F107" s="2" t="s">
        <v>1908</v>
      </c>
    </row>
    <row r="108" spans="1:10" s="129" customFormat="1" x14ac:dyDescent="0.3">
      <c r="A108" s="129" t="s">
        <v>65</v>
      </c>
      <c r="B108" s="112" t="s">
        <v>1342</v>
      </c>
      <c r="C108" s="129" t="s">
        <v>303</v>
      </c>
      <c r="D108" s="112" t="s">
        <v>1814</v>
      </c>
      <c r="E108" s="129" t="s">
        <v>1837</v>
      </c>
      <c r="F108" s="116" t="s">
        <v>1834</v>
      </c>
    </row>
    <row r="109" spans="1:10" s="129" customFormat="1" x14ac:dyDescent="0.3">
      <c r="A109" s="129" t="s">
        <v>65</v>
      </c>
      <c r="B109" s="112" t="s">
        <v>1909</v>
      </c>
      <c r="C109" s="112" t="s">
        <v>67</v>
      </c>
      <c r="D109" s="112" t="s">
        <v>1761</v>
      </c>
      <c r="E109" s="129" t="s">
        <v>1846</v>
      </c>
      <c r="F109" s="113" t="s">
        <v>1847</v>
      </c>
    </row>
    <row r="110" spans="1:10" s="129" customFormat="1" x14ac:dyDescent="0.3">
      <c r="A110" s="129" t="s">
        <v>65</v>
      </c>
      <c r="B110" s="112" t="s">
        <v>1353</v>
      </c>
      <c r="C110" s="129" t="s">
        <v>35</v>
      </c>
      <c r="D110" s="129" t="s">
        <v>35</v>
      </c>
      <c r="E110" s="113" t="s">
        <v>1857</v>
      </c>
      <c r="F110" s="119" t="s">
        <v>1858</v>
      </c>
    </row>
    <row r="111" spans="1:10" s="129" customFormat="1" ht="14.25" customHeight="1" x14ac:dyDescent="0.3">
      <c r="A111" s="129" t="s">
        <v>43</v>
      </c>
      <c r="B111" s="83" t="s">
        <v>1437</v>
      </c>
      <c r="C111" s="84" t="s">
        <v>1438</v>
      </c>
      <c r="D111" s="84" t="s">
        <v>1761</v>
      </c>
      <c r="E111" s="129" t="s">
        <v>1910</v>
      </c>
      <c r="F111" s="129" t="s">
        <v>1911</v>
      </c>
    </row>
    <row r="112" spans="1:10" ht="14.25" customHeight="1" x14ac:dyDescent="0.3">
      <c r="A112" s="36"/>
      <c r="B112" s="176"/>
      <c r="C112" s="177"/>
      <c r="D112" s="177"/>
      <c r="E112" s="36"/>
      <c r="F112" s="36"/>
      <c r="G112" s="36"/>
      <c r="H112" s="36"/>
      <c r="I112" s="36"/>
      <c r="J112" s="36"/>
    </row>
    <row r="113" spans="1:10" x14ac:dyDescent="0.3">
      <c r="A113" s="36"/>
      <c r="B113" s="178"/>
      <c r="C113" s="36"/>
      <c r="D113" s="36"/>
      <c r="E113" s="36"/>
      <c r="F113" s="36"/>
      <c r="G113" s="36"/>
      <c r="H113" s="36"/>
      <c r="I113" s="36"/>
      <c r="J113" s="36"/>
    </row>
    <row r="114" spans="1:10" x14ac:dyDescent="0.3">
      <c r="A114" s="36"/>
      <c r="B114" s="36"/>
      <c r="C114" s="36"/>
      <c r="D114" s="36"/>
      <c r="E114" s="36"/>
      <c r="F114" s="36"/>
      <c r="G114" s="36"/>
      <c r="H114" s="36"/>
      <c r="I114" s="36"/>
      <c r="J114" s="36"/>
    </row>
    <row r="115" spans="1:10" x14ac:dyDescent="0.3">
      <c r="A115" s="36"/>
      <c r="B115" s="36"/>
      <c r="C115" s="36"/>
      <c r="D115" s="36"/>
      <c r="E115" s="36"/>
      <c r="F115" s="36"/>
      <c r="G115" s="36"/>
      <c r="H115" s="36"/>
      <c r="I115" s="36"/>
      <c r="J115" s="36"/>
    </row>
    <row r="116" spans="1:10" x14ac:dyDescent="0.3">
      <c r="F116" s="126"/>
    </row>
    <row r="117" spans="1:10" x14ac:dyDescent="0.3">
      <c r="F117" s="126"/>
    </row>
  </sheetData>
  <autoFilter ref="A1:F111" xr:uid="{1E4D6D5E-2F09-4325-BA43-91E2E7A4C3D5}"/>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7688B-B115-4D8D-8E9C-323CBD16C9E6}">
  <sheetPr codeName="Sheet4" filterMode="1"/>
  <dimension ref="A1:I152"/>
  <sheetViews>
    <sheetView workbookViewId="0">
      <selection activeCell="F103" sqref="F103"/>
    </sheetView>
  </sheetViews>
  <sheetFormatPr defaultRowHeight="14.4" x14ac:dyDescent="0.3"/>
  <cols>
    <col min="1" max="1" width="9.109375" customWidth="1"/>
    <col min="3" max="3" width="79.5546875" customWidth="1"/>
    <col min="4" max="4" width="19.6640625" customWidth="1"/>
    <col min="5" max="5" width="29.33203125" customWidth="1"/>
    <col min="6" max="6" width="18.5546875" customWidth="1"/>
    <col min="7" max="7" width="14.109375" customWidth="1"/>
    <col min="8" max="9" width="12.109375" customWidth="1"/>
  </cols>
  <sheetData>
    <row r="1" spans="1:9" s="2" customFormat="1" ht="9.75" customHeight="1" x14ac:dyDescent="0.3">
      <c r="C1" s="304" t="s">
        <v>390</v>
      </c>
    </row>
    <row r="2" spans="1:9" s="2" customFormat="1" ht="12.9" customHeight="1" x14ac:dyDescent="0.3">
      <c r="C2" s="304"/>
    </row>
    <row r="3" spans="1:9" s="2" customFormat="1" ht="12.9" customHeight="1" x14ac:dyDescent="0.3">
      <c r="C3" s="60" t="s">
        <v>391</v>
      </c>
    </row>
    <row r="4" spans="1:9" s="2" customFormat="1" ht="12.9" customHeight="1" x14ac:dyDescent="0.3">
      <c r="C4" s="61" t="s">
        <v>392</v>
      </c>
    </row>
    <row r="5" spans="1:9" s="2" customFormat="1" ht="12.9" customHeight="1" x14ac:dyDescent="0.3">
      <c r="C5" s="62" t="s">
        <v>393</v>
      </c>
      <c r="H5" s="67"/>
    </row>
    <row r="6" spans="1:9" s="2" customFormat="1" ht="12.9" customHeight="1" x14ac:dyDescent="0.3">
      <c r="C6" s="63" t="s">
        <v>394</v>
      </c>
    </row>
    <row r="7" spans="1:9" s="2" customFormat="1" ht="12.9" customHeight="1" x14ac:dyDescent="0.3">
      <c r="C7" s="64" t="s">
        <v>395</v>
      </c>
    </row>
    <row r="8" spans="1:9" s="2" customFormat="1" ht="12.9" customHeight="1" x14ac:dyDescent="0.3">
      <c r="C8" s="71" t="s">
        <v>417</v>
      </c>
    </row>
    <row r="9" spans="1:9" s="2" customFormat="1" x14ac:dyDescent="0.3"/>
    <row r="10" spans="1:9" s="2" customFormat="1" ht="25.5" customHeight="1" x14ac:dyDescent="0.3">
      <c r="A10" s="303" t="s">
        <v>389</v>
      </c>
      <c r="B10" s="303"/>
      <c r="C10" s="303"/>
      <c r="D10" s="303"/>
      <c r="E10" s="303"/>
      <c r="F10" s="303"/>
      <c r="G10" s="303"/>
      <c r="H10" s="303"/>
      <c r="I10" s="303"/>
    </row>
    <row r="11" spans="1:9" ht="30" customHeight="1" x14ac:dyDescent="0.3">
      <c r="A11" s="44"/>
      <c r="B11" s="44" t="s">
        <v>0</v>
      </c>
      <c r="C11" s="44" t="s">
        <v>1</v>
      </c>
      <c r="D11" s="44" t="s">
        <v>399</v>
      </c>
      <c r="E11" s="44" t="s">
        <v>261</v>
      </c>
      <c r="F11" s="44" t="s">
        <v>16</v>
      </c>
      <c r="G11" s="44" t="s">
        <v>386</v>
      </c>
      <c r="H11" s="44" t="s">
        <v>387</v>
      </c>
      <c r="I11" s="44" t="s">
        <v>388</v>
      </c>
    </row>
    <row r="12" spans="1:9" hidden="1" x14ac:dyDescent="0.3">
      <c r="A12" s="59">
        <v>4</v>
      </c>
      <c r="B12" s="47" t="e">
        <f>VLOOKUP(A12,Active!$A$143:$Z$150,2,FALSE)</f>
        <v>#N/A</v>
      </c>
      <c r="C12" s="56" t="e">
        <f>VLOOKUP(A12,Active!$A$143:$Z$150,3,FALSE)</f>
        <v>#N/A</v>
      </c>
      <c r="D12" s="47" t="e">
        <f>VLOOKUP(A12,Active!$A$143:$Z$150,6,FALSE)</f>
        <v>#N/A</v>
      </c>
      <c r="E12" s="56" t="e">
        <f>VLOOKUP(A12,Active!$A$143:$Z$150,12,FALSE)</f>
        <v>#N/A</v>
      </c>
      <c r="F12" s="46" t="e">
        <f>VLOOKUP(A12,Active!#REF!,18,FALSE)</f>
        <v>#REF!</v>
      </c>
      <c r="G12" s="47" t="s">
        <v>400</v>
      </c>
      <c r="H12" s="46">
        <v>43473</v>
      </c>
      <c r="I12" s="46">
        <v>43473</v>
      </c>
    </row>
    <row r="13" spans="1:9" x14ac:dyDescent="0.3">
      <c r="A13" s="48">
        <v>5</v>
      </c>
      <c r="B13" s="47" t="e">
        <f>VLOOKUP(A13,Active!$A$143:$Z$150,2,FALSE)</f>
        <v>#N/A</v>
      </c>
      <c r="C13" s="56" t="e">
        <f>VLOOKUP(A13,Active!$A$143:$Z$150,3,FALSE)</f>
        <v>#N/A</v>
      </c>
      <c r="D13" s="47" t="e">
        <f>VLOOKUP(A13,Active!$A$143:$Z$150,6,FALSE)</f>
        <v>#N/A</v>
      </c>
      <c r="E13" s="56" t="e">
        <f>VLOOKUP(A13,Active!$A$143:$Z$150,12,FALSE)</f>
        <v>#N/A</v>
      </c>
      <c r="F13" s="46" t="e">
        <f>VLOOKUP(A13,Active!#REF!,18,FALSE)</f>
        <v>#REF!</v>
      </c>
      <c r="G13" s="49" t="s">
        <v>400</v>
      </c>
      <c r="H13" s="57">
        <v>44096</v>
      </c>
      <c r="I13" s="57">
        <v>44096</v>
      </c>
    </row>
    <row r="14" spans="1:9" x14ac:dyDescent="0.3">
      <c r="A14" s="45">
        <v>6</v>
      </c>
      <c r="B14" s="47" t="e">
        <f>VLOOKUP(A14,Active!$A$143:$Z$150,2,FALSE)</f>
        <v>#N/A</v>
      </c>
      <c r="C14" s="56" t="e">
        <f>VLOOKUP(A14,Active!$A$143:$Z$150,3,FALSE)</f>
        <v>#N/A</v>
      </c>
      <c r="D14" s="47" t="e">
        <f>VLOOKUP(A14,Active!$A$143:$Z$150,6,FALSE)</f>
        <v>#N/A</v>
      </c>
      <c r="E14" s="56" t="e">
        <f>VLOOKUP(A14,Active!$A$143:$Z$150,12,FALSE)</f>
        <v>#N/A</v>
      </c>
      <c r="F14" s="46" t="e">
        <f>VLOOKUP(A14,Active!#REF!,18,FALSE)</f>
        <v>#REF!</v>
      </c>
      <c r="G14" s="47" t="s">
        <v>400</v>
      </c>
      <c r="H14" s="46">
        <v>43410</v>
      </c>
      <c r="I14" s="46">
        <v>43410</v>
      </c>
    </row>
    <row r="15" spans="1:9" x14ac:dyDescent="0.3">
      <c r="A15" s="48">
        <v>135</v>
      </c>
      <c r="B15" s="47" t="e">
        <f>VLOOKUP(A15,Active!$A$143:$Z$150,2,FALSE)</f>
        <v>#N/A</v>
      </c>
      <c r="C15" s="56" t="e">
        <f>VLOOKUP(A15,Active!$A$143:$Z$150,3,FALSE)</f>
        <v>#N/A</v>
      </c>
      <c r="D15" s="47" t="e">
        <f>VLOOKUP(A15,Active!$A$143:$Z$150,6,FALSE)</f>
        <v>#N/A</v>
      </c>
      <c r="E15" s="56" t="e">
        <f>VLOOKUP(A15,Active!$A$143:$Z$150,12,FALSE)</f>
        <v>#N/A</v>
      </c>
      <c r="F15" s="46" t="e">
        <f>VLOOKUP(A15,Active!#REF!,18,FALSE)</f>
        <v>#REF!</v>
      </c>
      <c r="G15" s="49"/>
      <c r="H15" s="49"/>
      <c r="I15" s="49"/>
    </row>
    <row r="16" spans="1:9" x14ac:dyDescent="0.3">
      <c r="A16" s="45">
        <v>8</v>
      </c>
      <c r="B16" s="47" t="e">
        <f>VLOOKUP(A16,Active!$A$143:$Z$150,2,FALSE)</f>
        <v>#N/A</v>
      </c>
      <c r="C16" s="56" t="e">
        <f>VLOOKUP(A16,Active!$A$143:$Z$150,3,FALSE)</f>
        <v>#N/A</v>
      </c>
      <c r="D16" s="47" t="e">
        <f>VLOOKUP(A16,Active!$A$143:$Z$150,6,FALSE)</f>
        <v>#N/A</v>
      </c>
      <c r="E16" s="56" t="e">
        <f>VLOOKUP(A16,Active!$A$143:$Z$150,12,FALSE)</f>
        <v>#N/A</v>
      </c>
      <c r="F16" s="46" t="e">
        <f>VLOOKUP(A16,Active!#REF!,18,FALSE)</f>
        <v>#REF!</v>
      </c>
      <c r="G16" s="47" t="s">
        <v>400</v>
      </c>
      <c r="H16" s="46">
        <v>43410</v>
      </c>
      <c r="I16" s="46">
        <v>43410</v>
      </c>
    </row>
    <row r="17" spans="1:9" hidden="1" x14ac:dyDescent="0.3">
      <c r="A17" s="48">
        <v>133</v>
      </c>
      <c r="B17" s="47" t="e">
        <f>VLOOKUP(A17,Active!$A$143:$Z$150,2,FALSE)</f>
        <v>#N/A</v>
      </c>
      <c r="C17" s="56" t="e">
        <f>VLOOKUP(A17,Active!$A$143:$Z$150,3,FALSE)</f>
        <v>#N/A</v>
      </c>
      <c r="D17" s="47" t="e">
        <f>VLOOKUP(A17,Active!$A$143:$Z$150,6,FALSE)</f>
        <v>#N/A</v>
      </c>
      <c r="E17" s="56" t="e">
        <f>VLOOKUP(A17,Active!$A$143:$Z$150,12,FALSE)</f>
        <v>#N/A</v>
      </c>
      <c r="F17" s="46" t="e">
        <f>VLOOKUP(A17,Active!#REF!,18,FALSE)</f>
        <v>#REF!</v>
      </c>
      <c r="G17" s="49"/>
      <c r="H17" s="49"/>
      <c r="I17" s="49"/>
    </row>
    <row r="18" spans="1:9" x14ac:dyDescent="0.3">
      <c r="A18" s="48">
        <v>9</v>
      </c>
      <c r="B18" s="47" t="e">
        <f>VLOOKUP(A18,Active!$A$143:$Z$150,2,FALSE)</f>
        <v>#N/A</v>
      </c>
      <c r="C18" s="56" t="e">
        <f>VLOOKUP(A18,Active!$A$143:$Z$150,3,FALSE)</f>
        <v>#N/A</v>
      </c>
      <c r="D18" s="47" t="e">
        <f>VLOOKUP(A18,Active!$A$143:$Z$150,6,FALSE)</f>
        <v>#N/A</v>
      </c>
      <c r="E18" s="56" t="e">
        <f>VLOOKUP(A18,Active!$A$143:$Z$150,12,FALSE)</f>
        <v>#N/A</v>
      </c>
      <c r="F18" s="46" t="e">
        <f>VLOOKUP(A18,Active!#REF!,18,FALSE)</f>
        <v>#REF!</v>
      </c>
      <c r="G18" s="49"/>
      <c r="H18" s="49"/>
      <c r="I18" s="49"/>
    </row>
    <row r="19" spans="1:9" x14ac:dyDescent="0.3">
      <c r="A19" s="48">
        <v>134</v>
      </c>
      <c r="B19" s="47" t="e">
        <f>VLOOKUP(A19,Active!$A$143:$Z$150,2,FALSE)</f>
        <v>#N/A</v>
      </c>
      <c r="C19" s="56" t="e">
        <f>VLOOKUP(A19,Active!$A$143:$Z$150,3,FALSE)</f>
        <v>#N/A</v>
      </c>
      <c r="D19" s="47" t="e">
        <f>VLOOKUP(A19,Active!$A$143:$Z$150,6,FALSE)</f>
        <v>#N/A</v>
      </c>
      <c r="E19" s="56" t="e">
        <f>VLOOKUP(A19,Active!$A$143:$Z$150,12,FALSE)</f>
        <v>#N/A</v>
      </c>
      <c r="F19" s="46" t="e">
        <f>VLOOKUP(A19,Active!#REF!,18,FALSE)</f>
        <v>#REF!</v>
      </c>
      <c r="G19" s="49"/>
      <c r="H19" s="49"/>
      <c r="I19" s="49"/>
    </row>
    <row r="20" spans="1:9" hidden="1" x14ac:dyDescent="0.3">
      <c r="A20" s="48">
        <v>11</v>
      </c>
      <c r="B20" s="47" t="e">
        <f>VLOOKUP(A20,Active!$A$143:$Z$150,2,FALSE)</f>
        <v>#N/A</v>
      </c>
      <c r="C20" s="56" t="e">
        <f>VLOOKUP(A20,Active!$A$143:$Z$150,3,FALSE)</f>
        <v>#N/A</v>
      </c>
      <c r="D20" s="47" t="e">
        <f>VLOOKUP(A20,Active!$A$143:$Z$150,6,FALSE)</f>
        <v>#N/A</v>
      </c>
      <c r="E20" s="56" t="e">
        <f>VLOOKUP(A20,Active!$A$143:$Z$150,12,FALSE)</f>
        <v>#N/A</v>
      </c>
      <c r="F20" s="46" t="e">
        <f>VLOOKUP(A20,Active!#REF!,18,FALSE)</f>
        <v>#REF!</v>
      </c>
      <c r="G20" s="49"/>
      <c r="H20" s="49"/>
      <c r="I20" s="49"/>
    </row>
    <row r="21" spans="1:9" x14ac:dyDescent="0.3">
      <c r="A21" s="48">
        <v>12</v>
      </c>
      <c r="B21" s="47" t="e">
        <f>VLOOKUP(A21,Active!$A$143:$Z$150,2,FALSE)</f>
        <v>#N/A</v>
      </c>
      <c r="C21" s="56" t="e">
        <f>VLOOKUP(A21,Active!$A$143:$Z$150,3,FALSE)</f>
        <v>#N/A</v>
      </c>
      <c r="D21" s="47" t="e">
        <f>VLOOKUP(A21,Active!$A$143:$Z$150,6,FALSE)</f>
        <v>#N/A</v>
      </c>
      <c r="E21" s="56" t="e">
        <f>VLOOKUP(A21,Active!$A$143:$Z$150,12,FALSE)</f>
        <v>#N/A</v>
      </c>
      <c r="F21" s="46" t="e">
        <f>VLOOKUP(A21,Active!#REF!,18,FALSE)</f>
        <v>#REF!</v>
      </c>
      <c r="G21" s="49"/>
      <c r="H21" s="49"/>
      <c r="I21" s="49"/>
    </row>
    <row r="22" spans="1:9" x14ac:dyDescent="0.3">
      <c r="A22" s="45">
        <v>13</v>
      </c>
      <c r="B22" s="47" t="e">
        <f>VLOOKUP(A22,Active!$A$143:$Z$150,2,FALSE)</f>
        <v>#N/A</v>
      </c>
      <c r="C22" s="56" t="e">
        <f>VLOOKUP(A22,Active!$A$143:$Z$150,3,FALSE)</f>
        <v>#N/A</v>
      </c>
      <c r="D22" s="47" t="e">
        <f>VLOOKUP(A22,Active!$A$143:$Z$150,6,FALSE)</f>
        <v>#N/A</v>
      </c>
      <c r="E22" s="56" t="e">
        <f>VLOOKUP(A22,Active!$A$143:$Z$150,12,FALSE)</f>
        <v>#N/A</v>
      </c>
      <c r="F22" s="46" t="e">
        <f>VLOOKUP(A22,Active!#REF!,18,FALSE)</f>
        <v>#REF!</v>
      </c>
      <c r="G22" s="47" t="s">
        <v>400</v>
      </c>
      <c r="H22" s="46">
        <v>43690</v>
      </c>
      <c r="I22" s="46">
        <v>43361</v>
      </c>
    </row>
    <row r="23" spans="1:9" x14ac:dyDescent="0.3">
      <c r="A23" s="48">
        <v>14</v>
      </c>
      <c r="B23" s="47" t="e">
        <f>VLOOKUP(A23,Active!$A$143:$Z$150,2,FALSE)</f>
        <v>#N/A</v>
      </c>
      <c r="C23" s="56" t="e">
        <f>VLOOKUP(A23,Active!$A$143:$Z$150,3,FALSE)</f>
        <v>#N/A</v>
      </c>
      <c r="D23" s="47" t="e">
        <f>VLOOKUP(A23,Active!$A$143:$Z$150,6,FALSE)</f>
        <v>#N/A</v>
      </c>
      <c r="E23" s="56" t="e">
        <f>VLOOKUP(A23,Active!$A$143:$Z$150,12,FALSE)</f>
        <v>#N/A</v>
      </c>
      <c r="F23" s="46" t="e">
        <f>VLOOKUP(A23,Active!#REF!,18,FALSE)</f>
        <v>#REF!</v>
      </c>
      <c r="G23" s="49"/>
      <c r="H23" s="49"/>
      <c r="I23" s="49"/>
    </row>
    <row r="24" spans="1:9" x14ac:dyDescent="0.3">
      <c r="A24" s="45">
        <v>15</v>
      </c>
      <c r="B24" s="47" t="e">
        <f>VLOOKUP(A24,Active!$A$143:$Z$150,2,FALSE)</f>
        <v>#N/A</v>
      </c>
      <c r="C24" s="56" t="e">
        <f>VLOOKUP(A24,Active!$A$143:$Z$150,3,FALSE)</f>
        <v>#N/A</v>
      </c>
      <c r="D24" s="47" t="e">
        <f>VLOOKUP(A24,Active!$A$143:$Z$150,6,FALSE)</f>
        <v>#N/A</v>
      </c>
      <c r="E24" s="56" t="e">
        <f>VLOOKUP(A24,Active!$A$143:$Z$150,12,FALSE)</f>
        <v>#N/A</v>
      </c>
      <c r="F24" s="46" t="e">
        <f>VLOOKUP(A24,Active!#REF!,18,FALSE)</f>
        <v>#REF!</v>
      </c>
      <c r="G24" s="47" t="s">
        <v>400</v>
      </c>
      <c r="H24" s="46" t="s">
        <v>415</v>
      </c>
      <c r="I24" s="46" t="s">
        <v>416</v>
      </c>
    </row>
    <row r="25" spans="1:9" x14ac:dyDescent="0.3">
      <c r="A25" s="50">
        <v>16</v>
      </c>
      <c r="B25" s="47" t="e">
        <f>VLOOKUP(A25,Active!$A$143:$Z$150,2,FALSE)</f>
        <v>#N/A</v>
      </c>
      <c r="C25" s="56" t="e">
        <f>VLOOKUP(A25,Active!$A$143:$Z$150,3,FALSE)</f>
        <v>#N/A</v>
      </c>
      <c r="D25" s="47" t="e">
        <f>VLOOKUP(A25,Active!$A$143:$Z$150,6,FALSE)</f>
        <v>#N/A</v>
      </c>
      <c r="E25" s="56" t="e">
        <f>VLOOKUP(A25,Active!$A$143:$Z$150,12,FALSE)</f>
        <v>#N/A</v>
      </c>
      <c r="F25" s="46" t="e">
        <f>VLOOKUP(A25,Active!#REF!,18,FALSE)</f>
        <v>#REF!</v>
      </c>
      <c r="G25" s="51" t="s">
        <v>400</v>
      </c>
      <c r="H25" s="105">
        <v>43642</v>
      </c>
      <c r="I25" s="105">
        <v>44173</v>
      </c>
    </row>
    <row r="26" spans="1:9" x14ac:dyDescent="0.3">
      <c r="A26" s="48">
        <v>17</v>
      </c>
      <c r="B26" s="47" t="e">
        <f>VLOOKUP(A26,Active!$A$143:$Z$150,2,FALSE)</f>
        <v>#N/A</v>
      </c>
      <c r="C26" s="56" t="e">
        <f>VLOOKUP(A26,Active!$A$143:$Z$150,3,FALSE)</f>
        <v>#N/A</v>
      </c>
      <c r="D26" s="47" t="e">
        <f>VLOOKUP(A26,Active!$A$143:$Z$150,6,FALSE)</f>
        <v>#N/A</v>
      </c>
      <c r="E26" s="56" t="e">
        <f>VLOOKUP(A26,Active!$A$143:$Z$150,12,FALSE)</f>
        <v>#N/A</v>
      </c>
      <c r="F26" s="46" t="e">
        <f>VLOOKUP(A26,Active!#REF!,18,FALSE)</f>
        <v>#REF!</v>
      </c>
      <c r="G26" s="49"/>
      <c r="H26" s="49"/>
      <c r="I26" s="49"/>
    </row>
    <row r="27" spans="1:9" x14ac:dyDescent="0.3">
      <c r="A27" s="48">
        <v>18</v>
      </c>
      <c r="B27" s="47" t="e">
        <f>VLOOKUP(A27,Active!$A$143:$Z$150,2,FALSE)</f>
        <v>#N/A</v>
      </c>
      <c r="C27" s="56" t="e">
        <f>VLOOKUP(A27,Active!$A$143:$Z$150,3,FALSE)</f>
        <v>#N/A</v>
      </c>
      <c r="D27" s="47" t="e">
        <f>VLOOKUP(A27,Active!$A$143:$Z$150,6,FALSE)</f>
        <v>#N/A</v>
      </c>
      <c r="E27" s="56" t="e">
        <f>VLOOKUP(A27,Active!$A$143:$Z$150,12,FALSE)</f>
        <v>#N/A</v>
      </c>
      <c r="F27" s="46" t="e">
        <f>VLOOKUP(A27,Active!#REF!,18,FALSE)</f>
        <v>#REF!</v>
      </c>
      <c r="G27" s="49"/>
      <c r="H27" s="49"/>
      <c r="I27" s="49"/>
    </row>
    <row r="28" spans="1:9" hidden="1" x14ac:dyDescent="0.3">
      <c r="A28" s="45">
        <v>19</v>
      </c>
      <c r="B28" s="47" t="e">
        <f>VLOOKUP(A28,Active!$A$143:$Z$150,2,FALSE)</f>
        <v>#N/A</v>
      </c>
      <c r="C28" s="56" t="e">
        <f>VLOOKUP(A28,Active!$A$143:$Z$150,3,FALSE)</f>
        <v>#N/A</v>
      </c>
      <c r="D28" s="47" t="e">
        <f>VLOOKUP(A28,Active!$A$143:$Z$150,6,FALSE)</f>
        <v>#N/A</v>
      </c>
      <c r="E28" s="56" t="e">
        <f>VLOOKUP(A28,Active!$A$143:$Z$150,12,FALSE)</f>
        <v>#N/A</v>
      </c>
      <c r="F28" s="46" t="e">
        <f>VLOOKUP(A28,Active!#REF!,18,FALSE)</f>
        <v>#REF!</v>
      </c>
      <c r="G28" s="47" t="s">
        <v>400</v>
      </c>
      <c r="H28" s="46">
        <v>42536</v>
      </c>
      <c r="I28" s="46">
        <v>42536</v>
      </c>
    </row>
    <row r="29" spans="1:9" x14ac:dyDescent="0.3">
      <c r="A29" s="48">
        <v>21</v>
      </c>
      <c r="B29" s="47" t="e">
        <f>VLOOKUP(A29,Active!$A$143:$Z$150,2,FALSE)</f>
        <v>#N/A</v>
      </c>
      <c r="C29" s="56" t="e">
        <f>VLOOKUP(A29,Active!$A$143:$Z$150,3,FALSE)</f>
        <v>#N/A</v>
      </c>
      <c r="D29" s="47" t="e">
        <f>VLOOKUP(A29,Active!$A$143:$Z$150,6,FALSE)</f>
        <v>#N/A</v>
      </c>
      <c r="E29" s="56" t="e">
        <f>VLOOKUP(A29,Active!$A$143:$Z$150,12,FALSE)</f>
        <v>#N/A</v>
      </c>
      <c r="F29" s="46" t="e">
        <f>VLOOKUP(A29,Active!#REF!,18,FALSE)</f>
        <v>#REF!</v>
      </c>
      <c r="G29" s="49"/>
      <c r="H29" s="49"/>
      <c r="I29" s="49"/>
    </row>
    <row r="30" spans="1:9" x14ac:dyDescent="0.3">
      <c r="A30" s="48">
        <v>22</v>
      </c>
      <c r="B30" s="47" t="e">
        <f>VLOOKUP(A30,Active!$A$143:$Z$150,2,FALSE)</f>
        <v>#N/A</v>
      </c>
      <c r="C30" s="56" t="e">
        <f>VLOOKUP(A30,Active!$A$143:$Z$150,3,FALSE)</f>
        <v>#N/A</v>
      </c>
      <c r="D30" s="47" t="e">
        <f>VLOOKUP(A30,Active!$A$143:$Z$150,6,FALSE)</f>
        <v>#N/A</v>
      </c>
      <c r="E30" s="56" t="e">
        <f>VLOOKUP(A30,Active!$A$143:$Z$150,12,FALSE)</f>
        <v>#N/A</v>
      </c>
      <c r="F30" s="46" t="e">
        <f>VLOOKUP(A30,Active!#REF!,18,FALSE)</f>
        <v>#REF!</v>
      </c>
      <c r="G30" s="49"/>
      <c r="H30" s="49"/>
      <c r="I30" s="49"/>
    </row>
    <row r="31" spans="1:9" x14ac:dyDescent="0.3">
      <c r="A31" s="48">
        <v>24</v>
      </c>
      <c r="B31" s="47" t="e">
        <f>VLOOKUP(A31,Active!$A$143:$Z$150,2,FALSE)</f>
        <v>#N/A</v>
      </c>
      <c r="C31" s="56" t="e">
        <f>VLOOKUP(A31,Active!$A$143:$Z$150,3,FALSE)</f>
        <v>#N/A</v>
      </c>
      <c r="D31" s="47" t="e">
        <f>VLOOKUP(A31,Active!$A$143:$Z$150,6,FALSE)</f>
        <v>#N/A</v>
      </c>
      <c r="E31" s="56" t="e">
        <f>VLOOKUP(A31,Active!$A$143:$Z$150,12,FALSE)</f>
        <v>#N/A</v>
      </c>
      <c r="F31" s="46" t="e">
        <f>VLOOKUP(A31,Active!#REF!,18,FALSE)</f>
        <v>#REF!</v>
      </c>
      <c r="G31" s="49"/>
      <c r="H31" s="49"/>
      <c r="I31" s="49"/>
    </row>
    <row r="32" spans="1:9" x14ac:dyDescent="0.3">
      <c r="A32" s="48">
        <v>25</v>
      </c>
      <c r="B32" s="47" t="e">
        <f>VLOOKUP(A32,Active!$A$143:$Z$150,2,FALSE)</f>
        <v>#N/A</v>
      </c>
      <c r="C32" s="56" t="e">
        <f>VLOOKUP(A32,Active!$A$143:$Z$150,3,FALSE)</f>
        <v>#N/A</v>
      </c>
      <c r="D32" s="47" t="e">
        <f>VLOOKUP(A32,Active!$A$143:$Z$150,6,FALSE)</f>
        <v>#N/A</v>
      </c>
      <c r="E32" s="56" t="e">
        <f>VLOOKUP(A32,Active!$A$143:$Z$150,12,FALSE)</f>
        <v>#N/A</v>
      </c>
      <c r="F32" s="46" t="e">
        <f>VLOOKUP(A32,Active!#REF!,18,FALSE)</f>
        <v>#REF!</v>
      </c>
      <c r="G32" s="49"/>
      <c r="H32" s="49"/>
      <c r="I32" s="49"/>
    </row>
    <row r="33" spans="1:9" x14ac:dyDescent="0.3">
      <c r="A33" s="54">
        <v>27</v>
      </c>
      <c r="B33" s="47" t="e">
        <f>VLOOKUP(A33,Active!$A$143:$Z$150,2,FALSE)</f>
        <v>#N/A</v>
      </c>
      <c r="C33" s="56" t="e">
        <f>VLOOKUP(A33,Active!$A$143:$Z$150,3,FALSE)</f>
        <v>#N/A</v>
      </c>
      <c r="D33" s="47" t="e">
        <f>VLOOKUP(A33,Active!$A$143:$Z$150,6,FALSE)</f>
        <v>#N/A</v>
      </c>
      <c r="E33" s="56" t="e">
        <f>VLOOKUP(A33,Active!$A$143:$Z$150,12,FALSE)</f>
        <v>#N/A</v>
      </c>
      <c r="F33" s="46" t="e">
        <f>VLOOKUP(A33,Active!#REF!,18,FALSE)</f>
        <v>#REF!</v>
      </c>
      <c r="G33" s="55"/>
      <c r="H33" s="55"/>
      <c r="I33" s="55"/>
    </row>
    <row r="34" spans="1:9" x14ac:dyDescent="0.3">
      <c r="A34" s="48">
        <v>28</v>
      </c>
      <c r="B34" s="47" t="e">
        <f>VLOOKUP(A34,Active!$A$143:$Z$150,2,FALSE)</f>
        <v>#N/A</v>
      </c>
      <c r="C34" s="56" t="e">
        <f>VLOOKUP(A34,Active!$A$143:$Z$150,3,FALSE)</f>
        <v>#N/A</v>
      </c>
      <c r="D34" s="47" t="e">
        <f>VLOOKUP(A34,Active!$A$143:$Z$150,6,FALSE)</f>
        <v>#N/A</v>
      </c>
      <c r="E34" s="56" t="e">
        <f>VLOOKUP(A34,Active!$A$143:$Z$150,12,FALSE)</f>
        <v>#N/A</v>
      </c>
      <c r="F34" s="46" t="e">
        <f>VLOOKUP(A34,Active!#REF!,18,FALSE)</f>
        <v>#REF!</v>
      </c>
      <c r="G34" s="49"/>
      <c r="H34" s="49"/>
      <c r="I34" s="49"/>
    </row>
    <row r="35" spans="1:9" x14ac:dyDescent="0.3">
      <c r="A35" s="48">
        <v>29</v>
      </c>
      <c r="B35" s="47" t="e">
        <f>VLOOKUP(A35,Active!$A$143:$Z$150,2,FALSE)</f>
        <v>#N/A</v>
      </c>
      <c r="C35" s="56" t="e">
        <f>VLOOKUP(A35,Active!$A$143:$Z$150,3,FALSE)</f>
        <v>#N/A</v>
      </c>
      <c r="D35" s="47" t="e">
        <f>VLOOKUP(A35,Active!$A$143:$Z$150,6,FALSE)</f>
        <v>#N/A</v>
      </c>
      <c r="E35" s="56" t="e">
        <f>VLOOKUP(A35,Active!$A$143:$Z$150,12,FALSE)</f>
        <v>#N/A</v>
      </c>
      <c r="F35" s="46" t="e">
        <f>VLOOKUP(A35,Active!#REF!,18,FALSE)</f>
        <v>#REF!</v>
      </c>
      <c r="G35" s="49"/>
      <c r="H35" s="49"/>
      <c r="I35" s="49"/>
    </row>
    <row r="36" spans="1:9" x14ac:dyDescent="0.3">
      <c r="A36" s="48">
        <v>30</v>
      </c>
      <c r="B36" s="47" t="e">
        <f>VLOOKUP(A36,Active!$A$143:$Z$150,2,FALSE)</f>
        <v>#N/A</v>
      </c>
      <c r="C36" s="56" t="e">
        <f>VLOOKUP(A36,Active!$A$143:$Z$150,3,FALSE)</f>
        <v>#N/A</v>
      </c>
      <c r="D36" s="47" t="e">
        <f>VLOOKUP(A36,Active!$A$143:$Z$150,6,FALSE)</f>
        <v>#N/A</v>
      </c>
      <c r="E36" s="56" t="e">
        <f>VLOOKUP(A36,Active!$A$143:$Z$150,12,FALSE)</f>
        <v>#N/A</v>
      </c>
      <c r="F36" s="46" t="e">
        <f>VLOOKUP(A36,Active!#REF!,18,FALSE)</f>
        <v>#REF!</v>
      </c>
      <c r="G36" s="49"/>
      <c r="H36" s="49"/>
      <c r="I36" s="49"/>
    </row>
    <row r="37" spans="1:9" x14ac:dyDescent="0.3">
      <c r="A37" s="68">
        <v>31</v>
      </c>
      <c r="B37" s="47" t="e">
        <f>VLOOKUP(A37,Active!$A$143:$Z$150,2,FALSE)</f>
        <v>#N/A</v>
      </c>
      <c r="C37" s="56" t="e">
        <f>VLOOKUP(A37,Active!$A$143:$Z$150,3,FALSE)</f>
        <v>#N/A</v>
      </c>
      <c r="D37" s="47" t="e">
        <f>VLOOKUP(A37,Active!$A$143:$Z$150,6,FALSE)</f>
        <v>#N/A</v>
      </c>
      <c r="E37" s="56" t="e">
        <f>VLOOKUP(A37,Active!$A$143:$Z$150,12,FALSE)</f>
        <v>#N/A</v>
      </c>
      <c r="F37" s="46" t="e">
        <f>VLOOKUP(A37,Active!#REF!,18,FALSE)</f>
        <v>#REF!</v>
      </c>
      <c r="G37" s="69" t="s">
        <v>400</v>
      </c>
      <c r="H37" s="70">
        <v>44099</v>
      </c>
      <c r="I37" s="70">
        <v>44099</v>
      </c>
    </row>
    <row r="38" spans="1:9" x14ac:dyDescent="0.3">
      <c r="A38" s="48">
        <v>32</v>
      </c>
      <c r="B38" s="47" t="e">
        <f>VLOOKUP(A38,Active!$A$143:$Z$150,2,FALSE)</f>
        <v>#N/A</v>
      </c>
      <c r="C38" s="56" t="e">
        <f>VLOOKUP(A38,Active!$A$143:$Z$150,3,FALSE)</f>
        <v>#N/A</v>
      </c>
      <c r="D38" s="47" t="e">
        <f>VLOOKUP(A38,Active!$A$143:$Z$150,6,FALSE)</f>
        <v>#N/A</v>
      </c>
      <c r="E38" s="56" t="e">
        <f>VLOOKUP(A38,Active!$A$143:$Z$150,12,FALSE)</f>
        <v>#N/A</v>
      </c>
      <c r="F38" s="46" t="e">
        <f>VLOOKUP(A38,Active!#REF!,18,FALSE)</f>
        <v>#REF!</v>
      </c>
      <c r="G38" s="49"/>
      <c r="H38" s="49"/>
      <c r="I38" s="49"/>
    </row>
    <row r="39" spans="1:9" x14ac:dyDescent="0.3">
      <c r="A39" s="48">
        <v>33</v>
      </c>
      <c r="B39" s="47" t="e">
        <f>VLOOKUP(A39,Active!$A$143:$Z$150,2,FALSE)</f>
        <v>#N/A</v>
      </c>
      <c r="C39" s="56" t="e">
        <f>VLOOKUP(A39,Active!$A$143:$Z$150,3,FALSE)</f>
        <v>#N/A</v>
      </c>
      <c r="D39" s="47" t="e">
        <f>VLOOKUP(A39,Active!$A$143:$Z$150,6,FALSE)</f>
        <v>#N/A</v>
      </c>
      <c r="E39" s="56" t="e">
        <f>VLOOKUP(A39,Active!$A$143:$Z$150,12,FALSE)</f>
        <v>#N/A</v>
      </c>
      <c r="F39" s="46" t="e">
        <f>VLOOKUP(A39,Active!#REF!,18,FALSE)</f>
        <v>#REF!</v>
      </c>
      <c r="G39" s="49"/>
      <c r="H39" s="49"/>
      <c r="I39" s="49"/>
    </row>
    <row r="40" spans="1:9" x14ac:dyDescent="0.3">
      <c r="A40" s="48">
        <v>34</v>
      </c>
      <c r="B40" s="47" t="e">
        <f>VLOOKUP(A40,Active!$A$143:$Z$150,2,FALSE)</f>
        <v>#N/A</v>
      </c>
      <c r="C40" s="56" t="e">
        <f>VLOOKUP(A40,Active!$A$143:$Z$150,3,FALSE)</f>
        <v>#N/A</v>
      </c>
      <c r="D40" s="47" t="e">
        <f>VLOOKUP(A40,Active!$A$143:$Z$150,6,FALSE)</f>
        <v>#N/A</v>
      </c>
      <c r="E40" s="56" t="e">
        <f>VLOOKUP(A40,Active!$A$143:$Z$150,12,FALSE)</f>
        <v>#N/A</v>
      </c>
      <c r="F40" s="46" t="e">
        <f>VLOOKUP(A40,Active!#REF!,18,FALSE)</f>
        <v>#REF!</v>
      </c>
      <c r="G40" s="49"/>
      <c r="H40" s="49"/>
      <c r="I40" s="49"/>
    </row>
    <row r="41" spans="1:9" x14ac:dyDescent="0.3">
      <c r="A41" s="48">
        <v>35</v>
      </c>
      <c r="B41" s="47" t="e">
        <f>VLOOKUP(A41,Active!$A$143:$Z$150,2,FALSE)</f>
        <v>#N/A</v>
      </c>
      <c r="C41" s="56" t="e">
        <f>VLOOKUP(A41,Active!$A$143:$Z$150,3,FALSE)</f>
        <v>#N/A</v>
      </c>
      <c r="D41" s="47" t="e">
        <f>VLOOKUP(A41,Active!$A$143:$Z$150,6,FALSE)</f>
        <v>#N/A</v>
      </c>
      <c r="E41" s="56" t="e">
        <f>VLOOKUP(A41,Active!$A$143:$Z$150,12,FALSE)</f>
        <v>#N/A</v>
      </c>
      <c r="F41" s="46" t="e">
        <f>VLOOKUP(A41,Active!#REF!,18,FALSE)</f>
        <v>#REF!</v>
      </c>
      <c r="G41" s="49"/>
      <c r="H41" s="49"/>
      <c r="I41" s="49"/>
    </row>
    <row r="42" spans="1:9" x14ac:dyDescent="0.3">
      <c r="A42" s="48">
        <v>36</v>
      </c>
      <c r="B42" s="47" t="e">
        <f>VLOOKUP(A42,Active!$A$143:$Z$150,2,FALSE)</f>
        <v>#N/A</v>
      </c>
      <c r="C42" s="56" t="e">
        <f>VLOOKUP(A42,Active!$A$143:$Z$150,3,FALSE)</f>
        <v>#N/A</v>
      </c>
      <c r="D42" s="47" t="e">
        <f>VLOOKUP(A42,Active!$A$143:$Z$150,6,FALSE)</f>
        <v>#N/A</v>
      </c>
      <c r="E42" s="56" t="e">
        <f>VLOOKUP(A42,Active!$A$143:$Z$150,12,FALSE)</f>
        <v>#N/A</v>
      </c>
      <c r="F42" s="46" t="e">
        <f>VLOOKUP(A42,Active!#REF!,18,FALSE)</f>
        <v>#REF!</v>
      </c>
      <c r="G42" s="49"/>
      <c r="H42" s="49"/>
      <c r="I42" s="49"/>
    </row>
    <row r="43" spans="1:9" x14ac:dyDescent="0.3">
      <c r="A43" s="48">
        <v>37</v>
      </c>
      <c r="B43" s="47" t="e">
        <f>VLOOKUP(A43,Active!$A$143:$Z$150,2,FALSE)</f>
        <v>#N/A</v>
      </c>
      <c r="C43" s="56" t="e">
        <f>VLOOKUP(A43,Active!$A$143:$Z$150,3,FALSE)</f>
        <v>#N/A</v>
      </c>
      <c r="D43" s="47" t="e">
        <f>VLOOKUP(A43,Active!$A$143:$Z$150,6,FALSE)</f>
        <v>#N/A</v>
      </c>
      <c r="E43" s="56" t="e">
        <f>VLOOKUP(A43,Active!$A$143:$Z$150,12,FALSE)</f>
        <v>#N/A</v>
      </c>
      <c r="F43" s="46" t="e">
        <f>VLOOKUP(A43,Active!#REF!,18,FALSE)</f>
        <v>#REF!</v>
      </c>
      <c r="G43" s="49"/>
      <c r="H43" s="49"/>
      <c r="I43" s="49"/>
    </row>
    <row r="44" spans="1:9" x14ac:dyDescent="0.3">
      <c r="A44" s="48">
        <v>38</v>
      </c>
      <c r="B44" s="47" t="e">
        <f>VLOOKUP(A44,Active!$A$143:$Z$150,2,FALSE)</f>
        <v>#N/A</v>
      </c>
      <c r="C44" s="56" t="e">
        <f>VLOOKUP(A44,Active!$A$143:$Z$150,3,FALSE)</f>
        <v>#N/A</v>
      </c>
      <c r="D44" s="47" t="e">
        <f>VLOOKUP(A44,Active!$A$143:$Z$150,6,FALSE)</f>
        <v>#N/A</v>
      </c>
      <c r="E44" s="56" t="e">
        <f>VLOOKUP(A44,Active!$A$143:$Z$150,12,FALSE)</f>
        <v>#N/A</v>
      </c>
      <c r="F44" s="46" t="e">
        <f>VLOOKUP(A44,Active!#REF!,18,FALSE)</f>
        <v>#REF!</v>
      </c>
      <c r="G44" s="49"/>
      <c r="H44" s="49"/>
      <c r="I44" s="49"/>
    </row>
    <row r="45" spans="1:9" x14ac:dyDescent="0.3">
      <c r="A45" s="45">
        <v>39</v>
      </c>
      <c r="B45" s="47" t="e">
        <f>VLOOKUP(A45,Active!$A$143:$Z$150,2,FALSE)</f>
        <v>#N/A</v>
      </c>
      <c r="C45" s="56" t="e">
        <f>VLOOKUP(A45,Active!$A$143:$Z$150,3,FALSE)</f>
        <v>#N/A</v>
      </c>
      <c r="D45" s="47" t="e">
        <f>VLOOKUP(A45,Active!$A$143:$Z$150,6,FALSE)</f>
        <v>#N/A</v>
      </c>
      <c r="E45" s="56" t="e">
        <f>VLOOKUP(A45,Active!$A$143:$Z$150,12,FALSE)</f>
        <v>#N/A</v>
      </c>
      <c r="F45" s="46" t="e">
        <f>VLOOKUP(A45,Active!#REF!,18,FALSE)</f>
        <v>#REF!</v>
      </c>
      <c r="G45" s="47" t="s">
        <v>400</v>
      </c>
      <c r="H45" s="46" t="s">
        <v>1652</v>
      </c>
      <c r="I45" s="46" t="s">
        <v>1652</v>
      </c>
    </row>
    <row r="46" spans="1:9" x14ac:dyDescent="0.3">
      <c r="A46" s="48">
        <v>180</v>
      </c>
      <c r="B46" s="47" t="e">
        <f>VLOOKUP(A46,Active!$A$143:$Z$150,2,FALSE)</f>
        <v>#N/A</v>
      </c>
      <c r="C46" s="56" t="e">
        <f>VLOOKUP(A46,Active!$A$143:$Z$150,3,FALSE)</f>
        <v>#N/A</v>
      </c>
      <c r="D46" s="47" t="e">
        <f>VLOOKUP(A46,Active!$A$143:$Z$150,6,FALSE)</f>
        <v>#N/A</v>
      </c>
      <c r="E46" s="56" t="e">
        <f>VLOOKUP(A46,Active!$A$143:$Z$150,12,FALSE)</f>
        <v>#N/A</v>
      </c>
      <c r="F46" s="46" t="e">
        <f>VLOOKUP(A46,Active!#REF!,18,FALSE)</f>
        <v>#REF!</v>
      </c>
      <c r="G46" s="49"/>
      <c r="H46" s="49"/>
      <c r="I46" s="49"/>
    </row>
    <row r="47" spans="1:9" x14ac:dyDescent="0.3">
      <c r="A47" s="50">
        <v>40</v>
      </c>
      <c r="B47" s="47" t="e">
        <f>VLOOKUP(A47,Active!$A$143:$Z$150,2,FALSE)</f>
        <v>#N/A</v>
      </c>
      <c r="C47" s="56" t="e">
        <f>VLOOKUP(A47,Active!$A$143:$Z$150,3,FALSE)</f>
        <v>#N/A</v>
      </c>
      <c r="D47" s="47" t="e">
        <f>VLOOKUP(A47,Active!$A$143:$Z$150,6,FALSE)</f>
        <v>#N/A</v>
      </c>
      <c r="E47" s="56" t="e">
        <f>VLOOKUP(A47,Active!$A$143:$Z$150,12,FALSE)</f>
        <v>#N/A</v>
      </c>
      <c r="F47" s="46" t="e">
        <f>VLOOKUP(A47,Active!#REF!,18,FALSE)</f>
        <v>#REF!</v>
      </c>
      <c r="G47" s="51"/>
      <c r="H47" s="51"/>
      <c r="I47" s="51"/>
    </row>
    <row r="48" spans="1:9" hidden="1" x14ac:dyDescent="0.3">
      <c r="A48" s="48">
        <v>148</v>
      </c>
      <c r="B48" s="47" t="e">
        <f>VLOOKUP(A48,Active!$A$143:$Z$150,2,FALSE)</f>
        <v>#N/A</v>
      </c>
      <c r="C48" s="56" t="e">
        <f>VLOOKUP(A48,Active!$A$143:$Z$150,3,FALSE)</f>
        <v>#N/A</v>
      </c>
      <c r="D48" s="47" t="e">
        <f>VLOOKUP(A48,Active!$A$143:$Z$150,6,FALSE)</f>
        <v>#N/A</v>
      </c>
      <c r="E48" s="56" t="e">
        <f>VLOOKUP(A48,Active!$A$143:$Z$150,12,FALSE)</f>
        <v>#N/A</v>
      </c>
      <c r="F48" s="46" t="e">
        <f>VLOOKUP(A48,Active!#REF!,18,FALSE)</f>
        <v>#REF!</v>
      </c>
      <c r="G48" s="49"/>
      <c r="H48" s="49"/>
      <c r="I48" s="49"/>
    </row>
    <row r="49" spans="1:9" hidden="1" x14ac:dyDescent="0.3">
      <c r="A49" s="52">
        <v>42</v>
      </c>
      <c r="B49" s="47" t="e">
        <f>VLOOKUP(A49,Active!$A$143:$Z$150,2,FALSE)</f>
        <v>#N/A</v>
      </c>
      <c r="C49" s="56" t="e">
        <f>VLOOKUP(A49,Active!$A$143:$Z$150,3,FALSE)</f>
        <v>#N/A</v>
      </c>
      <c r="D49" s="47" t="e">
        <f>VLOOKUP(A49,Active!$A$143:$Z$150,6,FALSE)</f>
        <v>#N/A</v>
      </c>
      <c r="E49" s="56" t="e">
        <f>VLOOKUP(A49,Active!$A$143:$Z$150,12,FALSE)</f>
        <v>#N/A</v>
      </c>
      <c r="F49" s="46" t="e">
        <f>VLOOKUP(A49,Active!#REF!,18,FALSE)</f>
        <v>#REF!</v>
      </c>
      <c r="G49" s="53" t="s">
        <v>400</v>
      </c>
      <c r="H49" s="58">
        <v>43371</v>
      </c>
      <c r="I49" s="58">
        <v>43371</v>
      </c>
    </row>
    <row r="50" spans="1:9" hidden="1" x14ac:dyDescent="0.3">
      <c r="A50" s="45">
        <v>43</v>
      </c>
      <c r="B50" s="47" t="e">
        <f>VLOOKUP(A50,Active!$A$143:$Z$150,2,FALSE)</f>
        <v>#N/A</v>
      </c>
      <c r="C50" s="56" t="e">
        <f>VLOOKUP(A50,Active!$A$143:$Z$150,3,FALSE)</f>
        <v>#N/A</v>
      </c>
      <c r="D50" s="47" t="e">
        <f>VLOOKUP(A50,Active!$A$143:$Z$150,6,FALSE)</f>
        <v>#N/A</v>
      </c>
      <c r="E50" s="56" t="e">
        <f>VLOOKUP(A50,Active!$A$143:$Z$150,12,FALSE)</f>
        <v>#N/A</v>
      </c>
      <c r="F50" s="46" t="e">
        <f>VLOOKUP(A50,Active!#REF!,18,FALSE)</f>
        <v>#REF!</v>
      </c>
      <c r="G50" s="47" t="s">
        <v>400</v>
      </c>
      <c r="H50" s="46">
        <v>42536</v>
      </c>
      <c r="I50" s="46">
        <v>42536</v>
      </c>
    </row>
    <row r="51" spans="1:9" x14ac:dyDescent="0.3">
      <c r="A51" s="48">
        <v>45</v>
      </c>
      <c r="B51" s="47" t="e">
        <f>VLOOKUP(A51,Active!$A$143:$Z$150,2,FALSE)</f>
        <v>#N/A</v>
      </c>
      <c r="C51" s="56" t="e">
        <f>VLOOKUP(A51,Active!$A$143:$Z$150,3,FALSE)</f>
        <v>#N/A</v>
      </c>
      <c r="D51" s="47" t="e">
        <f>VLOOKUP(A51,Active!$A$143:$Z$150,6,FALSE)</f>
        <v>#N/A</v>
      </c>
      <c r="E51" s="56" t="e">
        <f>VLOOKUP(A51,Active!$A$143:$Z$150,12,FALSE)</f>
        <v>#N/A</v>
      </c>
      <c r="F51" s="46" t="e">
        <f>VLOOKUP(A51,Active!#REF!,18,FALSE)</f>
        <v>#REF!</v>
      </c>
      <c r="G51" s="49"/>
      <c r="H51" s="49"/>
      <c r="I51" s="49"/>
    </row>
    <row r="52" spans="1:9" hidden="1" x14ac:dyDescent="0.3">
      <c r="A52" s="45">
        <v>46</v>
      </c>
      <c r="B52" s="47" t="e">
        <f>VLOOKUP(A52,Active!$A$143:$Z$150,2,FALSE)</f>
        <v>#N/A</v>
      </c>
      <c r="C52" s="56" t="e">
        <f>VLOOKUP(A52,Active!$A$143:$Z$150,3,FALSE)</f>
        <v>#N/A</v>
      </c>
      <c r="D52" s="47" t="e">
        <f>VLOOKUP(A52,Active!$A$143:$Z$150,6,FALSE)</f>
        <v>#N/A</v>
      </c>
      <c r="E52" s="56" t="e">
        <f>VLOOKUP(A52,Active!$A$143:$Z$150,12,FALSE)</f>
        <v>#N/A</v>
      </c>
      <c r="F52" s="46" t="e">
        <f>VLOOKUP(A52,Active!#REF!,18,FALSE)</f>
        <v>#REF!</v>
      </c>
      <c r="G52" s="47" t="s">
        <v>400</v>
      </c>
      <c r="H52" s="46">
        <v>42536</v>
      </c>
      <c r="I52" s="46">
        <v>42536</v>
      </c>
    </row>
    <row r="53" spans="1:9" x14ac:dyDescent="0.3">
      <c r="A53" s="45">
        <v>48</v>
      </c>
      <c r="B53" s="47" t="e">
        <f>VLOOKUP(A53,Active!$A$143:$Z$150,2,FALSE)</f>
        <v>#N/A</v>
      </c>
      <c r="C53" s="56" t="e">
        <f>VLOOKUP(A53,Active!$A$143:$Z$150,3,FALSE)</f>
        <v>#N/A</v>
      </c>
      <c r="D53" s="47" t="e">
        <f>VLOOKUP(A53,Active!$A$143:$Z$150,6,FALSE)</f>
        <v>#N/A</v>
      </c>
      <c r="E53" s="56" t="e">
        <f>VLOOKUP(A53,Active!$A$143:$Z$150,12,FALSE)</f>
        <v>#N/A</v>
      </c>
      <c r="F53" s="46" t="e">
        <f>VLOOKUP(A53,Active!#REF!,18,FALSE)</f>
        <v>#REF!</v>
      </c>
      <c r="G53" s="47" t="s">
        <v>400</v>
      </c>
      <c r="H53" s="46">
        <v>43690</v>
      </c>
      <c r="I53" s="46">
        <v>43361</v>
      </c>
    </row>
    <row r="54" spans="1:9" x14ac:dyDescent="0.3">
      <c r="A54" s="48">
        <v>154</v>
      </c>
      <c r="B54" s="47" t="e">
        <f>VLOOKUP(A54,Active!$A$143:$Z$150,2,FALSE)</f>
        <v>#N/A</v>
      </c>
      <c r="C54" s="56" t="e">
        <f>VLOOKUP(A54,Active!$A$143:$Z$150,3,FALSE)</f>
        <v>#N/A</v>
      </c>
      <c r="D54" s="47" t="e">
        <f>VLOOKUP(A54,Active!$A$143:$Z$150,6,FALSE)</f>
        <v>#N/A</v>
      </c>
      <c r="E54" s="56" t="e">
        <f>VLOOKUP(A54,Active!$A$143:$Z$150,12,FALSE)</f>
        <v>#N/A</v>
      </c>
      <c r="F54" s="46" t="e">
        <f>VLOOKUP(A54,Active!#REF!,18,FALSE)</f>
        <v>#REF!</v>
      </c>
      <c r="G54" s="49"/>
      <c r="H54" s="49"/>
      <c r="I54" s="49"/>
    </row>
    <row r="55" spans="1:9" x14ac:dyDescent="0.3">
      <c r="A55" s="45">
        <v>49</v>
      </c>
      <c r="B55" s="47" t="e">
        <f>VLOOKUP(A55,Active!$A$143:$Z$150,2,FALSE)</f>
        <v>#N/A</v>
      </c>
      <c r="C55" s="56" t="e">
        <f>VLOOKUP(A55,Active!$A$143:$Z$150,3,FALSE)</f>
        <v>#N/A</v>
      </c>
      <c r="D55" s="47" t="e">
        <f>VLOOKUP(A55,Active!$A$143:$Z$150,6,FALSE)</f>
        <v>#N/A</v>
      </c>
      <c r="E55" s="56" t="e">
        <f>VLOOKUP(A55,Active!$A$143:$Z$150,12,FALSE)</f>
        <v>#N/A</v>
      </c>
      <c r="F55" s="46" t="e">
        <f>VLOOKUP(A55,Active!#REF!,18,FALSE)</f>
        <v>#REF!</v>
      </c>
      <c r="G55" s="47" t="s">
        <v>400</v>
      </c>
      <c r="H55" s="46">
        <v>43087</v>
      </c>
      <c r="I55" s="46">
        <v>43087</v>
      </c>
    </row>
    <row r="56" spans="1:9" hidden="1" x14ac:dyDescent="0.3">
      <c r="A56" s="45">
        <v>50</v>
      </c>
      <c r="B56" s="47" t="e">
        <f>VLOOKUP(A56,Active!$A$143:$Z$150,2,FALSE)</f>
        <v>#N/A</v>
      </c>
      <c r="C56" s="56" t="e">
        <f>VLOOKUP(A56,Active!$A$143:$Z$150,3,FALSE)</f>
        <v>#N/A</v>
      </c>
      <c r="D56" s="47" t="e">
        <f>VLOOKUP(A56,Active!$A$143:$Z$150,6,FALSE)</f>
        <v>#N/A</v>
      </c>
      <c r="E56" s="56" t="e">
        <f>VLOOKUP(A56,Active!$A$143:$Z$150,12,FALSE)</f>
        <v>#N/A</v>
      </c>
      <c r="F56" s="46" t="e">
        <f>VLOOKUP(A56,Active!#REF!,18,FALSE)</f>
        <v>#REF!</v>
      </c>
      <c r="G56" s="47" t="s">
        <v>400</v>
      </c>
      <c r="H56" s="46">
        <v>43087</v>
      </c>
      <c r="I56" s="46">
        <v>43087</v>
      </c>
    </row>
    <row r="57" spans="1:9" x14ac:dyDescent="0.3">
      <c r="A57" s="48">
        <v>156</v>
      </c>
      <c r="B57" s="47" t="e">
        <f>VLOOKUP(A57,Active!$A$143:$Z$150,2,FALSE)</f>
        <v>#N/A</v>
      </c>
      <c r="C57" s="56" t="e">
        <f>VLOOKUP(A57,Active!$A$143:$Z$150,3,FALSE)</f>
        <v>#N/A</v>
      </c>
      <c r="D57" s="47" t="e">
        <f>VLOOKUP(A57,Active!$A$143:$Z$150,6,FALSE)</f>
        <v>#N/A</v>
      </c>
      <c r="E57" s="56" t="e">
        <f>VLOOKUP(A57,Active!$A$143:$Z$150,12,FALSE)</f>
        <v>#N/A</v>
      </c>
      <c r="F57" s="46" t="e">
        <f>VLOOKUP(A57,Active!#REF!,18,FALSE)</f>
        <v>#REF!</v>
      </c>
      <c r="G57" s="49"/>
      <c r="H57" s="49"/>
      <c r="I57" s="49"/>
    </row>
    <row r="58" spans="1:9" x14ac:dyDescent="0.3">
      <c r="A58" s="48">
        <v>160</v>
      </c>
      <c r="B58" s="47" t="e">
        <f>VLOOKUP(A58,Active!$A$143:$Z$150,2,FALSE)</f>
        <v>#N/A</v>
      </c>
      <c r="C58" s="56" t="e">
        <f>VLOOKUP(A58,Active!$A$143:$Z$150,3,FALSE)</f>
        <v>#N/A</v>
      </c>
      <c r="D58" s="47" t="e">
        <f>VLOOKUP(A58,Active!$A$143:$Z$150,6,FALSE)</f>
        <v>#N/A</v>
      </c>
      <c r="E58" s="56" t="e">
        <f>VLOOKUP(A58,Active!$A$143:$Z$150,12,FALSE)</f>
        <v>#N/A</v>
      </c>
      <c r="F58" s="46" t="e">
        <f>VLOOKUP(A58,Active!#REF!,18,FALSE)</f>
        <v>#REF!</v>
      </c>
      <c r="G58" s="49"/>
      <c r="H58" s="49"/>
      <c r="I58" s="49"/>
    </row>
    <row r="59" spans="1:9" x14ac:dyDescent="0.3">
      <c r="A59" s="65">
        <v>52</v>
      </c>
      <c r="B59" s="47" t="e">
        <f>VLOOKUP(A59,Active!$A$143:$Z$150,2,FALSE)</f>
        <v>#N/A</v>
      </c>
      <c r="C59" s="56" t="e">
        <f>VLOOKUP(A59,Active!$A$143:$Z$150,3,FALSE)</f>
        <v>#N/A</v>
      </c>
      <c r="D59" s="47" t="e">
        <f>VLOOKUP(A59,Active!$A$143:$Z$150,6,FALSE)</f>
        <v>#N/A</v>
      </c>
      <c r="E59" s="56" t="e">
        <f>VLOOKUP(A59,Active!$A$143:$Z$150,12,FALSE)</f>
        <v>#N/A</v>
      </c>
      <c r="F59" s="46" t="e">
        <f>VLOOKUP(A59,Active!#REF!,18,FALSE)</f>
        <v>#REF!</v>
      </c>
      <c r="G59" s="66"/>
      <c r="H59" s="66"/>
      <c r="I59" s="66"/>
    </row>
    <row r="60" spans="1:9" x14ac:dyDescent="0.3">
      <c r="A60" s="48">
        <v>127</v>
      </c>
      <c r="B60" s="47" t="e">
        <f>VLOOKUP(A60,Active!$A$143:$Z$150,2,FALSE)</f>
        <v>#N/A</v>
      </c>
      <c r="C60" s="56" t="e">
        <f>VLOOKUP(A60,Active!$A$143:$Z$150,3,FALSE)</f>
        <v>#N/A</v>
      </c>
      <c r="D60" s="47" t="e">
        <f>VLOOKUP(A60,Active!$A$143:$Z$150,6,FALSE)</f>
        <v>#N/A</v>
      </c>
      <c r="E60" s="56" t="e">
        <f>VLOOKUP(A60,Active!$A$143:$Z$150,12,FALSE)</f>
        <v>#N/A</v>
      </c>
      <c r="F60" s="46" t="e">
        <f>VLOOKUP(A60,Active!#REF!,18,FALSE)</f>
        <v>#REF!</v>
      </c>
      <c r="G60" s="49"/>
      <c r="H60" s="49"/>
      <c r="I60" s="49"/>
    </row>
    <row r="61" spans="1:9" x14ac:dyDescent="0.3">
      <c r="A61" s="48">
        <v>166</v>
      </c>
      <c r="B61" s="47" t="e">
        <f>VLOOKUP(A61,Active!$A$143:$Z$150,2,FALSE)</f>
        <v>#N/A</v>
      </c>
      <c r="C61" s="56" t="e">
        <f>VLOOKUP(A61,Active!$A$143:$Z$150,3,FALSE)</f>
        <v>#N/A</v>
      </c>
      <c r="D61" s="47" t="e">
        <f>VLOOKUP(A61,Active!$A$143:$Z$150,6,FALSE)</f>
        <v>#N/A</v>
      </c>
      <c r="E61" s="56" t="e">
        <f>VLOOKUP(A61,Active!$A$143:$Z$150,12,FALSE)</f>
        <v>#N/A</v>
      </c>
      <c r="F61" s="46" t="e">
        <f>VLOOKUP(A61,Active!#REF!,18,FALSE)</f>
        <v>#REF!</v>
      </c>
      <c r="G61" s="49"/>
      <c r="H61" s="49"/>
      <c r="I61" s="49"/>
    </row>
    <row r="62" spans="1:9" x14ac:dyDescent="0.3">
      <c r="A62" s="48">
        <v>157</v>
      </c>
      <c r="B62" s="47" t="e">
        <f>VLOOKUP(A62,Active!$A$143:$Z$150,2,FALSE)</f>
        <v>#N/A</v>
      </c>
      <c r="C62" s="56" t="e">
        <f>VLOOKUP(A62,Active!$A$143:$Z$150,3,FALSE)</f>
        <v>#N/A</v>
      </c>
      <c r="D62" s="47" t="e">
        <f>VLOOKUP(A62,Active!$A$143:$Z$150,6,FALSE)</f>
        <v>#N/A</v>
      </c>
      <c r="E62" s="56" t="e">
        <f>VLOOKUP(A62,Active!$A$143:$Z$150,12,FALSE)</f>
        <v>#N/A</v>
      </c>
      <c r="F62" s="46" t="e">
        <f>VLOOKUP(A62,Active!#REF!,18,FALSE)</f>
        <v>#REF!</v>
      </c>
      <c r="G62" s="49"/>
      <c r="H62" s="49"/>
      <c r="I62" s="49"/>
    </row>
    <row r="63" spans="1:9" x14ac:dyDescent="0.3">
      <c r="A63" s="65">
        <v>54</v>
      </c>
      <c r="B63" s="47" t="e">
        <f>VLOOKUP(A63,Active!$A$143:$Z$150,2,FALSE)</f>
        <v>#N/A</v>
      </c>
      <c r="C63" s="56" t="e">
        <f>VLOOKUP(A63,Active!$A$143:$Z$150,3,FALSE)</f>
        <v>#N/A</v>
      </c>
      <c r="D63" s="47" t="e">
        <f>VLOOKUP(A63,Active!$A$143:$Z$150,6,FALSE)</f>
        <v>#N/A</v>
      </c>
      <c r="E63" s="56" t="e">
        <f>VLOOKUP(A63,Active!$A$143:$Z$150,12,FALSE)</f>
        <v>#N/A</v>
      </c>
      <c r="F63" s="46" t="e">
        <f>VLOOKUP(A63,Active!#REF!,18,FALSE)</f>
        <v>#REF!</v>
      </c>
      <c r="G63" s="66"/>
      <c r="H63" s="66"/>
      <c r="I63" s="66"/>
    </row>
    <row r="64" spans="1:9" x14ac:dyDescent="0.3">
      <c r="A64" s="48">
        <v>161</v>
      </c>
      <c r="B64" s="47" t="e">
        <f>VLOOKUP(A64,Active!$A$143:$Z$150,2,FALSE)</f>
        <v>#N/A</v>
      </c>
      <c r="C64" s="56" t="e">
        <f>VLOOKUP(A64,Active!$A$143:$Z$150,3,FALSE)</f>
        <v>#N/A</v>
      </c>
      <c r="D64" s="47" t="e">
        <f>VLOOKUP(A64,Active!$A$143:$Z$150,6,FALSE)</f>
        <v>#N/A</v>
      </c>
      <c r="E64" s="56" t="e">
        <f>VLOOKUP(A64,Active!$A$143:$Z$150,12,FALSE)</f>
        <v>#N/A</v>
      </c>
      <c r="F64" s="46" t="e">
        <f>VLOOKUP(A64,Active!#REF!,18,FALSE)</f>
        <v>#REF!</v>
      </c>
      <c r="G64" s="49"/>
      <c r="H64" s="49"/>
      <c r="I64" s="49"/>
    </row>
    <row r="65" spans="1:9" hidden="1" x14ac:dyDescent="0.3">
      <c r="A65" s="45">
        <v>55</v>
      </c>
      <c r="B65" s="47" t="e">
        <f>VLOOKUP(A65,Active!$A$143:$Z$150,2,FALSE)</f>
        <v>#N/A</v>
      </c>
      <c r="C65" s="56" t="e">
        <f>VLOOKUP(A65,Active!$A$143:$Z$150,3,FALSE)</f>
        <v>#N/A</v>
      </c>
      <c r="D65" s="47" t="e">
        <f>VLOOKUP(A65,Active!$A$143:$Z$150,6,FALSE)</f>
        <v>#N/A</v>
      </c>
      <c r="E65" s="56" t="e">
        <f>VLOOKUP(A65,Active!$A$143:$Z$150,12,FALSE)</f>
        <v>#N/A</v>
      </c>
      <c r="F65" s="46" t="e">
        <f>VLOOKUP(A65,Active!#REF!,18,FALSE)</f>
        <v>#REF!</v>
      </c>
      <c r="G65" s="47" t="s">
        <v>400</v>
      </c>
      <c r="H65" s="46">
        <v>43329</v>
      </c>
      <c r="I65" s="46">
        <v>43361</v>
      </c>
    </row>
    <row r="66" spans="1:9" x14ac:dyDescent="0.3">
      <c r="A66" s="48">
        <v>151</v>
      </c>
      <c r="B66" s="47" t="e">
        <f>VLOOKUP(A66,Active!$A$143:$Z$150,2,FALSE)</f>
        <v>#N/A</v>
      </c>
      <c r="C66" s="56" t="e">
        <f>VLOOKUP(A66,Active!$A$143:$Z$150,3,FALSE)</f>
        <v>#N/A</v>
      </c>
      <c r="D66" s="47" t="e">
        <f>VLOOKUP(A66,Active!$A$143:$Z$150,6,FALSE)</f>
        <v>#N/A</v>
      </c>
      <c r="E66" s="56" t="e">
        <f>VLOOKUP(A66,Active!$A$143:$Z$150,12,FALSE)</f>
        <v>#N/A</v>
      </c>
      <c r="F66" s="46" t="e">
        <f>VLOOKUP(A66,Active!#REF!,18,FALSE)</f>
        <v>#REF!</v>
      </c>
      <c r="G66" s="49"/>
      <c r="H66" s="49"/>
      <c r="I66" s="49"/>
    </row>
    <row r="67" spans="1:9" x14ac:dyDescent="0.3">
      <c r="A67" s="45">
        <v>56</v>
      </c>
      <c r="B67" s="47" t="e">
        <f>VLOOKUP(A67,Active!$A$143:$Z$150,2,FALSE)</f>
        <v>#N/A</v>
      </c>
      <c r="C67" s="56" t="e">
        <f>VLOOKUP(A67,Active!$A$143:$Z$150,3,FALSE)</f>
        <v>#N/A</v>
      </c>
      <c r="D67" s="47" t="e">
        <f>VLOOKUP(A67,Active!$A$143:$Z$150,6,FALSE)</f>
        <v>#N/A</v>
      </c>
      <c r="E67" s="56" t="e">
        <f>VLOOKUP(A67,Active!$A$143:$Z$150,12,FALSE)</f>
        <v>#N/A</v>
      </c>
      <c r="F67" s="46" t="e">
        <f>VLOOKUP(A67,Active!#REF!,18,FALSE)</f>
        <v>#REF!</v>
      </c>
      <c r="G67" s="47" t="s">
        <v>400</v>
      </c>
      <c r="H67" s="46" t="s">
        <v>1635</v>
      </c>
      <c r="I67" s="46" t="s">
        <v>1635</v>
      </c>
    </row>
    <row r="68" spans="1:9" hidden="1" x14ac:dyDescent="0.3">
      <c r="A68" s="48">
        <v>57</v>
      </c>
      <c r="B68" s="47" t="e">
        <f>VLOOKUP(A68,Active!$A$143:$Z$150,2,FALSE)</f>
        <v>#N/A</v>
      </c>
      <c r="C68" s="56" t="e">
        <f>VLOOKUP(A68,Active!$A$143:$Z$150,3,FALSE)</f>
        <v>#N/A</v>
      </c>
      <c r="D68" s="47" t="e">
        <f>VLOOKUP(A68,Active!$A$143:$Z$150,6,FALSE)</f>
        <v>#N/A</v>
      </c>
      <c r="E68" s="56" t="e">
        <f>VLOOKUP(A68,Active!$A$143:$Z$150,12,FALSE)</f>
        <v>#N/A</v>
      </c>
      <c r="F68" s="46" t="e">
        <f>VLOOKUP(A68,Active!#REF!,18,FALSE)</f>
        <v>#REF!</v>
      </c>
      <c r="G68" s="49" t="s">
        <v>400</v>
      </c>
      <c r="H68" s="57">
        <v>43362</v>
      </c>
      <c r="I68" s="57">
        <v>44189</v>
      </c>
    </row>
    <row r="69" spans="1:9" x14ac:dyDescent="0.3">
      <c r="A69" s="48">
        <v>58</v>
      </c>
      <c r="B69" s="47" t="e">
        <f>VLOOKUP(A69,Active!$A$143:$Z$150,2,FALSE)</f>
        <v>#N/A</v>
      </c>
      <c r="C69" s="56" t="e">
        <f>VLOOKUP(A69,Active!$A$143:$Z$150,3,FALSE)</f>
        <v>#N/A</v>
      </c>
      <c r="D69" s="47" t="e">
        <f>VLOOKUP(A69,Active!$A$143:$Z$150,6,FALSE)</f>
        <v>#N/A</v>
      </c>
      <c r="E69" s="56" t="e">
        <f>VLOOKUP(A69,Active!$A$143:$Z$150,12,FALSE)</f>
        <v>#N/A</v>
      </c>
      <c r="F69" s="46" t="e">
        <f>VLOOKUP(A69,Active!#REF!,18,FALSE)</f>
        <v>#REF!</v>
      </c>
      <c r="G69" s="49"/>
      <c r="H69" s="49"/>
      <c r="I69" s="49"/>
    </row>
    <row r="70" spans="1:9" x14ac:dyDescent="0.3">
      <c r="A70" s="48">
        <v>59</v>
      </c>
      <c r="B70" s="47" t="e">
        <f>VLOOKUP(A70,Active!$A$143:$Z$150,2,FALSE)</f>
        <v>#N/A</v>
      </c>
      <c r="C70" s="56" t="e">
        <f>VLOOKUP(A70,Active!$A$143:$Z$150,3,FALSE)</f>
        <v>#N/A</v>
      </c>
      <c r="D70" s="47" t="e">
        <f>VLOOKUP(A70,Active!$A$143:$Z$150,6,FALSE)</f>
        <v>#N/A</v>
      </c>
      <c r="E70" s="56" t="e">
        <f>VLOOKUP(A70,Active!$A$143:$Z$150,12,FALSE)</f>
        <v>#N/A</v>
      </c>
      <c r="F70" s="46" t="e">
        <f>VLOOKUP(A70,Active!#REF!,18,FALSE)</f>
        <v>#REF!</v>
      </c>
      <c r="G70" s="49"/>
      <c r="H70" s="49"/>
      <c r="I70" s="49"/>
    </row>
    <row r="71" spans="1:9" x14ac:dyDescent="0.3">
      <c r="A71" s="48">
        <v>60</v>
      </c>
      <c r="B71" s="47" t="e">
        <f>VLOOKUP(A71,Active!$A$143:$Z$150,2,FALSE)</f>
        <v>#N/A</v>
      </c>
      <c r="C71" s="56" t="e">
        <f>VLOOKUP(A71,Active!$A$143:$Z$150,3,FALSE)</f>
        <v>#N/A</v>
      </c>
      <c r="D71" s="47" t="e">
        <f>VLOOKUP(A71,Active!$A$143:$Z$150,6,FALSE)</f>
        <v>#N/A</v>
      </c>
      <c r="E71" s="56" t="e">
        <f>VLOOKUP(A71,Active!$A$143:$Z$150,12,FALSE)</f>
        <v>#N/A</v>
      </c>
      <c r="F71" s="46" t="e">
        <f>VLOOKUP(A71,Active!#REF!,18,FALSE)</f>
        <v>#REF!</v>
      </c>
      <c r="G71" s="49"/>
      <c r="H71" s="49"/>
      <c r="I71" s="49"/>
    </row>
    <row r="72" spans="1:9" x14ac:dyDescent="0.3">
      <c r="A72" s="48">
        <v>61</v>
      </c>
      <c r="B72" s="47" t="e">
        <f>VLOOKUP(A72,Active!$A$143:$Z$150,2,FALSE)</f>
        <v>#N/A</v>
      </c>
      <c r="C72" s="56" t="e">
        <f>VLOOKUP(A72,Active!$A$143:$Z$150,3,FALSE)</f>
        <v>#N/A</v>
      </c>
      <c r="D72" s="47" t="e">
        <f>VLOOKUP(A72,Active!$A$143:$Z$150,6,FALSE)</f>
        <v>#N/A</v>
      </c>
      <c r="E72" s="56" t="e">
        <f>VLOOKUP(A72,Active!$A$143:$Z$150,12,FALSE)</f>
        <v>#N/A</v>
      </c>
      <c r="F72" s="46" t="e">
        <f>VLOOKUP(A72,Active!#REF!,18,FALSE)</f>
        <v>#REF!</v>
      </c>
      <c r="G72" s="49" t="s">
        <v>400</v>
      </c>
      <c r="H72" s="57">
        <v>44098</v>
      </c>
      <c r="I72" s="57">
        <v>44099</v>
      </c>
    </row>
    <row r="73" spans="1:9" x14ac:dyDescent="0.3">
      <c r="A73" s="48">
        <v>155</v>
      </c>
      <c r="B73" s="47" t="e">
        <f>VLOOKUP(A73,Active!$A$143:$Z$150,2,FALSE)</f>
        <v>#N/A</v>
      </c>
      <c r="C73" s="56" t="e">
        <f>VLOOKUP(A73,Active!$A$143:$Z$150,3,FALSE)</f>
        <v>#N/A</v>
      </c>
      <c r="D73" s="47" t="e">
        <f>VLOOKUP(A73,Active!$A$143:$Z$150,6,FALSE)</f>
        <v>#N/A</v>
      </c>
      <c r="E73" s="56" t="e">
        <f>VLOOKUP(A73,Active!$A$143:$Z$150,12,FALSE)</f>
        <v>#N/A</v>
      </c>
      <c r="F73" s="46" t="e">
        <f>VLOOKUP(A73,Active!#REF!,18,FALSE)</f>
        <v>#REF!</v>
      </c>
      <c r="G73" s="49"/>
      <c r="H73" s="49"/>
      <c r="I73" s="49"/>
    </row>
    <row r="74" spans="1:9" x14ac:dyDescent="0.3">
      <c r="A74" s="48">
        <v>162</v>
      </c>
      <c r="B74" s="47" t="e">
        <f>VLOOKUP(A74,Active!$A$143:$Z$150,2,FALSE)</f>
        <v>#N/A</v>
      </c>
      <c r="C74" s="56" t="e">
        <f>VLOOKUP(A74,Active!$A$143:$Z$150,3,FALSE)</f>
        <v>#N/A</v>
      </c>
      <c r="D74" s="47" t="e">
        <f>VLOOKUP(A74,Active!$A$143:$Z$150,6,FALSE)</f>
        <v>#N/A</v>
      </c>
      <c r="E74" s="56" t="e">
        <f>VLOOKUP(A74,Active!$A$143:$Z$150,12,FALSE)</f>
        <v>#N/A</v>
      </c>
      <c r="F74" s="46" t="e">
        <f>VLOOKUP(A74,Active!#REF!,18,FALSE)</f>
        <v>#REF!</v>
      </c>
      <c r="G74" s="49"/>
      <c r="H74" s="49"/>
      <c r="I74" s="49"/>
    </row>
    <row r="75" spans="1:9" hidden="1" x14ac:dyDescent="0.3">
      <c r="A75" s="48">
        <v>62</v>
      </c>
      <c r="B75" s="47" t="e">
        <f>VLOOKUP(A75,Active!$A$143:$Z$150,2,FALSE)</f>
        <v>#N/A</v>
      </c>
      <c r="C75" s="56" t="e">
        <f>VLOOKUP(A75,Active!$A$143:$Z$150,3,FALSE)</f>
        <v>#N/A</v>
      </c>
      <c r="D75" s="47" t="e">
        <f>VLOOKUP(A75,Active!$A$143:$Z$150,6,FALSE)</f>
        <v>#N/A</v>
      </c>
      <c r="E75" s="56" t="e">
        <f>VLOOKUP(A75,Active!$A$143:$Z$150,12,FALSE)</f>
        <v>#N/A</v>
      </c>
      <c r="F75" s="46" t="e">
        <f>VLOOKUP(A75,Active!#REF!,18,FALSE)</f>
        <v>#REF!</v>
      </c>
      <c r="G75" s="49"/>
      <c r="H75" s="49"/>
      <c r="I75" s="49"/>
    </row>
    <row r="76" spans="1:9" x14ac:dyDescent="0.3">
      <c r="A76" s="48">
        <v>63</v>
      </c>
      <c r="B76" s="47" t="e">
        <f>VLOOKUP(A76,Active!$A$143:$Z$150,2,FALSE)</f>
        <v>#N/A</v>
      </c>
      <c r="C76" s="56" t="e">
        <f>VLOOKUP(A76,Active!$A$143:$Z$150,3,FALSE)</f>
        <v>#N/A</v>
      </c>
      <c r="D76" s="47" t="e">
        <f>VLOOKUP(A76,Active!$A$143:$Z$150,6,FALSE)</f>
        <v>#N/A</v>
      </c>
      <c r="E76" s="56" t="e">
        <f>VLOOKUP(A76,Active!$A$143:$Z$150,12,FALSE)</f>
        <v>#N/A</v>
      </c>
      <c r="F76" s="46" t="e">
        <f>VLOOKUP(A76,Active!#REF!,18,FALSE)</f>
        <v>#REF!</v>
      </c>
      <c r="G76" s="49"/>
      <c r="H76" s="49"/>
      <c r="I76" s="49"/>
    </row>
    <row r="77" spans="1:9" hidden="1" x14ac:dyDescent="0.3">
      <c r="A77" s="48">
        <v>64</v>
      </c>
      <c r="B77" s="47" t="e">
        <f>VLOOKUP(A77,Active!$A$143:$Z$150,2,FALSE)</f>
        <v>#N/A</v>
      </c>
      <c r="C77" s="56" t="e">
        <f>VLOOKUP(A77,Active!$A$143:$Z$150,3,FALSE)</f>
        <v>#N/A</v>
      </c>
      <c r="D77" s="47" t="e">
        <f>VLOOKUP(A77,Active!$A$143:$Z$150,6,FALSE)</f>
        <v>#N/A</v>
      </c>
      <c r="E77" s="56" t="e">
        <f>VLOOKUP(A77,Active!$A$143:$Z$150,12,FALSE)</f>
        <v>#N/A</v>
      </c>
      <c r="F77" s="46" t="e">
        <f>VLOOKUP(A77,Active!#REF!,18,FALSE)</f>
        <v>#REF!</v>
      </c>
      <c r="G77" s="49" t="s">
        <v>400</v>
      </c>
      <c r="H77" s="57">
        <v>43362</v>
      </c>
      <c r="I77" s="57">
        <v>44189</v>
      </c>
    </row>
    <row r="78" spans="1:9" x14ac:dyDescent="0.3">
      <c r="A78" s="48">
        <v>152</v>
      </c>
      <c r="B78" s="47" t="e">
        <f>VLOOKUP(A78,Active!$A$143:$Z$150,2,FALSE)</f>
        <v>#N/A</v>
      </c>
      <c r="C78" s="56" t="e">
        <f>VLOOKUP(A78,Active!$A$143:$Z$150,3,FALSE)</f>
        <v>#N/A</v>
      </c>
      <c r="D78" s="47" t="e">
        <f>VLOOKUP(A78,Active!$A$143:$Z$150,6,FALSE)</f>
        <v>#N/A</v>
      </c>
      <c r="E78" s="56" t="e">
        <f>VLOOKUP(A78,Active!$A$143:$Z$150,12,FALSE)</f>
        <v>#N/A</v>
      </c>
      <c r="F78" s="46" t="e">
        <f>VLOOKUP(A78,Active!#REF!,18,FALSE)</f>
        <v>#REF!</v>
      </c>
      <c r="G78" s="49"/>
      <c r="H78" s="49"/>
      <c r="I78" s="49"/>
    </row>
    <row r="79" spans="1:9" hidden="1" x14ac:dyDescent="0.3">
      <c r="A79" s="48">
        <v>65</v>
      </c>
      <c r="B79" s="47" t="e">
        <f>VLOOKUP(A79,Active!$A$143:$Z$150,2,FALSE)</f>
        <v>#N/A</v>
      </c>
      <c r="C79" s="56" t="e">
        <f>VLOOKUP(A79,Active!$A$143:$Z$150,3,FALSE)</f>
        <v>#N/A</v>
      </c>
      <c r="D79" s="47" t="e">
        <f>VLOOKUP(A79,Active!$A$143:$Z$150,6,FALSE)</f>
        <v>#N/A</v>
      </c>
      <c r="E79" s="56" t="e">
        <f>VLOOKUP(A79,Active!$A$143:$Z$150,12,FALSE)</f>
        <v>#N/A</v>
      </c>
      <c r="F79" s="46" t="e">
        <f>VLOOKUP(A79,Active!#REF!,18,FALSE)</f>
        <v>#REF!</v>
      </c>
      <c r="G79" s="49" t="s">
        <v>400</v>
      </c>
      <c r="H79" s="57">
        <v>43362</v>
      </c>
      <c r="I79" s="57">
        <v>43630</v>
      </c>
    </row>
    <row r="80" spans="1:9" x14ac:dyDescent="0.3">
      <c r="A80" s="48">
        <v>167</v>
      </c>
      <c r="B80" s="47" t="e">
        <f>VLOOKUP(A80,Active!$A$143:$Z$150,2,FALSE)</f>
        <v>#N/A</v>
      </c>
      <c r="C80" s="56" t="e">
        <f>VLOOKUP(A80,Active!$A$143:$Z$150,3,FALSE)</f>
        <v>#N/A</v>
      </c>
      <c r="D80" s="47" t="e">
        <f>VLOOKUP(A80,Active!$A$143:$Z$150,6,FALSE)</f>
        <v>#N/A</v>
      </c>
      <c r="E80" s="56" t="e">
        <f>VLOOKUP(A80,Active!$A$143:$Z$150,12,FALSE)</f>
        <v>#N/A</v>
      </c>
      <c r="F80" s="46" t="e">
        <f>VLOOKUP(A80,Active!#REF!,18,FALSE)</f>
        <v>#REF!</v>
      </c>
      <c r="G80" s="49"/>
      <c r="H80" s="49"/>
      <c r="I80" s="49"/>
    </row>
    <row r="81" spans="1:9" x14ac:dyDescent="0.3">
      <c r="A81" s="48">
        <v>66</v>
      </c>
      <c r="B81" s="47" t="e">
        <f>VLOOKUP(A81,Active!$A$143:$Z$150,2,FALSE)</f>
        <v>#N/A</v>
      </c>
      <c r="C81" s="56" t="e">
        <f>VLOOKUP(A81,Active!$A$143:$Z$150,3,FALSE)</f>
        <v>#N/A</v>
      </c>
      <c r="D81" s="47" t="e">
        <f>VLOOKUP(A81,Active!$A$143:$Z$150,6,FALSE)</f>
        <v>#N/A</v>
      </c>
      <c r="E81" s="56" t="e">
        <f>VLOOKUP(A81,Active!$A$143:$Z$150,12,FALSE)</f>
        <v>#N/A</v>
      </c>
      <c r="F81" s="46" t="e">
        <f>VLOOKUP(A81,Active!#REF!,18,FALSE)</f>
        <v>#REF!</v>
      </c>
      <c r="G81" s="49"/>
      <c r="H81" s="49"/>
      <c r="I81" s="49"/>
    </row>
    <row r="82" spans="1:9" x14ac:dyDescent="0.3">
      <c r="A82" s="48">
        <v>143</v>
      </c>
      <c r="B82" s="47" t="e">
        <f>VLOOKUP(A82,Active!$A$143:$Z$150,2,FALSE)</f>
        <v>#N/A</v>
      </c>
      <c r="C82" s="56" t="e">
        <f>VLOOKUP(A82,Active!$A$143:$Z$150,3,FALSE)</f>
        <v>#N/A</v>
      </c>
      <c r="D82" s="47" t="e">
        <f>VLOOKUP(A82,Active!$A$143:$Z$150,6,FALSE)</f>
        <v>#N/A</v>
      </c>
      <c r="E82" s="56" t="e">
        <f>VLOOKUP(A82,Active!$A$143:$Z$150,12,FALSE)</f>
        <v>#N/A</v>
      </c>
      <c r="F82" s="46" t="e">
        <f>VLOOKUP(A82,Active!#REF!,18,FALSE)</f>
        <v>#REF!</v>
      </c>
      <c r="G82" s="49"/>
      <c r="H82" s="49"/>
      <c r="I82" s="49"/>
    </row>
    <row r="83" spans="1:9" hidden="1" x14ac:dyDescent="0.3">
      <c r="A83" s="48">
        <v>67</v>
      </c>
      <c r="B83" s="47" t="e">
        <f>VLOOKUP(A83,Active!$A$143:$Z$150,2,FALSE)</f>
        <v>#N/A</v>
      </c>
      <c r="C83" s="56" t="e">
        <f>VLOOKUP(A83,Active!$A$143:$Z$150,3,FALSE)</f>
        <v>#N/A</v>
      </c>
      <c r="D83" s="47" t="e">
        <f>VLOOKUP(A83,Active!$A$143:$Z$150,6,FALSE)</f>
        <v>#N/A</v>
      </c>
      <c r="E83" s="56" t="e">
        <f>VLOOKUP(A83,Active!$A$143:$Z$150,12,FALSE)</f>
        <v>#N/A</v>
      </c>
      <c r="F83" s="46" t="e">
        <f>VLOOKUP(A83,Active!#REF!,18,FALSE)</f>
        <v>#REF!</v>
      </c>
      <c r="G83" s="49" t="s">
        <v>400</v>
      </c>
      <c r="H83" s="57">
        <v>43362</v>
      </c>
      <c r="I83" s="57">
        <v>44189</v>
      </c>
    </row>
    <row r="84" spans="1:9" hidden="1" x14ac:dyDescent="0.3">
      <c r="A84" s="48">
        <v>68</v>
      </c>
      <c r="B84" s="47" t="e">
        <f>VLOOKUP(A84,Active!$A$143:$Z$150,2,FALSE)</f>
        <v>#N/A</v>
      </c>
      <c r="C84" s="56" t="e">
        <f>VLOOKUP(A84,Active!$A$143:$Z$150,3,FALSE)</f>
        <v>#N/A</v>
      </c>
      <c r="D84" s="47" t="e">
        <f>VLOOKUP(A84,Active!$A$143:$Z$150,6,FALSE)</f>
        <v>#N/A</v>
      </c>
      <c r="E84" s="56" t="e">
        <f>VLOOKUP(A84,Active!$A$143:$Z$150,12,FALSE)</f>
        <v>#N/A</v>
      </c>
      <c r="F84" s="46" t="e">
        <f>VLOOKUP(A84,Active!#REF!,18,FALSE)</f>
        <v>#REF!</v>
      </c>
      <c r="G84" s="49" t="s">
        <v>400</v>
      </c>
      <c r="H84" s="57">
        <v>43362</v>
      </c>
      <c r="I84" s="57">
        <v>44189</v>
      </c>
    </row>
    <row r="85" spans="1:9" x14ac:dyDescent="0.3">
      <c r="A85" s="48">
        <v>69</v>
      </c>
      <c r="B85" s="47" t="e">
        <f>VLOOKUP(A85,Active!$A$143:$Z$150,2,FALSE)</f>
        <v>#N/A</v>
      </c>
      <c r="C85" s="56" t="e">
        <f>VLOOKUP(A85,Active!$A$143:$Z$150,3,FALSE)</f>
        <v>#N/A</v>
      </c>
      <c r="D85" s="47" t="e">
        <f>VLOOKUP(A85,Active!$A$143:$Z$150,6,FALSE)</f>
        <v>#N/A</v>
      </c>
      <c r="E85" s="56" t="e">
        <f>VLOOKUP(A85,Active!$A$143:$Z$150,12,FALSE)</f>
        <v>#N/A</v>
      </c>
      <c r="F85" s="46" t="e">
        <f>VLOOKUP(A85,Active!#REF!,18,FALSE)</f>
        <v>#REF!</v>
      </c>
      <c r="G85" s="49"/>
      <c r="H85" s="49"/>
      <c r="I85" s="49"/>
    </row>
    <row r="86" spans="1:9" x14ac:dyDescent="0.3">
      <c r="A86" s="48">
        <v>70</v>
      </c>
      <c r="B86" s="47" t="e">
        <f>VLOOKUP(A86,Active!$A$143:$Z$150,2,FALSE)</f>
        <v>#N/A</v>
      </c>
      <c r="C86" s="56" t="e">
        <f>VLOOKUP(A86,Active!$A$143:$Z$150,3,FALSE)</f>
        <v>#N/A</v>
      </c>
      <c r="D86" s="47" t="e">
        <f>VLOOKUP(A86,Active!$A$143:$Z$150,6,FALSE)</f>
        <v>#N/A</v>
      </c>
      <c r="E86" s="56" t="e">
        <f>VLOOKUP(A86,Active!$A$143:$Z$150,12,FALSE)</f>
        <v>#N/A</v>
      </c>
      <c r="F86" s="46" t="e">
        <f>VLOOKUP(A86,Active!#REF!,18,FALSE)</f>
        <v>#REF!</v>
      </c>
      <c r="G86" s="49" t="s">
        <v>400</v>
      </c>
      <c r="H86" s="57">
        <v>43362</v>
      </c>
      <c r="I86" s="57">
        <v>44189</v>
      </c>
    </row>
    <row r="87" spans="1:9" x14ac:dyDescent="0.3">
      <c r="A87" s="48">
        <v>171</v>
      </c>
      <c r="B87" s="47" t="e">
        <f>VLOOKUP(A87,Active!$A$143:$Z$150,2,FALSE)</f>
        <v>#N/A</v>
      </c>
      <c r="C87" s="56" t="e">
        <f>VLOOKUP(A87,Active!$A$143:$Z$150,3,FALSE)</f>
        <v>#N/A</v>
      </c>
      <c r="D87" s="47" t="e">
        <f>VLOOKUP(A87,Active!$A$143:$Z$150,6,FALSE)</f>
        <v>#N/A</v>
      </c>
      <c r="E87" s="56" t="e">
        <f>VLOOKUP(A87,Active!$A$143:$Z$150,12,FALSE)</f>
        <v>#N/A</v>
      </c>
      <c r="F87" s="46" t="e">
        <f>VLOOKUP(A87,Active!#REF!,18,FALSE)</f>
        <v>#REF!</v>
      </c>
      <c r="G87" s="49"/>
      <c r="H87" s="49"/>
      <c r="I87" s="49"/>
    </row>
    <row r="88" spans="1:9" hidden="1" x14ac:dyDescent="0.3">
      <c r="A88" s="48">
        <v>72</v>
      </c>
      <c r="B88" s="47" t="e">
        <f>VLOOKUP(A88,Active!$A$143:$Z$150,2,FALSE)</f>
        <v>#N/A</v>
      </c>
      <c r="C88" s="56" t="e">
        <f>VLOOKUP(A88,Active!$A$143:$Z$150,3,FALSE)</f>
        <v>#N/A</v>
      </c>
      <c r="D88" s="47" t="e">
        <f>VLOOKUP(A88,Active!$A$143:$Z$150,6,FALSE)</f>
        <v>#N/A</v>
      </c>
      <c r="E88" s="56" t="e">
        <f>VLOOKUP(A88,Active!$A$143:$Z$150,12,FALSE)</f>
        <v>#N/A</v>
      </c>
      <c r="F88" s="46" t="e">
        <f>VLOOKUP(A88,Active!#REF!,18,FALSE)</f>
        <v>#REF!</v>
      </c>
      <c r="G88" s="49"/>
      <c r="H88" s="49"/>
      <c r="I88" s="49"/>
    </row>
    <row r="89" spans="1:9" x14ac:dyDescent="0.3">
      <c r="A89" s="48">
        <v>73</v>
      </c>
      <c r="B89" s="47" t="e">
        <f>VLOOKUP(A89,Active!$A$143:$Z$150,2,FALSE)</f>
        <v>#N/A</v>
      </c>
      <c r="C89" s="56" t="e">
        <f>VLOOKUP(A89,Active!$A$143:$Z$150,3,FALSE)</f>
        <v>#N/A</v>
      </c>
      <c r="D89" s="47" t="e">
        <f>VLOOKUP(A89,Active!$A$143:$Z$150,6,FALSE)</f>
        <v>#N/A</v>
      </c>
      <c r="E89" s="56" t="e">
        <f>VLOOKUP(A89,Active!$A$143:$Z$150,12,FALSE)</f>
        <v>#N/A</v>
      </c>
      <c r="F89" s="46" t="e">
        <f>VLOOKUP(A89,Active!#REF!,18,FALSE)</f>
        <v>#REF!</v>
      </c>
      <c r="G89" s="49"/>
      <c r="H89" s="49"/>
      <c r="I89" s="49"/>
    </row>
    <row r="90" spans="1:9" x14ac:dyDescent="0.3">
      <c r="A90" s="48">
        <v>74</v>
      </c>
      <c r="B90" s="47" t="e">
        <f>VLOOKUP(A90,Active!$A$143:$Z$150,2,FALSE)</f>
        <v>#N/A</v>
      </c>
      <c r="C90" s="56" t="e">
        <f>VLOOKUP(A90,Active!$A$143:$Z$150,3,FALSE)</f>
        <v>#N/A</v>
      </c>
      <c r="D90" s="47" t="e">
        <f>VLOOKUP(A90,Active!$A$143:$Z$150,6,FALSE)</f>
        <v>#N/A</v>
      </c>
      <c r="E90" s="56" t="e">
        <f>VLOOKUP(A90,Active!$A$143:$Z$150,12,FALSE)</f>
        <v>#N/A</v>
      </c>
      <c r="F90" s="46" t="e">
        <f>VLOOKUP(A90,Active!#REF!,18,FALSE)</f>
        <v>#REF!</v>
      </c>
      <c r="G90" s="49"/>
      <c r="H90" s="49"/>
      <c r="I90" s="49"/>
    </row>
    <row r="91" spans="1:9" x14ac:dyDescent="0.3">
      <c r="A91" s="48">
        <v>75</v>
      </c>
      <c r="B91" s="47" t="e">
        <f>VLOOKUP(A91,Active!$A$143:$Z$150,2,FALSE)</f>
        <v>#N/A</v>
      </c>
      <c r="C91" s="56" t="e">
        <f>VLOOKUP(A91,Active!$A$143:$Z$150,3,FALSE)</f>
        <v>#N/A</v>
      </c>
      <c r="D91" s="47" t="e">
        <f>VLOOKUP(A91,Active!$A$143:$Z$150,6,FALSE)</f>
        <v>#N/A</v>
      </c>
      <c r="E91" s="56" t="e">
        <f>VLOOKUP(A91,Active!$A$143:$Z$150,12,FALSE)</f>
        <v>#N/A</v>
      </c>
      <c r="F91" s="46" t="e">
        <f>VLOOKUP(A91,Active!#REF!,18,FALSE)</f>
        <v>#REF!</v>
      </c>
      <c r="G91" s="49"/>
      <c r="H91" s="49"/>
      <c r="I91" s="49"/>
    </row>
    <row r="92" spans="1:9" x14ac:dyDescent="0.3">
      <c r="A92" s="48">
        <v>76</v>
      </c>
      <c r="B92" s="47" t="e">
        <f>VLOOKUP(A92,Active!$A$143:$Z$150,2,FALSE)</f>
        <v>#N/A</v>
      </c>
      <c r="C92" s="56" t="e">
        <f>VLOOKUP(A92,Active!$A$143:$Z$150,3,FALSE)</f>
        <v>#N/A</v>
      </c>
      <c r="D92" s="47" t="e">
        <f>VLOOKUP(A92,Active!$A$143:$Z$150,6,FALSE)</f>
        <v>#N/A</v>
      </c>
      <c r="E92" s="56" t="e">
        <f>VLOOKUP(A92,Active!$A$143:$Z$150,12,FALSE)</f>
        <v>#N/A</v>
      </c>
      <c r="F92" s="46" t="e">
        <f>VLOOKUP(A92,Active!#REF!,18,FALSE)</f>
        <v>#REF!</v>
      </c>
      <c r="G92" s="49"/>
      <c r="H92" s="49"/>
      <c r="I92" s="49"/>
    </row>
    <row r="93" spans="1:9" x14ac:dyDescent="0.3">
      <c r="A93" s="48">
        <v>77</v>
      </c>
      <c r="B93" s="47" t="e">
        <f>VLOOKUP(A93,Active!$A$143:$Z$150,2,FALSE)</f>
        <v>#N/A</v>
      </c>
      <c r="C93" s="56" t="e">
        <f>VLOOKUP(A93,Active!$A$143:$Z$150,3,FALSE)</f>
        <v>#N/A</v>
      </c>
      <c r="D93" s="47" t="e">
        <f>VLOOKUP(A93,Active!$A$143:$Z$150,6,FALSE)</f>
        <v>#N/A</v>
      </c>
      <c r="E93" s="56" t="e">
        <f>VLOOKUP(A93,Active!$A$143:$Z$150,12,FALSE)</f>
        <v>#N/A</v>
      </c>
      <c r="F93" s="46" t="e">
        <f>VLOOKUP(A93,Active!#REF!,18,FALSE)</f>
        <v>#REF!</v>
      </c>
      <c r="G93" s="49"/>
      <c r="H93" s="49"/>
      <c r="I93" s="49"/>
    </row>
    <row r="94" spans="1:9" x14ac:dyDescent="0.3">
      <c r="A94" s="48">
        <v>78</v>
      </c>
      <c r="B94" s="47" t="e">
        <f>VLOOKUP(A94,Active!$A$143:$Z$150,2,FALSE)</f>
        <v>#N/A</v>
      </c>
      <c r="C94" s="56" t="e">
        <f>VLOOKUP(A94,Active!$A$143:$Z$150,3,FALSE)</f>
        <v>#N/A</v>
      </c>
      <c r="D94" s="47" t="e">
        <f>VLOOKUP(A94,Active!$A$143:$Z$150,6,FALSE)</f>
        <v>#N/A</v>
      </c>
      <c r="E94" s="56" t="e">
        <f>VLOOKUP(A94,Active!$A$143:$Z$150,12,FALSE)</f>
        <v>#N/A</v>
      </c>
      <c r="F94" s="46" t="e">
        <f>VLOOKUP(A94,Active!#REF!,18,FALSE)</f>
        <v>#REF!</v>
      </c>
      <c r="G94" s="49"/>
      <c r="H94" s="49"/>
      <c r="I94" s="49"/>
    </row>
    <row r="95" spans="1:9" x14ac:dyDescent="0.3">
      <c r="A95" s="48">
        <v>79</v>
      </c>
      <c r="B95" s="47" t="e">
        <f>VLOOKUP(A95,Active!$A$143:$Z$150,2,FALSE)</f>
        <v>#N/A</v>
      </c>
      <c r="C95" s="56" t="e">
        <f>VLOOKUP(A95,Active!$A$143:$Z$150,3,FALSE)</f>
        <v>#N/A</v>
      </c>
      <c r="D95" s="47" t="e">
        <f>VLOOKUP(A95,Active!$A$143:$Z$150,6,FALSE)</f>
        <v>#N/A</v>
      </c>
      <c r="E95" s="56" t="e">
        <f>VLOOKUP(A95,Active!$A$143:$Z$150,12,FALSE)</f>
        <v>#N/A</v>
      </c>
      <c r="F95" s="46" t="e">
        <f>VLOOKUP(A95,Active!#REF!,18,FALSE)</f>
        <v>#REF!</v>
      </c>
      <c r="G95" s="49"/>
      <c r="H95" s="49"/>
      <c r="I95" s="49"/>
    </row>
    <row r="96" spans="1:9" hidden="1" x14ac:dyDescent="0.3">
      <c r="A96" s="48">
        <v>80</v>
      </c>
      <c r="B96" s="47" t="e">
        <f>VLOOKUP(A96,Active!$A$143:$Z$150,2,FALSE)</f>
        <v>#N/A</v>
      </c>
      <c r="C96" s="56" t="e">
        <f>VLOOKUP(A96,Active!$A$143:$Z$150,3,FALSE)</f>
        <v>#N/A</v>
      </c>
      <c r="D96" s="47" t="e">
        <f>VLOOKUP(A96,Active!$A$143:$Z$150,6,FALSE)</f>
        <v>#N/A</v>
      </c>
      <c r="E96" s="56" t="e">
        <f>VLOOKUP(A96,Active!$A$143:$Z$150,12,FALSE)</f>
        <v>#N/A</v>
      </c>
      <c r="F96" s="46" t="e">
        <f>VLOOKUP(A96,Active!#REF!,18,FALSE)</f>
        <v>#REF!</v>
      </c>
      <c r="G96" s="49"/>
      <c r="H96" s="49"/>
      <c r="I96" s="49"/>
    </row>
    <row r="97" spans="1:9" x14ac:dyDescent="0.3">
      <c r="A97" s="48">
        <v>168</v>
      </c>
      <c r="B97" s="47" t="e">
        <f>VLOOKUP(A97,Active!$A$143:$Z$150,2,FALSE)</f>
        <v>#N/A</v>
      </c>
      <c r="C97" s="56" t="e">
        <f>VLOOKUP(A97,Active!$A$143:$Z$150,3,FALSE)</f>
        <v>#N/A</v>
      </c>
      <c r="D97" s="47" t="e">
        <f>VLOOKUP(A97,Active!$A$143:$Z$150,6,FALSE)</f>
        <v>#N/A</v>
      </c>
      <c r="E97" s="56" t="e">
        <f>VLOOKUP(A97,Active!$A$143:$Z$150,12,FALSE)</f>
        <v>#N/A</v>
      </c>
      <c r="F97" s="46" t="e">
        <f>VLOOKUP(A97,Active!#REF!,18,FALSE)</f>
        <v>#REF!</v>
      </c>
      <c r="G97" s="49"/>
      <c r="H97" s="49"/>
      <c r="I97" s="49"/>
    </row>
    <row r="98" spans="1:9" x14ac:dyDescent="0.3">
      <c r="A98" s="48">
        <v>158</v>
      </c>
      <c r="B98" s="47" t="e">
        <f>VLOOKUP(A98,Active!$A$143:$Z$150,2,FALSE)</f>
        <v>#N/A</v>
      </c>
      <c r="C98" s="56" t="e">
        <f>VLOOKUP(A98,Active!$A$143:$Z$150,3,FALSE)</f>
        <v>#N/A</v>
      </c>
      <c r="D98" s="47" t="e">
        <f>VLOOKUP(A98,Active!$A$143:$Z$150,6,FALSE)</f>
        <v>#N/A</v>
      </c>
      <c r="E98" s="56" t="e">
        <f>VLOOKUP(A98,Active!$A$143:$Z$150,12,FALSE)</f>
        <v>#N/A</v>
      </c>
      <c r="F98" s="46" t="e">
        <f>VLOOKUP(A98,Active!#REF!,18,FALSE)</f>
        <v>#REF!</v>
      </c>
      <c r="G98" s="49"/>
      <c r="H98" s="49"/>
      <c r="I98" s="49"/>
    </row>
    <row r="99" spans="1:9" x14ac:dyDescent="0.3">
      <c r="A99" s="48">
        <v>82</v>
      </c>
      <c r="B99" s="47" t="e">
        <f>VLOOKUP(A99,Active!$A$143:$Z$150,2,FALSE)</f>
        <v>#N/A</v>
      </c>
      <c r="C99" s="56" t="e">
        <f>VLOOKUP(A99,Active!$A$143:$Z$150,3,FALSE)</f>
        <v>#N/A</v>
      </c>
      <c r="D99" s="47" t="e">
        <f>VLOOKUP(A99,Active!$A$143:$Z$150,6,FALSE)</f>
        <v>#N/A</v>
      </c>
      <c r="E99" s="56" t="e">
        <f>VLOOKUP(A99,Active!$A$143:$Z$150,12,FALSE)</f>
        <v>#N/A</v>
      </c>
      <c r="F99" s="46" t="e">
        <f>VLOOKUP(A99,Active!#REF!,18,FALSE)</f>
        <v>#REF!</v>
      </c>
      <c r="G99" s="49" t="s">
        <v>400</v>
      </c>
      <c r="H99" s="57">
        <v>44116</v>
      </c>
      <c r="I99" s="57">
        <v>44116</v>
      </c>
    </row>
    <row r="100" spans="1:9" x14ac:dyDescent="0.3">
      <c r="A100" s="48">
        <v>83</v>
      </c>
      <c r="B100" s="47" t="e">
        <f>VLOOKUP(A100,Active!$A$143:$Z$150,2,FALSE)</f>
        <v>#N/A</v>
      </c>
      <c r="C100" s="56" t="e">
        <f>VLOOKUP(A100,Active!$A$143:$Z$150,3,FALSE)</f>
        <v>#N/A</v>
      </c>
      <c r="D100" s="47" t="e">
        <f>VLOOKUP(A100,Active!$A$143:$Z$150,6,FALSE)</f>
        <v>#N/A</v>
      </c>
      <c r="E100" s="56" t="e">
        <f>VLOOKUP(A100,Active!$A$143:$Z$150,12,FALSE)</f>
        <v>#N/A</v>
      </c>
      <c r="F100" s="46" t="e">
        <f>VLOOKUP(A100,Active!#REF!,18,FALSE)</f>
        <v>#REF!</v>
      </c>
      <c r="G100" s="49" t="s">
        <v>400</v>
      </c>
      <c r="H100" s="57">
        <v>44116</v>
      </c>
      <c r="I100" s="57">
        <v>44116</v>
      </c>
    </row>
    <row r="101" spans="1:9" x14ac:dyDescent="0.3">
      <c r="A101" s="48">
        <v>129</v>
      </c>
      <c r="B101" s="47" t="e">
        <f>VLOOKUP(A101,Active!$A$143:$Z$150,2,FALSE)</f>
        <v>#N/A</v>
      </c>
      <c r="C101" s="56" t="e">
        <f>VLOOKUP(A101,Active!$A$143:$Z$150,3,FALSE)</f>
        <v>#N/A</v>
      </c>
      <c r="D101" s="47" t="e">
        <f>VLOOKUP(A101,Active!$A$143:$Z$150,6,FALSE)</f>
        <v>#N/A</v>
      </c>
      <c r="E101" s="56" t="e">
        <f>VLOOKUP(A101,Active!$A$143:$Z$150,12,FALSE)</f>
        <v>#N/A</v>
      </c>
      <c r="F101" s="46" t="e">
        <f>VLOOKUP(A101,Active!#REF!,18,FALSE)</f>
        <v>#REF!</v>
      </c>
      <c r="G101" s="49"/>
      <c r="H101" s="49"/>
      <c r="I101" s="49"/>
    </row>
    <row r="102" spans="1:9" hidden="1" x14ac:dyDescent="0.3">
      <c r="A102" s="48">
        <v>147</v>
      </c>
      <c r="B102" s="47" t="e">
        <f>VLOOKUP(A102,Active!$A$143:$Z$150,2,FALSE)</f>
        <v>#N/A</v>
      </c>
      <c r="C102" s="56" t="e">
        <f>VLOOKUP(A102,Active!$A$143:$Z$150,3,FALSE)</f>
        <v>#N/A</v>
      </c>
      <c r="D102" s="47" t="e">
        <f>VLOOKUP(A102,Active!$A$143:$Z$150,6,FALSE)</f>
        <v>#N/A</v>
      </c>
      <c r="E102" s="56" t="e">
        <f>VLOOKUP(A102,Active!$A$143:$Z$150,12,FALSE)</f>
        <v>#N/A</v>
      </c>
      <c r="F102" s="46" t="e">
        <f>VLOOKUP(A102,Active!#REF!,18,FALSE)</f>
        <v>#REF!</v>
      </c>
      <c r="G102" s="49"/>
      <c r="H102" s="49"/>
      <c r="I102" s="49"/>
    </row>
    <row r="103" spans="1:9" x14ac:dyDescent="0.3">
      <c r="A103" s="48">
        <v>140</v>
      </c>
      <c r="B103" s="47" t="e">
        <f>VLOOKUP(A103,Active!$A$143:$Z$150,2,FALSE)</f>
        <v>#N/A</v>
      </c>
      <c r="C103" s="56" t="e">
        <f>VLOOKUP(A103,Active!$A$143:$Z$150,3,FALSE)</f>
        <v>#N/A</v>
      </c>
      <c r="D103" s="47" t="e">
        <f>VLOOKUP(A103,Active!$A$143:$Z$150,6,FALSE)</f>
        <v>#N/A</v>
      </c>
      <c r="E103" s="56" t="e">
        <f>VLOOKUP(A103,Active!$A$143:$Z$150,12,FALSE)</f>
        <v>#N/A</v>
      </c>
      <c r="F103" s="46" t="e">
        <f>VLOOKUP(A103,Active!#REF!,18,FALSE)</f>
        <v>#REF!</v>
      </c>
      <c r="G103" s="49"/>
      <c r="H103" s="49"/>
      <c r="I103" s="49"/>
    </row>
    <row r="104" spans="1:9" hidden="1" x14ac:dyDescent="0.3">
      <c r="A104" s="48">
        <v>141</v>
      </c>
      <c r="B104" s="47" t="e">
        <f>VLOOKUP(A104,Active!$A$143:$Z$150,2,FALSE)</f>
        <v>#N/A</v>
      </c>
      <c r="C104" s="56" t="e">
        <f>VLOOKUP(A104,Active!$A$143:$Z$150,3,FALSE)</f>
        <v>#N/A</v>
      </c>
      <c r="D104" s="47" t="e">
        <f>VLOOKUP(A104,Active!$A$143:$Z$150,6,FALSE)</f>
        <v>#N/A</v>
      </c>
      <c r="E104" s="56" t="e">
        <f>VLOOKUP(A104,Active!$A$143:$Z$150,12,FALSE)</f>
        <v>#N/A</v>
      </c>
      <c r="F104" s="46" t="e">
        <f>VLOOKUP(A104,Active!#REF!,18,FALSE)</f>
        <v>#REF!</v>
      </c>
      <c r="G104" s="49"/>
      <c r="H104" s="49"/>
      <c r="I104" s="49"/>
    </row>
    <row r="105" spans="1:9" x14ac:dyDescent="0.3">
      <c r="A105" s="48">
        <v>173</v>
      </c>
      <c r="B105" s="47" t="e">
        <f>VLOOKUP(A105,Active!$A$143:$Z$150,2,FALSE)</f>
        <v>#N/A</v>
      </c>
      <c r="C105" s="56" t="e">
        <f>VLOOKUP(A105,Active!$A$143:$Z$150,3,FALSE)</f>
        <v>#N/A</v>
      </c>
      <c r="D105" s="47" t="e">
        <f>VLOOKUP(A105,Active!$A$143:$Z$150,6,FALSE)</f>
        <v>#N/A</v>
      </c>
      <c r="E105" s="56" t="e">
        <f>VLOOKUP(A105,Active!$A$143:$Z$150,12,FALSE)</f>
        <v>#N/A</v>
      </c>
      <c r="F105" s="46" t="e">
        <f>VLOOKUP(A105,Active!#REF!,18,FALSE)</f>
        <v>#REF!</v>
      </c>
      <c r="G105" s="49"/>
      <c r="H105" s="49"/>
      <c r="I105" s="49"/>
    </row>
    <row r="106" spans="1:9" x14ac:dyDescent="0.3">
      <c r="A106" s="48">
        <v>87</v>
      </c>
      <c r="B106" s="47" t="e">
        <f>VLOOKUP(A106,Active!$A$143:$Z$150,2,FALSE)</f>
        <v>#N/A</v>
      </c>
      <c r="C106" s="56" t="e">
        <f>VLOOKUP(A106,Active!$A$143:$Z$150,3,FALSE)</f>
        <v>#N/A</v>
      </c>
      <c r="D106" s="47" t="e">
        <f>VLOOKUP(A106,Active!$A$143:$Z$150,6,FALSE)</f>
        <v>#N/A</v>
      </c>
      <c r="E106" s="56" t="e">
        <f>VLOOKUP(A106,Active!$A$143:$Z$150,12,FALSE)</f>
        <v>#N/A</v>
      </c>
      <c r="F106" s="46" t="e">
        <f>VLOOKUP(A106,Active!#REF!,18,FALSE)</f>
        <v>#REF!</v>
      </c>
      <c r="G106" s="49" t="s">
        <v>400</v>
      </c>
      <c r="H106" s="57">
        <v>43362</v>
      </c>
      <c r="I106" s="57">
        <v>44189</v>
      </c>
    </row>
    <row r="107" spans="1:9" x14ac:dyDescent="0.3">
      <c r="A107" s="48">
        <v>88</v>
      </c>
      <c r="B107" s="47" t="e">
        <f>VLOOKUP(A107,Active!$A$143:$Z$150,2,FALSE)</f>
        <v>#N/A</v>
      </c>
      <c r="C107" s="56" t="e">
        <f>VLOOKUP(A107,Active!$A$143:$Z$150,3,FALSE)</f>
        <v>#N/A</v>
      </c>
      <c r="D107" s="47" t="e">
        <f>VLOOKUP(A107,Active!$A$143:$Z$150,6,FALSE)</f>
        <v>#N/A</v>
      </c>
      <c r="E107" s="56" t="e">
        <f>VLOOKUP(A107,Active!$A$143:$Z$150,12,FALSE)</f>
        <v>#N/A</v>
      </c>
      <c r="F107" s="46" t="e">
        <f>VLOOKUP(A107,Active!#REF!,18,FALSE)</f>
        <v>#REF!</v>
      </c>
      <c r="G107" s="49"/>
      <c r="H107" s="49"/>
      <c r="I107" s="49"/>
    </row>
    <row r="108" spans="1:9" x14ac:dyDescent="0.3">
      <c r="A108" s="48">
        <v>159</v>
      </c>
      <c r="B108" s="47" t="e">
        <f>VLOOKUP(A108,Active!$A$143:$Z$150,2,FALSE)</f>
        <v>#N/A</v>
      </c>
      <c r="C108" s="56" t="e">
        <f>VLOOKUP(A108,Active!$A$143:$Z$150,3,FALSE)</f>
        <v>#N/A</v>
      </c>
      <c r="D108" s="47" t="e">
        <f>VLOOKUP(A108,Active!$A$143:$Z$150,6,FALSE)</f>
        <v>#N/A</v>
      </c>
      <c r="E108" s="56" t="e">
        <f>VLOOKUP(A108,Active!$A$143:$Z$150,12,FALSE)</f>
        <v>#N/A</v>
      </c>
      <c r="F108" s="46" t="e">
        <f>VLOOKUP(A108,Active!#REF!,18,FALSE)</f>
        <v>#REF!</v>
      </c>
      <c r="G108" s="49"/>
      <c r="H108" s="49"/>
      <c r="I108" s="49"/>
    </row>
    <row r="109" spans="1:9" hidden="1" x14ac:dyDescent="0.3">
      <c r="A109" s="48">
        <v>89</v>
      </c>
      <c r="B109" s="47" t="e">
        <f>VLOOKUP(A109,Active!$A$143:$Z$150,2,FALSE)</f>
        <v>#N/A</v>
      </c>
      <c r="C109" s="56" t="e">
        <f>VLOOKUP(A109,Active!$A$143:$Z$150,3,FALSE)</f>
        <v>#N/A</v>
      </c>
      <c r="D109" s="47" t="e">
        <f>VLOOKUP(A109,Active!$A$143:$Z$150,6,FALSE)</f>
        <v>#N/A</v>
      </c>
      <c r="E109" s="56" t="e">
        <f>VLOOKUP(A109,Active!$A$143:$Z$150,12,FALSE)</f>
        <v>#N/A</v>
      </c>
      <c r="F109" s="46" t="e">
        <f>VLOOKUP(A109,Active!#REF!,18,FALSE)</f>
        <v>#REF!</v>
      </c>
      <c r="G109" s="49"/>
      <c r="H109" s="49"/>
      <c r="I109" s="49"/>
    </row>
    <row r="110" spans="1:9" x14ac:dyDescent="0.3">
      <c r="A110" s="48">
        <v>90</v>
      </c>
      <c r="B110" s="47" t="e">
        <f>VLOOKUP(A110,Active!$A$143:$Z$150,2,FALSE)</f>
        <v>#N/A</v>
      </c>
      <c r="C110" s="56" t="e">
        <f>VLOOKUP(A110,Active!$A$143:$Z$150,3,FALSE)</f>
        <v>#N/A</v>
      </c>
      <c r="D110" s="47" t="e">
        <f>VLOOKUP(A110,Active!$A$143:$Z$150,6,FALSE)</f>
        <v>#N/A</v>
      </c>
      <c r="E110" s="56" t="e">
        <f>VLOOKUP(A110,Active!$A$143:$Z$150,12,FALSE)</f>
        <v>#N/A</v>
      </c>
      <c r="F110" s="46" t="e">
        <f>VLOOKUP(A110,Active!#REF!,18,FALSE)</f>
        <v>#REF!</v>
      </c>
      <c r="G110" s="49"/>
      <c r="H110" s="49"/>
      <c r="I110" s="49"/>
    </row>
    <row r="111" spans="1:9" hidden="1" x14ac:dyDescent="0.3">
      <c r="A111" s="48">
        <v>91</v>
      </c>
      <c r="B111" s="47" t="e">
        <f>VLOOKUP(A111,Active!$A$143:$Z$150,2,FALSE)</f>
        <v>#N/A</v>
      </c>
      <c r="C111" s="56" t="e">
        <f>VLOOKUP(A111,Active!$A$143:$Z$150,3,FALSE)</f>
        <v>#N/A</v>
      </c>
      <c r="D111" s="47" t="e">
        <f>VLOOKUP(A111,Active!$A$143:$Z$150,6,FALSE)</f>
        <v>#N/A</v>
      </c>
      <c r="E111" s="56" t="e">
        <f>VLOOKUP(A111,Active!$A$143:$Z$150,12,FALSE)</f>
        <v>#N/A</v>
      </c>
      <c r="F111" s="46" t="e">
        <f>VLOOKUP(A111,Active!#REF!,18,FALSE)</f>
        <v>#REF!</v>
      </c>
      <c r="G111" s="49" t="s">
        <v>400</v>
      </c>
      <c r="H111" s="57">
        <v>43362</v>
      </c>
      <c r="I111" s="57">
        <v>44189</v>
      </c>
    </row>
    <row r="112" spans="1:9" x14ac:dyDescent="0.3">
      <c r="A112" s="48">
        <v>92</v>
      </c>
      <c r="B112" s="47" t="e">
        <f>VLOOKUP(A112,Active!$A$143:$Z$150,2,FALSE)</f>
        <v>#N/A</v>
      </c>
      <c r="C112" s="56" t="e">
        <f>VLOOKUP(A112,Active!$A$143:$Z$150,3,FALSE)</f>
        <v>#N/A</v>
      </c>
      <c r="D112" s="47" t="e">
        <f>VLOOKUP(A112,Active!$A$143:$Z$150,6,FALSE)</f>
        <v>#N/A</v>
      </c>
      <c r="E112" s="56" t="e">
        <f>VLOOKUP(A112,Active!$A$143:$Z$150,12,FALSE)</f>
        <v>#N/A</v>
      </c>
      <c r="F112" s="46" t="e">
        <f>VLOOKUP(A112,Active!#REF!,18,FALSE)</f>
        <v>#REF!</v>
      </c>
      <c r="G112" s="49" t="s">
        <v>400</v>
      </c>
      <c r="H112" s="57">
        <v>44082</v>
      </c>
      <c r="I112" s="57">
        <v>44082</v>
      </c>
    </row>
    <row r="113" spans="1:9" x14ac:dyDescent="0.3">
      <c r="A113" s="59">
        <v>94</v>
      </c>
      <c r="B113" s="47" t="e">
        <f>VLOOKUP(A113,Active!$A$143:$Z$150,2,FALSE)</f>
        <v>#N/A</v>
      </c>
      <c r="C113" s="56" t="e">
        <f>VLOOKUP(A113,Active!$A$143:$Z$150,3,FALSE)</f>
        <v>#N/A</v>
      </c>
      <c r="D113" s="47" t="e">
        <f>VLOOKUP(A113,Active!$A$143:$Z$150,6,FALSE)</f>
        <v>#N/A</v>
      </c>
      <c r="E113" s="56" t="e">
        <f>VLOOKUP(A113,Active!$A$143:$Z$150,12,FALSE)</f>
        <v>#N/A</v>
      </c>
      <c r="F113" s="46" t="e">
        <f>VLOOKUP(A113,Active!#REF!,18,FALSE)</f>
        <v>#REF!</v>
      </c>
      <c r="G113" s="47" t="s">
        <v>400</v>
      </c>
      <c r="H113" s="46">
        <v>43621</v>
      </c>
      <c r="I113" s="46">
        <v>43621</v>
      </c>
    </row>
    <row r="114" spans="1:9" x14ac:dyDescent="0.3">
      <c r="A114" s="48">
        <v>153</v>
      </c>
      <c r="B114" s="47" t="e">
        <f>VLOOKUP(A114,Active!$A$143:$Z$150,2,FALSE)</f>
        <v>#N/A</v>
      </c>
      <c r="C114" s="56" t="e">
        <f>VLOOKUP(A114,Active!$A$143:$Z$150,3,FALSE)</f>
        <v>#N/A</v>
      </c>
      <c r="D114" s="47" t="e">
        <f>VLOOKUP(A114,Active!$A$143:$Z$150,6,FALSE)</f>
        <v>#N/A</v>
      </c>
      <c r="E114" s="56" t="e">
        <f>VLOOKUP(A114,Active!$A$143:$Z$150,12,FALSE)</f>
        <v>#N/A</v>
      </c>
      <c r="F114" s="46" t="e">
        <f>VLOOKUP(A114,Active!#REF!,18,FALSE)</f>
        <v>#REF!</v>
      </c>
      <c r="G114" s="49"/>
      <c r="H114" s="49"/>
      <c r="I114" s="49"/>
    </row>
    <row r="115" spans="1:9" x14ac:dyDescent="0.3">
      <c r="A115" s="48">
        <v>95</v>
      </c>
      <c r="B115" s="47" t="e">
        <f>VLOOKUP(A115,Active!$A$143:$Z$150,2,FALSE)</f>
        <v>#N/A</v>
      </c>
      <c r="C115" s="56" t="e">
        <f>VLOOKUP(A115,Active!$A$143:$Z$150,3,FALSE)</f>
        <v>#N/A</v>
      </c>
      <c r="D115" s="47" t="e">
        <f>VLOOKUP(A115,Active!$A$143:$Z$150,6,FALSE)</f>
        <v>#N/A</v>
      </c>
      <c r="E115" s="56" t="e">
        <f>VLOOKUP(A115,Active!$A$143:$Z$150,12,FALSE)</f>
        <v>#N/A</v>
      </c>
      <c r="F115" s="46" t="e">
        <f>VLOOKUP(A115,Active!#REF!,18,FALSE)</f>
        <v>#REF!</v>
      </c>
      <c r="G115" s="49"/>
      <c r="H115" s="49"/>
      <c r="I115" s="49"/>
    </row>
    <row r="116" spans="1:9" x14ac:dyDescent="0.3">
      <c r="A116" s="48">
        <v>96</v>
      </c>
      <c r="B116" s="47" t="e">
        <f>VLOOKUP(A116,Active!$A$143:$Z$150,2,FALSE)</f>
        <v>#N/A</v>
      </c>
      <c r="C116" s="56" t="e">
        <f>VLOOKUP(A116,Active!$A$143:$Z$150,3,FALSE)</f>
        <v>#N/A</v>
      </c>
      <c r="D116" s="47" t="e">
        <f>VLOOKUP(A116,Active!$A$143:$Z$150,6,FALSE)</f>
        <v>#N/A</v>
      </c>
      <c r="E116" s="56" t="e">
        <f>VLOOKUP(A116,Active!$A$143:$Z$150,12,FALSE)</f>
        <v>#N/A</v>
      </c>
      <c r="F116" s="46" t="e">
        <f>VLOOKUP(A116,Active!#REF!,18,FALSE)</f>
        <v>#REF!</v>
      </c>
      <c r="G116" s="49" t="s">
        <v>400</v>
      </c>
      <c r="H116" s="57">
        <v>44116</v>
      </c>
      <c r="I116" s="57">
        <v>44116</v>
      </c>
    </row>
    <row r="117" spans="1:9" x14ac:dyDescent="0.3">
      <c r="A117" s="48">
        <v>97</v>
      </c>
      <c r="B117" s="47" t="e">
        <f>VLOOKUP(A117,Active!$A$143:$Z$150,2,FALSE)</f>
        <v>#N/A</v>
      </c>
      <c r="C117" s="56" t="e">
        <f>VLOOKUP(A117,Active!$A$143:$Z$150,3,FALSE)</f>
        <v>#N/A</v>
      </c>
      <c r="D117" s="47" t="e">
        <f>VLOOKUP(A117,Active!$A$143:$Z$150,6,FALSE)</f>
        <v>#N/A</v>
      </c>
      <c r="E117" s="56" t="e">
        <f>VLOOKUP(A117,Active!$A$143:$Z$150,12,FALSE)</f>
        <v>#N/A</v>
      </c>
      <c r="F117" s="46" t="e">
        <f>VLOOKUP(A117,Active!#REF!,18,FALSE)</f>
        <v>#REF!</v>
      </c>
      <c r="G117" s="49" t="s">
        <v>400</v>
      </c>
      <c r="H117" s="57">
        <v>43864</v>
      </c>
      <c r="I117" s="57">
        <v>43864</v>
      </c>
    </row>
    <row r="118" spans="1:9" hidden="1" x14ac:dyDescent="0.3">
      <c r="A118" s="48">
        <v>99</v>
      </c>
      <c r="B118" s="47" t="e">
        <f>VLOOKUP(A118,Active!$A$143:$Z$150,2,FALSE)</f>
        <v>#N/A</v>
      </c>
      <c r="C118" s="56" t="e">
        <f>VLOOKUP(A118,Active!$A$143:$Z$150,3,FALSE)</f>
        <v>#N/A</v>
      </c>
      <c r="D118" s="47" t="e">
        <f>VLOOKUP(A118,Active!$A$143:$Z$150,6,FALSE)</f>
        <v>#N/A</v>
      </c>
      <c r="E118" s="56" t="e">
        <f>VLOOKUP(A118,Active!$A$143:$Z$150,12,FALSE)</f>
        <v>#N/A</v>
      </c>
      <c r="F118" s="46" t="e">
        <f>VLOOKUP(A118,Active!#REF!,18,FALSE)</f>
        <v>#REF!</v>
      </c>
      <c r="G118" s="49" t="s">
        <v>400</v>
      </c>
      <c r="H118" s="57">
        <v>43362</v>
      </c>
      <c r="I118" s="57">
        <v>43630</v>
      </c>
    </row>
    <row r="119" spans="1:9" x14ac:dyDescent="0.3">
      <c r="A119" s="48">
        <v>139</v>
      </c>
      <c r="B119" s="47" t="e">
        <f>VLOOKUP(A119,Active!$A$143:$Z$150,2,FALSE)</f>
        <v>#N/A</v>
      </c>
      <c r="C119" s="56" t="e">
        <f>VLOOKUP(A119,Active!$A$143:$Z$150,3,FALSE)</f>
        <v>#N/A</v>
      </c>
      <c r="D119" s="47" t="e">
        <f>VLOOKUP(A119,Active!$A$143:$Z$150,6,FALSE)</f>
        <v>#N/A</v>
      </c>
      <c r="E119" s="56" t="e">
        <f>VLOOKUP(A119,Active!$A$143:$Z$150,12,FALSE)</f>
        <v>#N/A</v>
      </c>
      <c r="F119" s="46" t="e">
        <f>VLOOKUP(A119,Active!#REF!,18,FALSE)</f>
        <v>#REF!</v>
      </c>
      <c r="G119" s="49"/>
      <c r="H119" s="49"/>
      <c r="I119" s="49"/>
    </row>
    <row r="120" spans="1:9" x14ac:dyDescent="0.3">
      <c r="A120" s="48">
        <v>102</v>
      </c>
      <c r="B120" s="47" t="e">
        <f>VLOOKUP(A120,Active!$A$143:$Z$150,2,FALSE)</f>
        <v>#N/A</v>
      </c>
      <c r="C120" s="56" t="e">
        <f>VLOOKUP(A120,Active!$A$143:$Z$150,3,FALSE)</f>
        <v>#N/A</v>
      </c>
      <c r="D120" s="47" t="e">
        <f>VLOOKUP(A120,Active!$A$143:$Z$150,6,FALSE)</f>
        <v>#N/A</v>
      </c>
      <c r="E120" s="56" t="e">
        <f>VLOOKUP(A120,Active!$A$143:$Z$150,12,FALSE)</f>
        <v>#N/A</v>
      </c>
      <c r="F120" s="46" t="e">
        <f>VLOOKUP(A120,Active!#REF!,18,FALSE)</f>
        <v>#REF!</v>
      </c>
      <c r="G120" s="49" t="s">
        <v>400</v>
      </c>
      <c r="H120" s="57">
        <v>43362</v>
      </c>
      <c r="I120" s="57">
        <v>44189</v>
      </c>
    </row>
    <row r="121" spans="1:9" x14ac:dyDescent="0.3">
      <c r="A121" s="48">
        <v>142</v>
      </c>
      <c r="B121" s="47" t="e">
        <f>VLOOKUP(A121,Active!$A$143:$Z$150,2,FALSE)</f>
        <v>#N/A</v>
      </c>
      <c r="C121" s="56" t="e">
        <f>VLOOKUP(A121,Active!$A$143:$Z$150,3,FALSE)</f>
        <v>#N/A</v>
      </c>
      <c r="D121" s="47" t="e">
        <f>VLOOKUP(A121,Active!$A$143:$Z$150,6,FALSE)</f>
        <v>#N/A</v>
      </c>
      <c r="E121" s="56" t="e">
        <f>VLOOKUP(A121,Active!$A$143:$Z$150,12,FALSE)</f>
        <v>#N/A</v>
      </c>
      <c r="F121" s="46" t="e">
        <f>VLOOKUP(A121,Active!#REF!,18,FALSE)</f>
        <v>#REF!</v>
      </c>
      <c r="G121" s="49"/>
      <c r="H121" s="49"/>
      <c r="I121" s="49"/>
    </row>
    <row r="122" spans="1:9" x14ac:dyDescent="0.3">
      <c r="A122" s="48">
        <v>131</v>
      </c>
      <c r="B122" s="47" t="e">
        <f>VLOOKUP(A122,Active!$A$143:$Z$150,2,FALSE)</f>
        <v>#N/A</v>
      </c>
      <c r="C122" s="56" t="e">
        <f>VLOOKUP(A122,Active!$A$143:$Z$150,3,FALSE)</f>
        <v>#N/A</v>
      </c>
      <c r="D122" s="47" t="e">
        <f>VLOOKUP(A122,Active!$A$143:$Z$150,6,FALSE)</f>
        <v>#N/A</v>
      </c>
      <c r="E122" s="56" t="e">
        <f>VLOOKUP(A122,Active!$A$143:$Z$150,12,FALSE)</f>
        <v>#N/A</v>
      </c>
      <c r="F122" s="46" t="e">
        <f>VLOOKUP(A122,Active!#REF!,18,FALSE)</f>
        <v>#REF!</v>
      </c>
      <c r="G122" s="49"/>
      <c r="H122" s="49"/>
      <c r="I122" s="49"/>
    </row>
    <row r="123" spans="1:9" x14ac:dyDescent="0.3">
      <c r="A123" s="48">
        <v>164</v>
      </c>
      <c r="B123" s="47" t="e">
        <f>VLOOKUP(A123,Active!$A$143:$Z$150,2,FALSE)</f>
        <v>#N/A</v>
      </c>
      <c r="C123" s="56" t="e">
        <f>VLOOKUP(A123,Active!$A$143:$Z$150,3,FALSE)</f>
        <v>#N/A</v>
      </c>
      <c r="D123" s="47" t="e">
        <f>VLOOKUP(A123,Active!$A$143:$Z$150,6,FALSE)</f>
        <v>#N/A</v>
      </c>
      <c r="E123" s="56" t="e">
        <f>VLOOKUP(A123,Active!$A$143:$Z$150,12,FALSE)</f>
        <v>#N/A</v>
      </c>
      <c r="F123" s="46" t="e">
        <f>VLOOKUP(A123,Active!#REF!,18,FALSE)</f>
        <v>#REF!</v>
      </c>
      <c r="G123" s="49"/>
      <c r="H123" s="49"/>
      <c r="I123" s="49"/>
    </row>
    <row r="124" spans="1:9" x14ac:dyDescent="0.3">
      <c r="A124" s="48">
        <v>104</v>
      </c>
      <c r="B124" s="47" t="e">
        <f>VLOOKUP(A124,Active!$A$143:$Z$150,2,FALSE)</f>
        <v>#N/A</v>
      </c>
      <c r="C124" s="56" t="e">
        <f>VLOOKUP(A124,Active!$A$143:$Z$150,3,FALSE)</f>
        <v>#N/A</v>
      </c>
      <c r="D124" s="47" t="e">
        <f>VLOOKUP(A124,Active!$A$143:$Z$150,6,FALSE)</f>
        <v>#N/A</v>
      </c>
      <c r="E124" s="56" t="e">
        <f>VLOOKUP(A124,Active!$A$143:$Z$150,12,FALSE)</f>
        <v>#N/A</v>
      </c>
      <c r="F124" s="46" t="e">
        <f>VLOOKUP(A124,Active!#REF!,18,FALSE)</f>
        <v>#REF!</v>
      </c>
      <c r="G124" s="49"/>
      <c r="H124" s="49"/>
      <c r="I124" s="49"/>
    </row>
    <row r="125" spans="1:9" x14ac:dyDescent="0.3">
      <c r="A125" s="48">
        <v>105</v>
      </c>
      <c r="B125" s="47" t="e">
        <f>VLOOKUP(A125,Active!$A$143:$Z$150,2,FALSE)</f>
        <v>#N/A</v>
      </c>
      <c r="C125" s="56" t="e">
        <f>VLOOKUP(A125,Active!$A$143:$Z$150,3,FALSE)</f>
        <v>#N/A</v>
      </c>
      <c r="D125" s="47" t="e">
        <f>VLOOKUP(A125,Active!$A$143:$Z$150,6,FALSE)</f>
        <v>#N/A</v>
      </c>
      <c r="E125" s="56" t="e">
        <f>VLOOKUP(A125,Active!$A$143:$Z$150,12,FALSE)</f>
        <v>#N/A</v>
      </c>
      <c r="F125" s="46" t="e">
        <f>VLOOKUP(A125,Active!#REF!,18,FALSE)</f>
        <v>#REF!</v>
      </c>
      <c r="G125" s="49" t="s">
        <v>400</v>
      </c>
      <c r="H125" s="57">
        <v>43362</v>
      </c>
      <c r="I125" s="57">
        <v>44189</v>
      </c>
    </row>
    <row r="126" spans="1:9" x14ac:dyDescent="0.3">
      <c r="A126" s="48">
        <v>144</v>
      </c>
      <c r="B126" s="47" t="e">
        <f>VLOOKUP(A126,Active!$A$143:$Z$150,2,FALSE)</f>
        <v>#N/A</v>
      </c>
      <c r="C126" s="56" t="e">
        <f>VLOOKUP(A126,Active!$A$143:$Z$150,3,FALSE)</f>
        <v>#N/A</v>
      </c>
      <c r="D126" s="47" t="e">
        <f>VLOOKUP(A126,Active!$A$143:$Z$150,6,FALSE)</f>
        <v>#N/A</v>
      </c>
      <c r="E126" s="56" t="e">
        <f>VLOOKUP(A126,Active!$A$143:$Z$150,12,FALSE)</f>
        <v>#N/A</v>
      </c>
      <c r="F126" s="46" t="e">
        <f>VLOOKUP(A126,Active!#REF!,18,FALSE)</f>
        <v>#REF!</v>
      </c>
      <c r="G126" s="49"/>
      <c r="H126" s="49"/>
      <c r="I126" s="49"/>
    </row>
    <row r="127" spans="1:9" x14ac:dyDescent="0.3">
      <c r="A127" s="48">
        <v>174</v>
      </c>
      <c r="B127" s="47" t="e">
        <f>VLOOKUP(A127,Active!$A$143:$Z$150,2,FALSE)</f>
        <v>#N/A</v>
      </c>
      <c r="C127" s="56" t="e">
        <f>VLOOKUP(A127,Active!$A$143:$Z$150,3,FALSE)</f>
        <v>#N/A</v>
      </c>
      <c r="D127" s="47" t="e">
        <f>VLOOKUP(A127,Active!$A$143:$Z$150,6,FALSE)</f>
        <v>#N/A</v>
      </c>
      <c r="E127" s="56" t="e">
        <f>VLOOKUP(A127,Active!$A$143:$Z$150,12,FALSE)</f>
        <v>#N/A</v>
      </c>
      <c r="F127" s="46" t="e">
        <f>VLOOKUP(A127,Active!#REF!,18,FALSE)</f>
        <v>#REF!</v>
      </c>
      <c r="G127" s="49"/>
      <c r="H127" s="49"/>
      <c r="I127" s="49"/>
    </row>
    <row r="128" spans="1:9" x14ac:dyDescent="0.3">
      <c r="A128" s="48">
        <v>130</v>
      </c>
      <c r="B128" s="47" t="e">
        <f>VLOOKUP(A128,Active!$A$143:$Z$150,2,FALSE)</f>
        <v>#N/A</v>
      </c>
      <c r="C128" s="56" t="e">
        <f>VLOOKUP(A128,Active!$A$143:$Z$150,3,FALSE)</f>
        <v>#N/A</v>
      </c>
      <c r="D128" s="47" t="e">
        <f>VLOOKUP(A128,Active!$A$143:$Z$150,6,FALSE)</f>
        <v>#N/A</v>
      </c>
      <c r="E128" s="56" t="e">
        <f>VLOOKUP(A128,Active!$A$143:$Z$150,12,FALSE)</f>
        <v>#N/A</v>
      </c>
      <c r="F128" s="46" t="e">
        <f>VLOOKUP(A128,Active!#REF!,18,FALSE)</f>
        <v>#REF!</v>
      </c>
      <c r="G128" s="49"/>
      <c r="H128" s="49"/>
      <c r="I128" s="49"/>
    </row>
    <row r="129" spans="1:9" x14ac:dyDescent="0.3">
      <c r="A129" s="48">
        <v>150</v>
      </c>
      <c r="B129" s="47" t="e">
        <f>VLOOKUP(A129,Active!$A$143:$Z$150,2,FALSE)</f>
        <v>#N/A</v>
      </c>
      <c r="C129" s="56" t="e">
        <f>VLOOKUP(A129,Active!$A$143:$Z$150,3,FALSE)</f>
        <v>#N/A</v>
      </c>
      <c r="D129" s="47" t="e">
        <f>VLOOKUP(A129,Active!$A$143:$Z$150,6,FALSE)</f>
        <v>#N/A</v>
      </c>
      <c r="E129" s="56" t="e">
        <f>VLOOKUP(A129,Active!$A$143:$Z$150,12,FALSE)</f>
        <v>#N/A</v>
      </c>
      <c r="F129" s="46" t="e">
        <f>VLOOKUP(A129,Active!#REF!,18,FALSE)</f>
        <v>#REF!</v>
      </c>
      <c r="G129" s="49"/>
      <c r="H129" s="49"/>
      <c r="I129" s="49"/>
    </row>
    <row r="130" spans="1:9" x14ac:dyDescent="0.3">
      <c r="A130" s="48">
        <v>170</v>
      </c>
      <c r="B130" s="47" t="e">
        <f>VLOOKUP(A130,Active!$A$143:$Z$150,2,FALSE)</f>
        <v>#N/A</v>
      </c>
      <c r="C130" s="56" t="e">
        <f>VLOOKUP(A130,Active!$A$143:$Z$150,3,FALSE)</f>
        <v>#N/A</v>
      </c>
      <c r="D130" s="47" t="e">
        <f>VLOOKUP(A130,Active!$A$143:$Z$150,6,FALSE)</f>
        <v>#N/A</v>
      </c>
      <c r="E130" s="56" t="e">
        <f>VLOOKUP(A130,Active!$A$143:$Z$150,12,FALSE)</f>
        <v>#N/A</v>
      </c>
      <c r="F130" s="46" t="e">
        <f>VLOOKUP(A130,Active!#REF!,18,FALSE)</f>
        <v>#REF!</v>
      </c>
      <c r="G130" s="49"/>
      <c r="H130" s="49"/>
      <c r="I130" s="49"/>
    </row>
    <row r="131" spans="1:9" x14ac:dyDescent="0.3">
      <c r="A131" s="48">
        <v>172</v>
      </c>
      <c r="B131" s="47" t="e">
        <f>VLOOKUP(A131,Active!$A$143:$Z$150,2,FALSE)</f>
        <v>#N/A</v>
      </c>
      <c r="C131" s="56" t="e">
        <f>VLOOKUP(A131,Active!$A$143:$Z$150,3,FALSE)</f>
        <v>#N/A</v>
      </c>
      <c r="D131" s="47" t="e">
        <f>VLOOKUP(A131,Active!$A$143:$Z$150,6,FALSE)</f>
        <v>#N/A</v>
      </c>
      <c r="E131" s="56" t="e">
        <f>VLOOKUP(A131,Active!$A$143:$Z$150,12,FALSE)</f>
        <v>#N/A</v>
      </c>
      <c r="F131" s="46" t="e">
        <f>VLOOKUP(A131,Active!#REF!,18,FALSE)</f>
        <v>#REF!</v>
      </c>
      <c r="G131" s="49"/>
      <c r="H131" s="49"/>
      <c r="I131" s="49"/>
    </row>
    <row r="132" spans="1:9" x14ac:dyDescent="0.3">
      <c r="A132" s="48">
        <v>149</v>
      </c>
      <c r="B132" s="47" t="e">
        <f>VLOOKUP(A132,Active!$A$143:$Z$150,2,FALSE)</f>
        <v>#N/A</v>
      </c>
      <c r="C132" s="56" t="e">
        <f>VLOOKUP(A132,Active!$A$143:$Z$150,3,FALSE)</f>
        <v>#N/A</v>
      </c>
      <c r="D132" s="47" t="e">
        <f>VLOOKUP(A132,Active!$A$143:$Z$150,6,FALSE)</f>
        <v>#N/A</v>
      </c>
      <c r="E132" s="56" t="e">
        <f>VLOOKUP(A132,Active!$A$143:$Z$150,12,FALSE)</f>
        <v>#N/A</v>
      </c>
      <c r="F132" s="46" t="e">
        <f>VLOOKUP(A132,Active!#REF!,18,FALSE)</f>
        <v>#REF!</v>
      </c>
      <c r="G132" s="49"/>
      <c r="H132" s="49"/>
      <c r="I132" s="49"/>
    </row>
    <row r="133" spans="1:9" x14ac:dyDescent="0.3">
      <c r="A133" s="48">
        <v>169</v>
      </c>
      <c r="B133" s="47" t="e">
        <f>VLOOKUP(A133,Active!$A$143:$Z$150,2,FALSE)</f>
        <v>#N/A</v>
      </c>
      <c r="C133" s="56" t="e">
        <f>VLOOKUP(A133,Active!$A$143:$Z$150,3,FALSE)</f>
        <v>#N/A</v>
      </c>
      <c r="D133" s="47" t="e">
        <f>VLOOKUP(A133,Active!$A$143:$Z$150,6,FALSE)</f>
        <v>#N/A</v>
      </c>
      <c r="E133" s="56" t="e">
        <f>VLOOKUP(A133,Active!$A$143:$Z$150,12,FALSE)</f>
        <v>#N/A</v>
      </c>
      <c r="F133" s="46" t="e">
        <f>VLOOKUP(A133,Active!#REF!,18,FALSE)</f>
        <v>#REF!</v>
      </c>
      <c r="G133" s="49"/>
      <c r="H133" s="49"/>
      <c r="I133" s="49"/>
    </row>
    <row r="134" spans="1:9" x14ac:dyDescent="0.3">
      <c r="A134" s="48">
        <v>106</v>
      </c>
      <c r="B134" s="47" t="e">
        <f>VLOOKUP(A134,Active!$A$143:$Z$150,2,FALSE)</f>
        <v>#N/A</v>
      </c>
      <c r="C134" s="56" t="e">
        <f>VLOOKUP(A134,Active!$A$143:$Z$150,3,FALSE)</f>
        <v>#N/A</v>
      </c>
      <c r="D134" s="47" t="e">
        <f>VLOOKUP(A134,Active!$A$143:$Z$150,6,FALSE)</f>
        <v>#N/A</v>
      </c>
      <c r="E134" s="56" t="e">
        <f>VLOOKUP(A134,Active!$A$143:$Z$150,12,FALSE)</f>
        <v>#N/A</v>
      </c>
      <c r="F134" s="46" t="e">
        <f>VLOOKUP(A134,Active!#REF!,18,FALSE)</f>
        <v>#REF!</v>
      </c>
      <c r="G134" s="49" t="s">
        <v>400</v>
      </c>
      <c r="H134" s="57">
        <v>43362</v>
      </c>
      <c r="I134" s="57">
        <v>44189</v>
      </c>
    </row>
    <row r="135" spans="1:9" hidden="1" x14ac:dyDescent="0.3">
      <c r="A135" s="48">
        <v>107</v>
      </c>
      <c r="B135" s="47" t="e">
        <f>VLOOKUP(A135,Active!$A$143:$Z$150,2,FALSE)</f>
        <v>#N/A</v>
      </c>
      <c r="C135" s="56" t="e">
        <f>VLOOKUP(A135,Active!$A$143:$Z$150,3,FALSE)</f>
        <v>#N/A</v>
      </c>
      <c r="D135" s="47" t="e">
        <f>VLOOKUP(A135,Active!$A$143:$Z$150,6,FALSE)</f>
        <v>#N/A</v>
      </c>
      <c r="E135" s="56" t="e">
        <f>VLOOKUP(A135,Active!$A$143:$Z$150,12,FALSE)</f>
        <v>#N/A</v>
      </c>
      <c r="F135" s="46" t="e">
        <f>VLOOKUP(A135,Active!#REF!,18,FALSE)</f>
        <v>#REF!</v>
      </c>
      <c r="G135" s="49"/>
      <c r="H135" s="49"/>
      <c r="I135" s="49"/>
    </row>
    <row r="136" spans="1:9" x14ac:dyDescent="0.3">
      <c r="A136" s="48">
        <v>126</v>
      </c>
      <c r="B136" s="47" t="e">
        <f>VLOOKUP(A136,Active!$A$143:$Z$150,2,FALSE)</f>
        <v>#N/A</v>
      </c>
      <c r="C136" s="56" t="e">
        <f>VLOOKUP(A136,Active!$A$143:$Z$150,3,FALSE)</f>
        <v>#N/A</v>
      </c>
      <c r="D136" s="47" t="e">
        <f>VLOOKUP(A136,Active!$A$143:$Z$150,6,FALSE)</f>
        <v>#N/A</v>
      </c>
      <c r="E136" s="56" t="e">
        <f>VLOOKUP(A136,Active!$A$143:$Z$150,12,FALSE)</f>
        <v>#N/A</v>
      </c>
      <c r="F136" s="46" t="e">
        <f>VLOOKUP(A136,Active!#REF!,18,FALSE)</f>
        <v>#REF!</v>
      </c>
      <c r="G136" s="49" t="s">
        <v>400</v>
      </c>
      <c r="H136" s="57">
        <v>44530</v>
      </c>
      <c r="I136" s="57">
        <v>44530</v>
      </c>
    </row>
    <row r="137" spans="1:9" x14ac:dyDescent="0.3">
      <c r="A137" s="48">
        <v>138</v>
      </c>
      <c r="B137" s="47" t="e">
        <f>VLOOKUP(A137,Active!$A$143:$Z$150,2,FALSE)</f>
        <v>#N/A</v>
      </c>
      <c r="C137" s="56" t="e">
        <f>VLOOKUP(A137,Active!$A$143:$Z$150,3,FALSE)</f>
        <v>#N/A</v>
      </c>
      <c r="D137" s="47" t="e">
        <f>VLOOKUP(A137,Active!$A$143:$Z$150,6,FALSE)</f>
        <v>#N/A</v>
      </c>
      <c r="E137" s="56" t="e">
        <f>VLOOKUP(A137,Active!$A$143:$Z$150,12,FALSE)</f>
        <v>#N/A</v>
      </c>
      <c r="F137" s="46" t="e">
        <f>VLOOKUP(A137,Active!#REF!,18,FALSE)</f>
        <v>#REF!</v>
      </c>
      <c r="G137" s="49"/>
      <c r="H137" s="49"/>
      <c r="I137" s="49"/>
    </row>
    <row r="138" spans="1:9" x14ac:dyDescent="0.3">
      <c r="A138" s="48">
        <v>137</v>
      </c>
      <c r="B138" s="47" t="e">
        <f>VLOOKUP(A138,Active!$A$143:$Z$150,2,FALSE)</f>
        <v>#N/A</v>
      </c>
      <c r="C138" s="56" t="e">
        <f>VLOOKUP(A138,Active!$A$143:$Z$150,3,FALSE)</f>
        <v>#N/A</v>
      </c>
      <c r="D138" s="47" t="e">
        <f>VLOOKUP(A138,Active!$A$143:$Z$150,6,FALSE)</f>
        <v>#N/A</v>
      </c>
      <c r="E138" s="56" t="e">
        <f>VLOOKUP(A138,Active!$A$143:$Z$150,12,FALSE)</f>
        <v>#N/A</v>
      </c>
      <c r="F138" s="46" t="e">
        <f>VLOOKUP(A138,Active!#REF!,18,FALSE)</f>
        <v>#REF!</v>
      </c>
      <c r="G138" s="49"/>
      <c r="H138" s="49"/>
      <c r="I138" s="49"/>
    </row>
    <row r="139" spans="1:9" x14ac:dyDescent="0.3">
      <c r="A139" s="48">
        <v>112</v>
      </c>
      <c r="B139" s="47" t="e">
        <f>VLOOKUP(A139,Active!$A$143:$Z$150,2,FALSE)</f>
        <v>#N/A</v>
      </c>
      <c r="C139" s="56" t="e">
        <f>VLOOKUP(A139,Active!$A$143:$Z$150,3,FALSE)</f>
        <v>#N/A</v>
      </c>
      <c r="D139" s="47" t="e">
        <f>VLOOKUP(A139,Active!$A$143:$Z$150,6,FALSE)</f>
        <v>#N/A</v>
      </c>
      <c r="E139" s="56" t="e">
        <f>VLOOKUP(A139,Active!$A$143:$Z$150,12,FALSE)</f>
        <v>#N/A</v>
      </c>
      <c r="F139" s="46" t="e">
        <f>VLOOKUP(A139,Active!#REF!,18,FALSE)</f>
        <v>#REF!</v>
      </c>
      <c r="G139" s="49"/>
      <c r="H139" s="49"/>
      <c r="I139" s="49"/>
    </row>
    <row r="140" spans="1:9" x14ac:dyDescent="0.3">
      <c r="A140" s="48">
        <v>145</v>
      </c>
      <c r="B140" s="47" t="e">
        <f>VLOOKUP(A140,Active!$A$143:$Z$150,2,FALSE)</f>
        <v>#N/A</v>
      </c>
      <c r="C140" s="56" t="e">
        <f>VLOOKUP(A140,Active!$A$143:$Z$150,3,FALSE)</f>
        <v>#N/A</v>
      </c>
      <c r="D140" s="47" t="e">
        <f>VLOOKUP(A140,Active!$A$143:$Z$150,6,FALSE)</f>
        <v>#N/A</v>
      </c>
      <c r="E140" s="56" t="e">
        <f>VLOOKUP(A140,Active!$A$143:$Z$150,12,FALSE)</f>
        <v>#N/A</v>
      </c>
      <c r="F140" s="46" t="e">
        <f>VLOOKUP(A140,Active!#REF!,18,FALSE)</f>
        <v>#REF!</v>
      </c>
      <c r="G140" s="49"/>
      <c r="H140" s="49"/>
      <c r="I140" s="49"/>
    </row>
    <row r="141" spans="1:9" x14ac:dyDescent="0.3">
      <c r="A141" s="48">
        <v>146</v>
      </c>
      <c r="B141" s="47" t="e">
        <f>VLOOKUP(A141,Active!$A$143:$Z$150,2,FALSE)</f>
        <v>#N/A</v>
      </c>
      <c r="C141" s="56" t="e">
        <f>VLOOKUP(A141,Active!$A$143:$Z$150,3,FALSE)</f>
        <v>#N/A</v>
      </c>
      <c r="D141" s="47" t="e">
        <f>VLOOKUP(A141,Active!$A$143:$Z$150,6,FALSE)</f>
        <v>#N/A</v>
      </c>
      <c r="E141" s="56" t="e">
        <f>VLOOKUP(A141,Active!$A$143:$Z$150,12,FALSE)</f>
        <v>#N/A</v>
      </c>
      <c r="F141" s="46" t="e">
        <f>VLOOKUP(A141,Active!#REF!,18,FALSE)</f>
        <v>#REF!</v>
      </c>
      <c r="G141" s="49"/>
      <c r="H141" s="49"/>
      <c r="I141" s="49"/>
    </row>
    <row r="142" spans="1:9" x14ac:dyDescent="0.3">
      <c r="A142" s="48">
        <v>177</v>
      </c>
      <c r="B142" s="47" t="e">
        <f>VLOOKUP(A142,Active!$A$143:$Z$150,2,FALSE)</f>
        <v>#N/A</v>
      </c>
      <c r="C142" s="56" t="e">
        <f>VLOOKUP(A142,Active!$A$143:$Z$150,3,FALSE)</f>
        <v>#N/A</v>
      </c>
      <c r="D142" s="47" t="e">
        <f>VLOOKUP(A142,Active!$A$143:$Z$150,6,FALSE)</f>
        <v>#N/A</v>
      </c>
      <c r="E142" s="56" t="e">
        <f>VLOOKUP(A142,Active!$A$143:$Z$150,12,FALSE)</f>
        <v>#N/A</v>
      </c>
      <c r="F142" s="46" t="e">
        <f>VLOOKUP(A142,Active!#REF!,18,FALSE)</f>
        <v>#REF!</v>
      </c>
      <c r="G142" s="49"/>
      <c r="H142" s="49"/>
      <c r="I142" s="49"/>
    </row>
    <row r="143" spans="1:9" x14ac:dyDescent="0.3">
      <c r="A143" s="48">
        <v>113</v>
      </c>
      <c r="B143" s="47" t="e">
        <f>VLOOKUP(A143,Active!$A$143:$Z$150,2,FALSE)</f>
        <v>#N/A</v>
      </c>
      <c r="C143" s="56" t="e">
        <f>VLOOKUP(A143,Active!$A$143:$Z$150,3,FALSE)</f>
        <v>#N/A</v>
      </c>
      <c r="D143" s="47" t="e">
        <f>VLOOKUP(A143,Active!$A$143:$Z$150,6,FALSE)</f>
        <v>#N/A</v>
      </c>
      <c r="E143" s="56" t="e">
        <f>VLOOKUP(A143,Active!$A$143:$Z$150,12,FALSE)</f>
        <v>#N/A</v>
      </c>
      <c r="F143" s="46" t="e">
        <f>VLOOKUP(A143,Active!#REF!,18,FALSE)</f>
        <v>#REF!</v>
      </c>
      <c r="G143" s="49" t="s">
        <v>400</v>
      </c>
      <c r="H143" s="57">
        <v>43817</v>
      </c>
      <c r="I143" s="57">
        <v>43817</v>
      </c>
    </row>
    <row r="144" spans="1:9" x14ac:dyDescent="0.3">
      <c r="A144" s="48">
        <v>117</v>
      </c>
      <c r="B144" s="47" t="e">
        <f>VLOOKUP(A144,Active!$A$143:$Z$150,2,FALSE)</f>
        <v>#N/A</v>
      </c>
      <c r="C144" s="56" t="e">
        <f>VLOOKUP(A144,Active!$A$143:$Z$150,3,FALSE)</f>
        <v>#N/A</v>
      </c>
      <c r="D144" s="47" t="e">
        <f>VLOOKUP(A144,Active!$A$143:$Z$150,6,FALSE)</f>
        <v>#N/A</v>
      </c>
      <c r="E144" s="56" t="e">
        <f>VLOOKUP(A144,Active!$A$143:$Z$150,12,FALSE)</f>
        <v>#N/A</v>
      </c>
      <c r="F144" s="46" t="e">
        <f>VLOOKUP(A144,Active!#REF!,18,FALSE)</f>
        <v>#REF!</v>
      </c>
      <c r="G144" s="49"/>
      <c r="H144" s="49"/>
      <c r="I144" s="49"/>
    </row>
    <row r="145" spans="1:9" x14ac:dyDescent="0.3">
      <c r="A145" s="48">
        <v>120</v>
      </c>
      <c r="B145" s="47" t="e">
        <f>VLOOKUP(A145,Active!$A$143:$Z$150,2,FALSE)</f>
        <v>#N/A</v>
      </c>
      <c r="C145" s="56" t="e">
        <f>VLOOKUP(A145,Active!$A$143:$Z$150,3,FALSE)</f>
        <v>#N/A</v>
      </c>
      <c r="D145" s="47" t="e">
        <f>VLOOKUP(A145,Active!$A$143:$Z$150,6,FALSE)</f>
        <v>#N/A</v>
      </c>
      <c r="E145" s="56" t="e">
        <f>VLOOKUP(A145,Active!$A$143:$Z$150,12,FALSE)</f>
        <v>#N/A</v>
      </c>
      <c r="F145" s="46" t="e">
        <f>VLOOKUP(A145,Active!#REF!,18,FALSE)</f>
        <v>#REF!</v>
      </c>
      <c r="G145" s="49" t="s">
        <v>400</v>
      </c>
      <c r="H145" s="57">
        <v>43817</v>
      </c>
      <c r="I145" s="57">
        <v>43817</v>
      </c>
    </row>
    <row r="146" spans="1:9" x14ac:dyDescent="0.3">
      <c r="A146" s="48">
        <v>175</v>
      </c>
      <c r="B146" s="47" t="e">
        <f>VLOOKUP(A146,Active!$A$143:$Z$150,2,FALSE)</f>
        <v>#N/A</v>
      </c>
      <c r="C146" s="56" t="e">
        <f>VLOOKUP(A146,Active!$A$143:$Z$150,3,FALSE)</f>
        <v>#N/A</v>
      </c>
      <c r="D146" s="47" t="e">
        <f>VLOOKUP(A146,Active!$A$143:$Z$150,6,FALSE)</f>
        <v>#N/A</v>
      </c>
      <c r="E146" s="56" t="e">
        <f>VLOOKUP(A146,Active!$A$143:$Z$150,12,FALSE)</f>
        <v>#N/A</v>
      </c>
      <c r="F146" s="46" t="e">
        <f>VLOOKUP(A146,Active!#REF!,18,FALSE)</f>
        <v>#REF!</v>
      </c>
      <c r="G146" s="49"/>
      <c r="H146" s="49"/>
      <c r="I146" s="49"/>
    </row>
    <row r="147" spans="1:9" hidden="1" x14ac:dyDescent="0.3">
      <c r="A147" s="48">
        <v>121</v>
      </c>
      <c r="B147" s="47" t="e">
        <f>VLOOKUP(A147,Active!$A$143:$Z$150,2,FALSE)</f>
        <v>#N/A</v>
      </c>
      <c r="C147" s="56" t="e">
        <f>VLOOKUP(A147,Active!$A$143:$Z$150,3,FALSE)</f>
        <v>#N/A</v>
      </c>
      <c r="D147" s="47" t="e">
        <f>VLOOKUP(A147,Active!$A$143:$Z$150,6,FALSE)</f>
        <v>#N/A</v>
      </c>
      <c r="E147" s="56" t="e">
        <f>VLOOKUP(A147,Active!$A$143:$Z$150,12,FALSE)</f>
        <v>#N/A</v>
      </c>
      <c r="F147" s="46" t="e">
        <f>VLOOKUP(A147,Active!#REF!,18,FALSE)</f>
        <v>#REF!</v>
      </c>
      <c r="G147" s="49" t="s">
        <v>400</v>
      </c>
      <c r="H147" s="57">
        <v>43817</v>
      </c>
      <c r="I147" s="57">
        <v>43817</v>
      </c>
    </row>
    <row r="148" spans="1:9" x14ac:dyDescent="0.3">
      <c r="A148" s="48">
        <v>179</v>
      </c>
      <c r="B148" s="47" t="e">
        <f>VLOOKUP(A148,Active!$A$143:$Z$150,2,FALSE)</f>
        <v>#N/A</v>
      </c>
      <c r="C148" s="56" t="e">
        <f>VLOOKUP(A148,Active!$A$143:$Z$150,3,FALSE)</f>
        <v>#N/A</v>
      </c>
      <c r="D148" s="47" t="e">
        <f>VLOOKUP(A148,Active!$A$143:$Z$150,6,FALSE)</f>
        <v>#N/A</v>
      </c>
      <c r="E148" s="56" t="e">
        <f>VLOOKUP(A148,Active!$A$143:$Z$150,12,FALSE)</f>
        <v>#N/A</v>
      </c>
      <c r="F148" s="46" t="e">
        <f>VLOOKUP(A148,Active!#REF!,18,FALSE)</f>
        <v>#REF!</v>
      </c>
      <c r="G148" s="49"/>
      <c r="H148" s="49"/>
      <c r="I148" s="49"/>
    </row>
    <row r="149" spans="1:9" x14ac:dyDescent="0.3">
      <c r="A149" s="48">
        <v>178</v>
      </c>
      <c r="B149" s="47" t="e">
        <f>VLOOKUP(A149,Active!$A$143:$Z$150,2,FALSE)</f>
        <v>#N/A</v>
      </c>
      <c r="C149" s="56" t="e">
        <f>VLOOKUP(A149,Active!$A$143:$Z$150,3,FALSE)</f>
        <v>#N/A</v>
      </c>
      <c r="D149" s="47" t="e">
        <f>VLOOKUP(A149,Active!$A$143:$Z$150,6,FALSE)</f>
        <v>#N/A</v>
      </c>
      <c r="E149" s="56" t="e">
        <f>VLOOKUP(A149,Active!$A$143:$Z$150,12,FALSE)</f>
        <v>#N/A</v>
      </c>
      <c r="F149" s="46" t="e">
        <f>VLOOKUP(A149,Active!#REF!,18,FALSE)</f>
        <v>#REF!</v>
      </c>
      <c r="G149" s="49"/>
      <c r="H149" s="49"/>
      <c r="I149" s="49"/>
    </row>
    <row r="150" spans="1:9" hidden="1" x14ac:dyDescent="0.3">
      <c r="A150" s="48">
        <v>123</v>
      </c>
      <c r="B150" s="47" t="e">
        <f>VLOOKUP(A150,Active!$A$143:$Z$150,2,FALSE)</f>
        <v>#N/A</v>
      </c>
      <c r="C150" s="56" t="e">
        <f>VLOOKUP(A150,Active!$A$143:$Z$150,3,FALSE)</f>
        <v>#N/A</v>
      </c>
      <c r="D150" s="47" t="e">
        <f>VLOOKUP(A150,Active!$A$143:$Z$150,6,FALSE)</f>
        <v>#N/A</v>
      </c>
      <c r="E150" s="56" t="e">
        <f>VLOOKUP(A150,Active!$A$143:$Z$150,12,FALSE)</f>
        <v>#N/A</v>
      </c>
      <c r="F150" s="46" t="e">
        <f>VLOOKUP(A150,Active!#REF!,18,FALSE)</f>
        <v>#REF!</v>
      </c>
      <c r="G150" s="49" t="s">
        <v>400</v>
      </c>
      <c r="H150" s="57">
        <v>43817</v>
      </c>
      <c r="I150" s="57">
        <v>43817</v>
      </c>
    </row>
    <row r="151" spans="1:9" x14ac:dyDescent="0.3">
      <c r="A151" s="48">
        <v>176</v>
      </c>
      <c r="B151" s="47" t="e">
        <f>VLOOKUP(A151,Active!$A$143:$Z$150,2,FALSE)</f>
        <v>#N/A</v>
      </c>
      <c r="C151" s="56" t="e">
        <f>VLOOKUP(A151,Active!$A$143:$Z$150,3,FALSE)</f>
        <v>#N/A</v>
      </c>
      <c r="D151" s="47" t="e">
        <f>VLOOKUP(A151,Active!$A$143:$Z$150,6,FALSE)</f>
        <v>#N/A</v>
      </c>
      <c r="E151" s="56" t="e">
        <f>VLOOKUP(A151,Active!$A$143:$Z$150,12,FALSE)</f>
        <v>#N/A</v>
      </c>
      <c r="F151" s="46" t="e">
        <f>VLOOKUP(A151,Active!#REF!,18,FALSE)</f>
        <v>#REF!</v>
      </c>
      <c r="G151" s="49"/>
      <c r="H151" s="49"/>
      <c r="I151" s="49"/>
    </row>
    <row r="152" spans="1:9" x14ac:dyDescent="0.3">
      <c r="A152" s="48">
        <v>125</v>
      </c>
      <c r="B152" s="47" t="e">
        <f>VLOOKUP(A152,Active!$A$143:$Z$150,2,FALSE)</f>
        <v>#N/A</v>
      </c>
      <c r="C152" s="56" t="e">
        <f>VLOOKUP(A152,Active!$A$143:$Z$150,3,FALSE)</f>
        <v>#N/A</v>
      </c>
      <c r="D152" s="47" t="e">
        <f>VLOOKUP(A152,Active!$A$143:$Z$150,6,FALSE)</f>
        <v>#N/A</v>
      </c>
      <c r="E152" s="56" t="e">
        <f>VLOOKUP(A152,Active!$A$143:$Z$150,12,FALSE)</f>
        <v>#N/A</v>
      </c>
      <c r="F152" s="46" t="e">
        <f>VLOOKUP(A152,Active!#REF!,18,FALSE)</f>
        <v>#REF!</v>
      </c>
      <c r="G152" s="49" t="s">
        <v>400</v>
      </c>
      <c r="H152" s="57">
        <v>43817</v>
      </c>
      <c r="I152" s="57">
        <v>43817</v>
      </c>
    </row>
  </sheetData>
  <autoFilter ref="A11:I152" xr:uid="{A45A53A3-130E-4249-8D4F-7A7DBDC31C8E}">
    <filterColumn colId="1">
      <filters>
        <filter val="MD"/>
        <filter val="NY, PA, OH, WV"/>
        <filter val="PA"/>
        <filter val="VA"/>
        <filter val="WV"/>
      </filters>
    </filterColumn>
    <sortState xmlns:xlrd2="http://schemas.microsoft.com/office/spreadsheetml/2017/richdata2" ref="A12:I152">
      <sortCondition ref="B11:B152"/>
    </sortState>
  </autoFilter>
  <mergeCells count="2">
    <mergeCell ref="A10:I10"/>
    <mergeCell ref="C1:C2"/>
  </mergeCells>
  <conditionalFormatting sqref="B152:I152 A12:I151">
    <cfRule type="expression" dxfId="11" priority="7">
      <formula>$G12="N/A"</formula>
    </cfRule>
    <cfRule type="expression" dxfId="10" priority="8">
      <formula>$G12="FORM B"</formula>
    </cfRule>
    <cfRule type="expression" dxfId="9" priority="10">
      <formula>$F12+30&lt;TODAY()</formula>
    </cfRule>
    <cfRule type="expression" dxfId="8" priority="11">
      <formula>AND($F12&gt;TODAY(),$F12&lt;=(TODAY()+30))</formula>
    </cfRule>
    <cfRule type="expression" dxfId="7" priority="12">
      <formula>$F12-30&lt;TODAY()</formula>
    </cfRule>
    <cfRule type="expression" dxfId="6" priority="13">
      <formula>$F12&gt;TODAY()+30</formula>
    </cfRule>
  </conditionalFormatting>
  <conditionalFormatting sqref="A152">
    <cfRule type="expression" dxfId="5" priority="26">
      <formula>#REF!="N/A"</formula>
    </cfRule>
    <cfRule type="expression" dxfId="4" priority="27">
      <formula>#REF!="FORM B"</formula>
    </cfRule>
    <cfRule type="expression" dxfId="3" priority="28">
      <formula>#REF!+30&lt;TODAY()</formula>
    </cfRule>
    <cfRule type="expression" dxfId="2" priority="29">
      <formula>AND(#REF!&gt;TODAY(),#REF!&lt;=(TODAY()+30))</formula>
    </cfRule>
    <cfRule type="expression" dxfId="1" priority="30">
      <formula>#REF!-30&lt;TODAY()</formula>
    </cfRule>
    <cfRule type="expression" dxfId="0" priority="31">
      <formula>#REF!&gt;TODAY()+30</formula>
    </cfRule>
  </conditionalFormatting>
  <pageMargins left="0.7" right="0.7" top="0.75" bottom="0.75" header="0.3" footer="0.3"/>
  <pageSetup paperSize="174"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0C576-74CE-40B4-AE6E-4EF036F3FE4E}">
  <sheetPr filterMode="1"/>
  <dimension ref="A1:Q154"/>
  <sheetViews>
    <sheetView workbookViewId="0">
      <selection activeCell="A30" sqref="A30:XFD30"/>
    </sheetView>
  </sheetViews>
  <sheetFormatPr defaultRowHeight="14.4" x14ac:dyDescent="0.3"/>
  <cols>
    <col min="2" max="2" width="9.109375" customWidth="1"/>
    <col min="3" max="3" width="47.5546875" customWidth="1"/>
    <col min="4" max="4" width="12.88671875" customWidth="1"/>
    <col min="5" max="5" width="17.44140625" customWidth="1"/>
    <col min="6" max="6" width="31.33203125" customWidth="1"/>
    <col min="7" max="7" width="10.6640625" bestFit="1" customWidth="1"/>
    <col min="8" max="8" width="10.6640625" hidden="1" customWidth="1"/>
    <col min="9" max="9" width="10.6640625" style="2" customWidth="1"/>
    <col min="10" max="11" width="10.6640625" bestFit="1" customWidth="1"/>
    <col min="17" max="17" width="16.5546875" customWidth="1"/>
  </cols>
  <sheetData>
    <row r="1" spans="1:17" ht="36" x14ac:dyDescent="0.3">
      <c r="A1" s="40" t="s">
        <v>401</v>
      </c>
      <c r="B1" s="102" t="s">
        <v>0</v>
      </c>
      <c r="C1" s="103" t="s">
        <v>1</v>
      </c>
      <c r="D1" s="103" t="s">
        <v>4</v>
      </c>
      <c r="E1" s="103" t="s">
        <v>8</v>
      </c>
      <c r="F1" s="103" t="s">
        <v>10</v>
      </c>
      <c r="G1" s="103" t="s">
        <v>16</v>
      </c>
      <c r="H1" s="103" t="s">
        <v>1650</v>
      </c>
      <c r="I1" s="103" t="s">
        <v>304</v>
      </c>
      <c r="J1" s="103" t="s">
        <v>18</v>
      </c>
      <c r="K1" s="103" t="s">
        <v>20</v>
      </c>
      <c r="L1" s="104" t="s">
        <v>1648</v>
      </c>
      <c r="M1" s="104" t="s">
        <v>1649</v>
      </c>
      <c r="P1" s="107" t="s">
        <v>1662</v>
      </c>
      <c r="Q1" s="106" t="s">
        <v>1663</v>
      </c>
    </row>
    <row r="2" spans="1:17" x14ac:dyDescent="0.3">
      <c r="A2" s="40">
        <v>5</v>
      </c>
      <c r="B2" s="41" t="e">
        <f>VLOOKUP(A2,Active!#REF!,2,FALSE)</f>
        <v>#REF!</v>
      </c>
      <c r="C2" s="40" t="e">
        <f>VLOOKUP(A2,Active!#REF!,3,FALSE)</f>
        <v>#REF!</v>
      </c>
      <c r="D2" s="40" t="e">
        <f>VLOOKUP(A2,Active!#REF!,6,FALSE)</f>
        <v>#REF!</v>
      </c>
      <c r="E2" s="40" t="e">
        <f>VLOOKUP(A2,Active!#REF!,10,FALSE)</f>
        <v>#REF!</v>
      </c>
      <c r="F2" s="40" t="e">
        <f>VLOOKUP(A2,Active!#REF!,12,FALSE)</f>
        <v>#REF!</v>
      </c>
      <c r="G2" s="42" t="e">
        <f>VLOOKUP(A2,Active!#REF!,18,FALSE)</f>
        <v>#REF!</v>
      </c>
      <c r="H2" s="94" t="e">
        <f>VLOOKUP(A2,Active!#REF!,20,FALSE)</f>
        <v>#REF!</v>
      </c>
      <c r="I2" s="42" t="e">
        <f t="shared" ref="I2:I33" si="0">IF(H2=0,"",H2)</f>
        <v>#REF!</v>
      </c>
      <c r="J2" s="42" t="e">
        <f>VLOOKUP(A2,Active!#REF!,21,FALSE)</f>
        <v>#REF!</v>
      </c>
      <c r="K2" s="42" t="e">
        <f>VLOOKUP(A2,Active!#REF!,24,FALSE)</f>
        <v>#REF!</v>
      </c>
      <c r="L2" s="40">
        <v>6</v>
      </c>
      <c r="M2" s="40">
        <v>2</v>
      </c>
      <c r="P2">
        <f>SUM(L2:L130)</f>
        <v>8</v>
      </c>
      <c r="Q2">
        <f>SUM(M2,M3,M11,M22,M34,M36,M43,M44,M61,M68,M70,M71,M73,M128)</f>
        <v>15</v>
      </c>
    </row>
    <row r="3" spans="1:17" x14ac:dyDescent="0.3">
      <c r="A3" s="40">
        <v>6</v>
      </c>
      <c r="B3" s="41" t="e">
        <f>VLOOKUP(A3,Active!#REF!,2,FALSE)</f>
        <v>#REF!</v>
      </c>
      <c r="C3" s="40" t="e">
        <f>VLOOKUP(A3,Active!#REF!,3,FALSE)</f>
        <v>#REF!</v>
      </c>
      <c r="D3" s="40" t="e">
        <f>VLOOKUP(A3,Active!#REF!,6,FALSE)</f>
        <v>#REF!</v>
      </c>
      <c r="E3" s="40" t="e">
        <f>VLOOKUP(A3,Active!#REF!,10,FALSE)</f>
        <v>#REF!</v>
      </c>
      <c r="F3" s="40" t="e">
        <f>VLOOKUP(A3,Active!#REF!,12,FALSE)</f>
        <v>#REF!</v>
      </c>
      <c r="G3" s="42" t="e">
        <f>VLOOKUP(A3,Active!#REF!,18,FALSE)</f>
        <v>#REF!</v>
      </c>
      <c r="H3" s="94" t="e">
        <f>VLOOKUP(A3,Active!#REF!,20,FALSE)</f>
        <v>#REF!</v>
      </c>
      <c r="I3" s="42" t="e">
        <f t="shared" si="0"/>
        <v>#REF!</v>
      </c>
      <c r="J3" s="42" t="e">
        <f>VLOOKUP(A3,Active!#REF!,21,FALSE)</f>
        <v>#REF!</v>
      </c>
      <c r="K3" s="42" t="e">
        <f>VLOOKUP(A3,Active!#REF!,24,FALSE)</f>
        <v>#REF!</v>
      </c>
      <c r="L3" s="40"/>
      <c r="M3" s="40">
        <v>1</v>
      </c>
    </row>
    <row r="4" spans="1:17" hidden="1" x14ac:dyDescent="0.3">
      <c r="A4" s="40">
        <v>8</v>
      </c>
      <c r="B4" s="41" t="e">
        <f>VLOOKUP(A4,Active!#REF!,2,FALSE)</f>
        <v>#REF!</v>
      </c>
      <c r="C4" s="40" t="e">
        <f>VLOOKUP(A4,Active!#REF!,3,FALSE)</f>
        <v>#REF!</v>
      </c>
      <c r="D4" s="40" t="e">
        <f>VLOOKUP(A4,Active!#REF!,6,FALSE)</f>
        <v>#REF!</v>
      </c>
      <c r="E4" s="40" t="e">
        <f>VLOOKUP(A4,Active!#REF!,10,FALSE)</f>
        <v>#REF!</v>
      </c>
      <c r="F4" s="40" t="e">
        <f>VLOOKUP(A4,Active!#REF!,12,FALSE)</f>
        <v>#REF!</v>
      </c>
      <c r="G4" s="42" t="e">
        <f>VLOOKUP(A4,Active!#REF!,18,FALSE)</f>
        <v>#REF!</v>
      </c>
      <c r="H4" s="94" t="e">
        <f>VLOOKUP(A4,Active!#REF!,20,FALSE)</f>
        <v>#REF!</v>
      </c>
      <c r="I4" s="42" t="e">
        <f t="shared" si="0"/>
        <v>#REF!</v>
      </c>
      <c r="J4" s="42" t="e">
        <f>VLOOKUP(A4,Active!#REF!,21,FALSE)</f>
        <v>#REF!</v>
      </c>
      <c r="K4" s="42" t="e">
        <f>VLOOKUP(A4,Active!#REF!,24,FALSE)</f>
        <v>#REF!</v>
      </c>
      <c r="L4" s="40"/>
      <c r="M4" s="40"/>
    </row>
    <row r="5" spans="1:17" hidden="1" x14ac:dyDescent="0.3">
      <c r="A5" s="40">
        <v>9</v>
      </c>
      <c r="B5" s="41" t="e">
        <f>VLOOKUP(A5,Active!#REF!,2,FALSE)</f>
        <v>#REF!</v>
      </c>
      <c r="C5" s="40" t="e">
        <f>VLOOKUP(A5,Active!#REF!,3,FALSE)</f>
        <v>#REF!</v>
      </c>
      <c r="D5" s="40" t="e">
        <f>VLOOKUP(A5,Active!#REF!,6,FALSE)</f>
        <v>#REF!</v>
      </c>
      <c r="E5" s="40" t="e">
        <f>VLOOKUP(A5,Active!#REF!,10,FALSE)</f>
        <v>#REF!</v>
      </c>
      <c r="F5" s="40" t="e">
        <f>VLOOKUP(A5,Active!#REF!,12,FALSE)</f>
        <v>#REF!</v>
      </c>
      <c r="G5" s="42" t="e">
        <f>VLOOKUP(A5,Active!#REF!,18,FALSE)</f>
        <v>#REF!</v>
      </c>
      <c r="H5" s="94" t="e">
        <f>VLOOKUP(A5,Active!#REF!,20,FALSE)</f>
        <v>#REF!</v>
      </c>
      <c r="I5" s="42" t="e">
        <f t="shared" si="0"/>
        <v>#REF!</v>
      </c>
      <c r="J5" s="42" t="e">
        <f>VLOOKUP(A5,Active!#REF!,21,FALSE)</f>
        <v>#REF!</v>
      </c>
      <c r="K5" s="42" t="e">
        <f>VLOOKUP(A5,Active!#REF!,24,FALSE)</f>
        <v>#REF!</v>
      </c>
      <c r="L5" s="40"/>
      <c r="M5" s="40"/>
    </row>
    <row r="6" spans="1:17" hidden="1" x14ac:dyDescent="0.3">
      <c r="A6" s="40">
        <v>11</v>
      </c>
      <c r="B6" s="41" t="e">
        <f>VLOOKUP(A6,Active!#REF!,2,FALSE)</f>
        <v>#REF!</v>
      </c>
      <c r="C6" s="40" t="e">
        <f>VLOOKUP(A6,Active!#REF!,3,FALSE)</f>
        <v>#REF!</v>
      </c>
      <c r="D6" s="40" t="e">
        <f>VLOOKUP(A6,Active!#REF!,6,FALSE)</f>
        <v>#REF!</v>
      </c>
      <c r="E6" s="40" t="e">
        <f>VLOOKUP(A6,Active!#REF!,10,FALSE)</f>
        <v>#REF!</v>
      </c>
      <c r="F6" s="40" t="e">
        <f>VLOOKUP(A6,Active!#REF!,12,FALSE)</f>
        <v>#REF!</v>
      </c>
      <c r="G6" s="42" t="e">
        <f>VLOOKUP(A6,Active!#REF!,18,FALSE)</f>
        <v>#REF!</v>
      </c>
      <c r="H6" s="94" t="e">
        <f>VLOOKUP(A6,Active!#REF!,20,FALSE)</f>
        <v>#REF!</v>
      </c>
      <c r="I6" s="42" t="e">
        <f t="shared" si="0"/>
        <v>#REF!</v>
      </c>
      <c r="J6" s="42" t="e">
        <f>VLOOKUP(A6,Active!#REF!,21,FALSE)</f>
        <v>#REF!</v>
      </c>
      <c r="K6" s="42" t="e">
        <f>VLOOKUP(A6,Active!#REF!,24,FALSE)</f>
        <v>#REF!</v>
      </c>
      <c r="L6" s="40"/>
      <c r="M6" s="40"/>
    </row>
    <row r="7" spans="1:17" hidden="1" x14ac:dyDescent="0.3">
      <c r="A7" s="40">
        <v>12</v>
      </c>
      <c r="B7" s="41" t="e">
        <f>VLOOKUP(A7,Active!#REF!,2,FALSE)</f>
        <v>#REF!</v>
      </c>
      <c r="C7" s="40" t="e">
        <f>VLOOKUP(A7,Active!#REF!,3,FALSE)</f>
        <v>#REF!</v>
      </c>
      <c r="D7" s="40" t="e">
        <f>VLOOKUP(A7,Active!#REF!,6,FALSE)</f>
        <v>#REF!</v>
      </c>
      <c r="E7" s="40" t="e">
        <f>VLOOKUP(A7,Active!#REF!,10,FALSE)</f>
        <v>#REF!</v>
      </c>
      <c r="F7" s="40" t="e">
        <f>VLOOKUP(A7,Active!#REF!,12,FALSE)</f>
        <v>#REF!</v>
      </c>
      <c r="G7" s="42" t="e">
        <f>VLOOKUP(A7,Active!#REF!,18,FALSE)</f>
        <v>#REF!</v>
      </c>
      <c r="H7" s="94" t="e">
        <f>VLOOKUP(A7,Active!#REF!,20,FALSE)</f>
        <v>#REF!</v>
      </c>
      <c r="I7" s="42" t="e">
        <f t="shared" si="0"/>
        <v>#REF!</v>
      </c>
      <c r="J7" s="42" t="e">
        <f>VLOOKUP(A7,Active!#REF!,21,FALSE)</f>
        <v>#REF!</v>
      </c>
      <c r="K7" s="42" t="e">
        <f>VLOOKUP(A7,Active!#REF!,24,FALSE)</f>
        <v>#REF!</v>
      </c>
      <c r="L7" s="40"/>
      <c r="M7" s="40"/>
    </row>
    <row r="8" spans="1:17" x14ac:dyDescent="0.3">
      <c r="A8" s="40">
        <v>13</v>
      </c>
      <c r="B8" s="41" t="e">
        <f>VLOOKUP(A8,Active!#REF!,2,FALSE)</f>
        <v>#REF!</v>
      </c>
      <c r="C8" s="40" t="e">
        <f>VLOOKUP(A8,Active!#REF!,3,FALSE)</f>
        <v>#REF!</v>
      </c>
      <c r="D8" s="40" t="e">
        <f>VLOOKUP(A8,Active!#REF!,6,FALSE)</f>
        <v>#REF!</v>
      </c>
      <c r="E8" s="40" t="e">
        <f>VLOOKUP(A8,Active!#REF!,10,FALSE)</f>
        <v>#REF!</v>
      </c>
      <c r="F8" s="40" t="e">
        <f>VLOOKUP(A8,Active!#REF!,12,FALSE)</f>
        <v>#REF!</v>
      </c>
      <c r="G8" s="42" t="e">
        <f>VLOOKUP(A8,Active!#REF!,18,FALSE)</f>
        <v>#REF!</v>
      </c>
      <c r="H8" s="94" t="e">
        <f>VLOOKUP(A8,Active!#REF!,20,FALSE)</f>
        <v>#REF!</v>
      </c>
      <c r="I8" s="42" t="e">
        <f t="shared" si="0"/>
        <v>#REF!</v>
      </c>
      <c r="J8" s="42" t="e">
        <f>VLOOKUP(A8,Active!#REF!,21,FALSE)</f>
        <v>#REF!</v>
      </c>
      <c r="K8" s="42" t="e">
        <f>VLOOKUP(A8,Active!#REF!,24,FALSE)</f>
        <v>#REF!</v>
      </c>
      <c r="L8" s="40"/>
      <c r="M8" s="40"/>
    </row>
    <row r="9" spans="1:17" hidden="1" x14ac:dyDescent="0.3">
      <c r="A9" s="40">
        <v>14</v>
      </c>
      <c r="B9" s="41" t="e">
        <f>VLOOKUP(A9,Active!#REF!,2,FALSE)</f>
        <v>#REF!</v>
      </c>
      <c r="C9" s="40" t="e">
        <f>VLOOKUP(A9,Active!#REF!,3,FALSE)</f>
        <v>#REF!</v>
      </c>
      <c r="D9" s="40" t="e">
        <f>VLOOKUP(A9,Active!#REF!,6,FALSE)</f>
        <v>#REF!</v>
      </c>
      <c r="E9" s="40" t="e">
        <f>VLOOKUP(A9,Active!#REF!,10,FALSE)</f>
        <v>#REF!</v>
      </c>
      <c r="F9" s="40" t="e">
        <f>VLOOKUP(A9,Active!#REF!,12,FALSE)</f>
        <v>#REF!</v>
      </c>
      <c r="G9" s="42" t="e">
        <f>VLOOKUP(A9,Active!#REF!,18,FALSE)</f>
        <v>#REF!</v>
      </c>
      <c r="H9" s="94" t="e">
        <f>VLOOKUP(A9,Active!#REF!,20,FALSE)</f>
        <v>#REF!</v>
      </c>
      <c r="I9" s="42" t="e">
        <f t="shared" si="0"/>
        <v>#REF!</v>
      </c>
      <c r="J9" s="42" t="e">
        <f>VLOOKUP(A9,Active!#REF!,21,FALSE)</f>
        <v>#REF!</v>
      </c>
      <c r="K9" s="42" t="e">
        <f>VLOOKUP(A9,Active!#REF!,24,FALSE)</f>
        <v>#REF!</v>
      </c>
      <c r="L9" s="40"/>
      <c r="M9" s="40"/>
    </row>
    <row r="10" spans="1:17" x14ac:dyDescent="0.3">
      <c r="A10" s="40">
        <v>15</v>
      </c>
      <c r="B10" s="41" t="e">
        <f>VLOOKUP(A10,Active!#REF!,2,FALSE)</f>
        <v>#REF!</v>
      </c>
      <c r="C10" s="40" t="e">
        <f>VLOOKUP(A10,Active!#REF!,3,FALSE)</f>
        <v>#REF!</v>
      </c>
      <c r="D10" s="40" t="e">
        <f>VLOOKUP(A10,Active!#REF!,6,FALSE)</f>
        <v>#REF!</v>
      </c>
      <c r="E10" s="40" t="e">
        <f>VLOOKUP(A10,Active!#REF!,10,FALSE)</f>
        <v>#REF!</v>
      </c>
      <c r="F10" s="40" t="e">
        <f>VLOOKUP(A10,Active!#REF!,12,FALSE)</f>
        <v>#REF!</v>
      </c>
      <c r="G10" s="42" t="e">
        <f>VLOOKUP(A10,Active!#REF!,18,FALSE)</f>
        <v>#REF!</v>
      </c>
      <c r="H10" s="94" t="e">
        <f>VLOOKUP(A10,Active!#REF!,20,FALSE)</f>
        <v>#REF!</v>
      </c>
      <c r="I10" s="42" t="e">
        <f t="shared" si="0"/>
        <v>#REF!</v>
      </c>
      <c r="J10" s="42" t="e">
        <f>VLOOKUP(A10,Active!#REF!,21,FALSE)</f>
        <v>#REF!</v>
      </c>
      <c r="K10" s="42" t="e">
        <f>VLOOKUP(A10,Active!#REF!,24,FALSE)</f>
        <v>#REF!</v>
      </c>
      <c r="L10" s="40"/>
      <c r="M10" s="40"/>
    </row>
    <row r="11" spans="1:17" x14ac:dyDescent="0.3">
      <c r="A11" s="40">
        <v>16</v>
      </c>
      <c r="B11" s="41" t="e">
        <f>VLOOKUP(A11,Active!#REF!,2,FALSE)</f>
        <v>#REF!</v>
      </c>
      <c r="C11" s="40" t="e">
        <f>VLOOKUP(A11,Active!#REF!,3,FALSE)</f>
        <v>#REF!</v>
      </c>
      <c r="D11" s="40" t="e">
        <f>VLOOKUP(A11,Active!#REF!,6,FALSE)</f>
        <v>#REF!</v>
      </c>
      <c r="E11" s="40" t="e">
        <f>VLOOKUP(A11,Active!#REF!,10,FALSE)</f>
        <v>#REF!</v>
      </c>
      <c r="F11" s="40" t="e">
        <f>VLOOKUP(A11,Active!#REF!,12,FALSE)</f>
        <v>#REF!</v>
      </c>
      <c r="G11" s="42" t="e">
        <f>VLOOKUP(A11,Active!#REF!,18,FALSE)</f>
        <v>#REF!</v>
      </c>
      <c r="H11" s="94" t="e">
        <f>VLOOKUP(A11,Active!#REF!,20,FALSE)</f>
        <v>#REF!</v>
      </c>
      <c r="I11" s="42" t="e">
        <f t="shared" si="0"/>
        <v>#REF!</v>
      </c>
      <c r="J11" s="42" t="e">
        <f>VLOOKUP(A11,Active!#REF!,21,FALSE)</f>
        <v>#REF!</v>
      </c>
      <c r="K11" s="42" t="e">
        <f>VLOOKUP(A11,Active!#REF!,24,FALSE)</f>
        <v>#REF!</v>
      </c>
      <c r="L11" s="40"/>
      <c r="M11" s="40">
        <v>2</v>
      </c>
    </row>
    <row r="12" spans="1:17" hidden="1" x14ac:dyDescent="0.3">
      <c r="A12" s="40">
        <v>17</v>
      </c>
      <c r="B12" s="41" t="e">
        <f>VLOOKUP(A12,Active!#REF!,2,FALSE)</f>
        <v>#REF!</v>
      </c>
      <c r="C12" s="40" t="e">
        <f>VLOOKUP(A12,Active!#REF!,3,FALSE)</f>
        <v>#REF!</v>
      </c>
      <c r="D12" s="40" t="e">
        <f>VLOOKUP(A12,Active!#REF!,6,FALSE)</f>
        <v>#REF!</v>
      </c>
      <c r="E12" s="40" t="e">
        <f>VLOOKUP(A12,Active!#REF!,10,FALSE)</f>
        <v>#REF!</v>
      </c>
      <c r="F12" s="40" t="e">
        <f>VLOOKUP(A12,Active!#REF!,12,FALSE)</f>
        <v>#REF!</v>
      </c>
      <c r="G12" s="42" t="e">
        <f>VLOOKUP(A12,Active!#REF!,18,FALSE)</f>
        <v>#REF!</v>
      </c>
      <c r="H12" s="94" t="e">
        <f>VLOOKUP(A12,Active!#REF!,20,FALSE)</f>
        <v>#REF!</v>
      </c>
      <c r="I12" s="42" t="e">
        <f t="shared" si="0"/>
        <v>#REF!</v>
      </c>
      <c r="J12" s="42" t="e">
        <f>VLOOKUP(A12,Active!#REF!,21,FALSE)</f>
        <v>#REF!</v>
      </c>
      <c r="K12" s="42" t="e">
        <f>VLOOKUP(A12,Active!#REF!,24,FALSE)</f>
        <v>#REF!</v>
      </c>
      <c r="L12" s="40"/>
      <c r="M12" s="40"/>
    </row>
    <row r="13" spans="1:17" hidden="1" x14ac:dyDescent="0.3">
      <c r="A13" s="40">
        <v>18</v>
      </c>
      <c r="B13" s="41" t="e">
        <f>VLOOKUP(A13,Active!#REF!,2,FALSE)</f>
        <v>#REF!</v>
      </c>
      <c r="C13" s="40" t="e">
        <f>VLOOKUP(A13,Active!#REF!,3,FALSE)</f>
        <v>#REF!</v>
      </c>
      <c r="D13" s="40" t="e">
        <f>VLOOKUP(A13,Active!#REF!,6,FALSE)</f>
        <v>#REF!</v>
      </c>
      <c r="E13" s="40" t="e">
        <f>VLOOKUP(A13,Active!#REF!,10,FALSE)</f>
        <v>#REF!</v>
      </c>
      <c r="F13" s="40" t="e">
        <f>VLOOKUP(A13,Active!#REF!,12,FALSE)</f>
        <v>#REF!</v>
      </c>
      <c r="G13" s="42" t="e">
        <f>VLOOKUP(A13,Active!#REF!,18,FALSE)</f>
        <v>#REF!</v>
      </c>
      <c r="H13" s="94" t="e">
        <f>VLOOKUP(A13,Active!#REF!,20,FALSE)</f>
        <v>#REF!</v>
      </c>
      <c r="I13" s="42" t="e">
        <f t="shared" si="0"/>
        <v>#REF!</v>
      </c>
      <c r="J13" s="42" t="e">
        <f>VLOOKUP(A13,Active!#REF!,21,FALSE)</f>
        <v>#REF!</v>
      </c>
      <c r="K13" s="42" t="e">
        <f>VLOOKUP(A13,Active!#REF!,24,FALSE)</f>
        <v>#REF!</v>
      </c>
      <c r="L13" s="40"/>
      <c r="M13" s="40"/>
    </row>
    <row r="14" spans="1:17" hidden="1" x14ac:dyDescent="0.3">
      <c r="A14" s="40">
        <v>21</v>
      </c>
      <c r="B14" s="41" t="e">
        <f>VLOOKUP(A14,Active!#REF!,2,FALSE)</f>
        <v>#REF!</v>
      </c>
      <c r="C14" s="40" t="e">
        <f>VLOOKUP(A14,Active!#REF!,3,FALSE)</f>
        <v>#REF!</v>
      </c>
      <c r="D14" s="40" t="e">
        <f>VLOOKUP(A14,Active!#REF!,6,FALSE)</f>
        <v>#REF!</v>
      </c>
      <c r="E14" s="40" t="e">
        <f>VLOOKUP(A14,Active!#REF!,10,FALSE)</f>
        <v>#REF!</v>
      </c>
      <c r="F14" s="40" t="e">
        <f>VLOOKUP(A14,Active!#REF!,12,FALSE)</f>
        <v>#REF!</v>
      </c>
      <c r="G14" s="42" t="e">
        <f>VLOOKUP(A14,Active!#REF!,18,FALSE)</f>
        <v>#REF!</v>
      </c>
      <c r="H14" s="94" t="e">
        <f>VLOOKUP(A14,Active!#REF!,20,FALSE)</f>
        <v>#REF!</v>
      </c>
      <c r="I14" s="42" t="e">
        <f t="shared" si="0"/>
        <v>#REF!</v>
      </c>
      <c r="J14" s="42" t="e">
        <f>VLOOKUP(A14,Active!#REF!,21,FALSE)</f>
        <v>#REF!</v>
      </c>
      <c r="K14" s="42" t="e">
        <f>VLOOKUP(A14,Active!#REF!,24,FALSE)</f>
        <v>#REF!</v>
      </c>
      <c r="L14" s="40"/>
      <c r="M14" s="40"/>
    </row>
    <row r="15" spans="1:17" hidden="1" x14ac:dyDescent="0.3">
      <c r="A15" s="40">
        <v>22</v>
      </c>
      <c r="B15" s="41" t="e">
        <f>VLOOKUP(A15,Active!#REF!,2,FALSE)</f>
        <v>#REF!</v>
      </c>
      <c r="C15" s="40" t="e">
        <f>VLOOKUP(A15,Active!#REF!,3,FALSE)</f>
        <v>#REF!</v>
      </c>
      <c r="D15" s="40" t="e">
        <f>VLOOKUP(A15,Active!#REF!,6,FALSE)</f>
        <v>#REF!</v>
      </c>
      <c r="E15" s="40" t="e">
        <f>VLOOKUP(A15,Active!#REF!,10,FALSE)</f>
        <v>#REF!</v>
      </c>
      <c r="F15" s="40" t="e">
        <f>VLOOKUP(A15,Active!#REF!,12,FALSE)</f>
        <v>#REF!</v>
      </c>
      <c r="G15" s="42" t="e">
        <f>VLOOKUP(A15,Active!#REF!,18,FALSE)</f>
        <v>#REF!</v>
      </c>
      <c r="H15" s="94" t="e">
        <f>VLOOKUP(A15,Active!#REF!,20,FALSE)</f>
        <v>#REF!</v>
      </c>
      <c r="I15" s="42" t="e">
        <f t="shared" si="0"/>
        <v>#REF!</v>
      </c>
      <c r="J15" s="42" t="e">
        <f>VLOOKUP(A15,Active!#REF!,21,FALSE)</f>
        <v>#REF!</v>
      </c>
      <c r="K15" s="42" t="e">
        <f>VLOOKUP(A15,Active!#REF!,24,FALSE)</f>
        <v>#REF!</v>
      </c>
      <c r="L15" s="40"/>
      <c r="M15" s="40"/>
    </row>
    <row r="16" spans="1:17" hidden="1" x14ac:dyDescent="0.3">
      <c r="A16" s="40">
        <v>24</v>
      </c>
      <c r="B16" s="41" t="e">
        <f>VLOOKUP(A16,Active!#REF!,2,FALSE)</f>
        <v>#REF!</v>
      </c>
      <c r="C16" s="40" t="e">
        <f>VLOOKUP(A16,Active!#REF!,3,FALSE)</f>
        <v>#REF!</v>
      </c>
      <c r="D16" s="40" t="e">
        <f>VLOOKUP(A16,Active!#REF!,6,FALSE)</f>
        <v>#REF!</v>
      </c>
      <c r="E16" s="40" t="e">
        <f>VLOOKUP(A16,Active!#REF!,10,FALSE)</f>
        <v>#REF!</v>
      </c>
      <c r="F16" s="40" t="e">
        <f>VLOOKUP(A16,Active!#REF!,12,FALSE)</f>
        <v>#REF!</v>
      </c>
      <c r="G16" s="42" t="e">
        <f>VLOOKUP(A16,Active!#REF!,18,FALSE)</f>
        <v>#REF!</v>
      </c>
      <c r="H16" s="94" t="e">
        <f>VLOOKUP(A16,Active!#REF!,20,FALSE)</f>
        <v>#REF!</v>
      </c>
      <c r="I16" s="42" t="e">
        <f t="shared" si="0"/>
        <v>#REF!</v>
      </c>
      <c r="J16" s="42" t="e">
        <f>VLOOKUP(A16,Active!#REF!,21,FALSE)</f>
        <v>#REF!</v>
      </c>
      <c r="K16" s="42" t="e">
        <f>VLOOKUP(A16,Active!#REF!,24,FALSE)</f>
        <v>#REF!</v>
      </c>
      <c r="L16" s="40"/>
      <c r="M16" s="40"/>
    </row>
    <row r="17" spans="1:13" hidden="1" x14ac:dyDescent="0.3">
      <c r="A17" s="40">
        <v>25</v>
      </c>
      <c r="B17" s="41" t="e">
        <f>VLOOKUP(A17,Active!#REF!,2,FALSE)</f>
        <v>#REF!</v>
      </c>
      <c r="C17" s="40" t="e">
        <f>VLOOKUP(A17,Active!#REF!,3,FALSE)</f>
        <v>#REF!</v>
      </c>
      <c r="D17" s="40" t="e">
        <f>VLOOKUP(A17,Active!#REF!,6,FALSE)</f>
        <v>#REF!</v>
      </c>
      <c r="E17" s="40" t="e">
        <f>VLOOKUP(A17,Active!#REF!,10,FALSE)</f>
        <v>#REF!</v>
      </c>
      <c r="F17" s="40" t="e">
        <f>VLOOKUP(A17,Active!#REF!,12,FALSE)</f>
        <v>#REF!</v>
      </c>
      <c r="G17" s="42" t="e">
        <f>VLOOKUP(A17,Active!#REF!,18,FALSE)</f>
        <v>#REF!</v>
      </c>
      <c r="H17" s="94" t="e">
        <f>VLOOKUP(A17,Active!#REF!,20,FALSE)</f>
        <v>#REF!</v>
      </c>
      <c r="I17" s="42" t="e">
        <f t="shared" si="0"/>
        <v>#REF!</v>
      </c>
      <c r="J17" s="42" t="e">
        <f>VLOOKUP(A17,Active!#REF!,21,FALSE)</f>
        <v>#REF!</v>
      </c>
      <c r="K17" s="42" t="e">
        <f>VLOOKUP(A17,Active!#REF!,24,FALSE)</f>
        <v>#REF!</v>
      </c>
      <c r="L17" s="40"/>
      <c r="M17" s="40"/>
    </row>
    <row r="18" spans="1:13" hidden="1" x14ac:dyDescent="0.3">
      <c r="A18" s="40">
        <v>27</v>
      </c>
      <c r="B18" s="41" t="e">
        <f>VLOOKUP(A18,Active!#REF!,2,FALSE)</f>
        <v>#REF!</v>
      </c>
      <c r="C18" s="40" t="e">
        <f>VLOOKUP(A18,Active!#REF!,3,FALSE)</f>
        <v>#REF!</v>
      </c>
      <c r="D18" s="40" t="e">
        <f>VLOOKUP(A18,Active!#REF!,6,FALSE)</f>
        <v>#REF!</v>
      </c>
      <c r="E18" s="40" t="e">
        <f>VLOOKUP(A18,Active!#REF!,10,FALSE)</f>
        <v>#REF!</v>
      </c>
      <c r="F18" s="40" t="e">
        <f>VLOOKUP(A18,Active!#REF!,12,FALSE)</f>
        <v>#REF!</v>
      </c>
      <c r="G18" s="42" t="e">
        <f>VLOOKUP(A18,Active!#REF!,18,FALSE)</f>
        <v>#REF!</v>
      </c>
      <c r="H18" s="94" t="e">
        <f>VLOOKUP(A18,Active!#REF!,20,FALSE)</f>
        <v>#REF!</v>
      </c>
      <c r="I18" s="42" t="e">
        <f t="shared" si="0"/>
        <v>#REF!</v>
      </c>
      <c r="J18" s="42" t="e">
        <f>VLOOKUP(A18,Active!#REF!,21,FALSE)</f>
        <v>#REF!</v>
      </c>
      <c r="K18" s="42" t="e">
        <f>VLOOKUP(A18,Active!#REF!,24,FALSE)</f>
        <v>#REF!</v>
      </c>
      <c r="L18" s="40"/>
      <c r="M18" s="40"/>
    </row>
    <row r="19" spans="1:13" hidden="1" x14ac:dyDescent="0.3">
      <c r="A19" s="40">
        <v>28</v>
      </c>
      <c r="B19" s="41" t="e">
        <f>VLOOKUP(A19,Active!#REF!,2,FALSE)</f>
        <v>#REF!</v>
      </c>
      <c r="C19" s="40" t="e">
        <f>VLOOKUP(A19,Active!#REF!,3,FALSE)</f>
        <v>#REF!</v>
      </c>
      <c r="D19" s="40" t="e">
        <f>VLOOKUP(A19,Active!#REF!,6,FALSE)</f>
        <v>#REF!</v>
      </c>
      <c r="E19" s="40" t="e">
        <f>VLOOKUP(A19,Active!#REF!,10,FALSE)</f>
        <v>#REF!</v>
      </c>
      <c r="F19" s="40" t="e">
        <f>VLOOKUP(A19,Active!#REF!,12,FALSE)</f>
        <v>#REF!</v>
      </c>
      <c r="G19" s="42" t="e">
        <f>VLOOKUP(A19,Active!#REF!,18,FALSE)</f>
        <v>#REF!</v>
      </c>
      <c r="H19" s="94" t="e">
        <f>VLOOKUP(A19,Active!#REF!,20,FALSE)</f>
        <v>#REF!</v>
      </c>
      <c r="I19" s="42" t="e">
        <f t="shared" si="0"/>
        <v>#REF!</v>
      </c>
      <c r="J19" s="42" t="e">
        <f>VLOOKUP(A19,Active!#REF!,21,FALSE)</f>
        <v>#REF!</v>
      </c>
      <c r="K19" s="42" t="e">
        <f>VLOOKUP(A19,Active!#REF!,24,FALSE)</f>
        <v>#REF!</v>
      </c>
      <c r="L19" s="40"/>
      <c r="M19" s="40"/>
    </row>
    <row r="20" spans="1:13" hidden="1" x14ac:dyDescent="0.3">
      <c r="A20" s="40">
        <v>29</v>
      </c>
      <c r="B20" s="41" t="e">
        <f>VLOOKUP(A20,Active!#REF!,2,FALSE)</f>
        <v>#REF!</v>
      </c>
      <c r="C20" s="40" t="e">
        <f>VLOOKUP(A20,Active!#REF!,3,FALSE)</f>
        <v>#REF!</v>
      </c>
      <c r="D20" s="40" t="e">
        <f>VLOOKUP(A20,Active!#REF!,6,FALSE)</f>
        <v>#REF!</v>
      </c>
      <c r="E20" s="40" t="e">
        <f>VLOOKUP(A20,Active!#REF!,10,FALSE)</f>
        <v>#REF!</v>
      </c>
      <c r="F20" s="40" t="e">
        <f>VLOOKUP(A20,Active!#REF!,12,FALSE)</f>
        <v>#REF!</v>
      </c>
      <c r="G20" s="42" t="e">
        <f>VLOOKUP(A20,Active!#REF!,18,FALSE)</f>
        <v>#REF!</v>
      </c>
      <c r="H20" s="94" t="e">
        <f>VLOOKUP(A20,Active!#REF!,20,FALSE)</f>
        <v>#REF!</v>
      </c>
      <c r="I20" s="42" t="e">
        <f t="shared" si="0"/>
        <v>#REF!</v>
      </c>
      <c r="J20" s="42" t="e">
        <f>VLOOKUP(A20,Active!#REF!,21,FALSE)</f>
        <v>#REF!</v>
      </c>
      <c r="K20" s="42" t="e">
        <f>VLOOKUP(A20,Active!#REF!,24,FALSE)</f>
        <v>#REF!</v>
      </c>
      <c r="L20" s="40"/>
      <c r="M20" s="40"/>
    </row>
    <row r="21" spans="1:13" hidden="1" x14ac:dyDescent="0.3">
      <c r="A21" s="40">
        <v>30</v>
      </c>
      <c r="B21" s="41" t="e">
        <f>VLOOKUP(A21,Active!#REF!,2,FALSE)</f>
        <v>#REF!</v>
      </c>
      <c r="C21" s="40" t="e">
        <f>VLOOKUP(A21,Active!#REF!,3,FALSE)</f>
        <v>#REF!</v>
      </c>
      <c r="D21" s="40" t="e">
        <f>VLOOKUP(A21,Active!#REF!,6,FALSE)</f>
        <v>#REF!</v>
      </c>
      <c r="E21" s="40" t="e">
        <f>VLOOKUP(A21,Active!#REF!,10,FALSE)</f>
        <v>#REF!</v>
      </c>
      <c r="F21" s="40" t="e">
        <f>VLOOKUP(A21,Active!#REF!,12,FALSE)</f>
        <v>#REF!</v>
      </c>
      <c r="G21" s="42" t="e">
        <f>VLOOKUP(A21,Active!#REF!,18,FALSE)</f>
        <v>#REF!</v>
      </c>
      <c r="H21" s="94" t="e">
        <f>VLOOKUP(A21,Active!#REF!,20,FALSE)</f>
        <v>#REF!</v>
      </c>
      <c r="I21" s="42" t="e">
        <f t="shared" si="0"/>
        <v>#REF!</v>
      </c>
      <c r="J21" s="42" t="e">
        <f>VLOOKUP(A21,Active!#REF!,21,FALSE)</f>
        <v>#REF!</v>
      </c>
      <c r="K21" s="42" t="e">
        <f>VLOOKUP(A21,Active!#REF!,24,FALSE)</f>
        <v>#REF!</v>
      </c>
      <c r="L21" s="40"/>
      <c r="M21" s="40"/>
    </row>
    <row r="22" spans="1:13" x14ac:dyDescent="0.3">
      <c r="A22" s="40">
        <v>31</v>
      </c>
      <c r="B22" s="41" t="e">
        <f>VLOOKUP(A22,Active!#REF!,2,FALSE)</f>
        <v>#REF!</v>
      </c>
      <c r="C22" s="40" t="e">
        <f>VLOOKUP(A22,Active!#REF!,3,FALSE)</f>
        <v>#REF!</v>
      </c>
      <c r="D22" s="40" t="e">
        <f>VLOOKUP(A22,Active!#REF!,6,FALSE)</f>
        <v>#REF!</v>
      </c>
      <c r="E22" s="40" t="e">
        <f>VLOOKUP(A22,Active!#REF!,10,FALSE)</f>
        <v>#REF!</v>
      </c>
      <c r="F22" s="40" t="e">
        <f>VLOOKUP(A22,Active!#REF!,12,FALSE)</f>
        <v>#REF!</v>
      </c>
      <c r="G22" s="42" t="e">
        <f>VLOOKUP(A22,Active!#REF!,18,FALSE)</f>
        <v>#REF!</v>
      </c>
      <c r="H22" s="94" t="e">
        <f>VLOOKUP(A22,Active!#REF!,20,FALSE)</f>
        <v>#REF!</v>
      </c>
      <c r="I22" s="42" t="e">
        <f t="shared" si="0"/>
        <v>#REF!</v>
      </c>
      <c r="J22" s="42" t="e">
        <f>VLOOKUP(A22,Active!#REF!,21,FALSE)</f>
        <v>#REF!</v>
      </c>
      <c r="K22" s="42" t="e">
        <f>VLOOKUP(A22,Active!#REF!,24,FALSE)</f>
        <v>#REF!</v>
      </c>
      <c r="L22" s="40"/>
      <c r="M22" s="40">
        <v>9</v>
      </c>
    </row>
    <row r="23" spans="1:13" hidden="1" x14ac:dyDescent="0.3">
      <c r="A23" s="40">
        <v>32</v>
      </c>
      <c r="B23" s="41" t="e">
        <f>VLOOKUP(A23,Active!#REF!,2,FALSE)</f>
        <v>#REF!</v>
      </c>
      <c r="C23" s="40" t="e">
        <f>VLOOKUP(A23,Active!#REF!,3,FALSE)</f>
        <v>#REF!</v>
      </c>
      <c r="D23" s="40" t="e">
        <f>VLOOKUP(A23,Active!#REF!,6,FALSE)</f>
        <v>#REF!</v>
      </c>
      <c r="E23" s="40" t="e">
        <f>VLOOKUP(A23,Active!#REF!,10,FALSE)</f>
        <v>#REF!</v>
      </c>
      <c r="F23" s="40" t="e">
        <f>VLOOKUP(A23,Active!#REF!,12,FALSE)</f>
        <v>#REF!</v>
      </c>
      <c r="G23" s="42" t="e">
        <f>VLOOKUP(A23,Active!#REF!,18,FALSE)</f>
        <v>#REF!</v>
      </c>
      <c r="H23" s="94" t="e">
        <f>VLOOKUP(A23,Active!#REF!,20,FALSE)</f>
        <v>#REF!</v>
      </c>
      <c r="I23" s="42" t="e">
        <f t="shared" si="0"/>
        <v>#REF!</v>
      </c>
      <c r="J23" s="42" t="e">
        <f>VLOOKUP(A23,Active!#REF!,21,FALSE)</f>
        <v>#REF!</v>
      </c>
      <c r="K23" s="42" t="e">
        <f>VLOOKUP(A23,Active!#REF!,24,FALSE)</f>
        <v>#REF!</v>
      </c>
      <c r="L23" s="40"/>
      <c r="M23" s="40"/>
    </row>
    <row r="24" spans="1:13" hidden="1" x14ac:dyDescent="0.3">
      <c r="A24" s="40">
        <v>33</v>
      </c>
      <c r="B24" s="41" t="e">
        <f>VLOOKUP(A24,Active!#REF!,2,FALSE)</f>
        <v>#REF!</v>
      </c>
      <c r="C24" s="40" t="e">
        <f>VLOOKUP(A24,Active!#REF!,3,FALSE)</f>
        <v>#REF!</v>
      </c>
      <c r="D24" s="40" t="e">
        <f>VLOOKUP(A24,Active!#REF!,6,FALSE)</f>
        <v>#REF!</v>
      </c>
      <c r="E24" s="40" t="e">
        <f>VLOOKUP(A24,Active!#REF!,10,FALSE)</f>
        <v>#REF!</v>
      </c>
      <c r="F24" s="40" t="e">
        <f>VLOOKUP(A24,Active!#REF!,12,FALSE)</f>
        <v>#REF!</v>
      </c>
      <c r="G24" s="42" t="e">
        <f>VLOOKUP(A24,Active!#REF!,18,FALSE)</f>
        <v>#REF!</v>
      </c>
      <c r="H24" s="94" t="e">
        <f>VLOOKUP(A24,Active!#REF!,20,FALSE)</f>
        <v>#REF!</v>
      </c>
      <c r="I24" s="42" t="e">
        <f t="shared" si="0"/>
        <v>#REF!</v>
      </c>
      <c r="J24" s="42" t="e">
        <f>VLOOKUP(A24,Active!#REF!,21,FALSE)</f>
        <v>#REF!</v>
      </c>
      <c r="K24" s="42" t="e">
        <f>VLOOKUP(A24,Active!#REF!,24,FALSE)</f>
        <v>#REF!</v>
      </c>
      <c r="L24" s="40"/>
      <c r="M24" s="40"/>
    </row>
    <row r="25" spans="1:13" hidden="1" x14ac:dyDescent="0.3">
      <c r="A25" s="40">
        <v>34</v>
      </c>
      <c r="B25" s="41" t="e">
        <f>VLOOKUP(A25,Active!#REF!,2,FALSE)</f>
        <v>#REF!</v>
      </c>
      <c r="C25" s="40" t="e">
        <f>VLOOKUP(A25,Active!#REF!,3,FALSE)</f>
        <v>#REF!</v>
      </c>
      <c r="D25" s="40" t="e">
        <f>VLOOKUP(A25,Active!#REF!,6,FALSE)</f>
        <v>#REF!</v>
      </c>
      <c r="E25" s="40" t="e">
        <f>VLOOKUP(A25,Active!#REF!,10,FALSE)</f>
        <v>#REF!</v>
      </c>
      <c r="F25" s="40" t="e">
        <f>VLOOKUP(A25,Active!#REF!,12,FALSE)</f>
        <v>#REF!</v>
      </c>
      <c r="G25" s="42" t="e">
        <f>VLOOKUP(A25,Active!#REF!,18,FALSE)</f>
        <v>#REF!</v>
      </c>
      <c r="H25" s="94" t="e">
        <f>VLOOKUP(A25,Active!#REF!,20,FALSE)</f>
        <v>#REF!</v>
      </c>
      <c r="I25" s="42" t="e">
        <f t="shared" si="0"/>
        <v>#REF!</v>
      </c>
      <c r="J25" s="42" t="e">
        <f>VLOOKUP(A25,Active!#REF!,21,FALSE)</f>
        <v>#REF!</v>
      </c>
      <c r="K25" s="42" t="e">
        <f>VLOOKUP(A25,Active!#REF!,24,FALSE)</f>
        <v>#REF!</v>
      </c>
      <c r="L25" s="40"/>
      <c r="M25" s="40"/>
    </row>
    <row r="26" spans="1:13" hidden="1" x14ac:dyDescent="0.3">
      <c r="A26" s="40">
        <v>35</v>
      </c>
      <c r="B26" s="41" t="e">
        <f>VLOOKUP(A26,Active!#REF!,2,FALSE)</f>
        <v>#REF!</v>
      </c>
      <c r="C26" s="40" t="e">
        <f>VLOOKUP(A26,Active!#REF!,3,FALSE)</f>
        <v>#REF!</v>
      </c>
      <c r="D26" s="40" t="e">
        <f>VLOOKUP(A26,Active!#REF!,6,FALSE)</f>
        <v>#REF!</v>
      </c>
      <c r="E26" s="40" t="e">
        <f>VLOOKUP(A26,Active!#REF!,10,FALSE)</f>
        <v>#REF!</v>
      </c>
      <c r="F26" s="40" t="e">
        <f>VLOOKUP(A26,Active!#REF!,12,FALSE)</f>
        <v>#REF!</v>
      </c>
      <c r="G26" s="42" t="e">
        <f>VLOOKUP(A26,Active!#REF!,18,FALSE)</f>
        <v>#REF!</v>
      </c>
      <c r="H26" s="94" t="e">
        <f>VLOOKUP(A26,Active!#REF!,20,FALSE)</f>
        <v>#REF!</v>
      </c>
      <c r="I26" s="42" t="e">
        <f t="shared" si="0"/>
        <v>#REF!</v>
      </c>
      <c r="J26" s="42" t="e">
        <f>VLOOKUP(A26,Active!#REF!,21,FALSE)</f>
        <v>#REF!</v>
      </c>
      <c r="K26" s="42" t="e">
        <f>VLOOKUP(A26,Active!#REF!,24,FALSE)</f>
        <v>#REF!</v>
      </c>
      <c r="L26" s="40"/>
      <c r="M26" s="40"/>
    </row>
    <row r="27" spans="1:13" hidden="1" x14ac:dyDescent="0.3">
      <c r="A27" s="40">
        <v>36</v>
      </c>
      <c r="B27" s="41" t="e">
        <f>VLOOKUP(A27,Active!#REF!,2,FALSE)</f>
        <v>#REF!</v>
      </c>
      <c r="C27" s="40" t="e">
        <f>VLOOKUP(A27,Active!#REF!,3,FALSE)</f>
        <v>#REF!</v>
      </c>
      <c r="D27" s="40" t="e">
        <f>VLOOKUP(A27,Active!#REF!,6,FALSE)</f>
        <v>#REF!</v>
      </c>
      <c r="E27" s="40" t="e">
        <f>VLOOKUP(A27,Active!#REF!,10,FALSE)</f>
        <v>#REF!</v>
      </c>
      <c r="F27" s="40" t="e">
        <f>VLOOKUP(A27,Active!#REF!,12,FALSE)</f>
        <v>#REF!</v>
      </c>
      <c r="G27" s="42" t="e">
        <f>VLOOKUP(A27,Active!#REF!,18,FALSE)</f>
        <v>#REF!</v>
      </c>
      <c r="H27" s="94" t="e">
        <f>VLOOKUP(A27,Active!#REF!,20,FALSE)</f>
        <v>#REF!</v>
      </c>
      <c r="I27" s="42" t="e">
        <f t="shared" si="0"/>
        <v>#REF!</v>
      </c>
      <c r="J27" s="42" t="e">
        <f>VLOOKUP(A27,Active!#REF!,21,FALSE)</f>
        <v>#REF!</v>
      </c>
      <c r="K27" s="42" t="e">
        <f>VLOOKUP(A27,Active!#REF!,24,FALSE)</f>
        <v>#REF!</v>
      </c>
      <c r="L27" s="40"/>
      <c r="M27" s="40"/>
    </row>
    <row r="28" spans="1:13" hidden="1" x14ac:dyDescent="0.3">
      <c r="A28" s="40">
        <v>37</v>
      </c>
      <c r="B28" s="41" t="e">
        <f>VLOOKUP(A28,Active!#REF!,2,FALSE)</f>
        <v>#REF!</v>
      </c>
      <c r="C28" s="40" t="e">
        <f>VLOOKUP(A28,Active!#REF!,3,FALSE)</f>
        <v>#REF!</v>
      </c>
      <c r="D28" s="40" t="e">
        <f>VLOOKUP(A28,Active!#REF!,6,FALSE)</f>
        <v>#REF!</v>
      </c>
      <c r="E28" s="40" t="e">
        <f>VLOOKUP(A28,Active!#REF!,10,FALSE)</f>
        <v>#REF!</v>
      </c>
      <c r="F28" s="40" t="e">
        <f>VLOOKUP(A28,Active!#REF!,12,FALSE)</f>
        <v>#REF!</v>
      </c>
      <c r="G28" s="42" t="e">
        <f>VLOOKUP(A28,Active!#REF!,18,FALSE)</f>
        <v>#REF!</v>
      </c>
      <c r="H28" s="94" t="e">
        <f>VLOOKUP(A28,Active!#REF!,20,FALSE)</f>
        <v>#REF!</v>
      </c>
      <c r="I28" s="42" t="e">
        <f t="shared" si="0"/>
        <v>#REF!</v>
      </c>
      <c r="J28" s="42" t="e">
        <f>VLOOKUP(A28,Active!#REF!,21,FALSE)</f>
        <v>#REF!</v>
      </c>
      <c r="K28" s="42" t="e">
        <f>VLOOKUP(A28,Active!#REF!,24,FALSE)</f>
        <v>#REF!</v>
      </c>
      <c r="L28" s="40"/>
      <c r="M28" s="40"/>
    </row>
    <row r="29" spans="1:13" hidden="1" x14ac:dyDescent="0.3">
      <c r="A29" s="40">
        <v>38</v>
      </c>
      <c r="B29" s="41" t="e">
        <f>VLOOKUP(A29,Active!#REF!,2,FALSE)</f>
        <v>#REF!</v>
      </c>
      <c r="C29" s="40" t="e">
        <f>VLOOKUP(A29,Active!#REF!,3,FALSE)</f>
        <v>#REF!</v>
      </c>
      <c r="D29" s="40" t="e">
        <f>VLOOKUP(A29,Active!#REF!,6,FALSE)</f>
        <v>#REF!</v>
      </c>
      <c r="E29" s="40" t="e">
        <f>VLOOKUP(A29,Active!#REF!,10,FALSE)</f>
        <v>#REF!</v>
      </c>
      <c r="F29" s="40" t="e">
        <f>VLOOKUP(A29,Active!#REF!,12,FALSE)</f>
        <v>#REF!</v>
      </c>
      <c r="G29" s="42" t="e">
        <f>VLOOKUP(A29,Active!#REF!,18,FALSE)</f>
        <v>#REF!</v>
      </c>
      <c r="H29" s="94" t="e">
        <f>VLOOKUP(A29,Active!#REF!,20,FALSE)</f>
        <v>#REF!</v>
      </c>
      <c r="I29" s="42" t="e">
        <f t="shared" si="0"/>
        <v>#REF!</v>
      </c>
      <c r="J29" s="42" t="e">
        <f>VLOOKUP(A29,Active!#REF!,21,FALSE)</f>
        <v>#REF!</v>
      </c>
      <c r="K29" s="42" t="e">
        <f>VLOOKUP(A29,Active!#REF!,24,FALSE)</f>
        <v>#REF!</v>
      </c>
      <c r="L29" s="40"/>
      <c r="M29" s="40"/>
    </row>
    <row r="30" spans="1:13" x14ac:dyDescent="0.3">
      <c r="A30" s="40">
        <v>39</v>
      </c>
      <c r="B30" s="41" t="e">
        <f>VLOOKUP(A30,Active!#REF!,2,FALSE)</f>
        <v>#REF!</v>
      </c>
      <c r="C30" s="40" t="e">
        <f>VLOOKUP(A30,Active!#REF!,3,FALSE)</f>
        <v>#REF!</v>
      </c>
      <c r="D30" s="40" t="e">
        <f>VLOOKUP(A30,Active!#REF!,6,FALSE)</f>
        <v>#REF!</v>
      </c>
      <c r="E30" s="40" t="e">
        <f>VLOOKUP(A30,Active!#REF!,10,FALSE)</f>
        <v>#REF!</v>
      </c>
      <c r="F30" s="40" t="e">
        <f>VLOOKUP(A30,Active!#REF!,12,FALSE)</f>
        <v>#REF!</v>
      </c>
      <c r="G30" s="42" t="e">
        <f>VLOOKUP(A30,Active!#REF!,18,FALSE)</f>
        <v>#REF!</v>
      </c>
      <c r="H30" s="94" t="e">
        <f>VLOOKUP(A30,Active!#REF!,20,FALSE)</f>
        <v>#REF!</v>
      </c>
      <c r="I30" s="42" t="e">
        <f t="shared" si="0"/>
        <v>#REF!</v>
      </c>
      <c r="J30" s="42" t="e">
        <f>VLOOKUP(A30,Active!#REF!,21,FALSE)</f>
        <v>#REF!</v>
      </c>
      <c r="K30" s="42" t="e">
        <f>VLOOKUP(A30,Active!#REF!,24,FALSE)</f>
        <v>#REF!</v>
      </c>
      <c r="L30" s="40">
        <v>1</v>
      </c>
      <c r="M30" s="40"/>
    </row>
    <row r="31" spans="1:13" x14ac:dyDescent="0.3">
      <c r="A31" s="40">
        <v>40</v>
      </c>
      <c r="B31" s="41" t="e">
        <f>VLOOKUP(A31,Active!#REF!,2,FALSE)</f>
        <v>#REF!</v>
      </c>
      <c r="C31" s="40" t="e">
        <f>VLOOKUP(A31,Active!#REF!,3,FALSE)</f>
        <v>#REF!</v>
      </c>
      <c r="D31" s="40" t="e">
        <f>VLOOKUP(A31,Active!#REF!,6,FALSE)</f>
        <v>#REF!</v>
      </c>
      <c r="E31" s="40" t="e">
        <f>VLOOKUP(A31,Active!#REF!,10,FALSE)</f>
        <v>#REF!</v>
      </c>
      <c r="F31" s="40" t="e">
        <f>VLOOKUP(A31,Active!#REF!,12,FALSE)</f>
        <v>#REF!</v>
      </c>
      <c r="G31" s="42" t="e">
        <f>VLOOKUP(A31,Active!#REF!,18,FALSE)</f>
        <v>#REF!</v>
      </c>
      <c r="H31" s="94" t="e">
        <f>VLOOKUP(A31,Active!#REF!,20,FALSE)</f>
        <v>#REF!</v>
      </c>
      <c r="I31" s="42" t="e">
        <f t="shared" si="0"/>
        <v>#REF!</v>
      </c>
      <c r="J31" s="42" t="e">
        <f>VLOOKUP(A31,Active!#REF!,21,FALSE)</f>
        <v>#REF!</v>
      </c>
      <c r="K31" s="42" t="e">
        <f>VLOOKUP(A31,Active!#REF!,24,FALSE)</f>
        <v>#REF!</v>
      </c>
      <c r="L31" s="40"/>
      <c r="M31" s="40"/>
    </row>
    <row r="32" spans="1:13" hidden="1" x14ac:dyDescent="0.3">
      <c r="A32" s="40">
        <v>45</v>
      </c>
      <c r="B32" s="41" t="e">
        <f>VLOOKUP(A32,Active!#REF!,2,FALSE)</f>
        <v>#REF!</v>
      </c>
      <c r="C32" s="40" t="e">
        <f>VLOOKUP(A32,Active!#REF!,3,FALSE)</f>
        <v>#REF!</v>
      </c>
      <c r="D32" s="40" t="e">
        <f>VLOOKUP(A32,Active!#REF!,6,FALSE)</f>
        <v>#REF!</v>
      </c>
      <c r="E32" s="40" t="e">
        <f>VLOOKUP(A32,Active!#REF!,10,FALSE)</f>
        <v>#REF!</v>
      </c>
      <c r="F32" s="40" t="e">
        <f>VLOOKUP(A32,Active!#REF!,12,FALSE)</f>
        <v>#REF!</v>
      </c>
      <c r="G32" s="42" t="e">
        <f>VLOOKUP(A32,Active!#REF!,18,FALSE)</f>
        <v>#REF!</v>
      </c>
      <c r="H32" s="94" t="e">
        <f>VLOOKUP(A32,Active!#REF!,20,FALSE)</f>
        <v>#REF!</v>
      </c>
      <c r="I32" s="42" t="e">
        <f t="shared" si="0"/>
        <v>#REF!</v>
      </c>
      <c r="J32" s="42" t="e">
        <f>VLOOKUP(A32,Active!#REF!,21,FALSE)</f>
        <v>#REF!</v>
      </c>
      <c r="K32" s="42" t="e">
        <f>VLOOKUP(A32,Active!#REF!,24,FALSE)</f>
        <v>#REF!</v>
      </c>
      <c r="L32" s="40"/>
      <c r="M32" s="40"/>
    </row>
    <row r="33" spans="1:13" hidden="1" x14ac:dyDescent="0.3">
      <c r="A33" s="40">
        <v>48</v>
      </c>
      <c r="B33" s="41" t="e">
        <f>VLOOKUP(A33,Active!#REF!,2,FALSE)</f>
        <v>#REF!</v>
      </c>
      <c r="C33" s="40" t="e">
        <f>VLOOKUP(A33,Active!#REF!,3,FALSE)</f>
        <v>#REF!</v>
      </c>
      <c r="D33" s="40" t="e">
        <f>VLOOKUP(A33,Active!#REF!,6,FALSE)</f>
        <v>#REF!</v>
      </c>
      <c r="E33" s="40" t="e">
        <f>VLOOKUP(A33,Active!#REF!,10,FALSE)</f>
        <v>#REF!</v>
      </c>
      <c r="F33" s="40" t="e">
        <f>VLOOKUP(A33,Active!#REF!,12,FALSE)</f>
        <v>#REF!</v>
      </c>
      <c r="G33" s="42" t="e">
        <f>VLOOKUP(A33,Active!#REF!,18,FALSE)</f>
        <v>#REF!</v>
      </c>
      <c r="H33" s="94" t="e">
        <f>VLOOKUP(A33,Active!#REF!,20,FALSE)</f>
        <v>#REF!</v>
      </c>
      <c r="I33" s="42" t="e">
        <f t="shared" si="0"/>
        <v>#REF!</v>
      </c>
      <c r="J33" s="42" t="e">
        <f>VLOOKUP(A33,Active!#REF!,21,FALSE)</f>
        <v>#REF!</v>
      </c>
      <c r="K33" s="42" t="e">
        <f>VLOOKUP(A33,Active!#REF!,24,FALSE)</f>
        <v>#REF!</v>
      </c>
      <c r="L33" s="40"/>
      <c r="M33" s="40"/>
    </row>
    <row r="34" spans="1:13" hidden="1" x14ac:dyDescent="0.3">
      <c r="A34" s="43">
        <v>154</v>
      </c>
      <c r="B34" s="41" t="e">
        <f>VLOOKUP(A34,Active!#REF!,2,FALSE)</f>
        <v>#REF!</v>
      </c>
      <c r="C34" s="40" t="e">
        <f>VLOOKUP(A34,Active!#REF!,3,FALSE)</f>
        <v>#REF!</v>
      </c>
      <c r="D34" s="40" t="e">
        <f>VLOOKUP(A34,Active!#REF!,6,FALSE)</f>
        <v>#REF!</v>
      </c>
      <c r="E34" s="40" t="e">
        <f>VLOOKUP(A34,Active!#REF!,10,FALSE)</f>
        <v>#REF!</v>
      </c>
      <c r="F34" s="40" t="e">
        <f>VLOOKUP(A34,Active!#REF!,12,FALSE)</f>
        <v>#REF!</v>
      </c>
      <c r="G34" s="42" t="e">
        <f>VLOOKUP(A34,Active!#REF!,18,FALSE)</f>
        <v>#REF!</v>
      </c>
      <c r="H34" s="94" t="e">
        <f>VLOOKUP(A34,Active!#REF!,20,FALSE)</f>
        <v>#REF!</v>
      </c>
      <c r="I34" s="42" t="e">
        <f t="shared" ref="I34:I65" si="1">IF(H34=0,"",H34)</f>
        <v>#REF!</v>
      </c>
      <c r="J34" s="42" t="e">
        <f>VLOOKUP(A34,Active!#REF!,21,FALSE)</f>
        <v>#REF!</v>
      </c>
      <c r="K34" s="42" t="e">
        <f>VLOOKUP(A34,Active!#REF!,24,FALSE)</f>
        <v>#REF!</v>
      </c>
      <c r="L34" s="40"/>
      <c r="M34" s="40"/>
    </row>
    <row r="35" spans="1:13" hidden="1" x14ac:dyDescent="0.3">
      <c r="A35" s="40">
        <v>50</v>
      </c>
      <c r="B35" s="41" t="e">
        <f>VLOOKUP(A35,Active!#REF!,2,FALSE)</f>
        <v>#REF!</v>
      </c>
      <c r="C35" s="40" t="e">
        <f>VLOOKUP(A35,Active!#REF!,3,FALSE)</f>
        <v>#REF!</v>
      </c>
      <c r="D35" s="40" t="e">
        <f>VLOOKUP(A35,Active!#REF!,6,FALSE)</f>
        <v>#REF!</v>
      </c>
      <c r="E35" s="40" t="e">
        <f>VLOOKUP(A35,Active!#REF!,10,FALSE)</f>
        <v>#REF!</v>
      </c>
      <c r="F35" s="40" t="e">
        <f>VLOOKUP(A35,Active!#REF!,12,FALSE)</f>
        <v>#REF!</v>
      </c>
      <c r="G35" s="42" t="e">
        <f>VLOOKUP(A35,Active!#REF!,18,FALSE)</f>
        <v>#REF!</v>
      </c>
      <c r="H35" s="94" t="e">
        <f>VLOOKUP(A35,Active!#REF!,20,FALSE)</f>
        <v>#REF!</v>
      </c>
      <c r="I35" s="42" t="e">
        <f t="shared" si="1"/>
        <v>#REF!</v>
      </c>
      <c r="J35" s="42" t="e">
        <f>VLOOKUP(A35,Active!#REF!,21,FALSE)</f>
        <v>#REF!</v>
      </c>
      <c r="K35" s="42" t="e">
        <f>VLOOKUP(A35,Active!#REF!,24,FALSE)</f>
        <v>#REF!</v>
      </c>
      <c r="L35" s="40"/>
      <c r="M35" s="40"/>
    </row>
    <row r="36" spans="1:13" x14ac:dyDescent="0.3">
      <c r="A36" s="40">
        <v>49</v>
      </c>
      <c r="B36" s="41" t="e">
        <f>VLOOKUP(A36,Active!#REF!,2,FALSE)</f>
        <v>#REF!</v>
      </c>
      <c r="C36" s="40" t="e">
        <f>VLOOKUP(A36,Active!#REF!,3,FALSE)</f>
        <v>#REF!</v>
      </c>
      <c r="D36" s="40" t="e">
        <f>VLOOKUP(A36,Active!#REF!,6,FALSE)</f>
        <v>#REF!</v>
      </c>
      <c r="E36" s="40" t="e">
        <f>VLOOKUP(A36,Active!#REF!,10,FALSE)</f>
        <v>#REF!</v>
      </c>
      <c r="F36" s="40" t="e">
        <f>VLOOKUP(A36,Active!#REF!,12,FALSE)</f>
        <v>#REF!</v>
      </c>
      <c r="G36" s="42" t="e">
        <f>VLOOKUP(A36,Active!#REF!,18,FALSE)</f>
        <v>#REF!</v>
      </c>
      <c r="H36" s="94" t="e">
        <f>VLOOKUP(A36,Active!#REF!,20,FALSE)</f>
        <v>#REF!</v>
      </c>
      <c r="I36" s="42" t="e">
        <f t="shared" si="1"/>
        <v>#REF!</v>
      </c>
      <c r="J36" s="42" t="e">
        <f>VLOOKUP(A36,Active!#REF!,21,FALSE)</f>
        <v>#REF!</v>
      </c>
      <c r="K36" s="42" t="e">
        <f>VLOOKUP(A36,Active!#REF!,24,FALSE)</f>
        <v>#REF!</v>
      </c>
      <c r="L36" s="40"/>
      <c r="M36" s="40">
        <v>1</v>
      </c>
    </row>
    <row r="37" spans="1:13" hidden="1" x14ac:dyDescent="0.3">
      <c r="A37" s="43">
        <v>156</v>
      </c>
      <c r="B37" s="41" t="e">
        <f>VLOOKUP(A37,Active!#REF!,2,FALSE)</f>
        <v>#REF!</v>
      </c>
      <c r="C37" s="40" t="e">
        <f>VLOOKUP(A37,Active!#REF!,3,FALSE)</f>
        <v>#REF!</v>
      </c>
      <c r="D37" s="40" t="e">
        <f>VLOOKUP(A37,Active!#REF!,6,FALSE)</f>
        <v>#REF!</v>
      </c>
      <c r="E37" s="40" t="e">
        <f>VLOOKUP(A37,Active!#REF!,10,FALSE)</f>
        <v>#REF!</v>
      </c>
      <c r="F37" s="40" t="e">
        <f>VLOOKUP(A37,Active!#REF!,12,FALSE)</f>
        <v>#REF!</v>
      </c>
      <c r="G37" s="42" t="e">
        <f>VLOOKUP(A37,Active!#REF!,18,FALSE)</f>
        <v>#REF!</v>
      </c>
      <c r="H37" s="94" t="e">
        <f>VLOOKUP(A37,Active!#REF!,20,FALSE)</f>
        <v>#REF!</v>
      </c>
      <c r="I37" s="42" t="e">
        <f t="shared" si="1"/>
        <v>#REF!</v>
      </c>
      <c r="J37" s="42" t="e">
        <f>VLOOKUP(A37,Active!#REF!,21,FALSE)</f>
        <v>#REF!</v>
      </c>
      <c r="K37" s="42" t="e">
        <f>VLOOKUP(A37,Active!#REF!,24,FALSE)</f>
        <v>#REF!</v>
      </c>
      <c r="L37" s="40"/>
      <c r="M37" s="40"/>
    </row>
    <row r="38" spans="1:13" hidden="1" x14ac:dyDescent="0.3">
      <c r="A38" s="43">
        <v>160</v>
      </c>
      <c r="B38" s="41" t="e">
        <f>VLOOKUP(A38,Active!#REF!,2,FALSE)</f>
        <v>#REF!</v>
      </c>
      <c r="C38" s="40" t="e">
        <f>VLOOKUP(A38,Active!#REF!,3,FALSE)</f>
        <v>#REF!</v>
      </c>
      <c r="D38" s="40" t="e">
        <f>VLOOKUP(A38,Active!#REF!,6,FALSE)</f>
        <v>#REF!</v>
      </c>
      <c r="E38" s="40" t="e">
        <f>VLOOKUP(A38,Active!#REF!,10,FALSE)</f>
        <v>#REF!</v>
      </c>
      <c r="F38" s="40" t="e">
        <f>VLOOKUP(A38,Active!#REF!,12,FALSE)</f>
        <v>#REF!</v>
      </c>
      <c r="G38" s="42" t="e">
        <f>VLOOKUP(A38,Active!#REF!,18,FALSE)</f>
        <v>#REF!</v>
      </c>
      <c r="H38" s="94" t="e">
        <f>VLOOKUP(A38,Active!#REF!,20,FALSE)</f>
        <v>#REF!</v>
      </c>
      <c r="I38" s="42" t="e">
        <f t="shared" si="1"/>
        <v>#REF!</v>
      </c>
      <c r="J38" s="42" t="e">
        <f>VLOOKUP(A38,Active!#REF!,21,FALSE)</f>
        <v>#REF!</v>
      </c>
      <c r="K38" s="42" t="e">
        <f>VLOOKUP(A38,Active!#REF!,24,FALSE)</f>
        <v>#REF!</v>
      </c>
      <c r="L38" s="40"/>
      <c r="M38" s="40"/>
    </row>
    <row r="39" spans="1:13" hidden="1" x14ac:dyDescent="0.3">
      <c r="A39" s="40">
        <v>57</v>
      </c>
      <c r="B39" s="41" t="e">
        <f>VLOOKUP(A39,Active!#REF!,2,FALSE)</f>
        <v>#REF!</v>
      </c>
      <c r="C39" s="40" t="e">
        <f>VLOOKUP(A39,Active!#REF!,3,FALSE)</f>
        <v>#REF!</v>
      </c>
      <c r="D39" s="40" t="e">
        <f>VLOOKUP(A39,Active!#REF!,6,FALSE)</f>
        <v>#REF!</v>
      </c>
      <c r="E39" s="40" t="e">
        <f>VLOOKUP(A39,Active!#REF!,10,FALSE)</f>
        <v>#REF!</v>
      </c>
      <c r="F39" s="40" t="e">
        <f>VLOOKUP(A39,Active!#REF!,12,FALSE)</f>
        <v>#REF!</v>
      </c>
      <c r="G39" s="42" t="e">
        <f>VLOOKUP(A39,Active!#REF!,18,FALSE)</f>
        <v>#REF!</v>
      </c>
      <c r="H39" s="94" t="e">
        <f>VLOOKUP(A39,Active!#REF!,20,FALSE)</f>
        <v>#REF!</v>
      </c>
      <c r="I39" s="42" t="e">
        <f t="shared" si="1"/>
        <v>#REF!</v>
      </c>
      <c r="J39" s="42" t="e">
        <f>VLOOKUP(A39,Active!#REF!,21,FALSE)</f>
        <v>#REF!</v>
      </c>
      <c r="K39" s="42" t="e">
        <f>VLOOKUP(A39,Active!#REF!,24,FALSE)</f>
        <v>#REF!</v>
      </c>
      <c r="L39" s="40"/>
      <c r="M39" s="40"/>
    </row>
    <row r="40" spans="1:13" x14ac:dyDescent="0.3">
      <c r="A40" s="40">
        <v>52</v>
      </c>
      <c r="B40" s="41" t="e">
        <f>VLOOKUP(A40,Active!#REF!,2,FALSE)</f>
        <v>#REF!</v>
      </c>
      <c r="C40" s="40" t="e">
        <f>VLOOKUP(A40,Active!#REF!,3,FALSE)</f>
        <v>#REF!</v>
      </c>
      <c r="D40" s="40" t="e">
        <f>VLOOKUP(A40,Active!#REF!,6,FALSE)</f>
        <v>#REF!</v>
      </c>
      <c r="E40" s="40" t="e">
        <f>VLOOKUP(A40,Active!#REF!,10,FALSE)</f>
        <v>#REF!</v>
      </c>
      <c r="F40" s="40" t="e">
        <f>VLOOKUP(A40,Active!#REF!,12,FALSE)</f>
        <v>#REF!</v>
      </c>
      <c r="G40" s="42" t="e">
        <f>VLOOKUP(A40,Active!#REF!,18,FALSE)</f>
        <v>#REF!</v>
      </c>
      <c r="H40" s="94" t="e">
        <f>VLOOKUP(A40,Active!#REF!,20,FALSE)</f>
        <v>#REF!</v>
      </c>
      <c r="I40" s="42" t="e">
        <f t="shared" si="1"/>
        <v>#REF!</v>
      </c>
      <c r="J40" s="42" t="e">
        <f>VLOOKUP(A40,Active!#REF!,21,FALSE)</f>
        <v>#REF!</v>
      </c>
      <c r="K40" s="42" t="e">
        <f>VLOOKUP(A40,Active!#REF!,24,FALSE)</f>
        <v>#REF!</v>
      </c>
      <c r="L40" s="40"/>
      <c r="M40" s="40">
        <v>4</v>
      </c>
    </row>
    <row r="41" spans="1:13" hidden="1" x14ac:dyDescent="0.3">
      <c r="A41" s="43">
        <v>166</v>
      </c>
      <c r="B41" s="41" t="e">
        <f>VLOOKUP(A41,Active!#REF!,2,FALSE)</f>
        <v>#REF!</v>
      </c>
      <c r="C41" s="40" t="e">
        <f>VLOOKUP(A41,Active!#REF!,3,FALSE)</f>
        <v>#REF!</v>
      </c>
      <c r="D41" s="40" t="e">
        <f>VLOOKUP(A41,Active!#REF!,6,FALSE)</f>
        <v>#REF!</v>
      </c>
      <c r="E41" s="40" t="e">
        <f>VLOOKUP(A41,Active!#REF!,10,FALSE)</f>
        <v>#REF!</v>
      </c>
      <c r="F41" s="40" t="e">
        <f>VLOOKUP(A41,Active!#REF!,12,FALSE)</f>
        <v>#REF!</v>
      </c>
      <c r="G41" s="42" t="e">
        <f>VLOOKUP(A41,Active!#REF!,18,FALSE)</f>
        <v>#REF!</v>
      </c>
      <c r="H41" s="94" t="e">
        <f>VLOOKUP(A41,Active!#REF!,20,FALSE)</f>
        <v>#REF!</v>
      </c>
      <c r="I41" s="42" t="e">
        <f t="shared" si="1"/>
        <v>#REF!</v>
      </c>
      <c r="J41" s="42" t="e">
        <f>VLOOKUP(A41,Active!#REF!,21,FALSE)</f>
        <v>#REF!</v>
      </c>
      <c r="K41" s="42" t="e">
        <f>VLOOKUP(A41,Active!#REF!,24,FALSE)</f>
        <v>#REF!</v>
      </c>
      <c r="L41" s="40"/>
      <c r="M41" s="40"/>
    </row>
    <row r="42" spans="1:13" hidden="1" x14ac:dyDescent="0.3">
      <c r="A42" s="43">
        <v>157</v>
      </c>
      <c r="B42" s="41" t="e">
        <f>VLOOKUP(A42,Active!#REF!,2,FALSE)</f>
        <v>#REF!</v>
      </c>
      <c r="C42" s="40" t="e">
        <f>VLOOKUP(A42,Active!#REF!,3,FALSE)</f>
        <v>#REF!</v>
      </c>
      <c r="D42" s="40" t="e">
        <f>VLOOKUP(A42,Active!#REF!,6,FALSE)</f>
        <v>#REF!</v>
      </c>
      <c r="E42" s="40" t="e">
        <f>VLOOKUP(A42,Active!#REF!,10,FALSE)</f>
        <v>#REF!</v>
      </c>
      <c r="F42" s="40" t="e">
        <f>VLOOKUP(A42,Active!#REF!,12,FALSE)</f>
        <v>#REF!</v>
      </c>
      <c r="G42" s="42" t="e">
        <f>VLOOKUP(A42,Active!#REF!,18,FALSE)</f>
        <v>#REF!</v>
      </c>
      <c r="H42" s="94" t="e">
        <f>VLOOKUP(A42,Active!#REF!,20,FALSE)</f>
        <v>#REF!</v>
      </c>
      <c r="I42" s="42" t="e">
        <f t="shared" si="1"/>
        <v>#REF!</v>
      </c>
      <c r="J42" s="42" t="e">
        <f>VLOOKUP(A42,Active!#REF!,21,FALSE)</f>
        <v>#REF!</v>
      </c>
      <c r="K42" s="42" t="e">
        <f>VLOOKUP(A42,Active!#REF!,24,FALSE)</f>
        <v>#REF!</v>
      </c>
      <c r="L42" s="40"/>
      <c r="M42" s="40"/>
    </row>
    <row r="43" spans="1:13" x14ac:dyDescent="0.3">
      <c r="A43" s="40">
        <v>54</v>
      </c>
      <c r="B43" s="41" t="e">
        <f>VLOOKUP(A43,Active!#REF!,2,FALSE)</f>
        <v>#REF!</v>
      </c>
      <c r="C43" s="40" t="e">
        <f>VLOOKUP(A43,Active!#REF!,3,FALSE)</f>
        <v>#REF!</v>
      </c>
      <c r="D43" s="40" t="e">
        <f>VLOOKUP(A43,Active!#REF!,6,FALSE)</f>
        <v>#REF!</v>
      </c>
      <c r="E43" s="40" t="e">
        <f>VLOOKUP(A43,Active!#REF!,10,FALSE)</f>
        <v>#REF!</v>
      </c>
      <c r="F43" s="40" t="e">
        <f>VLOOKUP(A43,Active!#REF!,12,FALSE)</f>
        <v>#REF!</v>
      </c>
      <c r="G43" s="42" t="e">
        <f>VLOOKUP(A43,Active!#REF!,18,FALSE)</f>
        <v>#REF!</v>
      </c>
      <c r="H43" s="94" t="e">
        <f>VLOOKUP(A43,Active!#REF!,20,FALSE)</f>
        <v>#REF!</v>
      </c>
      <c r="I43" s="42" t="e">
        <f t="shared" si="1"/>
        <v>#REF!</v>
      </c>
      <c r="J43" s="42" t="e">
        <f>VLOOKUP(A43,Active!#REF!,21,FALSE)</f>
        <v>#REF!</v>
      </c>
      <c r="K43" s="42" t="e">
        <f>VLOOKUP(A43,Active!#REF!,24,FALSE)</f>
        <v>#REF!</v>
      </c>
      <c r="L43" s="40"/>
      <c r="M43" s="40"/>
    </row>
    <row r="44" spans="1:13" hidden="1" x14ac:dyDescent="0.3">
      <c r="A44" s="43">
        <v>161</v>
      </c>
      <c r="B44" s="41" t="e">
        <f>VLOOKUP(A44,Active!#REF!,2,FALSE)</f>
        <v>#REF!</v>
      </c>
      <c r="C44" s="40" t="e">
        <f>VLOOKUP(A44,Active!#REF!,3,FALSE)</f>
        <v>#REF!</v>
      </c>
      <c r="D44" s="40" t="e">
        <f>VLOOKUP(A44,Active!#REF!,6,FALSE)</f>
        <v>#REF!</v>
      </c>
      <c r="E44" s="40" t="e">
        <f>VLOOKUP(A44,Active!#REF!,10,FALSE)</f>
        <v>#REF!</v>
      </c>
      <c r="F44" s="40" t="e">
        <f>VLOOKUP(A44,Active!#REF!,12,FALSE)</f>
        <v>#REF!</v>
      </c>
      <c r="G44" s="42" t="e">
        <f>VLOOKUP(A44,Active!#REF!,18,FALSE)</f>
        <v>#REF!</v>
      </c>
      <c r="H44" s="94" t="e">
        <f>VLOOKUP(A44,Active!#REF!,20,FALSE)</f>
        <v>#REF!</v>
      </c>
      <c r="I44" s="42" t="e">
        <f t="shared" si="1"/>
        <v>#REF!</v>
      </c>
      <c r="J44" s="42" t="e">
        <f>VLOOKUP(A44,Active!#REF!,21,FALSE)</f>
        <v>#REF!</v>
      </c>
      <c r="K44" s="42" t="e">
        <f>VLOOKUP(A44,Active!#REF!,24,FALSE)</f>
        <v>#REF!</v>
      </c>
      <c r="L44" s="40"/>
      <c r="M44" s="40"/>
    </row>
    <row r="45" spans="1:13" hidden="1" x14ac:dyDescent="0.3">
      <c r="A45" s="40">
        <v>64</v>
      </c>
      <c r="B45" s="41" t="e">
        <f>VLOOKUP(A45,Active!#REF!,2,FALSE)</f>
        <v>#REF!</v>
      </c>
      <c r="C45" s="40" t="e">
        <f>VLOOKUP(A45,Active!#REF!,3,FALSE)</f>
        <v>#REF!</v>
      </c>
      <c r="D45" s="40" t="e">
        <f>VLOOKUP(A45,Active!#REF!,6,FALSE)</f>
        <v>#REF!</v>
      </c>
      <c r="E45" s="40" t="e">
        <f>VLOOKUP(A45,Active!#REF!,10,FALSE)</f>
        <v>#REF!</v>
      </c>
      <c r="F45" s="40" t="e">
        <f>VLOOKUP(A45,Active!#REF!,12,FALSE)</f>
        <v>#REF!</v>
      </c>
      <c r="G45" s="42" t="e">
        <f>VLOOKUP(A45,Active!#REF!,18,FALSE)</f>
        <v>#REF!</v>
      </c>
      <c r="H45" s="94" t="e">
        <f>VLOOKUP(A45,Active!#REF!,20,FALSE)</f>
        <v>#REF!</v>
      </c>
      <c r="I45" s="42" t="e">
        <f t="shared" si="1"/>
        <v>#REF!</v>
      </c>
      <c r="J45" s="42" t="e">
        <f>VLOOKUP(A45,Active!#REF!,21,FALSE)</f>
        <v>#REF!</v>
      </c>
      <c r="K45" s="42" t="e">
        <f>VLOOKUP(A45,Active!#REF!,24,FALSE)</f>
        <v>#REF!</v>
      </c>
      <c r="L45" s="40"/>
      <c r="M45" s="40"/>
    </row>
    <row r="46" spans="1:13" hidden="1" x14ac:dyDescent="0.3">
      <c r="A46" s="43">
        <v>151</v>
      </c>
      <c r="B46" s="41" t="e">
        <f>VLOOKUP(A46,Active!#REF!,2,FALSE)</f>
        <v>#REF!</v>
      </c>
      <c r="C46" s="40" t="e">
        <f>VLOOKUP(A46,Active!#REF!,3,FALSE)</f>
        <v>#REF!</v>
      </c>
      <c r="D46" s="40" t="e">
        <f>VLOOKUP(A46,Active!#REF!,6,FALSE)</f>
        <v>#REF!</v>
      </c>
      <c r="E46" s="40" t="e">
        <f>VLOOKUP(A46,Active!#REF!,10,FALSE)</f>
        <v>#REF!</v>
      </c>
      <c r="F46" s="40" t="e">
        <f>VLOOKUP(A46,Active!#REF!,12,FALSE)</f>
        <v>#REF!</v>
      </c>
      <c r="G46" s="42" t="e">
        <f>VLOOKUP(A46,Active!#REF!,18,FALSE)</f>
        <v>#REF!</v>
      </c>
      <c r="H46" s="94" t="e">
        <f>VLOOKUP(A46,Active!#REF!,20,FALSE)</f>
        <v>#REF!</v>
      </c>
      <c r="I46" s="42" t="e">
        <f t="shared" si="1"/>
        <v>#REF!</v>
      </c>
      <c r="J46" s="42" t="e">
        <f>VLOOKUP(A46,Active!#REF!,21,FALSE)</f>
        <v>#REF!</v>
      </c>
      <c r="K46" s="42" t="e">
        <f>VLOOKUP(A46,Active!#REF!,24,FALSE)</f>
        <v>#REF!</v>
      </c>
      <c r="L46" s="40"/>
      <c r="M46" s="40"/>
    </row>
    <row r="47" spans="1:13" hidden="1" x14ac:dyDescent="0.3">
      <c r="A47" s="40">
        <v>67</v>
      </c>
      <c r="B47" s="41" t="e">
        <f>VLOOKUP(A47,Active!#REF!,2,FALSE)</f>
        <v>#REF!</v>
      </c>
      <c r="C47" s="40" t="e">
        <f>VLOOKUP(A47,Active!#REF!,3,FALSE)</f>
        <v>#REF!</v>
      </c>
      <c r="D47" s="40" t="e">
        <f>VLOOKUP(A47,Active!#REF!,6,FALSE)</f>
        <v>#REF!</v>
      </c>
      <c r="E47" s="40" t="e">
        <f>VLOOKUP(A47,Active!#REF!,10,FALSE)</f>
        <v>#REF!</v>
      </c>
      <c r="F47" s="40" t="e">
        <f>VLOOKUP(A47,Active!#REF!,12,FALSE)</f>
        <v>#REF!</v>
      </c>
      <c r="G47" s="42" t="e">
        <f>VLOOKUP(A47,Active!#REF!,18,FALSE)</f>
        <v>#REF!</v>
      </c>
      <c r="H47" s="94" t="e">
        <f>VLOOKUP(A47,Active!#REF!,20,FALSE)</f>
        <v>#REF!</v>
      </c>
      <c r="I47" s="42" t="e">
        <f t="shared" si="1"/>
        <v>#REF!</v>
      </c>
      <c r="J47" s="42" t="e">
        <f>VLOOKUP(A47,Active!#REF!,21,FALSE)</f>
        <v>#REF!</v>
      </c>
      <c r="K47" s="42" t="e">
        <f>VLOOKUP(A47,Active!#REF!,24,FALSE)</f>
        <v>#REF!</v>
      </c>
      <c r="L47" s="40">
        <v>1</v>
      </c>
      <c r="M47" s="40"/>
    </row>
    <row r="48" spans="1:13" hidden="1" x14ac:dyDescent="0.3">
      <c r="A48" s="40">
        <v>68</v>
      </c>
      <c r="B48" s="41" t="e">
        <f>VLOOKUP(A48,Active!#REF!,2,FALSE)</f>
        <v>#REF!</v>
      </c>
      <c r="C48" s="40" t="e">
        <f>VLOOKUP(A48,Active!#REF!,3,FALSE)</f>
        <v>#REF!</v>
      </c>
      <c r="D48" s="40" t="e">
        <f>VLOOKUP(A48,Active!#REF!,6,FALSE)</f>
        <v>#REF!</v>
      </c>
      <c r="E48" s="40" t="e">
        <f>VLOOKUP(A48,Active!#REF!,10,FALSE)</f>
        <v>#REF!</v>
      </c>
      <c r="F48" s="40" t="e">
        <f>VLOOKUP(A48,Active!#REF!,12,FALSE)</f>
        <v>#REF!</v>
      </c>
      <c r="G48" s="42" t="e">
        <f>VLOOKUP(A48,Active!#REF!,18,FALSE)</f>
        <v>#REF!</v>
      </c>
      <c r="H48" s="94" t="e">
        <f>VLOOKUP(A48,Active!#REF!,20,FALSE)</f>
        <v>#REF!</v>
      </c>
      <c r="I48" s="42" t="e">
        <f t="shared" si="1"/>
        <v>#REF!</v>
      </c>
      <c r="J48" s="42" t="e">
        <f>VLOOKUP(A48,Active!#REF!,21,FALSE)</f>
        <v>#REF!</v>
      </c>
      <c r="K48" s="42" t="e">
        <f>VLOOKUP(A48,Active!#REF!,24,FALSE)</f>
        <v>#REF!</v>
      </c>
      <c r="L48" s="40"/>
      <c r="M48" s="40"/>
    </row>
    <row r="49" spans="1:13" hidden="1" x14ac:dyDescent="0.3">
      <c r="A49" s="40">
        <v>56</v>
      </c>
      <c r="B49" s="41" t="e">
        <f>VLOOKUP(A49,Active!#REF!,2,FALSE)</f>
        <v>#REF!</v>
      </c>
      <c r="C49" s="40" t="e">
        <f>VLOOKUP(A49,Active!#REF!,3,FALSE)</f>
        <v>#REF!</v>
      </c>
      <c r="D49" s="40" t="e">
        <f>VLOOKUP(A49,Active!#REF!,6,FALSE)</f>
        <v>#REF!</v>
      </c>
      <c r="E49" s="40" t="e">
        <f>VLOOKUP(A49,Active!#REF!,10,FALSE)</f>
        <v>#REF!</v>
      </c>
      <c r="F49" s="40" t="e">
        <f>VLOOKUP(A49,Active!#REF!,12,FALSE)</f>
        <v>#REF!</v>
      </c>
      <c r="G49" s="42" t="e">
        <f>VLOOKUP(A49,Active!#REF!,18,FALSE)</f>
        <v>#REF!</v>
      </c>
      <c r="H49" s="94" t="e">
        <f>VLOOKUP(A49,Active!#REF!,20,FALSE)</f>
        <v>#REF!</v>
      </c>
      <c r="I49" s="42" t="e">
        <f t="shared" si="1"/>
        <v>#REF!</v>
      </c>
      <c r="J49" s="42" t="e">
        <f>VLOOKUP(A49,Active!#REF!,21,FALSE)</f>
        <v>#REF!</v>
      </c>
      <c r="K49" s="42" t="e">
        <f>VLOOKUP(A49,Active!#REF!,24,FALSE)</f>
        <v>#REF!</v>
      </c>
      <c r="L49" s="40"/>
      <c r="M49" s="40"/>
    </row>
    <row r="50" spans="1:13" x14ac:dyDescent="0.3">
      <c r="A50" s="40">
        <v>58</v>
      </c>
      <c r="B50" s="41" t="e">
        <f>VLOOKUP(A50,Active!#REF!,2,FALSE)</f>
        <v>#REF!</v>
      </c>
      <c r="C50" s="40" t="e">
        <f>VLOOKUP(A50,Active!#REF!,3,FALSE)</f>
        <v>#REF!</v>
      </c>
      <c r="D50" s="40" t="e">
        <f>VLOOKUP(A50,Active!#REF!,6,FALSE)</f>
        <v>#REF!</v>
      </c>
      <c r="E50" s="40" t="e">
        <f>VLOOKUP(A50,Active!#REF!,10,FALSE)</f>
        <v>#REF!</v>
      </c>
      <c r="F50" s="40" t="e">
        <f>VLOOKUP(A50,Active!#REF!,12,FALSE)</f>
        <v>#REF!</v>
      </c>
      <c r="G50" s="42" t="e">
        <f>VLOOKUP(A50,Active!#REF!,18,FALSE)</f>
        <v>#REF!</v>
      </c>
      <c r="H50" s="94" t="e">
        <f>VLOOKUP(A50,Active!#REF!,20,FALSE)</f>
        <v>#REF!</v>
      </c>
      <c r="I50" s="42" t="e">
        <f t="shared" si="1"/>
        <v>#REF!</v>
      </c>
      <c r="J50" s="42" t="e">
        <f>VLOOKUP(A50,Active!#REF!,21,FALSE)</f>
        <v>#REF!</v>
      </c>
      <c r="K50" s="42" t="e">
        <f>VLOOKUP(A50,Active!#REF!,24,FALSE)</f>
        <v>#REF!</v>
      </c>
      <c r="L50" s="40"/>
      <c r="M50" s="40"/>
    </row>
    <row r="51" spans="1:13" hidden="1" x14ac:dyDescent="0.3">
      <c r="A51" s="40">
        <v>72</v>
      </c>
      <c r="B51" s="41" t="e">
        <f>VLOOKUP(A51,Active!#REF!,2,FALSE)</f>
        <v>#REF!</v>
      </c>
      <c r="C51" s="40" t="e">
        <f>VLOOKUP(A51,Active!#REF!,3,FALSE)</f>
        <v>#REF!</v>
      </c>
      <c r="D51" s="40" t="e">
        <f>VLOOKUP(A51,Active!#REF!,6,FALSE)</f>
        <v>#REF!</v>
      </c>
      <c r="E51" s="40" t="e">
        <f>VLOOKUP(A51,Active!#REF!,10,FALSE)</f>
        <v>#REF!</v>
      </c>
      <c r="F51" s="40" t="e">
        <f>VLOOKUP(A51,Active!#REF!,12,FALSE)</f>
        <v>#REF!</v>
      </c>
      <c r="G51" s="42" t="e">
        <f>VLOOKUP(A51,Active!#REF!,18,FALSE)</f>
        <v>#REF!</v>
      </c>
      <c r="H51" s="94" t="e">
        <f>VLOOKUP(A51,Active!#REF!,20,FALSE)</f>
        <v>#REF!</v>
      </c>
      <c r="I51" s="42" t="e">
        <f t="shared" si="1"/>
        <v>#REF!</v>
      </c>
      <c r="J51" s="42" t="e">
        <f>VLOOKUP(A51,Active!#REF!,21,FALSE)</f>
        <v>#REF!</v>
      </c>
      <c r="K51" s="42" t="e">
        <f>VLOOKUP(A51,Active!#REF!,24,FALSE)</f>
        <v>#REF!</v>
      </c>
      <c r="L51" s="40"/>
      <c r="M51" s="40"/>
    </row>
    <row r="52" spans="1:13" x14ac:dyDescent="0.3">
      <c r="A52" s="40">
        <v>59</v>
      </c>
      <c r="B52" s="41" t="e">
        <f>VLOOKUP(A52,Active!#REF!,2,FALSE)</f>
        <v>#REF!</v>
      </c>
      <c r="C52" s="40" t="e">
        <f>VLOOKUP(A52,Active!#REF!,3,FALSE)</f>
        <v>#REF!</v>
      </c>
      <c r="D52" s="40" t="e">
        <f>VLOOKUP(A52,Active!#REF!,6,FALSE)</f>
        <v>#REF!</v>
      </c>
      <c r="E52" s="40" t="e">
        <f>VLOOKUP(A52,Active!#REF!,10,FALSE)</f>
        <v>#REF!</v>
      </c>
      <c r="F52" s="40" t="e">
        <f>VLOOKUP(A52,Active!#REF!,12,FALSE)</f>
        <v>#REF!</v>
      </c>
      <c r="G52" s="42" t="e">
        <f>VLOOKUP(A52,Active!#REF!,18,FALSE)</f>
        <v>#REF!</v>
      </c>
      <c r="H52" s="94" t="e">
        <f>VLOOKUP(A52,Active!#REF!,20,FALSE)</f>
        <v>#REF!</v>
      </c>
      <c r="I52" s="42" t="e">
        <f t="shared" si="1"/>
        <v>#REF!</v>
      </c>
      <c r="J52" s="42" t="e">
        <f>VLOOKUP(A52,Active!#REF!,21,FALSE)</f>
        <v>#REF!</v>
      </c>
      <c r="K52" s="42" t="e">
        <f>VLOOKUP(A52,Active!#REF!,24,FALSE)</f>
        <v>#REF!</v>
      </c>
      <c r="L52" s="40"/>
      <c r="M52" s="40"/>
    </row>
    <row r="53" spans="1:13" x14ac:dyDescent="0.3">
      <c r="A53" s="40">
        <v>60</v>
      </c>
      <c r="B53" s="41" t="e">
        <f>VLOOKUP(A53,Active!#REF!,2,FALSE)</f>
        <v>#REF!</v>
      </c>
      <c r="C53" s="40" t="e">
        <f>VLOOKUP(A53,Active!#REF!,3,FALSE)</f>
        <v>#REF!</v>
      </c>
      <c r="D53" s="40" t="e">
        <f>VLOOKUP(A53,Active!#REF!,6,FALSE)</f>
        <v>#REF!</v>
      </c>
      <c r="E53" s="40" t="e">
        <f>VLOOKUP(A53,Active!#REF!,10,FALSE)</f>
        <v>#REF!</v>
      </c>
      <c r="F53" s="40" t="e">
        <f>VLOOKUP(A53,Active!#REF!,12,FALSE)</f>
        <v>#REF!</v>
      </c>
      <c r="G53" s="42" t="e">
        <f>VLOOKUP(A53,Active!#REF!,18,FALSE)</f>
        <v>#REF!</v>
      </c>
      <c r="H53" s="94" t="e">
        <f>VLOOKUP(A53,Active!#REF!,20,FALSE)</f>
        <v>#REF!</v>
      </c>
      <c r="I53" s="42" t="e">
        <f t="shared" si="1"/>
        <v>#REF!</v>
      </c>
      <c r="J53" s="42" t="e">
        <f>VLOOKUP(A53,Active!#REF!,21,FALSE)</f>
        <v>#REF!</v>
      </c>
      <c r="K53" s="42" t="e">
        <f>VLOOKUP(A53,Active!#REF!,24,FALSE)</f>
        <v>#REF!</v>
      </c>
      <c r="L53" s="40"/>
      <c r="M53" s="40"/>
    </row>
    <row r="54" spans="1:13" x14ac:dyDescent="0.3">
      <c r="A54" s="40">
        <v>61</v>
      </c>
      <c r="B54" s="41" t="e">
        <f>VLOOKUP(A54,Active!#REF!,2,FALSE)</f>
        <v>#REF!</v>
      </c>
      <c r="C54" s="40" t="e">
        <f>VLOOKUP(A54,Active!#REF!,3,FALSE)</f>
        <v>#REF!</v>
      </c>
      <c r="D54" s="40" t="e">
        <f>VLOOKUP(A54,Active!#REF!,6,FALSE)</f>
        <v>#REF!</v>
      </c>
      <c r="E54" s="40" t="e">
        <f>VLOOKUP(A54,Active!#REF!,10,FALSE)</f>
        <v>#REF!</v>
      </c>
      <c r="F54" s="40" t="e">
        <f>VLOOKUP(A54,Active!#REF!,12,FALSE)</f>
        <v>#REF!</v>
      </c>
      <c r="G54" s="42" t="e">
        <f>VLOOKUP(A54,Active!#REF!,18,FALSE)</f>
        <v>#REF!</v>
      </c>
      <c r="H54" s="94" t="e">
        <f>VLOOKUP(A54,Active!#REF!,20,FALSE)</f>
        <v>#REF!</v>
      </c>
      <c r="I54" s="42" t="e">
        <f t="shared" si="1"/>
        <v>#REF!</v>
      </c>
      <c r="J54" s="42" t="e">
        <f>VLOOKUP(A54,Active!#REF!,21,FALSE)</f>
        <v>#REF!</v>
      </c>
      <c r="K54" s="42" t="e">
        <f>VLOOKUP(A54,Active!#REF!,24,FALSE)</f>
        <v>#REF!</v>
      </c>
      <c r="L54" s="40"/>
      <c r="M54" s="40">
        <v>1</v>
      </c>
    </row>
    <row r="55" spans="1:13" hidden="1" x14ac:dyDescent="0.3">
      <c r="A55" s="43">
        <v>155</v>
      </c>
      <c r="B55" s="41" t="e">
        <f>VLOOKUP(A55,Active!#REF!,2,FALSE)</f>
        <v>#REF!</v>
      </c>
      <c r="C55" s="40" t="e">
        <f>VLOOKUP(A55,Active!#REF!,3,FALSE)</f>
        <v>#REF!</v>
      </c>
      <c r="D55" s="40" t="e">
        <f>VLOOKUP(A55,Active!#REF!,6,FALSE)</f>
        <v>#REF!</v>
      </c>
      <c r="E55" s="40" t="e">
        <f>VLOOKUP(A55,Active!#REF!,10,FALSE)</f>
        <v>#REF!</v>
      </c>
      <c r="F55" s="40" t="e">
        <f>VLOOKUP(A55,Active!#REF!,12,FALSE)</f>
        <v>#REF!</v>
      </c>
      <c r="G55" s="42" t="e">
        <f>VLOOKUP(A55,Active!#REF!,18,FALSE)</f>
        <v>#REF!</v>
      </c>
      <c r="H55" s="94" t="e">
        <f>VLOOKUP(A55,Active!#REF!,20,FALSE)</f>
        <v>#REF!</v>
      </c>
      <c r="I55" s="42" t="e">
        <f t="shared" si="1"/>
        <v>#REF!</v>
      </c>
      <c r="J55" s="42" t="e">
        <f>VLOOKUP(A55,Active!#REF!,21,FALSE)</f>
        <v>#REF!</v>
      </c>
      <c r="K55" s="42" t="e">
        <f>VLOOKUP(A55,Active!#REF!,24,FALSE)</f>
        <v>#REF!</v>
      </c>
      <c r="L55" s="40"/>
      <c r="M55" s="40"/>
    </row>
    <row r="56" spans="1:13" hidden="1" x14ac:dyDescent="0.3">
      <c r="A56" s="43">
        <v>162</v>
      </c>
      <c r="B56" s="41" t="e">
        <f>VLOOKUP(A56,Active!#REF!,2,FALSE)</f>
        <v>#REF!</v>
      </c>
      <c r="C56" s="40" t="e">
        <f>VLOOKUP(A56,Active!#REF!,3,FALSE)</f>
        <v>#REF!</v>
      </c>
      <c r="D56" s="40" t="e">
        <f>VLOOKUP(A56,Active!#REF!,6,FALSE)</f>
        <v>#REF!</v>
      </c>
      <c r="E56" s="40" t="e">
        <f>VLOOKUP(A56,Active!#REF!,10,FALSE)</f>
        <v>#REF!</v>
      </c>
      <c r="F56" s="40" t="e">
        <f>VLOOKUP(A56,Active!#REF!,12,FALSE)</f>
        <v>#REF!</v>
      </c>
      <c r="G56" s="42" t="e">
        <f>VLOOKUP(A56,Active!#REF!,18,FALSE)</f>
        <v>#REF!</v>
      </c>
      <c r="H56" s="94" t="e">
        <f>VLOOKUP(A56,Active!#REF!,20,FALSE)</f>
        <v>#REF!</v>
      </c>
      <c r="I56" s="42" t="e">
        <f t="shared" si="1"/>
        <v>#REF!</v>
      </c>
      <c r="J56" s="42" t="e">
        <f>VLOOKUP(A56,Active!#REF!,21,FALSE)</f>
        <v>#REF!</v>
      </c>
      <c r="K56" s="42" t="e">
        <f>VLOOKUP(A56,Active!#REF!,24,FALSE)</f>
        <v>#REF!</v>
      </c>
      <c r="L56" s="40"/>
      <c r="M56" s="40"/>
    </row>
    <row r="57" spans="1:13" x14ac:dyDescent="0.3">
      <c r="A57" s="40">
        <v>63</v>
      </c>
      <c r="B57" s="41" t="e">
        <f>VLOOKUP(A57,Active!#REF!,2,FALSE)</f>
        <v>#REF!</v>
      </c>
      <c r="C57" s="40" t="e">
        <f>VLOOKUP(A57,Active!#REF!,3,FALSE)</f>
        <v>#REF!</v>
      </c>
      <c r="D57" s="40" t="e">
        <f>VLOOKUP(A57,Active!#REF!,6,FALSE)</f>
        <v>#REF!</v>
      </c>
      <c r="E57" s="40" t="e">
        <f>VLOOKUP(A57,Active!#REF!,10,FALSE)</f>
        <v>#REF!</v>
      </c>
      <c r="F57" s="40" t="e">
        <f>VLOOKUP(A57,Active!#REF!,12,FALSE)</f>
        <v>#REF!</v>
      </c>
      <c r="G57" s="42" t="e">
        <f>VLOOKUP(A57,Active!#REF!,18,FALSE)</f>
        <v>#REF!</v>
      </c>
      <c r="H57" s="94" t="e">
        <f>VLOOKUP(A57,Active!#REF!,20,FALSE)</f>
        <v>#REF!</v>
      </c>
      <c r="I57" s="42" t="e">
        <f t="shared" si="1"/>
        <v>#REF!</v>
      </c>
      <c r="J57" s="42" t="e">
        <f>VLOOKUP(A57,Active!#REF!,21,FALSE)</f>
        <v>#REF!</v>
      </c>
      <c r="K57" s="42" t="e">
        <f>VLOOKUP(A57,Active!#REF!,24,FALSE)</f>
        <v>#REF!</v>
      </c>
      <c r="L57" s="40"/>
      <c r="M57" s="40">
        <v>1</v>
      </c>
    </row>
    <row r="58" spans="1:13" hidden="1" x14ac:dyDescent="0.3">
      <c r="A58" s="43">
        <v>152</v>
      </c>
      <c r="B58" s="41" t="e">
        <f>VLOOKUP(A58,Active!#REF!,2,FALSE)</f>
        <v>#REF!</v>
      </c>
      <c r="C58" s="40" t="e">
        <f>VLOOKUP(A58,Active!#REF!,3,FALSE)</f>
        <v>#REF!</v>
      </c>
      <c r="D58" s="40" t="e">
        <f>VLOOKUP(A58,Active!#REF!,6,FALSE)</f>
        <v>#REF!</v>
      </c>
      <c r="E58" s="40" t="e">
        <f>VLOOKUP(A58,Active!#REF!,10,FALSE)</f>
        <v>#REF!</v>
      </c>
      <c r="F58" s="40" t="e">
        <f>VLOOKUP(A58,Active!#REF!,12,FALSE)</f>
        <v>#REF!</v>
      </c>
      <c r="G58" s="42" t="e">
        <f>VLOOKUP(A58,Active!#REF!,18,FALSE)</f>
        <v>#REF!</v>
      </c>
      <c r="H58" s="94" t="e">
        <f>VLOOKUP(A58,Active!#REF!,20,FALSE)</f>
        <v>#REF!</v>
      </c>
      <c r="I58" s="42" t="e">
        <f t="shared" si="1"/>
        <v>#REF!</v>
      </c>
      <c r="J58" s="42" t="e">
        <f>VLOOKUP(A58,Active!#REF!,21,FALSE)</f>
        <v>#REF!</v>
      </c>
      <c r="K58" s="42" t="e">
        <f>VLOOKUP(A58,Active!#REF!,24,FALSE)</f>
        <v>#REF!</v>
      </c>
      <c r="L58" s="40"/>
      <c r="M58" s="40"/>
    </row>
    <row r="59" spans="1:13" hidden="1" x14ac:dyDescent="0.3">
      <c r="A59" s="40">
        <v>80</v>
      </c>
      <c r="B59" s="41" t="e">
        <f>VLOOKUP(A59,Active!#REF!,2,FALSE)</f>
        <v>#REF!</v>
      </c>
      <c r="C59" s="40" t="e">
        <f>VLOOKUP(A59,Active!#REF!,3,FALSE)</f>
        <v>#REF!</v>
      </c>
      <c r="D59" s="40" t="e">
        <f>VLOOKUP(A59,Active!#REF!,6,FALSE)</f>
        <v>#REF!</v>
      </c>
      <c r="E59" s="40" t="e">
        <f>VLOOKUP(A59,Active!#REF!,10,FALSE)</f>
        <v>#REF!</v>
      </c>
      <c r="F59" s="40" t="e">
        <f>VLOOKUP(A59,Active!#REF!,12,FALSE)</f>
        <v>#REF!</v>
      </c>
      <c r="G59" s="42" t="e">
        <f>VLOOKUP(A59,Active!#REF!,18,FALSE)</f>
        <v>#REF!</v>
      </c>
      <c r="H59" s="94" t="e">
        <f>VLOOKUP(A59,Active!#REF!,20,FALSE)</f>
        <v>#REF!</v>
      </c>
      <c r="I59" s="42" t="e">
        <f t="shared" si="1"/>
        <v>#REF!</v>
      </c>
      <c r="J59" s="42" t="e">
        <f>VLOOKUP(A59,Active!#REF!,21,FALSE)</f>
        <v>#REF!</v>
      </c>
      <c r="K59" s="42" t="e">
        <f>VLOOKUP(A59,Active!#REF!,24,FALSE)</f>
        <v>#REF!</v>
      </c>
      <c r="L59" s="40"/>
      <c r="M59" s="40"/>
    </row>
    <row r="60" spans="1:13" hidden="1" x14ac:dyDescent="0.3">
      <c r="A60" s="43">
        <v>167</v>
      </c>
      <c r="B60" s="41" t="e">
        <f>VLOOKUP(A60,Active!#REF!,2,FALSE)</f>
        <v>#REF!</v>
      </c>
      <c r="C60" s="40" t="e">
        <f>VLOOKUP(A60,Active!#REF!,3,FALSE)</f>
        <v>#REF!</v>
      </c>
      <c r="D60" s="40" t="e">
        <f>VLOOKUP(A60,Active!#REF!,6,FALSE)</f>
        <v>#REF!</v>
      </c>
      <c r="E60" s="40" t="e">
        <f>VLOOKUP(A60,Active!#REF!,10,FALSE)</f>
        <v>#REF!</v>
      </c>
      <c r="F60" s="40" t="e">
        <f>VLOOKUP(A60,Active!#REF!,12,FALSE)</f>
        <v>#REF!</v>
      </c>
      <c r="G60" s="42" t="e">
        <f>VLOOKUP(A60,Active!#REF!,18,FALSE)</f>
        <v>#REF!</v>
      </c>
      <c r="H60" s="94" t="e">
        <f>VLOOKUP(A60,Active!#REF!,20,FALSE)</f>
        <v>#REF!</v>
      </c>
      <c r="I60" s="42" t="e">
        <f t="shared" si="1"/>
        <v>#REF!</v>
      </c>
      <c r="J60" s="42" t="e">
        <f>VLOOKUP(A60,Active!#REF!,21,FALSE)</f>
        <v>#REF!</v>
      </c>
      <c r="K60" s="42" t="e">
        <f>VLOOKUP(A60,Active!#REF!,24,FALSE)</f>
        <v>#REF!</v>
      </c>
      <c r="L60" s="40"/>
      <c r="M60" s="40"/>
    </row>
    <row r="61" spans="1:13" hidden="1" x14ac:dyDescent="0.3">
      <c r="A61" s="43">
        <v>66</v>
      </c>
      <c r="B61" s="41" t="e">
        <f>VLOOKUP(A61,Active!#REF!,2,FALSE)</f>
        <v>#REF!</v>
      </c>
      <c r="C61" s="40" t="e">
        <f>VLOOKUP(A61,Active!#REF!,3,FALSE)</f>
        <v>#REF!</v>
      </c>
      <c r="D61" s="40" t="e">
        <f>VLOOKUP(A61,Active!#REF!,6,FALSE)</f>
        <v>#REF!</v>
      </c>
      <c r="E61" s="40" t="e">
        <f>VLOOKUP(A61,Active!#REF!,10,FALSE)</f>
        <v>#REF!</v>
      </c>
      <c r="F61" s="40" t="e">
        <f>VLOOKUP(A61,Active!#REF!,12,FALSE)</f>
        <v>#REF!</v>
      </c>
      <c r="G61" s="42" t="e">
        <f>VLOOKUP(A61,Active!#REF!,18,FALSE)</f>
        <v>#REF!</v>
      </c>
      <c r="H61" s="94" t="e">
        <f>VLOOKUP(A61,Active!#REF!,20,FALSE)</f>
        <v>#REF!</v>
      </c>
      <c r="I61" s="42" t="e">
        <f t="shared" si="1"/>
        <v>#REF!</v>
      </c>
      <c r="J61" s="42" t="e">
        <f>VLOOKUP(A61,Active!#REF!,21,FALSE)</f>
        <v>#REF!</v>
      </c>
      <c r="K61" s="42" t="e">
        <f>VLOOKUP(A61,Active!#REF!,24,FALSE)</f>
        <v>#REF!</v>
      </c>
      <c r="L61" s="40"/>
      <c r="M61" s="40"/>
    </row>
    <row r="62" spans="1:13" hidden="1" x14ac:dyDescent="0.3">
      <c r="A62" s="43">
        <v>143</v>
      </c>
      <c r="B62" s="41" t="e">
        <f>VLOOKUP(A62,Active!#REF!,2,FALSE)</f>
        <v>#REF!</v>
      </c>
      <c r="C62" s="40" t="e">
        <f>VLOOKUP(A62,Active!#REF!,3,FALSE)</f>
        <v>#REF!</v>
      </c>
      <c r="D62" s="40" t="e">
        <f>VLOOKUP(A62,Active!#REF!,6,FALSE)</f>
        <v>#REF!</v>
      </c>
      <c r="E62" s="40" t="e">
        <f>VLOOKUP(A62,Active!#REF!,10,FALSE)</f>
        <v>#REF!</v>
      </c>
      <c r="F62" s="40" t="e">
        <f>VLOOKUP(A62,Active!#REF!,12,FALSE)</f>
        <v>#REF!</v>
      </c>
      <c r="G62" s="42" t="e">
        <f>VLOOKUP(A62,Active!#REF!,18,FALSE)</f>
        <v>#REF!</v>
      </c>
      <c r="H62" s="94" t="e">
        <f>VLOOKUP(A62,Active!#REF!,20,FALSE)</f>
        <v>#REF!</v>
      </c>
      <c r="I62" s="42" t="e">
        <f t="shared" si="1"/>
        <v>#REF!</v>
      </c>
      <c r="J62" s="42" t="e">
        <f>VLOOKUP(A62,Active!#REF!,21,FALSE)</f>
        <v>#REF!</v>
      </c>
      <c r="K62" s="42" t="e">
        <f>VLOOKUP(A62,Active!#REF!,24,FALSE)</f>
        <v>#REF!</v>
      </c>
      <c r="L62" s="40"/>
      <c r="M62" s="40"/>
    </row>
    <row r="63" spans="1:13" hidden="1" x14ac:dyDescent="0.3">
      <c r="A63" s="40">
        <v>88</v>
      </c>
      <c r="B63" s="41" t="e">
        <f>VLOOKUP(A63,Active!#REF!,2,FALSE)</f>
        <v>#REF!</v>
      </c>
      <c r="C63" s="40" t="e">
        <f>VLOOKUP(A63,Active!#REF!,3,FALSE)</f>
        <v>#REF!</v>
      </c>
      <c r="D63" s="40" t="e">
        <f>VLOOKUP(A63,Active!#REF!,6,FALSE)</f>
        <v>#REF!</v>
      </c>
      <c r="E63" s="40" t="e">
        <f>VLOOKUP(A63,Active!#REF!,10,FALSE)</f>
        <v>#REF!</v>
      </c>
      <c r="F63" s="40" t="e">
        <f>VLOOKUP(A63,Active!#REF!,12,FALSE)</f>
        <v>#REF!</v>
      </c>
      <c r="G63" s="42" t="e">
        <f>VLOOKUP(A63,Active!#REF!,18,FALSE)</f>
        <v>#REF!</v>
      </c>
      <c r="H63" s="94" t="e">
        <f>VLOOKUP(A63,Active!#REF!,20,FALSE)</f>
        <v>#REF!</v>
      </c>
      <c r="I63" s="42" t="e">
        <f t="shared" si="1"/>
        <v>#REF!</v>
      </c>
      <c r="J63" s="42" t="e">
        <f>VLOOKUP(A63,Active!#REF!,21,FALSE)</f>
        <v>#REF!</v>
      </c>
      <c r="K63" s="42" t="e">
        <f>VLOOKUP(A63,Active!#REF!,24,FALSE)</f>
        <v>#REF!</v>
      </c>
      <c r="L63" s="40"/>
      <c r="M63" s="40"/>
    </row>
    <row r="64" spans="1:13" hidden="1" x14ac:dyDescent="0.3">
      <c r="A64" s="40">
        <v>89</v>
      </c>
      <c r="B64" s="41" t="e">
        <f>VLOOKUP(A64,Active!#REF!,2,FALSE)</f>
        <v>#REF!</v>
      </c>
      <c r="C64" s="40" t="e">
        <f>VLOOKUP(A64,Active!#REF!,3,FALSE)</f>
        <v>#REF!</v>
      </c>
      <c r="D64" s="40" t="e">
        <f>VLOOKUP(A64,Active!#REF!,6,FALSE)</f>
        <v>#REF!</v>
      </c>
      <c r="E64" s="40" t="e">
        <f>VLOOKUP(A64,Active!#REF!,10,FALSE)</f>
        <v>#REF!</v>
      </c>
      <c r="F64" s="40" t="e">
        <f>VLOOKUP(A64,Active!#REF!,12,FALSE)</f>
        <v>#REF!</v>
      </c>
      <c r="G64" s="42" t="e">
        <f>VLOOKUP(A64,Active!#REF!,18,FALSE)</f>
        <v>#REF!</v>
      </c>
      <c r="H64" s="94" t="e">
        <f>VLOOKUP(A64,Active!#REF!,20,FALSE)</f>
        <v>#REF!</v>
      </c>
      <c r="I64" s="42" t="e">
        <f t="shared" si="1"/>
        <v>#REF!</v>
      </c>
      <c r="J64" s="42" t="e">
        <f>VLOOKUP(A64,Active!#REF!,21,FALSE)</f>
        <v>#REF!</v>
      </c>
      <c r="K64" s="42" t="e">
        <f>VLOOKUP(A64,Active!#REF!,24,FALSE)</f>
        <v>#REF!</v>
      </c>
      <c r="L64" s="40"/>
      <c r="M64" s="40"/>
    </row>
    <row r="65" spans="1:13" hidden="1" x14ac:dyDescent="0.3">
      <c r="A65" s="40">
        <v>90</v>
      </c>
      <c r="B65" s="41" t="e">
        <f>VLOOKUP(A65,Active!#REF!,2,FALSE)</f>
        <v>#REF!</v>
      </c>
      <c r="C65" s="40" t="e">
        <f>VLOOKUP(A65,Active!#REF!,3,FALSE)</f>
        <v>#REF!</v>
      </c>
      <c r="D65" s="40" t="e">
        <f>VLOOKUP(A65,Active!#REF!,6,FALSE)</f>
        <v>#REF!</v>
      </c>
      <c r="E65" s="40" t="e">
        <f>VLOOKUP(A65,Active!#REF!,10,FALSE)</f>
        <v>#REF!</v>
      </c>
      <c r="F65" s="40" t="e">
        <f>VLOOKUP(A65,Active!#REF!,12,FALSE)</f>
        <v>#REF!</v>
      </c>
      <c r="G65" s="42" t="e">
        <f>VLOOKUP(A65,Active!#REF!,18,FALSE)</f>
        <v>#REF!</v>
      </c>
      <c r="H65" s="94" t="e">
        <f>VLOOKUP(A65,Active!#REF!,20,FALSE)</f>
        <v>#REF!</v>
      </c>
      <c r="I65" s="42" t="e">
        <f t="shared" si="1"/>
        <v>#REF!</v>
      </c>
      <c r="J65" s="42" t="e">
        <f>VLOOKUP(A65,Active!#REF!,21,FALSE)</f>
        <v>#REF!</v>
      </c>
      <c r="K65" s="42" t="e">
        <f>VLOOKUP(A65,Active!#REF!,24,FALSE)</f>
        <v>#REF!</v>
      </c>
      <c r="L65" s="40"/>
      <c r="M65" s="40"/>
    </row>
    <row r="66" spans="1:13" hidden="1" x14ac:dyDescent="0.3">
      <c r="A66" s="40">
        <v>91</v>
      </c>
      <c r="B66" s="41" t="e">
        <f>VLOOKUP(A66,Active!#REF!,2,FALSE)</f>
        <v>#REF!</v>
      </c>
      <c r="C66" s="40" t="e">
        <f>VLOOKUP(A66,Active!#REF!,3,FALSE)</f>
        <v>#REF!</v>
      </c>
      <c r="D66" s="40" t="e">
        <f>VLOOKUP(A66,Active!#REF!,6,FALSE)</f>
        <v>#REF!</v>
      </c>
      <c r="E66" s="40" t="e">
        <f>VLOOKUP(A66,Active!#REF!,10,FALSE)</f>
        <v>#REF!</v>
      </c>
      <c r="F66" s="40" t="e">
        <f>VLOOKUP(A66,Active!#REF!,12,FALSE)</f>
        <v>#REF!</v>
      </c>
      <c r="G66" s="42" t="e">
        <f>VLOOKUP(A66,Active!#REF!,18,FALSE)</f>
        <v>#REF!</v>
      </c>
      <c r="H66" s="94" t="e">
        <f>VLOOKUP(A66,Active!#REF!,20,FALSE)</f>
        <v>#REF!</v>
      </c>
      <c r="I66" s="42" t="e">
        <f t="shared" ref="I66:I97" si="2">IF(H66=0,"",H66)</f>
        <v>#REF!</v>
      </c>
      <c r="J66" s="42" t="e">
        <f>VLOOKUP(A66,Active!#REF!,21,FALSE)</f>
        <v>#REF!</v>
      </c>
      <c r="K66" s="42" t="e">
        <f>VLOOKUP(A66,Active!#REF!,24,FALSE)</f>
        <v>#REF!</v>
      </c>
      <c r="L66" s="40"/>
      <c r="M66" s="40"/>
    </row>
    <row r="67" spans="1:13" hidden="1" x14ac:dyDescent="0.3">
      <c r="A67" s="40">
        <v>92</v>
      </c>
      <c r="B67" s="41" t="e">
        <f>VLOOKUP(A67,Active!#REF!,2,FALSE)</f>
        <v>#REF!</v>
      </c>
      <c r="C67" s="40" t="e">
        <f>VLOOKUP(A67,Active!#REF!,3,FALSE)</f>
        <v>#REF!</v>
      </c>
      <c r="D67" s="40" t="e">
        <f>VLOOKUP(A67,Active!#REF!,6,FALSE)</f>
        <v>#REF!</v>
      </c>
      <c r="E67" s="40" t="e">
        <f>VLOOKUP(A67,Active!#REF!,10,FALSE)</f>
        <v>#REF!</v>
      </c>
      <c r="F67" s="40" t="e">
        <f>VLOOKUP(A67,Active!#REF!,12,FALSE)</f>
        <v>#REF!</v>
      </c>
      <c r="G67" s="42" t="e">
        <f>VLOOKUP(A67,Active!#REF!,18,FALSE)</f>
        <v>#REF!</v>
      </c>
      <c r="H67" s="94" t="e">
        <f>VLOOKUP(A67,Active!#REF!,20,FALSE)</f>
        <v>#REF!</v>
      </c>
      <c r="I67" s="42" t="e">
        <f t="shared" si="2"/>
        <v>#REF!</v>
      </c>
      <c r="J67" s="42" t="e">
        <f>VLOOKUP(A67,Active!#REF!,21,FALSE)</f>
        <v>#REF!</v>
      </c>
      <c r="K67" s="42" t="e">
        <f>VLOOKUP(A67,Active!#REF!,24,FALSE)</f>
        <v>#REF!</v>
      </c>
      <c r="L67" s="40"/>
      <c r="M67" s="40"/>
    </row>
    <row r="68" spans="1:13" x14ac:dyDescent="0.3">
      <c r="A68" s="40">
        <v>69</v>
      </c>
      <c r="B68" s="41" t="e">
        <f>VLOOKUP(A68,Active!#REF!,2,FALSE)</f>
        <v>#REF!</v>
      </c>
      <c r="C68" s="40" t="e">
        <f>VLOOKUP(A68,Active!#REF!,3,FALSE)</f>
        <v>#REF!</v>
      </c>
      <c r="D68" s="40" t="e">
        <f>VLOOKUP(A68,Active!#REF!,6,FALSE)</f>
        <v>#REF!</v>
      </c>
      <c r="E68" s="40" t="e">
        <f>VLOOKUP(A68,Active!#REF!,10,FALSE)</f>
        <v>#REF!</v>
      </c>
      <c r="F68" s="40" t="e">
        <f>VLOOKUP(A68,Active!#REF!,12,FALSE)</f>
        <v>#REF!</v>
      </c>
      <c r="G68" s="42" t="e">
        <f>VLOOKUP(A68,Active!#REF!,18,FALSE)</f>
        <v>#REF!</v>
      </c>
      <c r="H68" s="94" t="e">
        <f>VLOOKUP(A68,Active!#REF!,20,FALSE)</f>
        <v>#REF!</v>
      </c>
      <c r="I68" s="42" t="e">
        <f t="shared" si="2"/>
        <v>#REF!</v>
      </c>
      <c r="J68" s="42" t="e">
        <f>VLOOKUP(A68,Active!#REF!,21,FALSE)</f>
        <v>#REF!</v>
      </c>
      <c r="K68" s="42" t="e">
        <f>VLOOKUP(A68,Active!#REF!,24,FALSE)</f>
        <v>#REF!</v>
      </c>
      <c r="L68" s="40"/>
      <c r="M68" s="40"/>
    </row>
    <row r="69" spans="1:13" x14ac:dyDescent="0.3">
      <c r="A69" s="40">
        <v>70</v>
      </c>
      <c r="B69" s="41" t="e">
        <f>VLOOKUP(A69,Active!#REF!,2,FALSE)</f>
        <v>#REF!</v>
      </c>
      <c r="C69" s="40" t="e">
        <f>VLOOKUP(A69,Active!#REF!,3,FALSE)</f>
        <v>#REF!</v>
      </c>
      <c r="D69" s="40" t="e">
        <f>VLOOKUP(A69,Active!#REF!,6,FALSE)</f>
        <v>#REF!</v>
      </c>
      <c r="E69" s="40" t="e">
        <f>VLOOKUP(A69,Active!#REF!,10,FALSE)</f>
        <v>#REF!</v>
      </c>
      <c r="F69" s="40" t="e">
        <f>VLOOKUP(A69,Active!#REF!,12,FALSE)</f>
        <v>#REF!</v>
      </c>
      <c r="G69" s="42" t="e">
        <f>VLOOKUP(A69,Active!#REF!,18,FALSE)</f>
        <v>#REF!</v>
      </c>
      <c r="H69" s="94" t="e">
        <f>VLOOKUP(A69,Active!#REF!,20,FALSE)</f>
        <v>#REF!</v>
      </c>
      <c r="I69" s="42" t="e">
        <f t="shared" si="2"/>
        <v>#REF!</v>
      </c>
      <c r="J69" s="42" t="e">
        <f>VLOOKUP(A69,Active!#REF!,21,FALSE)</f>
        <v>#REF!</v>
      </c>
      <c r="K69" s="42" t="e">
        <f>VLOOKUP(A69,Active!#REF!,24,FALSE)</f>
        <v>#REF!</v>
      </c>
      <c r="L69" s="40"/>
      <c r="M69" s="40"/>
    </row>
    <row r="70" spans="1:13" x14ac:dyDescent="0.3">
      <c r="A70" s="40">
        <v>73</v>
      </c>
      <c r="B70" s="41" t="e">
        <f>VLOOKUP(A70,Active!#REF!,2,FALSE)</f>
        <v>#REF!</v>
      </c>
      <c r="C70" s="40" t="e">
        <f>VLOOKUP(A70,Active!#REF!,3,FALSE)</f>
        <v>#REF!</v>
      </c>
      <c r="D70" s="40" t="e">
        <f>VLOOKUP(A70,Active!#REF!,6,FALSE)</f>
        <v>#REF!</v>
      </c>
      <c r="E70" s="40" t="e">
        <f>VLOOKUP(A70,Active!#REF!,10,FALSE)</f>
        <v>#REF!</v>
      </c>
      <c r="F70" s="40" t="e">
        <f>VLOOKUP(A70,Active!#REF!,12,FALSE)</f>
        <v>#REF!</v>
      </c>
      <c r="G70" s="42" t="e">
        <f>VLOOKUP(A70,Active!#REF!,18,FALSE)</f>
        <v>#REF!</v>
      </c>
      <c r="H70" s="94" t="e">
        <f>VLOOKUP(A70,Active!#REF!,20,FALSE)</f>
        <v>#REF!</v>
      </c>
      <c r="I70" s="42" t="e">
        <f t="shared" si="2"/>
        <v>#REF!</v>
      </c>
      <c r="J70" s="42" t="e">
        <f>VLOOKUP(A70,Active!#REF!,21,FALSE)</f>
        <v>#REF!</v>
      </c>
      <c r="K70" s="42" t="e">
        <f>VLOOKUP(A70,Active!#REF!,24,FALSE)</f>
        <v>#REF!</v>
      </c>
      <c r="L70" s="40"/>
      <c r="M70" s="40"/>
    </row>
    <row r="71" spans="1:13" x14ac:dyDescent="0.3">
      <c r="A71" s="40">
        <v>74</v>
      </c>
      <c r="B71" s="41" t="e">
        <f>VLOOKUP(A71,Active!#REF!,2,FALSE)</f>
        <v>#REF!</v>
      </c>
      <c r="C71" s="40" t="e">
        <f>VLOOKUP(A71,Active!#REF!,3,FALSE)</f>
        <v>#REF!</v>
      </c>
      <c r="D71" s="40" t="e">
        <f>VLOOKUP(A71,Active!#REF!,6,FALSE)</f>
        <v>#REF!</v>
      </c>
      <c r="E71" s="40" t="e">
        <f>VLOOKUP(A71,Active!#REF!,10,FALSE)</f>
        <v>#REF!</v>
      </c>
      <c r="F71" s="40" t="e">
        <f>VLOOKUP(A71,Active!#REF!,12,FALSE)</f>
        <v>#REF!</v>
      </c>
      <c r="G71" s="42" t="e">
        <f>VLOOKUP(A71,Active!#REF!,18,FALSE)</f>
        <v>#REF!</v>
      </c>
      <c r="H71" s="94" t="e">
        <f>VLOOKUP(A71,Active!#REF!,20,FALSE)</f>
        <v>#REF!</v>
      </c>
      <c r="I71" s="42" t="e">
        <f t="shared" si="2"/>
        <v>#REF!</v>
      </c>
      <c r="J71" s="42" t="e">
        <f>VLOOKUP(A71,Active!#REF!,21,FALSE)</f>
        <v>#REF!</v>
      </c>
      <c r="K71" s="42" t="e">
        <f>VLOOKUP(A71,Active!#REF!,24,FALSE)</f>
        <v>#REF!</v>
      </c>
      <c r="L71" s="40"/>
      <c r="M71" s="40"/>
    </row>
    <row r="72" spans="1:13" x14ac:dyDescent="0.3">
      <c r="A72" s="40">
        <v>75</v>
      </c>
      <c r="B72" s="41" t="e">
        <f>VLOOKUP(A72,Active!#REF!,2,FALSE)</f>
        <v>#REF!</v>
      </c>
      <c r="C72" s="40" t="e">
        <f>VLOOKUP(A72,Active!#REF!,3,FALSE)</f>
        <v>#REF!</v>
      </c>
      <c r="D72" s="40" t="e">
        <f>VLOOKUP(A72,Active!#REF!,6,FALSE)</f>
        <v>#REF!</v>
      </c>
      <c r="E72" s="40" t="e">
        <f>VLOOKUP(A72,Active!#REF!,10,FALSE)</f>
        <v>#REF!</v>
      </c>
      <c r="F72" s="40" t="e">
        <f>VLOOKUP(A72,Active!#REF!,12,FALSE)</f>
        <v>#REF!</v>
      </c>
      <c r="G72" s="42" t="e">
        <f>VLOOKUP(A72,Active!#REF!,18,FALSE)</f>
        <v>#REF!</v>
      </c>
      <c r="H72" s="94" t="e">
        <f>VLOOKUP(A72,Active!#REF!,20,FALSE)</f>
        <v>#REF!</v>
      </c>
      <c r="I72" s="42" t="e">
        <f t="shared" si="2"/>
        <v>#REF!</v>
      </c>
      <c r="J72" s="42" t="e">
        <f>VLOOKUP(A72,Active!#REF!,21,FALSE)</f>
        <v>#REF!</v>
      </c>
      <c r="K72" s="42" t="e">
        <f>VLOOKUP(A72,Active!#REF!,24,FALSE)</f>
        <v>#REF!</v>
      </c>
      <c r="L72" s="40"/>
      <c r="M72" s="40"/>
    </row>
    <row r="73" spans="1:13" x14ac:dyDescent="0.3">
      <c r="A73" s="40">
        <v>76</v>
      </c>
      <c r="B73" s="41" t="e">
        <f>VLOOKUP(A73,Active!#REF!,2,FALSE)</f>
        <v>#REF!</v>
      </c>
      <c r="C73" s="40" t="e">
        <f>VLOOKUP(A73,Active!#REF!,3,FALSE)</f>
        <v>#REF!</v>
      </c>
      <c r="D73" s="40" t="e">
        <f>VLOOKUP(A73,Active!#REF!,6,FALSE)</f>
        <v>#REF!</v>
      </c>
      <c r="E73" s="40" t="e">
        <f>VLOOKUP(A73,Active!#REF!,10,FALSE)</f>
        <v>#REF!</v>
      </c>
      <c r="F73" s="40" t="e">
        <f>VLOOKUP(A73,Active!#REF!,12,FALSE)</f>
        <v>#REF!</v>
      </c>
      <c r="G73" s="42" t="e">
        <f>VLOOKUP(A73,Active!#REF!,18,FALSE)</f>
        <v>#REF!</v>
      </c>
      <c r="H73" s="94" t="e">
        <f>VLOOKUP(A73,Active!#REF!,20,FALSE)</f>
        <v>#REF!</v>
      </c>
      <c r="I73" s="42" t="e">
        <f t="shared" si="2"/>
        <v>#REF!</v>
      </c>
      <c r="J73" s="42" t="e">
        <f>VLOOKUP(A73,Active!#REF!,21,FALSE)</f>
        <v>#REF!</v>
      </c>
      <c r="K73" s="42" t="e">
        <f>VLOOKUP(A73,Active!#REF!,24,FALSE)</f>
        <v>#REF!</v>
      </c>
      <c r="L73" s="40"/>
      <c r="M73" s="40"/>
    </row>
    <row r="74" spans="1:13" hidden="1" x14ac:dyDescent="0.3">
      <c r="A74" s="40">
        <v>77</v>
      </c>
      <c r="B74" s="41" t="e">
        <f>VLOOKUP(A74,Active!#REF!,2,FALSE)</f>
        <v>#REF!</v>
      </c>
      <c r="C74" s="40" t="e">
        <f>VLOOKUP(A74,Active!#REF!,3,FALSE)</f>
        <v>#REF!</v>
      </c>
      <c r="D74" s="40" t="e">
        <f>VLOOKUP(A74,Active!#REF!,6,FALSE)</f>
        <v>#REF!</v>
      </c>
      <c r="E74" s="40" t="e">
        <f>VLOOKUP(A74,Active!#REF!,10,FALSE)</f>
        <v>#REF!</v>
      </c>
      <c r="F74" s="40" t="e">
        <f>VLOOKUP(A74,Active!#REF!,12,FALSE)</f>
        <v>#REF!</v>
      </c>
      <c r="G74" s="42" t="e">
        <f>VLOOKUP(A74,Active!#REF!,18,FALSE)</f>
        <v>#REF!</v>
      </c>
      <c r="H74" s="94" t="e">
        <f>VLOOKUP(A74,Active!#REF!,20,FALSE)</f>
        <v>#REF!</v>
      </c>
      <c r="I74" s="42" t="e">
        <f t="shared" si="2"/>
        <v>#REF!</v>
      </c>
      <c r="J74" s="42" t="e">
        <f>VLOOKUP(A74,Active!#REF!,21,FALSE)</f>
        <v>#REF!</v>
      </c>
      <c r="K74" s="42" t="e">
        <f>VLOOKUP(A74,Active!#REF!,24,FALSE)</f>
        <v>#REF!</v>
      </c>
      <c r="L74" s="40"/>
      <c r="M74" s="40"/>
    </row>
    <row r="75" spans="1:13" x14ac:dyDescent="0.3">
      <c r="A75" s="40">
        <v>78</v>
      </c>
      <c r="B75" s="41" t="e">
        <f>VLOOKUP(A75,Active!#REF!,2,FALSE)</f>
        <v>#REF!</v>
      </c>
      <c r="C75" s="40" t="e">
        <f>VLOOKUP(A75,Active!#REF!,3,FALSE)</f>
        <v>#REF!</v>
      </c>
      <c r="D75" s="40" t="e">
        <f>VLOOKUP(A75,Active!#REF!,6,FALSE)</f>
        <v>#REF!</v>
      </c>
      <c r="E75" s="40" t="e">
        <f>VLOOKUP(A75,Active!#REF!,10,FALSE)</f>
        <v>#REF!</v>
      </c>
      <c r="F75" s="40" t="e">
        <f>VLOOKUP(A75,Active!#REF!,12,FALSE)</f>
        <v>#REF!</v>
      </c>
      <c r="G75" s="42" t="e">
        <f>VLOOKUP(A75,Active!#REF!,18,FALSE)</f>
        <v>#REF!</v>
      </c>
      <c r="H75" s="94" t="e">
        <f>VLOOKUP(A75,Active!#REF!,20,FALSE)</f>
        <v>#REF!</v>
      </c>
      <c r="I75" s="42" t="e">
        <f t="shared" si="2"/>
        <v>#REF!</v>
      </c>
      <c r="J75" s="42" t="e">
        <f>VLOOKUP(A75,Active!#REF!,21,FALSE)</f>
        <v>#REF!</v>
      </c>
      <c r="K75" s="42" t="e">
        <f>VLOOKUP(A75,Active!#REF!,24,FALSE)</f>
        <v>#REF!</v>
      </c>
      <c r="L75" s="40"/>
      <c r="M75" s="40"/>
    </row>
    <row r="76" spans="1:13" hidden="1" x14ac:dyDescent="0.3">
      <c r="A76" s="40">
        <v>112</v>
      </c>
      <c r="B76" s="41" t="e">
        <f>VLOOKUP(A76,Active!#REF!,2,FALSE)</f>
        <v>#REF!</v>
      </c>
      <c r="C76" s="40" t="e">
        <f>VLOOKUP(A76,Active!#REF!,3,FALSE)</f>
        <v>#REF!</v>
      </c>
      <c r="D76" s="40" t="e">
        <f>VLOOKUP(A76,Active!#REF!,6,FALSE)</f>
        <v>#REF!</v>
      </c>
      <c r="E76" s="40" t="e">
        <f>VLOOKUP(A76,Active!#REF!,10,FALSE)</f>
        <v>#REF!</v>
      </c>
      <c r="F76" s="40" t="e">
        <f>VLOOKUP(A76,Active!#REF!,12,FALSE)</f>
        <v>#REF!</v>
      </c>
      <c r="G76" s="42" t="e">
        <f>VLOOKUP(A76,Active!#REF!,18,FALSE)</f>
        <v>#REF!</v>
      </c>
      <c r="H76" s="94" t="e">
        <f>VLOOKUP(A76,Active!#REF!,20,FALSE)</f>
        <v>#REF!</v>
      </c>
      <c r="I76" s="42" t="e">
        <f t="shared" si="2"/>
        <v>#REF!</v>
      </c>
      <c r="J76" s="42" t="e">
        <f>VLOOKUP(A76,Active!#REF!,21,FALSE)</f>
        <v>#REF!</v>
      </c>
      <c r="K76" s="42" t="e">
        <f>VLOOKUP(A76,Active!#REF!,24,FALSE)</f>
        <v>#REF!</v>
      </c>
      <c r="L76" s="40"/>
      <c r="M76" s="40"/>
    </row>
    <row r="77" spans="1:13" x14ac:dyDescent="0.3">
      <c r="A77" s="40">
        <v>79</v>
      </c>
      <c r="B77" s="41" t="e">
        <f>VLOOKUP(A77,Active!#REF!,2,FALSE)</f>
        <v>#REF!</v>
      </c>
      <c r="C77" s="40" t="e">
        <f>VLOOKUP(A77,Active!#REF!,3,FALSE)</f>
        <v>#REF!</v>
      </c>
      <c r="D77" s="40" t="e">
        <f>VLOOKUP(A77,Active!#REF!,6,FALSE)</f>
        <v>#REF!</v>
      </c>
      <c r="E77" s="40" t="e">
        <f>VLOOKUP(A77,Active!#REF!,10,FALSE)</f>
        <v>#REF!</v>
      </c>
      <c r="F77" s="40" t="e">
        <f>VLOOKUP(A77,Active!#REF!,12,FALSE)</f>
        <v>#REF!</v>
      </c>
      <c r="G77" s="42" t="e">
        <f>VLOOKUP(A77,Active!#REF!,18,FALSE)</f>
        <v>#REF!</v>
      </c>
      <c r="H77" s="94" t="e">
        <f>VLOOKUP(A77,Active!#REF!,20,FALSE)</f>
        <v>#REF!</v>
      </c>
      <c r="I77" s="42" t="e">
        <f t="shared" si="2"/>
        <v>#REF!</v>
      </c>
      <c r="J77" s="42" t="e">
        <f>VLOOKUP(A77,Active!#REF!,21,FALSE)</f>
        <v>#REF!</v>
      </c>
      <c r="K77" s="42" t="e">
        <f>VLOOKUP(A77,Active!#REF!,24,FALSE)</f>
        <v>#REF!</v>
      </c>
      <c r="L77" s="40"/>
      <c r="M77" s="40"/>
    </row>
    <row r="78" spans="1:13" hidden="1" x14ac:dyDescent="0.3">
      <c r="A78" s="40">
        <v>117</v>
      </c>
      <c r="B78" s="41" t="e">
        <f>VLOOKUP(A78,Active!#REF!,2,FALSE)</f>
        <v>#REF!</v>
      </c>
      <c r="C78" s="40" t="e">
        <f>VLOOKUP(A78,Active!#REF!,3,FALSE)</f>
        <v>#REF!</v>
      </c>
      <c r="D78" s="40" t="e">
        <f>VLOOKUP(A78,Active!#REF!,6,FALSE)</f>
        <v>#REF!</v>
      </c>
      <c r="E78" s="40" t="e">
        <f>VLOOKUP(A78,Active!#REF!,10,FALSE)</f>
        <v>#REF!</v>
      </c>
      <c r="F78" s="40" t="e">
        <f>VLOOKUP(A78,Active!#REF!,12,FALSE)</f>
        <v>#REF!</v>
      </c>
      <c r="G78" s="42" t="e">
        <f>VLOOKUP(A78,Active!#REF!,18,FALSE)</f>
        <v>#REF!</v>
      </c>
      <c r="H78" s="94" t="e">
        <f>VLOOKUP(A78,Active!#REF!,20,FALSE)</f>
        <v>#REF!</v>
      </c>
      <c r="I78" s="42" t="e">
        <f t="shared" si="2"/>
        <v>#REF!</v>
      </c>
      <c r="J78" s="42" t="e">
        <f>VLOOKUP(A78,Active!#REF!,21,FALSE)</f>
        <v>#REF!</v>
      </c>
      <c r="K78" s="42" t="e">
        <f>VLOOKUP(A78,Active!#REF!,24,FALSE)</f>
        <v>#REF!</v>
      </c>
      <c r="L78" s="40"/>
      <c r="M78" s="40"/>
    </row>
    <row r="79" spans="1:13" hidden="1" x14ac:dyDescent="0.3">
      <c r="A79" s="43">
        <v>168</v>
      </c>
      <c r="B79" s="41" t="e">
        <f>VLOOKUP(A79,Active!#REF!,2,FALSE)</f>
        <v>#REF!</v>
      </c>
      <c r="C79" s="40" t="e">
        <f>VLOOKUP(A79,Active!#REF!,3,FALSE)</f>
        <v>#REF!</v>
      </c>
      <c r="D79" s="40" t="e">
        <f>VLOOKUP(A79,Active!#REF!,6,FALSE)</f>
        <v>#REF!</v>
      </c>
      <c r="E79" s="40" t="e">
        <f>VLOOKUP(A79,Active!#REF!,10,FALSE)</f>
        <v>#REF!</v>
      </c>
      <c r="F79" s="40" t="e">
        <f>VLOOKUP(A79,Active!#REF!,12,FALSE)</f>
        <v>#REF!</v>
      </c>
      <c r="G79" s="42" t="e">
        <f>VLOOKUP(A79,Active!#REF!,18,FALSE)</f>
        <v>#REF!</v>
      </c>
      <c r="H79" s="94" t="e">
        <f>VLOOKUP(A79,Active!#REF!,20,FALSE)</f>
        <v>#REF!</v>
      </c>
      <c r="I79" s="42" t="e">
        <f t="shared" si="2"/>
        <v>#REF!</v>
      </c>
      <c r="J79" s="42" t="e">
        <f>VLOOKUP(A79,Active!#REF!,21,FALSE)</f>
        <v>#REF!</v>
      </c>
      <c r="K79" s="42" t="e">
        <f>VLOOKUP(A79,Active!#REF!,24,FALSE)</f>
        <v>#REF!</v>
      </c>
      <c r="L79" s="40"/>
      <c r="M79" s="40"/>
    </row>
    <row r="80" spans="1:13" hidden="1" x14ac:dyDescent="0.3">
      <c r="A80" s="40">
        <v>121</v>
      </c>
      <c r="B80" s="41" t="e">
        <f>VLOOKUP(A80,Active!#REF!,2,FALSE)</f>
        <v>#REF!</v>
      </c>
      <c r="C80" s="40" t="e">
        <f>VLOOKUP(A80,Active!#REF!,3,FALSE)</f>
        <v>#REF!</v>
      </c>
      <c r="D80" s="40" t="e">
        <f>VLOOKUP(A80,Active!#REF!,6,FALSE)</f>
        <v>#REF!</v>
      </c>
      <c r="E80" s="40" t="e">
        <f>VLOOKUP(A80,Active!#REF!,10,FALSE)</f>
        <v>#REF!</v>
      </c>
      <c r="F80" s="40" t="e">
        <f>VLOOKUP(A80,Active!#REF!,12,FALSE)</f>
        <v>#REF!</v>
      </c>
      <c r="G80" s="42" t="e">
        <f>VLOOKUP(A80,Active!#REF!,18,FALSE)</f>
        <v>#REF!</v>
      </c>
      <c r="H80" s="94" t="e">
        <f>VLOOKUP(A80,Active!#REF!,20,FALSE)</f>
        <v>#REF!</v>
      </c>
      <c r="I80" s="42" t="e">
        <f t="shared" si="2"/>
        <v>#REF!</v>
      </c>
      <c r="J80" s="42" t="e">
        <f>VLOOKUP(A80,Active!#REF!,21,FALSE)</f>
        <v>#REF!</v>
      </c>
      <c r="K80" s="42" t="e">
        <f>VLOOKUP(A80,Active!#REF!,24,FALSE)</f>
        <v>#REF!</v>
      </c>
      <c r="L80" s="40"/>
      <c r="M80" s="40"/>
    </row>
    <row r="81" spans="1:13" hidden="1" x14ac:dyDescent="0.3">
      <c r="A81" s="40">
        <v>123</v>
      </c>
      <c r="B81" s="41" t="e">
        <f>VLOOKUP(A81,Active!#REF!,2,FALSE)</f>
        <v>#REF!</v>
      </c>
      <c r="C81" s="40" t="e">
        <f>VLOOKUP(A81,Active!#REF!,3,FALSE)</f>
        <v>#REF!</v>
      </c>
      <c r="D81" s="40" t="e">
        <f>VLOOKUP(A81,Active!#REF!,6,FALSE)</f>
        <v>#REF!</v>
      </c>
      <c r="E81" s="40" t="e">
        <f>VLOOKUP(A81,Active!#REF!,10,FALSE)</f>
        <v>#REF!</v>
      </c>
      <c r="F81" s="40" t="e">
        <f>VLOOKUP(A81,Active!#REF!,12,FALSE)</f>
        <v>#REF!</v>
      </c>
      <c r="G81" s="42" t="e">
        <f>VLOOKUP(A81,Active!#REF!,18,FALSE)</f>
        <v>#REF!</v>
      </c>
      <c r="H81" s="94" t="e">
        <f>VLOOKUP(A81,Active!#REF!,20,FALSE)</f>
        <v>#REF!</v>
      </c>
      <c r="I81" s="42" t="e">
        <f t="shared" si="2"/>
        <v>#REF!</v>
      </c>
      <c r="J81" s="42" t="e">
        <f>VLOOKUP(A81,Active!#REF!,21,FALSE)</f>
        <v>#REF!</v>
      </c>
      <c r="K81" s="42" t="e">
        <f>VLOOKUP(A81,Active!#REF!,24,FALSE)</f>
        <v>#REF!</v>
      </c>
      <c r="L81" s="40"/>
      <c r="M81" s="40"/>
    </row>
    <row r="82" spans="1:13" hidden="1" x14ac:dyDescent="0.3">
      <c r="A82" s="40">
        <v>125</v>
      </c>
      <c r="B82" s="41" t="e">
        <f>VLOOKUP(A82,Active!#REF!,2,FALSE)</f>
        <v>#REF!</v>
      </c>
      <c r="C82" s="40" t="e">
        <f>VLOOKUP(A82,Active!#REF!,3,FALSE)</f>
        <v>#REF!</v>
      </c>
      <c r="D82" s="40" t="e">
        <f>VLOOKUP(A82,Active!#REF!,6,FALSE)</f>
        <v>#REF!</v>
      </c>
      <c r="E82" s="40" t="e">
        <f>VLOOKUP(A82,Active!#REF!,10,FALSE)</f>
        <v>#REF!</v>
      </c>
      <c r="F82" s="40" t="e">
        <f>VLOOKUP(A82,Active!#REF!,12,FALSE)</f>
        <v>#REF!</v>
      </c>
      <c r="G82" s="42" t="e">
        <f>VLOOKUP(A82,Active!#REF!,18,FALSE)</f>
        <v>#REF!</v>
      </c>
      <c r="H82" s="94" t="e">
        <f>VLOOKUP(A82,Active!#REF!,20,FALSE)</f>
        <v>#REF!</v>
      </c>
      <c r="I82" s="42" t="e">
        <f t="shared" si="2"/>
        <v>#REF!</v>
      </c>
      <c r="J82" s="42" t="e">
        <f>VLOOKUP(A82,Active!#REF!,21,FALSE)</f>
        <v>#REF!</v>
      </c>
      <c r="K82" s="42" t="e">
        <f>VLOOKUP(A82,Active!#REF!,24,FALSE)</f>
        <v>#REF!</v>
      </c>
      <c r="L82" s="40"/>
      <c r="M82" s="40"/>
    </row>
    <row r="83" spans="1:13" hidden="1" x14ac:dyDescent="0.3">
      <c r="A83" s="43">
        <v>158</v>
      </c>
      <c r="B83" s="41" t="e">
        <f>VLOOKUP(A83,Active!#REF!,2,FALSE)</f>
        <v>#REF!</v>
      </c>
      <c r="C83" s="40" t="e">
        <f>VLOOKUP(A83,Active!#REF!,3,FALSE)</f>
        <v>#REF!</v>
      </c>
      <c r="D83" s="40" t="e">
        <f>VLOOKUP(A83,Active!#REF!,6,FALSE)</f>
        <v>#REF!</v>
      </c>
      <c r="E83" s="40" t="e">
        <f>VLOOKUP(A83,Active!#REF!,10,FALSE)</f>
        <v>#REF!</v>
      </c>
      <c r="F83" s="40" t="e">
        <f>VLOOKUP(A83,Active!#REF!,12,FALSE)</f>
        <v>#REF!</v>
      </c>
      <c r="G83" s="42" t="e">
        <f>VLOOKUP(A83,Active!#REF!,18,FALSE)</f>
        <v>#REF!</v>
      </c>
      <c r="H83" s="94" t="e">
        <f>VLOOKUP(A83,Active!#REF!,20,FALSE)</f>
        <v>#REF!</v>
      </c>
      <c r="I83" s="42" t="e">
        <f t="shared" si="2"/>
        <v>#REF!</v>
      </c>
      <c r="J83" s="42" t="e">
        <f>VLOOKUP(A83,Active!#REF!,21,FALSE)</f>
        <v>#REF!</v>
      </c>
      <c r="K83" s="42" t="e">
        <f>VLOOKUP(A83,Active!#REF!,24,FALSE)</f>
        <v>#REF!</v>
      </c>
      <c r="L83" s="40"/>
      <c r="M83" s="40"/>
    </row>
    <row r="84" spans="1:13" hidden="1" x14ac:dyDescent="0.3">
      <c r="A84" s="40">
        <v>127</v>
      </c>
      <c r="B84" s="41" t="e">
        <f>VLOOKUP(A84,Active!#REF!,2,FALSE)</f>
        <v>#REF!</v>
      </c>
      <c r="C84" s="40" t="e">
        <f>VLOOKUP(A84,Active!#REF!,3,FALSE)</f>
        <v>#REF!</v>
      </c>
      <c r="D84" s="40" t="e">
        <f>VLOOKUP(A84,Active!#REF!,6,FALSE)</f>
        <v>#REF!</v>
      </c>
      <c r="E84" s="40" t="e">
        <f>VLOOKUP(A84,Active!#REF!,10,FALSE)</f>
        <v>#REF!</v>
      </c>
      <c r="F84" s="40" t="e">
        <f>VLOOKUP(A84,Active!#REF!,12,FALSE)</f>
        <v>#REF!</v>
      </c>
      <c r="G84" s="42" t="e">
        <f>VLOOKUP(A84,Active!#REF!,18,FALSE)</f>
        <v>#REF!</v>
      </c>
      <c r="H84" s="94" t="e">
        <f>VLOOKUP(A84,Active!#REF!,20,FALSE)</f>
        <v>#REF!</v>
      </c>
      <c r="I84" s="42" t="e">
        <f t="shared" si="2"/>
        <v>#REF!</v>
      </c>
      <c r="J84" s="42" t="e">
        <f>VLOOKUP(A84,Active!#REF!,21,FALSE)</f>
        <v>#REF!</v>
      </c>
      <c r="K84" s="42" t="e">
        <f>VLOOKUP(A84,Active!#REF!,24,FALSE)</f>
        <v>#REF!</v>
      </c>
      <c r="L84" s="40"/>
      <c r="M84" s="40"/>
    </row>
    <row r="85" spans="1:13" hidden="1" x14ac:dyDescent="0.3">
      <c r="A85" s="43">
        <v>129</v>
      </c>
      <c r="B85" s="41" t="e">
        <f>VLOOKUP(A85,Active!#REF!,2,FALSE)</f>
        <v>#REF!</v>
      </c>
      <c r="C85" s="40" t="e">
        <f>VLOOKUP(A85,Active!#REF!,3,FALSE)</f>
        <v>#REF!</v>
      </c>
      <c r="D85" s="40" t="e">
        <f>VLOOKUP(A85,Active!#REF!,6,FALSE)</f>
        <v>#REF!</v>
      </c>
      <c r="E85" s="40" t="e">
        <f>VLOOKUP(A85,Active!#REF!,10,FALSE)</f>
        <v>#REF!</v>
      </c>
      <c r="F85" s="40" t="e">
        <f>VLOOKUP(A85,Active!#REF!,12,FALSE)</f>
        <v>#REF!</v>
      </c>
      <c r="G85" s="42" t="e">
        <f>VLOOKUP(A85,Active!#REF!,18,FALSE)</f>
        <v>#REF!</v>
      </c>
      <c r="H85" s="94" t="e">
        <f>VLOOKUP(A85,Active!#REF!,20,FALSE)</f>
        <v>#REF!</v>
      </c>
      <c r="I85" s="42" t="e">
        <f t="shared" si="2"/>
        <v>#REF!</v>
      </c>
      <c r="J85" s="42" t="e">
        <f>VLOOKUP(A85,Active!#REF!,21,FALSE)</f>
        <v>#REF!</v>
      </c>
      <c r="K85" s="42" t="e">
        <f>VLOOKUP(A85,Active!#REF!,24,FALSE)</f>
        <v>#REF!</v>
      </c>
      <c r="L85" s="40"/>
      <c r="M85" s="40"/>
    </row>
    <row r="86" spans="1:13" hidden="1" x14ac:dyDescent="0.3">
      <c r="A86" s="43">
        <v>130</v>
      </c>
      <c r="B86" s="41" t="e">
        <f>VLOOKUP(A86,Active!#REF!,2,FALSE)</f>
        <v>#REF!</v>
      </c>
      <c r="C86" s="40" t="e">
        <f>VLOOKUP(A86,Active!#REF!,3,FALSE)</f>
        <v>#REF!</v>
      </c>
      <c r="D86" s="40" t="e">
        <f>VLOOKUP(A86,Active!#REF!,6,FALSE)</f>
        <v>#REF!</v>
      </c>
      <c r="E86" s="40" t="e">
        <f>VLOOKUP(A86,Active!#REF!,10,FALSE)</f>
        <v>#REF!</v>
      </c>
      <c r="F86" s="40" t="e">
        <f>VLOOKUP(A86,Active!#REF!,12,FALSE)</f>
        <v>#REF!</v>
      </c>
      <c r="G86" s="42" t="e">
        <f>VLOOKUP(A86,Active!#REF!,18,FALSE)</f>
        <v>#REF!</v>
      </c>
      <c r="H86" s="94" t="e">
        <f>VLOOKUP(A86,Active!#REF!,20,FALSE)</f>
        <v>#REF!</v>
      </c>
      <c r="I86" s="42" t="e">
        <f t="shared" si="2"/>
        <v>#REF!</v>
      </c>
      <c r="J86" s="42" t="e">
        <f>VLOOKUP(A86,Active!#REF!,21,FALSE)</f>
        <v>#REF!</v>
      </c>
      <c r="K86" s="42" t="e">
        <f>VLOOKUP(A86,Active!#REF!,24,FALSE)</f>
        <v>#REF!</v>
      </c>
      <c r="L86" s="40"/>
      <c r="M86" s="40"/>
    </row>
    <row r="87" spans="1:13" hidden="1" x14ac:dyDescent="0.3">
      <c r="A87" s="43">
        <v>131</v>
      </c>
      <c r="B87" s="41" t="e">
        <f>VLOOKUP(A87,Active!#REF!,2,FALSE)</f>
        <v>#REF!</v>
      </c>
      <c r="C87" s="40" t="e">
        <f>VLOOKUP(A87,Active!#REF!,3,FALSE)</f>
        <v>#REF!</v>
      </c>
      <c r="D87" s="40" t="e">
        <f>VLOOKUP(A87,Active!#REF!,6,FALSE)</f>
        <v>#REF!</v>
      </c>
      <c r="E87" s="40" t="e">
        <f>VLOOKUP(A87,Active!#REF!,10,FALSE)</f>
        <v>#REF!</v>
      </c>
      <c r="F87" s="40" t="e">
        <f>VLOOKUP(A87,Active!#REF!,12,FALSE)</f>
        <v>#REF!</v>
      </c>
      <c r="G87" s="42" t="e">
        <f>VLOOKUP(A87,Active!#REF!,18,FALSE)</f>
        <v>#REF!</v>
      </c>
      <c r="H87" s="94" t="e">
        <f>VLOOKUP(A87,Active!#REF!,20,FALSE)</f>
        <v>#REF!</v>
      </c>
      <c r="I87" s="42" t="e">
        <f t="shared" si="2"/>
        <v>#REF!</v>
      </c>
      <c r="J87" s="42" t="e">
        <f>VLOOKUP(A87,Active!#REF!,21,FALSE)</f>
        <v>#REF!</v>
      </c>
      <c r="K87" s="42" t="e">
        <f>VLOOKUP(A87,Active!#REF!,24,FALSE)</f>
        <v>#REF!</v>
      </c>
      <c r="L87" s="40"/>
      <c r="M87" s="40"/>
    </row>
    <row r="88" spans="1:13" hidden="1" x14ac:dyDescent="0.3">
      <c r="A88" s="43">
        <v>134</v>
      </c>
      <c r="B88" s="41" t="e">
        <f>VLOOKUP(A88,Active!#REF!,2,FALSE)</f>
        <v>#REF!</v>
      </c>
      <c r="C88" s="40" t="e">
        <f>VLOOKUP(A88,Active!#REF!,3,FALSE)</f>
        <v>#REF!</v>
      </c>
      <c r="D88" s="40" t="e">
        <f>VLOOKUP(A88,Active!#REF!,6,FALSE)</f>
        <v>#REF!</v>
      </c>
      <c r="E88" s="40" t="e">
        <f>VLOOKUP(A88,Active!#REF!,10,FALSE)</f>
        <v>#REF!</v>
      </c>
      <c r="F88" s="40" t="e">
        <f>VLOOKUP(A88,Active!#REF!,12,FALSE)</f>
        <v>#REF!</v>
      </c>
      <c r="G88" s="42" t="e">
        <f>VLOOKUP(A88,Active!#REF!,18,FALSE)</f>
        <v>#REF!</v>
      </c>
      <c r="H88" s="94" t="e">
        <f>VLOOKUP(A88,Active!#REF!,20,FALSE)</f>
        <v>#REF!</v>
      </c>
      <c r="I88" s="42" t="e">
        <f t="shared" si="2"/>
        <v>#REF!</v>
      </c>
      <c r="J88" s="42" t="e">
        <f>VLOOKUP(A88,Active!#REF!,21,FALSE)</f>
        <v>#REF!</v>
      </c>
      <c r="K88" s="42" t="e">
        <f>VLOOKUP(A88,Active!#REF!,24,FALSE)</f>
        <v>#REF!</v>
      </c>
      <c r="L88" s="40"/>
      <c r="M88" s="40"/>
    </row>
    <row r="89" spans="1:13" hidden="1" x14ac:dyDescent="0.3">
      <c r="A89" s="43">
        <v>135</v>
      </c>
      <c r="B89" s="41" t="e">
        <f>VLOOKUP(A89,Active!#REF!,2,FALSE)</f>
        <v>#REF!</v>
      </c>
      <c r="C89" s="40" t="e">
        <f>VLOOKUP(A89,Active!#REF!,3,FALSE)</f>
        <v>#REF!</v>
      </c>
      <c r="D89" s="40" t="e">
        <f>VLOOKUP(A89,Active!#REF!,6,FALSE)</f>
        <v>#REF!</v>
      </c>
      <c r="E89" s="40" t="e">
        <f>VLOOKUP(A89,Active!#REF!,10,FALSE)</f>
        <v>#REF!</v>
      </c>
      <c r="F89" s="40" t="e">
        <f>VLOOKUP(A89,Active!#REF!,12,FALSE)</f>
        <v>#REF!</v>
      </c>
      <c r="G89" s="42" t="e">
        <f>VLOOKUP(A89,Active!#REF!,18,FALSE)</f>
        <v>#REF!</v>
      </c>
      <c r="H89" s="94" t="e">
        <f>VLOOKUP(A89,Active!#REF!,20,FALSE)</f>
        <v>#REF!</v>
      </c>
      <c r="I89" s="42" t="e">
        <f t="shared" si="2"/>
        <v>#REF!</v>
      </c>
      <c r="J89" s="42" t="e">
        <f>VLOOKUP(A89,Active!#REF!,21,FALSE)</f>
        <v>#REF!</v>
      </c>
      <c r="K89" s="42" t="e">
        <f>VLOOKUP(A89,Active!#REF!,24,FALSE)</f>
        <v>#REF!</v>
      </c>
      <c r="L89" s="40"/>
      <c r="M89" s="40"/>
    </row>
    <row r="90" spans="1:13" hidden="1" x14ac:dyDescent="0.3">
      <c r="A90" s="43">
        <v>137</v>
      </c>
      <c r="B90" s="41" t="e">
        <f>VLOOKUP(A90,Active!#REF!,2,FALSE)</f>
        <v>#REF!</v>
      </c>
      <c r="C90" s="40" t="e">
        <f>VLOOKUP(A90,Active!#REF!,3,FALSE)</f>
        <v>#REF!</v>
      </c>
      <c r="D90" s="40" t="e">
        <f>VLOOKUP(A90,Active!#REF!,6,FALSE)</f>
        <v>#REF!</v>
      </c>
      <c r="E90" s="40" t="e">
        <f>VLOOKUP(A90,Active!#REF!,10,FALSE)</f>
        <v>#REF!</v>
      </c>
      <c r="F90" s="40" t="e">
        <f>VLOOKUP(A90,Active!#REF!,12,FALSE)</f>
        <v>#REF!</v>
      </c>
      <c r="G90" s="42" t="e">
        <f>VLOOKUP(A90,Active!#REF!,18,FALSE)</f>
        <v>#REF!</v>
      </c>
      <c r="H90" s="94" t="e">
        <f>VLOOKUP(A90,Active!#REF!,20,FALSE)</f>
        <v>#REF!</v>
      </c>
      <c r="I90" s="42" t="e">
        <f t="shared" si="2"/>
        <v>#REF!</v>
      </c>
      <c r="J90" s="42" t="e">
        <f>VLOOKUP(A90,Active!#REF!,21,FALSE)</f>
        <v>#REF!</v>
      </c>
      <c r="K90" s="42" t="e">
        <f>VLOOKUP(A90,Active!#REF!,24,FALSE)</f>
        <v>#REF!</v>
      </c>
      <c r="L90" s="40"/>
      <c r="M90" s="40"/>
    </row>
    <row r="91" spans="1:13" x14ac:dyDescent="0.3">
      <c r="A91" s="40">
        <v>82</v>
      </c>
      <c r="B91" s="41" t="e">
        <f>VLOOKUP(A91,Active!#REF!,2,FALSE)</f>
        <v>#REF!</v>
      </c>
      <c r="C91" s="40" t="e">
        <f>VLOOKUP(A91,Active!#REF!,3,FALSE)</f>
        <v>#REF!</v>
      </c>
      <c r="D91" s="40" t="e">
        <f>VLOOKUP(A91,Active!#REF!,6,FALSE)</f>
        <v>#REF!</v>
      </c>
      <c r="E91" s="40" t="e">
        <f>VLOOKUP(A91,Active!#REF!,10,FALSE)</f>
        <v>#REF!</v>
      </c>
      <c r="F91" s="40" t="e">
        <f>VLOOKUP(A91,Active!#REF!,12,FALSE)</f>
        <v>#REF!</v>
      </c>
      <c r="G91" s="42" t="e">
        <f>VLOOKUP(A91,Active!#REF!,18,FALSE)</f>
        <v>#REF!</v>
      </c>
      <c r="H91" s="94" t="e">
        <f>VLOOKUP(A91,Active!#REF!,20,FALSE)</f>
        <v>#REF!</v>
      </c>
      <c r="I91" s="42" t="e">
        <f t="shared" si="2"/>
        <v>#REF!</v>
      </c>
      <c r="J91" s="42" t="e">
        <f>VLOOKUP(A91,Active!#REF!,21,FALSE)</f>
        <v>#REF!</v>
      </c>
      <c r="K91" s="42" t="e">
        <f>VLOOKUP(A91,Active!#REF!,24,FALSE)</f>
        <v>#REF!</v>
      </c>
      <c r="L91" s="40"/>
      <c r="M91" s="40"/>
    </row>
    <row r="92" spans="1:13" hidden="1" x14ac:dyDescent="0.3">
      <c r="A92" s="43">
        <v>139</v>
      </c>
      <c r="B92" s="41" t="e">
        <f>VLOOKUP(A92,Active!#REF!,2,FALSE)</f>
        <v>#REF!</v>
      </c>
      <c r="C92" s="40" t="e">
        <f>VLOOKUP(A92,Active!#REF!,3,FALSE)</f>
        <v>#REF!</v>
      </c>
      <c r="D92" s="40" t="e">
        <f>VLOOKUP(A92,Active!#REF!,6,FALSE)</f>
        <v>#REF!</v>
      </c>
      <c r="E92" s="40" t="e">
        <f>VLOOKUP(A92,Active!#REF!,10,FALSE)</f>
        <v>#REF!</v>
      </c>
      <c r="F92" s="40" t="e">
        <f>VLOOKUP(A92,Active!#REF!,12,FALSE)</f>
        <v>#REF!</v>
      </c>
      <c r="G92" s="42" t="e">
        <f>VLOOKUP(A92,Active!#REF!,18,FALSE)</f>
        <v>#REF!</v>
      </c>
      <c r="H92" s="94" t="e">
        <f>VLOOKUP(A92,Active!#REF!,20,FALSE)</f>
        <v>#REF!</v>
      </c>
      <c r="I92" s="42" t="e">
        <f t="shared" si="2"/>
        <v>#REF!</v>
      </c>
      <c r="J92" s="42" t="e">
        <f>VLOOKUP(A92,Active!#REF!,21,FALSE)</f>
        <v>#REF!</v>
      </c>
      <c r="K92" s="42" t="e">
        <f>VLOOKUP(A92,Active!#REF!,24,FALSE)</f>
        <v>#REF!</v>
      </c>
      <c r="L92" s="40"/>
      <c r="M92" s="40"/>
    </row>
    <row r="93" spans="1:13" hidden="1" x14ac:dyDescent="0.3">
      <c r="A93" s="43">
        <v>140</v>
      </c>
      <c r="B93" s="41" t="e">
        <f>VLOOKUP(A93,Active!#REF!,2,FALSE)</f>
        <v>#REF!</v>
      </c>
      <c r="C93" s="40" t="e">
        <f>VLOOKUP(A93,Active!#REF!,3,FALSE)</f>
        <v>#REF!</v>
      </c>
      <c r="D93" s="40" t="e">
        <f>VLOOKUP(A93,Active!#REF!,6,FALSE)</f>
        <v>#REF!</v>
      </c>
      <c r="E93" s="40" t="e">
        <f>VLOOKUP(A93,Active!#REF!,10,FALSE)</f>
        <v>#REF!</v>
      </c>
      <c r="F93" s="40" t="e">
        <f>VLOOKUP(A93,Active!#REF!,12,FALSE)</f>
        <v>#REF!</v>
      </c>
      <c r="G93" s="42" t="e">
        <f>VLOOKUP(A93,Active!#REF!,18,FALSE)</f>
        <v>#REF!</v>
      </c>
      <c r="H93" s="94" t="e">
        <f>VLOOKUP(A93,Active!#REF!,20,FALSE)</f>
        <v>#REF!</v>
      </c>
      <c r="I93" s="42" t="e">
        <f t="shared" si="2"/>
        <v>#REF!</v>
      </c>
      <c r="J93" s="42" t="e">
        <f>VLOOKUP(A93,Active!#REF!,21,FALSE)</f>
        <v>#REF!</v>
      </c>
      <c r="K93" s="42" t="e">
        <f>VLOOKUP(A93,Active!#REF!,24,FALSE)</f>
        <v>#REF!</v>
      </c>
      <c r="L93" s="40"/>
      <c r="M93" s="40"/>
    </row>
    <row r="94" spans="1:13" hidden="1" x14ac:dyDescent="0.3">
      <c r="A94" s="43">
        <v>141</v>
      </c>
      <c r="B94" s="41" t="e">
        <f>VLOOKUP(A94,Active!#REF!,2,FALSE)</f>
        <v>#REF!</v>
      </c>
      <c r="C94" s="40" t="e">
        <f>VLOOKUP(A94,Active!#REF!,3,FALSE)</f>
        <v>#REF!</v>
      </c>
      <c r="D94" s="40" t="e">
        <f>VLOOKUP(A94,Active!#REF!,6,FALSE)</f>
        <v>#REF!</v>
      </c>
      <c r="E94" s="40" t="e">
        <f>VLOOKUP(A94,Active!#REF!,10,FALSE)</f>
        <v>#REF!</v>
      </c>
      <c r="F94" s="40" t="e">
        <f>VLOOKUP(A94,Active!#REF!,12,FALSE)</f>
        <v>#REF!</v>
      </c>
      <c r="G94" s="42" t="e">
        <f>VLOOKUP(A94,Active!#REF!,18,FALSE)</f>
        <v>#REF!</v>
      </c>
      <c r="H94" s="94" t="e">
        <f>VLOOKUP(A94,Active!#REF!,20,FALSE)</f>
        <v>#REF!</v>
      </c>
      <c r="I94" s="42" t="e">
        <f t="shared" si="2"/>
        <v>#REF!</v>
      </c>
      <c r="J94" s="42" t="e">
        <f>VLOOKUP(A94,Active!#REF!,21,FALSE)</f>
        <v>#REF!</v>
      </c>
      <c r="K94" s="42" t="e">
        <f>VLOOKUP(A94,Active!#REF!,24,FALSE)</f>
        <v>#REF!</v>
      </c>
      <c r="L94" s="40"/>
      <c r="M94" s="40"/>
    </row>
    <row r="95" spans="1:13" hidden="1" x14ac:dyDescent="0.3">
      <c r="A95" s="43">
        <v>142</v>
      </c>
      <c r="B95" s="41" t="e">
        <f>VLOOKUP(A95,Active!#REF!,2,FALSE)</f>
        <v>#REF!</v>
      </c>
      <c r="C95" s="40" t="e">
        <f>VLOOKUP(A95,Active!#REF!,3,FALSE)</f>
        <v>#REF!</v>
      </c>
      <c r="D95" s="40" t="e">
        <f>VLOOKUP(A95,Active!#REF!,6,FALSE)</f>
        <v>#REF!</v>
      </c>
      <c r="E95" s="40" t="e">
        <f>VLOOKUP(A95,Active!#REF!,10,FALSE)</f>
        <v>#REF!</v>
      </c>
      <c r="F95" s="40" t="e">
        <f>VLOOKUP(A95,Active!#REF!,12,FALSE)</f>
        <v>#REF!</v>
      </c>
      <c r="G95" s="42" t="e">
        <f>VLOOKUP(A95,Active!#REF!,18,FALSE)</f>
        <v>#REF!</v>
      </c>
      <c r="H95" s="94" t="e">
        <f>VLOOKUP(A95,Active!#REF!,20,FALSE)</f>
        <v>#REF!</v>
      </c>
      <c r="I95" s="42" t="e">
        <f t="shared" si="2"/>
        <v>#REF!</v>
      </c>
      <c r="J95" s="42" t="e">
        <f>VLOOKUP(A95,Active!#REF!,21,FALSE)</f>
        <v>#REF!</v>
      </c>
      <c r="K95" s="42" t="e">
        <f>VLOOKUP(A95,Active!#REF!,24,FALSE)</f>
        <v>#REF!</v>
      </c>
      <c r="L95" s="40"/>
      <c r="M95" s="40"/>
    </row>
    <row r="96" spans="1:13" x14ac:dyDescent="0.3">
      <c r="A96" s="40">
        <v>83</v>
      </c>
      <c r="B96" s="41" t="e">
        <f>VLOOKUP(A96,Active!#REF!,2,FALSE)</f>
        <v>#REF!</v>
      </c>
      <c r="C96" s="40" t="e">
        <f>VLOOKUP(A96,Active!#REF!,3,FALSE)</f>
        <v>#REF!</v>
      </c>
      <c r="D96" s="40" t="e">
        <f>VLOOKUP(A96,Active!#REF!,6,FALSE)</f>
        <v>#REF!</v>
      </c>
      <c r="E96" s="40" t="e">
        <f>VLOOKUP(A96,Active!#REF!,10,FALSE)</f>
        <v>#REF!</v>
      </c>
      <c r="F96" s="40" t="e">
        <f>VLOOKUP(A96,Active!#REF!,12,FALSE)</f>
        <v>#REF!</v>
      </c>
      <c r="G96" s="42" t="e">
        <f>VLOOKUP(A96,Active!#REF!,18,FALSE)</f>
        <v>#REF!</v>
      </c>
      <c r="H96" s="94" t="e">
        <f>VLOOKUP(A96,Active!#REF!,20,FALSE)</f>
        <v>#REF!</v>
      </c>
      <c r="I96" s="42" t="e">
        <f t="shared" si="2"/>
        <v>#REF!</v>
      </c>
      <c r="J96" s="42" t="e">
        <f>VLOOKUP(A96,Active!#REF!,21,FALSE)</f>
        <v>#REF!</v>
      </c>
      <c r="K96" s="42" t="e">
        <f>VLOOKUP(A96,Active!#REF!,24,FALSE)</f>
        <v>#REF!</v>
      </c>
      <c r="L96" s="40"/>
      <c r="M96" s="40">
        <v>2</v>
      </c>
    </row>
    <row r="97" spans="1:13" hidden="1" x14ac:dyDescent="0.3">
      <c r="A97" s="40">
        <v>87</v>
      </c>
      <c r="B97" s="41" t="e">
        <f>VLOOKUP(A97,Active!#REF!,2,FALSE)</f>
        <v>#REF!</v>
      </c>
      <c r="C97" s="40" t="e">
        <f>VLOOKUP(A97,Active!#REF!,3,FALSE)</f>
        <v>#REF!</v>
      </c>
      <c r="D97" s="40" t="e">
        <f>VLOOKUP(A97,Active!#REF!,6,FALSE)</f>
        <v>#REF!</v>
      </c>
      <c r="E97" s="40" t="e">
        <f>VLOOKUP(A97,Active!#REF!,10,FALSE)</f>
        <v>#REF!</v>
      </c>
      <c r="F97" s="40" t="e">
        <f>VLOOKUP(A97,Active!#REF!,12,FALSE)</f>
        <v>#REF!</v>
      </c>
      <c r="G97" s="42" t="e">
        <f>VLOOKUP(A97,Active!#REF!,18,FALSE)</f>
        <v>#REF!</v>
      </c>
      <c r="H97" s="94" t="e">
        <f>VLOOKUP(A97,Active!#REF!,20,FALSE)</f>
        <v>#REF!</v>
      </c>
      <c r="I97" s="42" t="e">
        <f t="shared" si="2"/>
        <v>#REF!</v>
      </c>
      <c r="J97" s="42" t="e">
        <f>VLOOKUP(A97,Active!#REF!,21,FALSE)</f>
        <v>#REF!</v>
      </c>
      <c r="K97" s="42" t="e">
        <f>VLOOKUP(A97,Active!#REF!,24,FALSE)</f>
        <v>#REF!</v>
      </c>
      <c r="L97" s="40"/>
      <c r="M97" s="40"/>
    </row>
    <row r="98" spans="1:13" hidden="1" x14ac:dyDescent="0.3">
      <c r="A98" s="43">
        <v>145</v>
      </c>
      <c r="B98" s="41" t="e">
        <f>VLOOKUP(A98,Active!#REF!,2,FALSE)</f>
        <v>#REF!</v>
      </c>
      <c r="C98" s="40" t="e">
        <f>VLOOKUP(A98,Active!#REF!,3,FALSE)</f>
        <v>#REF!</v>
      </c>
      <c r="D98" s="40" t="e">
        <f>VLOOKUP(A98,Active!#REF!,6,FALSE)</f>
        <v>#REF!</v>
      </c>
      <c r="E98" s="40" t="e">
        <f>VLOOKUP(A98,Active!#REF!,10,FALSE)</f>
        <v>#REF!</v>
      </c>
      <c r="F98" s="40" t="e">
        <f>VLOOKUP(A98,Active!#REF!,12,FALSE)</f>
        <v>#REF!</v>
      </c>
      <c r="G98" s="42" t="e">
        <f>VLOOKUP(A98,Active!#REF!,18,FALSE)</f>
        <v>#REF!</v>
      </c>
      <c r="H98" s="94" t="e">
        <f>VLOOKUP(A98,Active!#REF!,20,FALSE)</f>
        <v>#REF!</v>
      </c>
      <c r="I98" s="42" t="e">
        <f t="shared" ref="I98:I129" si="3">IF(H98=0,"",H98)</f>
        <v>#REF!</v>
      </c>
      <c r="J98" s="42" t="e">
        <f>VLOOKUP(A98,Active!#REF!,21,FALSE)</f>
        <v>#REF!</v>
      </c>
      <c r="K98" s="42" t="e">
        <f>VLOOKUP(A98,Active!#REF!,24,FALSE)</f>
        <v>#REF!</v>
      </c>
      <c r="L98" s="40"/>
      <c r="M98" s="40"/>
    </row>
    <row r="99" spans="1:13" hidden="1" x14ac:dyDescent="0.3">
      <c r="A99" s="43">
        <v>146</v>
      </c>
      <c r="B99" s="41" t="e">
        <f>VLOOKUP(A99,Active!#REF!,2,FALSE)</f>
        <v>#REF!</v>
      </c>
      <c r="C99" s="40" t="e">
        <f>VLOOKUP(A99,Active!#REF!,3,FALSE)</f>
        <v>#REF!</v>
      </c>
      <c r="D99" s="40" t="e">
        <f>VLOOKUP(A99,Active!#REF!,6,FALSE)</f>
        <v>#REF!</v>
      </c>
      <c r="E99" s="40" t="e">
        <f>VLOOKUP(A99,Active!#REF!,10,FALSE)</f>
        <v>#REF!</v>
      </c>
      <c r="F99" s="40" t="e">
        <f>VLOOKUP(A99,Active!#REF!,12,FALSE)</f>
        <v>#REF!</v>
      </c>
      <c r="G99" s="42" t="e">
        <f>VLOOKUP(A99,Active!#REF!,18,FALSE)</f>
        <v>#REF!</v>
      </c>
      <c r="H99" s="94" t="e">
        <f>VLOOKUP(A99,Active!#REF!,20,FALSE)</f>
        <v>#REF!</v>
      </c>
      <c r="I99" s="42" t="e">
        <f t="shared" si="3"/>
        <v>#REF!</v>
      </c>
      <c r="J99" s="42" t="e">
        <f>VLOOKUP(A99,Active!#REF!,21,FALSE)</f>
        <v>#REF!</v>
      </c>
      <c r="K99" s="42" t="e">
        <f>VLOOKUP(A99,Active!#REF!,24,FALSE)</f>
        <v>#REF!</v>
      </c>
      <c r="L99" s="40"/>
      <c r="M99" s="40"/>
    </row>
    <row r="100" spans="1:13" hidden="1" x14ac:dyDescent="0.3">
      <c r="A100" s="43">
        <v>147</v>
      </c>
      <c r="B100" s="41" t="e">
        <f>VLOOKUP(A100,Active!#REF!,2,FALSE)</f>
        <v>#REF!</v>
      </c>
      <c r="C100" s="40" t="e">
        <f>VLOOKUP(A100,Active!#REF!,3,FALSE)</f>
        <v>#REF!</v>
      </c>
      <c r="D100" s="40" t="e">
        <f>VLOOKUP(A100,Active!#REF!,6,FALSE)</f>
        <v>#REF!</v>
      </c>
      <c r="E100" s="40" t="e">
        <f>VLOOKUP(A100,Active!#REF!,10,FALSE)</f>
        <v>#REF!</v>
      </c>
      <c r="F100" s="40" t="e">
        <f>VLOOKUP(A100,Active!#REF!,12,FALSE)</f>
        <v>#REF!</v>
      </c>
      <c r="G100" s="42" t="e">
        <f>VLOOKUP(A100,Active!#REF!,18,FALSE)</f>
        <v>#REF!</v>
      </c>
      <c r="H100" s="94" t="e">
        <f>VLOOKUP(A100,Active!#REF!,20,FALSE)</f>
        <v>#REF!</v>
      </c>
      <c r="I100" s="42" t="e">
        <f t="shared" si="3"/>
        <v>#REF!</v>
      </c>
      <c r="J100" s="42" t="e">
        <f>VLOOKUP(A100,Active!#REF!,21,FALSE)</f>
        <v>#REF!</v>
      </c>
      <c r="K100" s="42" t="e">
        <f>VLOOKUP(A100,Active!#REF!,24,FALSE)</f>
        <v>#REF!</v>
      </c>
      <c r="L100" s="40"/>
      <c r="M100" s="40"/>
    </row>
    <row r="101" spans="1:13" hidden="1" x14ac:dyDescent="0.3">
      <c r="A101" s="43">
        <v>148</v>
      </c>
      <c r="B101" s="41" t="e">
        <f>VLOOKUP(A101,Active!#REF!,2,FALSE)</f>
        <v>#REF!</v>
      </c>
      <c r="C101" s="40" t="e">
        <f>VLOOKUP(A101,Active!#REF!,3,FALSE)</f>
        <v>#REF!</v>
      </c>
      <c r="D101" s="40" t="e">
        <f>VLOOKUP(A101,Active!#REF!,6,FALSE)</f>
        <v>#REF!</v>
      </c>
      <c r="E101" s="40" t="e">
        <f>VLOOKUP(A101,Active!#REF!,10,FALSE)</f>
        <v>#REF!</v>
      </c>
      <c r="F101" s="40" t="e">
        <f>VLOOKUP(A101,Active!#REF!,12,FALSE)</f>
        <v>#REF!</v>
      </c>
      <c r="G101" s="42" t="e">
        <f>VLOOKUP(A101,Active!#REF!,18,FALSE)</f>
        <v>#REF!</v>
      </c>
      <c r="H101" s="94" t="e">
        <f>VLOOKUP(A101,Active!#REF!,20,FALSE)</f>
        <v>#REF!</v>
      </c>
      <c r="I101" s="42" t="e">
        <f t="shared" si="3"/>
        <v>#REF!</v>
      </c>
      <c r="J101" s="42" t="e">
        <f>VLOOKUP(A101,Active!#REF!,21,FALSE)</f>
        <v>#REF!</v>
      </c>
      <c r="K101" s="42" t="e">
        <f>VLOOKUP(A101,Active!#REF!,24,FALSE)</f>
        <v>#REF!</v>
      </c>
      <c r="L101" s="40"/>
      <c r="M101" s="40"/>
    </row>
    <row r="102" spans="1:13" hidden="1" x14ac:dyDescent="0.3">
      <c r="A102" s="43">
        <v>149</v>
      </c>
      <c r="B102" s="41" t="e">
        <f>VLOOKUP(A102,Active!#REF!,2,FALSE)</f>
        <v>#REF!</v>
      </c>
      <c r="C102" s="40" t="e">
        <f>VLOOKUP(A102,Active!#REF!,3,FALSE)</f>
        <v>#REF!</v>
      </c>
      <c r="D102" s="40" t="e">
        <f>VLOOKUP(A102,Active!#REF!,6,FALSE)</f>
        <v>#REF!</v>
      </c>
      <c r="E102" s="40" t="e">
        <f>VLOOKUP(A102,Active!#REF!,10,FALSE)</f>
        <v>#REF!</v>
      </c>
      <c r="F102" s="40" t="e">
        <f>VLOOKUP(A102,Active!#REF!,12,FALSE)</f>
        <v>#REF!</v>
      </c>
      <c r="G102" s="42" t="e">
        <f>VLOOKUP(A102,Active!#REF!,18,FALSE)</f>
        <v>#REF!</v>
      </c>
      <c r="H102" s="94" t="e">
        <f>VLOOKUP(A102,Active!#REF!,20,FALSE)</f>
        <v>#REF!</v>
      </c>
      <c r="I102" s="42" t="e">
        <f t="shared" si="3"/>
        <v>#REF!</v>
      </c>
      <c r="J102" s="42" t="e">
        <f>VLOOKUP(A102,Active!#REF!,21,FALSE)</f>
        <v>#REF!</v>
      </c>
      <c r="K102" s="42" t="e">
        <f>VLOOKUP(A102,Active!#REF!,24,FALSE)</f>
        <v>#REF!</v>
      </c>
      <c r="L102" s="40"/>
      <c r="M102" s="40"/>
    </row>
    <row r="103" spans="1:13" hidden="1" x14ac:dyDescent="0.3">
      <c r="A103" s="43">
        <v>150</v>
      </c>
      <c r="B103" s="41" t="e">
        <f>VLOOKUP(A103,Active!#REF!,2,FALSE)</f>
        <v>#REF!</v>
      </c>
      <c r="C103" s="40" t="e">
        <f>VLOOKUP(A103,Active!#REF!,3,FALSE)</f>
        <v>#REF!</v>
      </c>
      <c r="D103" s="40" t="e">
        <f>VLOOKUP(A103,Active!#REF!,6,FALSE)</f>
        <v>#REF!</v>
      </c>
      <c r="E103" s="40" t="e">
        <f>VLOOKUP(A103,Active!#REF!,10,FALSE)</f>
        <v>#REF!</v>
      </c>
      <c r="F103" s="40" t="e">
        <f>VLOOKUP(A103,Active!#REF!,12,FALSE)</f>
        <v>#REF!</v>
      </c>
      <c r="G103" s="42" t="e">
        <f>VLOOKUP(A103,Active!#REF!,18,FALSE)</f>
        <v>#REF!</v>
      </c>
      <c r="H103" s="94" t="e">
        <f>VLOOKUP(A103,Active!#REF!,20,FALSE)</f>
        <v>#REF!</v>
      </c>
      <c r="I103" s="42" t="e">
        <f t="shared" si="3"/>
        <v>#REF!</v>
      </c>
      <c r="J103" s="42" t="e">
        <f>VLOOKUP(A103,Active!#REF!,21,FALSE)</f>
        <v>#REF!</v>
      </c>
      <c r="K103" s="42" t="e">
        <f>VLOOKUP(A103,Active!#REF!,24,FALSE)</f>
        <v>#REF!</v>
      </c>
      <c r="L103" s="40"/>
      <c r="M103" s="40"/>
    </row>
    <row r="104" spans="1:13" hidden="1" x14ac:dyDescent="0.3">
      <c r="A104" s="43">
        <v>159</v>
      </c>
      <c r="B104" s="41" t="e">
        <f>VLOOKUP(A104,Active!#REF!,2,FALSE)</f>
        <v>#REF!</v>
      </c>
      <c r="C104" s="40" t="e">
        <f>VLOOKUP(A104,Active!#REF!,3,FALSE)</f>
        <v>#REF!</v>
      </c>
      <c r="D104" s="40" t="e">
        <f>VLOOKUP(A104,Active!#REF!,6,FALSE)</f>
        <v>#REF!</v>
      </c>
      <c r="E104" s="40" t="e">
        <f>VLOOKUP(A104,Active!#REF!,10,FALSE)</f>
        <v>#REF!</v>
      </c>
      <c r="F104" s="40" t="e">
        <f>VLOOKUP(A104,Active!#REF!,12,FALSE)</f>
        <v>#REF!</v>
      </c>
      <c r="G104" s="42" t="e">
        <f>VLOOKUP(A104,Active!#REF!,18,FALSE)</f>
        <v>#REF!</v>
      </c>
      <c r="H104" s="94" t="e">
        <f>VLOOKUP(A104,Active!#REF!,20,FALSE)</f>
        <v>#REF!</v>
      </c>
      <c r="I104" s="42" t="e">
        <f t="shared" si="3"/>
        <v>#REF!</v>
      </c>
      <c r="J104" s="42" t="e">
        <f>VLOOKUP(A104,Active!#REF!,21,FALSE)</f>
        <v>#REF!</v>
      </c>
      <c r="K104" s="42" t="e">
        <f>VLOOKUP(A104,Active!#REF!,24,FALSE)</f>
        <v>#REF!</v>
      </c>
      <c r="L104" s="40"/>
      <c r="M104" s="40"/>
    </row>
    <row r="105" spans="1:13" hidden="1" x14ac:dyDescent="0.3">
      <c r="A105" s="40">
        <v>94</v>
      </c>
      <c r="B105" s="41" t="e">
        <f>VLOOKUP(A105,Active!#REF!,2,FALSE)</f>
        <v>#REF!</v>
      </c>
      <c r="C105" s="40" t="e">
        <f>VLOOKUP(A105,Active!#REF!,3,FALSE)</f>
        <v>#REF!</v>
      </c>
      <c r="D105" s="40" t="e">
        <f>VLOOKUP(A105,Active!#REF!,6,FALSE)</f>
        <v>#REF!</v>
      </c>
      <c r="E105" s="40" t="e">
        <f>VLOOKUP(A105,Active!#REF!,10,FALSE)</f>
        <v>#REF!</v>
      </c>
      <c r="F105" s="40" t="e">
        <f>VLOOKUP(A105,Active!#REF!,12,FALSE)</f>
        <v>#REF!</v>
      </c>
      <c r="G105" s="42" t="e">
        <f>VLOOKUP(A105,Active!#REF!,18,FALSE)</f>
        <v>#REF!</v>
      </c>
      <c r="H105" s="94" t="e">
        <f>VLOOKUP(A105,Active!#REF!,20,FALSE)</f>
        <v>#REF!</v>
      </c>
      <c r="I105" s="42" t="e">
        <f t="shared" si="3"/>
        <v>#REF!</v>
      </c>
      <c r="J105" s="42" t="e">
        <f>VLOOKUP(A105,Active!#REF!,21,FALSE)</f>
        <v>#REF!</v>
      </c>
      <c r="K105" s="42" t="e">
        <f>VLOOKUP(A105,Active!#REF!,24,FALSE)</f>
        <v>#REF!</v>
      </c>
      <c r="L105" s="40"/>
      <c r="M105" s="40">
        <v>1</v>
      </c>
    </row>
    <row r="106" spans="1:13" hidden="1" x14ac:dyDescent="0.3">
      <c r="A106" s="43">
        <v>153</v>
      </c>
      <c r="B106" s="41" t="e">
        <f>VLOOKUP(A106,Active!#REF!,2,FALSE)</f>
        <v>#REF!</v>
      </c>
      <c r="C106" s="40" t="e">
        <f>VLOOKUP(A106,Active!#REF!,3,FALSE)</f>
        <v>#REF!</v>
      </c>
      <c r="D106" s="40" t="e">
        <f>VLOOKUP(A106,Active!#REF!,6,FALSE)</f>
        <v>#REF!</v>
      </c>
      <c r="E106" s="40" t="e">
        <f>VLOOKUP(A106,Active!#REF!,10,FALSE)</f>
        <v>#REF!</v>
      </c>
      <c r="F106" s="40" t="e">
        <f>VLOOKUP(A106,Active!#REF!,12,FALSE)</f>
        <v>#REF!</v>
      </c>
      <c r="G106" s="42" t="e">
        <f>VLOOKUP(A106,Active!#REF!,18,FALSE)</f>
        <v>#REF!</v>
      </c>
      <c r="H106" s="94" t="e">
        <f>VLOOKUP(A106,Active!#REF!,20,FALSE)</f>
        <v>#REF!</v>
      </c>
      <c r="I106" s="42" t="e">
        <f t="shared" si="3"/>
        <v>#REF!</v>
      </c>
      <c r="J106" s="42" t="e">
        <f>VLOOKUP(A106,Active!#REF!,21,FALSE)</f>
        <v>#REF!</v>
      </c>
      <c r="K106" s="42" t="e">
        <f>VLOOKUP(A106,Active!#REF!,24,FALSE)</f>
        <v>#REF!</v>
      </c>
      <c r="L106" s="40"/>
      <c r="M106" s="40"/>
    </row>
    <row r="107" spans="1:13" x14ac:dyDescent="0.3">
      <c r="A107" s="40">
        <v>95</v>
      </c>
      <c r="B107" s="41" t="e">
        <f>VLOOKUP(A107,Active!#REF!,2,FALSE)</f>
        <v>#REF!</v>
      </c>
      <c r="C107" s="40" t="e">
        <f>VLOOKUP(A107,Active!#REF!,3,FALSE)</f>
        <v>#REF!</v>
      </c>
      <c r="D107" s="40" t="e">
        <f>VLOOKUP(A107,Active!#REF!,6,FALSE)</f>
        <v>#REF!</v>
      </c>
      <c r="E107" s="40" t="e">
        <f>VLOOKUP(A107,Active!#REF!,10,FALSE)</f>
        <v>#REF!</v>
      </c>
      <c r="F107" s="40" t="e">
        <f>VLOOKUP(A107,Active!#REF!,12,FALSE)</f>
        <v>#REF!</v>
      </c>
      <c r="G107" s="42" t="e">
        <f>VLOOKUP(A107,Active!#REF!,18,FALSE)</f>
        <v>#REF!</v>
      </c>
      <c r="H107" s="94" t="e">
        <f>VLOOKUP(A107,Active!#REF!,20,FALSE)</f>
        <v>#REF!</v>
      </c>
      <c r="I107" s="42" t="e">
        <f t="shared" si="3"/>
        <v>#REF!</v>
      </c>
      <c r="J107" s="42" t="e">
        <f>VLOOKUP(A107,Active!#REF!,21,FALSE)</f>
        <v>#REF!</v>
      </c>
      <c r="K107" s="42" t="e">
        <f>VLOOKUP(A107,Active!#REF!,24,FALSE)</f>
        <v>#REF!</v>
      </c>
      <c r="L107" s="40"/>
      <c r="M107" s="40"/>
    </row>
    <row r="108" spans="1:13" x14ac:dyDescent="0.3">
      <c r="A108" s="40">
        <v>96</v>
      </c>
      <c r="B108" s="41" t="e">
        <f>VLOOKUP(A108,Active!#REF!,2,FALSE)</f>
        <v>#REF!</v>
      </c>
      <c r="C108" s="40" t="e">
        <f>VLOOKUP(A108,Active!#REF!,3,FALSE)</f>
        <v>#REF!</v>
      </c>
      <c r="D108" s="40" t="e">
        <f>VLOOKUP(A108,Active!#REF!,6,FALSE)</f>
        <v>#REF!</v>
      </c>
      <c r="E108" s="40" t="e">
        <f>VLOOKUP(A108,Active!#REF!,10,FALSE)</f>
        <v>#REF!</v>
      </c>
      <c r="F108" s="40" t="e">
        <f>VLOOKUP(A108,Active!#REF!,12,FALSE)</f>
        <v>#REF!</v>
      </c>
      <c r="G108" s="42" t="e">
        <f>VLOOKUP(A108,Active!#REF!,18,FALSE)</f>
        <v>#REF!</v>
      </c>
      <c r="H108" s="94" t="e">
        <f>VLOOKUP(A108,Active!#REF!,20,FALSE)</f>
        <v>#REF!</v>
      </c>
      <c r="I108" s="42" t="e">
        <f t="shared" si="3"/>
        <v>#REF!</v>
      </c>
      <c r="J108" s="42" t="e">
        <f>VLOOKUP(A108,Active!#REF!,21,FALSE)</f>
        <v>#REF!</v>
      </c>
      <c r="K108" s="42" t="e">
        <f>VLOOKUP(A108,Active!#REF!,24,FALSE)</f>
        <v>#REF!</v>
      </c>
      <c r="L108" s="40"/>
      <c r="M108" s="40">
        <v>1</v>
      </c>
    </row>
    <row r="109" spans="1:13" hidden="1" x14ac:dyDescent="0.3">
      <c r="A109" s="40">
        <v>97</v>
      </c>
      <c r="B109" s="41" t="e">
        <f>VLOOKUP(A109,Active!#REF!,2,FALSE)</f>
        <v>#REF!</v>
      </c>
      <c r="C109" s="40" t="e">
        <f>VLOOKUP(A109,Active!#REF!,3,FALSE)</f>
        <v>#REF!</v>
      </c>
      <c r="D109" s="40" t="e">
        <f>VLOOKUP(A109,Active!#REF!,6,FALSE)</f>
        <v>#REF!</v>
      </c>
      <c r="E109" s="40" t="e">
        <f>VLOOKUP(A109,Active!#REF!,10,FALSE)</f>
        <v>#REF!</v>
      </c>
      <c r="F109" s="40" t="e">
        <f>VLOOKUP(A109,Active!#REF!,12,FALSE)</f>
        <v>#REF!</v>
      </c>
      <c r="G109" s="42" t="e">
        <f>VLOOKUP(A109,Active!#REF!,18,FALSE)</f>
        <v>#REF!</v>
      </c>
      <c r="H109" s="94" t="e">
        <f>VLOOKUP(A109,Active!#REF!,20,FALSE)</f>
        <v>#REF!</v>
      </c>
      <c r="I109" s="42" t="e">
        <f t="shared" si="3"/>
        <v>#REF!</v>
      </c>
      <c r="J109" s="42" t="e">
        <f>VLOOKUP(A109,Active!#REF!,21,FALSE)</f>
        <v>#REF!</v>
      </c>
      <c r="K109" s="42" t="e">
        <f>VLOOKUP(A109,Active!#REF!,24,FALSE)</f>
        <v>#REF!</v>
      </c>
      <c r="L109" s="40"/>
      <c r="M109" s="40">
        <v>1</v>
      </c>
    </row>
    <row r="110" spans="1:13" x14ac:dyDescent="0.3">
      <c r="A110" s="40">
        <v>102</v>
      </c>
      <c r="B110" s="41" t="e">
        <f>VLOOKUP(A110,Active!#REF!,2,FALSE)</f>
        <v>#REF!</v>
      </c>
      <c r="C110" s="40" t="e">
        <f>VLOOKUP(A110,Active!#REF!,3,FALSE)</f>
        <v>#REF!</v>
      </c>
      <c r="D110" s="40" t="e">
        <f>VLOOKUP(A110,Active!#REF!,6,FALSE)</f>
        <v>#REF!</v>
      </c>
      <c r="E110" s="40" t="e">
        <f>VLOOKUP(A110,Active!#REF!,10,FALSE)</f>
        <v>#REF!</v>
      </c>
      <c r="F110" s="40" t="e">
        <f>VLOOKUP(A110,Active!#REF!,12,FALSE)</f>
        <v>#REF!</v>
      </c>
      <c r="G110" s="42" t="e">
        <f>VLOOKUP(A110,Active!#REF!,18,FALSE)</f>
        <v>#REF!</v>
      </c>
      <c r="H110" s="94" t="e">
        <f>VLOOKUP(A110,Active!#REF!,20,FALSE)</f>
        <v>#REF!</v>
      </c>
      <c r="I110" s="42" t="e">
        <f t="shared" si="3"/>
        <v>#REF!</v>
      </c>
      <c r="J110" s="42" t="e">
        <f>VLOOKUP(A110,Active!#REF!,21,FALSE)</f>
        <v>#REF!</v>
      </c>
      <c r="K110" s="42" t="e">
        <f>VLOOKUP(A110,Active!#REF!,24,FALSE)</f>
        <v>#REF!</v>
      </c>
      <c r="L110" s="40"/>
      <c r="M110" s="40"/>
    </row>
    <row r="111" spans="1:13" hidden="1" x14ac:dyDescent="0.3">
      <c r="A111" s="43">
        <v>164</v>
      </c>
      <c r="B111" s="41" t="e">
        <f>VLOOKUP(A111,Active!#REF!,2,FALSE)</f>
        <v>#REF!</v>
      </c>
      <c r="C111" s="40" t="e">
        <f>VLOOKUP(A111,Active!#REF!,3,FALSE)</f>
        <v>#REF!</v>
      </c>
      <c r="D111" s="40" t="e">
        <f>VLOOKUP(A111,Active!#REF!,6,FALSE)</f>
        <v>#REF!</v>
      </c>
      <c r="E111" s="40" t="e">
        <f>VLOOKUP(A111,Active!#REF!,10,FALSE)</f>
        <v>#REF!</v>
      </c>
      <c r="F111" s="40" t="e">
        <f>VLOOKUP(A111,Active!#REF!,12,FALSE)</f>
        <v>#REF!</v>
      </c>
      <c r="G111" s="42" t="e">
        <f>VLOOKUP(A111,Active!#REF!,18,FALSE)</f>
        <v>#REF!</v>
      </c>
      <c r="H111" s="94" t="e">
        <f>VLOOKUP(A111,Active!#REF!,20,FALSE)</f>
        <v>#REF!</v>
      </c>
      <c r="I111" s="42" t="e">
        <f t="shared" si="3"/>
        <v>#REF!</v>
      </c>
      <c r="J111" s="42" t="e">
        <f>VLOOKUP(A111,Active!#REF!,21,FALSE)</f>
        <v>#REF!</v>
      </c>
      <c r="K111" s="42" t="e">
        <f>VLOOKUP(A111,Active!#REF!,24,FALSE)</f>
        <v>#REF!</v>
      </c>
      <c r="L111" s="40"/>
      <c r="M111" s="40"/>
    </row>
    <row r="112" spans="1:13" x14ac:dyDescent="0.3">
      <c r="A112" s="40">
        <v>104</v>
      </c>
      <c r="B112" s="41" t="e">
        <f>VLOOKUP(A112,Active!#REF!,2,FALSE)</f>
        <v>#REF!</v>
      </c>
      <c r="C112" s="40" t="e">
        <f>VLOOKUP(A112,Active!#REF!,3,FALSE)</f>
        <v>#REF!</v>
      </c>
      <c r="D112" s="40" t="e">
        <f>VLOOKUP(A112,Active!#REF!,6,FALSE)</f>
        <v>#REF!</v>
      </c>
      <c r="E112" s="40" t="e">
        <f>VLOOKUP(A112,Active!#REF!,10,FALSE)</f>
        <v>#REF!</v>
      </c>
      <c r="F112" s="40" t="e">
        <f>VLOOKUP(A112,Active!#REF!,12,FALSE)</f>
        <v>#REF!</v>
      </c>
      <c r="G112" s="42" t="e">
        <f>VLOOKUP(A112,Active!#REF!,18,FALSE)</f>
        <v>#REF!</v>
      </c>
      <c r="H112" s="94" t="e">
        <f>VLOOKUP(A112,Active!#REF!,20,FALSE)</f>
        <v>#REF!</v>
      </c>
      <c r="I112" s="42" t="e">
        <f t="shared" si="3"/>
        <v>#REF!</v>
      </c>
      <c r="J112" s="42" t="e">
        <f>VLOOKUP(A112,Active!#REF!,21,FALSE)</f>
        <v>#REF!</v>
      </c>
      <c r="K112" s="42" t="e">
        <f>VLOOKUP(A112,Active!#REF!,24,FALSE)</f>
        <v>#REF!</v>
      </c>
      <c r="L112" s="40"/>
      <c r="M112" s="40">
        <v>1</v>
      </c>
    </row>
    <row r="113" spans="1:13" x14ac:dyDescent="0.3">
      <c r="A113" s="40">
        <v>105</v>
      </c>
      <c r="B113" s="41" t="e">
        <f>VLOOKUP(A113,Active!#REF!,2,FALSE)</f>
        <v>#REF!</v>
      </c>
      <c r="C113" s="40" t="e">
        <f>VLOOKUP(A113,Active!#REF!,3,FALSE)</f>
        <v>#REF!</v>
      </c>
      <c r="D113" s="40" t="e">
        <f>VLOOKUP(A113,Active!#REF!,6,FALSE)</f>
        <v>#REF!</v>
      </c>
      <c r="E113" s="40" t="e">
        <f>VLOOKUP(A113,Active!#REF!,10,FALSE)</f>
        <v>#REF!</v>
      </c>
      <c r="F113" s="40" t="e">
        <f>VLOOKUP(A113,Active!#REF!,12,FALSE)</f>
        <v>#REF!</v>
      </c>
      <c r="G113" s="42" t="e">
        <f>VLOOKUP(A113,Active!#REF!,18,FALSE)</f>
        <v>#REF!</v>
      </c>
      <c r="H113" s="94" t="e">
        <f>VLOOKUP(A113,Active!#REF!,20,FALSE)</f>
        <v>#REF!</v>
      </c>
      <c r="I113" s="42" t="e">
        <f t="shared" si="3"/>
        <v>#REF!</v>
      </c>
      <c r="J113" s="42" t="e">
        <f>VLOOKUP(A113,Active!#REF!,21,FALSE)</f>
        <v>#REF!</v>
      </c>
      <c r="K113" s="42" t="e">
        <f>VLOOKUP(A113,Active!#REF!,24,FALSE)</f>
        <v>#REF!</v>
      </c>
      <c r="L113" s="40"/>
      <c r="M113" s="40"/>
    </row>
    <row r="114" spans="1:13" hidden="1" x14ac:dyDescent="0.3">
      <c r="A114" s="43">
        <v>144</v>
      </c>
      <c r="B114" s="41" t="e">
        <f>VLOOKUP(A114,Active!#REF!,2,FALSE)</f>
        <v>#REF!</v>
      </c>
      <c r="C114" s="40" t="e">
        <f>VLOOKUP(A114,Active!#REF!,3,FALSE)</f>
        <v>#REF!</v>
      </c>
      <c r="D114" s="40" t="e">
        <f>VLOOKUP(A114,Active!#REF!,6,FALSE)</f>
        <v>#REF!</v>
      </c>
      <c r="E114" s="40" t="e">
        <f>VLOOKUP(A114,Active!#REF!,10,FALSE)</f>
        <v>#REF!</v>
      </c>
      <c r="F114" s="40" t="e">
        <f>VLOOKUP(A114,Active!#REF!,12,FALSE)</f>
        <v>#REF!</v>
      </c>
      <c r="G114" s="42" t="e">
        <f>VLOOKUP(A114,Active!#REF!,18,FALSE)</f>
        <v>#REF!</v>
      </c>
      <c r="H114" s="94" t="e">
        <f>VLOOKUP(A114,Active!#REF!,20,FALSE)</f>
        <v>#REF!</v>
      </c>
      <c r="I114" s="42" t="e">
        <f t="shared" si="3"/>
        <v>#REF!</v>
      </c>
      <c r="J114" s="42" t="e">
        <f>VLOOKUP(A114,Active!#REF!,21,FALSE)</f>
        <v>#REF!</v>
      </c>
      <c r="K114" s="42" t="e">
        <f>VLOOKUP(A114,Active!#REF!,24,FALSE)</f>
        <v>#REF!</v>
      </c>
      <c r="L114" s="40"/>
      <c r="M114" s="40"/>
    </row>
    <row r="115" spans="1:13" hidden="1" x14ac:dyDescent="0.3">
      <c r="A115" s="40">
        <v>106</v>
      </c>
      <c r="B115" s="41" t="e">
        <f>VLOOKUP(A115,Active!#REF!,2,FALSE)</f>
        <v>#REF!</v>
      </c>
      <c r="C115" s="40" t="e">
        <f>VLOOKUP(A115,Active!#REF!,3,FALSE)</f>
        <v>#REF!</v>
      </c>
      <c r="D115" s="40" t="e">
        <f>VLOOKUP(A115,Active!#REF!,6,FALSE)</f>
        <v>#REF!</v>
      </c>
      <c r="E115" s="40" t="e">
        <f>VLOOKUP(A115,Active!#REF!,10,FALSE)</f>
        <v>#REF!</v>
      </c>
      <c r="F115" s="40" t="e">
        <f>VLOOKUP(A115,Active!#REF!,12,FALSE)</f>
        <v>#REF!</v>
      </c>
      <c r="G115" s="42" t="e">
        <f>VLOOKUP(A115,Active!#REF!,18,FALSE)</f>
        <v>#REF!</v>
      </c>
      <c r="H115" s="94" t="e">
        <f>VLOOKUP(A115,Active!#REF!,20,FALSE)</f>
        <v>#REF!</v>
      </c>
      <c r="I115" s="42" t="e">
        <f t="shared" si="3"/>
        <v>#REF!</v>
      </c>
      <c r="J115" s="42" t="e">
        <f>VLOOKUP(A115,Active!#REF!,21,FALSE)</f>
        <v>#REF!</v>
      </c>
      <c r="K115" s="42" t="e">
        <f>VLOOKUP(A115,Active!#REF!,24,FALSE)</f>
        <v>#REF!</v>
      </c>
      <c r="L115" s="40"/>
      <c r="M115" s="40"/>
    </row>
    <row r="116" spans="1:13" x14ac:dyDescent="0.3">
      <c r="A116" s="40">
        <v>126</v>
      </c>
      <c r="B116" s="41" t="e">
        <f>VLOOKUP(A116,Active!#REF!,2,FALSE)</f>
        <v>#REF!</v>
      </c>
      <c r="C116" s="40" t="e">
        <f>VLOOKUP(A116,Active!#REF!,3,FALSE)</f>
        <v>#REF!</v>
      </c>
      <c r="D116" s="40" t="e">
        <f>VLOOKUP(A116,Active!#REF!,6,FALSE)</f>
        <v>#REF!</v>
      </c>
      <c r="E116" s="40" t="e">
        <f>VLOOKUP(A116,Active!#REF!,10,FALSE)</f>
        <v>#REF!</v>
      </c>
      <c r="F116" s="40" t="e">
        <f>VLOOKUP(A116,Active!#REF!,12,FALSE)</f>
        <v>#REF!</v>
      </c>
      <c r="G116" s="42" t="e">
        <f>VLOOKUP(A116,Active!#REF!,18,FALSE)</f>
        <v>#REF!</v>
      </c>
      <c r="H116" s="94" t="e">
        <f>VLOOKUP(A116,Active!#REF!,20,FALSE)</f>
        <v>#REF!</v>
      </c>
      <c r="I116" s="42" t="e">
        <f t="shared" si="3"/>
        <v>#REF!</v>
      </c>
      <c r="J116" s="42" t="e">
        <f>VLOOKUP(A116,Active!#REF!,21,FALSE)</f>
        <v>#REF!</v>
      </c>
      <c r="K116" s="42" t="e">
        <f>VLOOKUP(A116,Active!#REF!,24,FALSE)</f>
        <v>#REF!</v>
      </c>
      <c r="L116" s="40"/>
      <c r="M116" s="40"/>
    </row>
    <row r="117" spans="1:13" hidden="1" x14ac:dyDescent="0.3">
      <c r="A117" s="43">
        <v>138</v>
      </c>
      <c r="B117" s="41" t="e">
        <f>VLOOKUP(A117,Active!#REF!,2,FALSE)</f>
        <v>#REF!</v>
      </c>
      <c r="C117" s="40" t="e">
        <f>VLOOKUP(A117,Active!#REF!,3,FALSE)</f>
        <v>#REF!</v>
      </c>
      <c r="D117" s="40" t="e">
        <f>VLOOKUP(A117,Active!#REF!,6,FALSE)</f>
        <v>#REF!</v>
      </c>
      <c r="E117" s="40" t="e">
        <f>VLOOKUP(A117,Active!#REF!,10,FALSE)</f>
        <v>#REF!</v>
      </c>
      <c r="F117" s="40" t="e">
        <f>VLOOKUP(A117,Active!#REF!,12,FALSE)</f>
        <v>#REF!</v>
      </c>
      <c r="G117" s="42" t="e">
        <f>VLOOKUP(A117,Active!#REF!,18,FALSE)</f>
        <v>#REF!</v>
      </c>
      <c r="H117" s="94" t="e">
        <f>VLOOKUP(A117,Active!#REF!,20,FALSE)</f>
        <v>#REF!</v>
      </c>
      <c r="I117" s="42" t="e">
        <f t="shared" si="3"/>
        <v>#REF!</v>
      </c>
      <c r="J117" s="42" t="e">
        <f>VLOOKUP(A117,Active!#REF!,21,FALSE)</f>
        <v>#REF!</v>
      </c>
      <c r="K117" s="42" t="e">
        <f>VLOOKUP(A117,Active!#REF!,24,FALSE)</f>
        <v>#REF!</v>
      </c>
      <c r="L117" s="40"/>
      <c r="M117" s="40"/>
    </row>
    <row r="118" spans="1:13" hidden="1" x14ac:dyDescent="0.3">
      <c r="A118" s="43">
        <v>177</v>
      </c>
      <c r="B118" s="41" t="e">
        <f>VLOOKUP(A118,Active!#REF!,2,FALSE)</f>
        <v>#REF!</v>
      </c>
      <c r="C118" s="40" t="e">
        <f>VLOOKUP(A118,Active!#REF!,3,FALSE)</f>
        <v>#REF!</v>
      </c>
      <c r="D118" s="40" t="e">
        <f>VLOOKUP(A118,Active!#REF!,6,FALSE)</f>
        <v>#REF!</v>
      </c>
      <c r="E118" s="40" t="e">
        <f>VLOOKUP(A118,Active!#REF!,10,FALSE)</f>
        <v>#REF!</v>
      </c>
      <c r="F118" s="40" t="e">
        <f>VLOOKUP(A118,Active!#REF!,12,FALSE)</f>
        <v>#REF!</v>
      </c>
      <c r="G118" s="42" t="e">
        <f>VLOOKUP(A118,Active!#REF!,18,FALSE)</f>
        <v>#REF!</v>
      </c>
      <c r="H118" s="94" t="e">
        <f>VLOOKUP(A118,Active!#REF!,20,FALSE)</f>
        <v>#REF!</v>
      </c>
      <c r="I118" s="42" t="e">
        <f t="shared" si="3"/>
        <v>#REF!</v>
      </c>
      <c r="J118" s="42" t="e">
        <f>VLOOKUP(A118,Active!#REF!,21,FALSE)</f>
        <v>#REF!</v>
      </c>
      <c r="K118" s="42" t="e">
        <f>VLOOKUP(A118,Active!#REF!,24,FALSE)</f>
        <v>#REF!</v>
      </c>
      <c r="L118" s="40"/>
      <c r="M118" s="40">
        <v>1</v>
      </c>
    </row>
    <row r="119" spans="1:13" x14ac:dyDescent="0.3">
      <c r="A119" s="40">
        <v>113</v>
      </c>
      <c r="B119" s="41" t="e">
        <f>VLOOKUP(A119,Active!#REF!,2,FALSE)</f>
        <v>#REF!</v>
      </c>
      <c r="C119" s="40" t="e">
        <f>VLOOKUP(A119,Active!#REF!,3,FALSE)</f>
        <v>#REF!</v>
      </c>
      <c r="D119" s="40" t="e">
        <f>VLOOKUP(A119,Active!#REF!,6,FALSE)</f>
        <v>#REF!</v>
      </c>
      <c r="E119" s="40" t="e">
        <f>VLOOKUP(A119,Active!#REF!,10,FALSE)</f>
        <v>#REF!</v>
      </c>
      <c r="F119" s="40" t="e">
        <f>VLOOKUP(A119,Active!#REF!,12,FALSE)</f>
        <v>#REF!</v>
      </c>
      <c r="G119" s="42" t="e">
        <f>VLOOKUP(A119,Active!#REF!,18,FALSE)</f>
        <v>#REF!</v>
      </c>
      <c r="H119" s="94" t="e">
        <f>VLOOKUP(A119,Active!#REF!,20,FALSE)</f>
        <v>#REF!</v>
      </c>
      <c r="I119" s="42" t="e">
        <f t="shared" si="3"/>
        <v>#REF!</v>
      </c>
      <c r="J119" s="42" t="e">
        <f>VLOOKUP(A119,Active!#REF!,21,FALSE)</f>
        <v>#REF!</v>
      </c>
      <c r="K119" s="42" t="e">
        <f>VLOOKUP(A119,Active!#REF!,24,FALSE)</f>
        <v>#REF!</v>
      </c>
      <c r="L119" s="40"/>
      <c r="M119" s="40"/>
    </row>
    <row r="120" spans="1:13" hidden="1" x14ac:dyDescent="0.3">
      <c r="A120" s="43">
        <v>169</v>
      </c>
      <c r="B120" s="41" t="e">
        <f>VLOOKUP(A120,Active!#REF!,2,FALSE)</f>
        <v>#REF!</v>
      </c>
      <c r="C120" s="40" t="e">
        <f>VLOOKUP(A120,Active!#REF!,3,FALSE)</f>
        <v>#REF!</v>
      </c>
      <c r="D120" s="40" t="e">
        <f>VLOOKUP(A120,Active!#REF!,6,FALSE)</f>
        <v>#REF!</v>
      </c>
      <c r="E120" s="40" t="e">
        <f>VLOOKUP(A120,Active!#REF!,10,FALSE)</f>
        <v>#REF!</v>
      </c>
      <c r="F120" s="40" t="e">
        <f>VLOOKUP(A120,Active!#REF!,12,FALSE)</f>
        <v>#REF!</v>
      </c>
      <c r="G120" s="42" t="e">
        <f>VLOOKUP(A120,Active!#REF!,18,FALSE)</f>
        <v>#REF!</v>
      </c>
      <c r="H120" s="94" t="e">
        <f>VLOOKUP(A120,Active!#REF!,20,FALSE)</f>
        <v>#REF!</v>
      </c>
      <c r="I120" s="42" t="e">
        <f t="shared" si="3"/>
        <v>#REF!</v>
      </c>
      <c r="J120" s="42" t="e">
        <f>VLOOKUP(A120,Active!#REF!,21,FALSE)</f>
        <v>#REF!</v>
      </c>
      <c r="K120" s="42" t="e">
        <f>VLOOKUP(A120,Active!#REF!,24,FALSE)</f>
        <v>#REF!</v>
      </c>
      <c r="L120" s="40"/>
      <c r="M120" s="40"/>
    </row>
    <row r="121" spans="1:13" hidden="1" x14ac:dyDescent="0.3">
      <c r="A121" s="43">
        <v>170</v>
      </c>
      <c r="B121" s="41" t="e">
        <f>VLOOKUP(A121,Active!#REF!,2,FALSE)</f>
        <v>#REF!</v>
      </c>
      <c r="C121" s="40" t="e">
        <f>VLOOKUP(A121,Active!#REF!,3,FALSE)</f>
        <v>#REF!</v>
      </c>
      <c r="D121" s="40" t="e">
        <f>VLOOKUP(A121,Active!#REF!,6,FALSE)</f>
        <v>#REF!</v>
      </c>
      <c r="E121" s="40" t="e">
        <f>VLOOKUP(A121,Active!#REF!,10,FALSE)</f>
        <v>#REF!</v>
      </c>
      <c r="F121" s="40" t="e">
        <f>VLOOKUP(A121,Active!#REF!,12,FALSE)</f>
        <v>#REF!</v>
      </c>
      <c r="G121" s="42" t="e">
        <f>VLOOKUP(A121,Active!#REF!,18,FALSE)</f>
        <v>#REF!</v>
      </c>
      <c r="H121" s="94" t="e">
        <f>VLOOKUP(A121,Active!#REF!,20,FALSE)</f>
        <v>#REF!</v>
      </c>
      <c r="I121" s="42" t="e">
        <f t="shared" si="3"/>
        <v>#REF!</v>
      </c>
      <c r="J121" s="42" t="e">
        <f>VLOOKUP(A121,Active!#REF!,21,FALSE)</f>
        <v>#REF!</v>
      </c>
      <c r="K121" s="42" t="e">
        <f>VLOOKUP(A121,Active!#REF!,24,FALSE)</f>
        <v>#REF!</v>
      </c>
      <c r="L121" s="40"/>
      <c r="M121" s="40"/>
    </row>
    <row r="122" spans="1:13" hidden="1" x14ac:dyDescent="0.3">
      <c r="A122" s="43">
        <v>171</v>
      </c>
      <c r="B122" s="41" t="e">
        <f>VLOOKUP(A122,Active!#REF!,2,FALSE)</f>
        <v>#REF!</v>
      </c>
      <c r="C122" s="40" t="e">
        <f>VLOOKUP(A122,Active!#REF!,3,FALSE)</f>
        <v>#REF!</v>
      </c>
      <c r="D122" s="40" t="e">
        <f>VLOOKUP(A122,Active!#REF!,6,FALSE)</f>
        <v>#REF!</v>
      </c>
      <c r="E122" s="40" t="e">
        <f>VLOOKUP(A122,Active!#REF!,10,FALSE)</f>
        <v>#REF!</v>
      </c>
      <c r="F122" s="40" t="e">
        <f>VLOOKUP(A122,Active!#REF!,12,FALSE)</f>
        <v>#REF!</v>
      </c>
      <c r="G122" s="42" t="e">
        <f>VLOOKUP(A122,Active!#REF!,18,FALSE)</f>
        <v>#REF!</v>
      </c>
      <c r="H122" s="94" t="e">
        <f>VLOOKUP(A122,Active!#REF!,20,FALSE)</f>
        <v>#REF!</v>
      </c>
      <c r="I122" s="42" t="e">
        <f t="shared" si="3"/>
        <v>#REF!</v>
      </c>
      <c r="J122" s="42" t="e">
        <f>VLOOKUP(A122,Active!#REF!,21,FALSE)</f>
        <v>#REF!</v>
      </c>
      <c r="K122" s="42" t="e">
        <f>VLOOKUP(A122,Active!#REF!,24,FALSE)</f>
        <v>#REF!</v>
      </c>
      <c r="L122" s="40"/>
      <c r="M122" s="40"/>
    </row>
    <row r="123" spans="1:13" hidden="1" x14ac:dyDescent="0.3">
      <c r="A123" s="43">
        <v>172</v>
      </c>
      <c r="B123" s="41" t="e">
        <f>VLOOKUP(A123,Active!#REF!,2,FALSE)</f>
        <v>#REF!</v>
      </c>
      <c r="C123" s="40" t="e">
        <f>VLOOKUP(A123,Active!#REF!,3,FALSE)</f>
        <v>#REF!</v>
      </c>
      <c r="D123" s="40" t="e">
        <f>VLOOKUP(A123,Active!#REF!,6,FALSE)</f>
        <v>#REF!</v>
      </c>
      <c r="E123" s="40" t="e">
        <f>VLOOKUP(A123,Active!#REF!,10,FALSE)</f>
        <v>#REF!</v>
      </c>
      <c r="F123" s="40" t="e">
        <f>VLOOKUP(A123,Active!#REF!,12,FALSE)</f>
        <v>#REF!</v>
      </c>
      <c r="G123" s="42" t="e">
        <f>VLOOKUP(A123,Active!#REF!,18,FALSE)</f>
        <v>#REF!</v>
      </c>
      <c r="H123" s="94" t="e">
        <f>VLOOKUP(A123,Active!#REF!,20,FALSE)</f>
        <v>#REF!</v>
      </c>
      <c r="I123" s="42" t="e">
        <f t="shared" si="3"/>
        <v>#REF!</v>
      </c>
      <c r="J123" s="42" t="e">
        <f>VLOOKUP(A123,Active!#REF!,21,FALSE)</f>
        <v>#REF!</v>
      </c>
      <c r="K123" s="42" t="e">
        <f>VLOOKUP(A123,Active!#REF!,24,FALSE)</f>
        <v>#REF!</v>
      </c>
      <c r="L123" s="40"/>
      <c r="M123" s="40"/>
    </row>
    <row r="124" spans="1:13" hidden="1" x14ac:dyDescent="0.3">
      <c r="A124" s="43">
        <v>173</v>
      </c>
      <c r="B124" s="41" t="e">
        <f>VLOOKUP(A124,Active!#REF!,2,FALSE)</f>
        <v>#REF!</v>
      </c>
      <c r="C124" s="40" t="e">
        <f>VLOOKUP(A124,Active!#REF!,3,FALSE)</f>
        <v>#REF!</v>
      </c>
      <c r="D124" s="40" t="e">
        <f>VLOOKUP(A124,Active!#REF!,6,FALSE)</f>
        <v>#REF!</v>
      </c>
      <c r="E124" s="40" t="e">
        <f>VLOOKUP(A124,Active!#REF!,10,FALSE)</f>
        <v>#REF!</v>
      </c>
      <c r="F124" s="40" t="e">
        <f>VLOOKUP(A124,Active!#REF!,12,FALSE)</f>
        <v>#REF!</v>
      </c>
      <c r="G124" s="42" t="e">
        <f>VLOOKUP(A124,Active!#REF!,18,FALSE)</f>
        <v>#REF!</v>
      </c>
      <c r="H124" s="94" t="e">
        <f>VLOOKUP(A124,Active!#REF!,20,FALSE)</f>
        <v>#REF!</v>
      </c>
      <c r="I124" s="42" t="e">
        <f t="shared" si="3"/>
        <v>#REF!</v>
      </c>
      <c r="J124" s="42" t="e">
        <f>VLOOKUP(A124,Active!#REF!,21,FALSE)</f>
        <v>#REF!</v>
      </c>
      <c r="K124" s="42" t="e">
        <f>VLOOKUP(A124,Active!#REF!,24,FALSE)</f>
        <v>#REF!</v>
      </c>
      <c r="L124" s="40"/>
      <c r="M124" s="40"/>
    </row>
    <row r="125" spans="1:13" hidden="1" x14ac:dyDescent="0.3">
      <c r="A125" s="43">
        <v>174</v>
      </c>
      <c r="B125" s="41" t="e">
        <f>VLOOKUP(A125,Active!#REF!,2,FALSE)</f>
        <v>#REF!</v>
      </c>
      <c r="C125" s="40" t="e">
        <f>VLOOKUP(A125,Active!#REF!,3,FALSE)</f>
        <v>#REF!</v>
      </c>
      <c r="D125" s="40" t="e">
        <f>VLOOKUP(A125,Active!#REF!,6,FALSE)</f>
        <v>#REF!</v>
      </c>
      <c r="E125" s="40" t="e">
        <f>VLOOKUP(A125,Active!#REF!,10,FALSE)</f>
        <v>#REF!</v>
      </c>
      <c r="F125" s="40" t="e">
        <f>VLOOKUP(A125,Active!#REF!,12,FALSE)</f>
        <v>#REF!</v>
      </c>
      <c r="G125" s="42" t="e">
        <f>VLOOKUP(A125,Active!#REF!,18,FALSE)</f>
        <v>#REF!</v>
      </c>
      <c r="H125" s="94" t="e">
        <f>VLOOKUP(A125,Active!#REF!,20,FALSE)</f>
        <v>#REF!</v>
      </c>
      <c r="I125" s="42" t="e">
        <f t="shared" si="3"/>
        <v>#REF!</v>
      </c>
      <c r="J125" s="42" t="e">
        <f>VLOOKUP(A125,Active!#REF!,21,FALSE)</f>
        <v>#REF!</v>
      </c>
      <c r="K125" s="42" t="e">
        <f>VLOOKUP(A125,Active!#REF!,24,FALSE)</f>
        <v>#REF!</v>
      </c>
      <c r="L125" s="40"/>
      <c r="M125" s="40"/>
    </row>
    <row r="126" spans="1:13" hidden="1" x14ac:dyDescent="0.3">
      <c r="A126" s="43">
        <v>175</v>
      </c>
      <c r="B126" s="41" t="e">
        <f>VLOOKUP(A126,Active!#REF!,2,FALSE)</f>
        <v>#REF!</v>
      </c>
      <c r="C126" s="40" t="e">
        <f>VLOOKUP(A126,Active!#REF!,3,FALSE)</f>
        <v>#REF!</v>
      </c>
      <c r="D126" s="40" t="e">
        <f>VLOOKUP(A126,Active!#REF!,6,FALSE)</f>
        <v>#REF!</v>
      </c>
      <c r="E126" s="40" t="e">
        <f>VLOOKUP(A126,Active!#REF!,10,FALSE)</f>
        <v>#REF!</v>
      </c>
      <c r="F126" s="40" t="e">
        <f>VLOOKUP(A126,Active!#REF!,12,FALSE)</f>
        <v>#REF!</v>
      </c>
      <c r="G126" s="42" t="e">
        <f>VLOOKUP(A126,Active!#REF!,18,FALSE)</f>
        <v>#REF!</v>
      </c>
      <c r="H126" s="94" t="e">
        <f>VLOOKUP(A126,Active!#REF!,20,FALSE)</f>
        <v>#REF!</v>
      </c>
      <c r="I126" s="42" t="e">
        <f t="shared" si="3"/>
        <v>#REF!</v>
      </c>
      <c r="J126" s="42" t="e">
        <f>VLOOKUP(A126,Active!#REF!,21,FALSE)</f>
        <v>#REF!</v>
      </c>
      <c r="K126" s="42" t="e">
        <f>VLOOKUP(A126,Active!#REF!,24,FALSE)</f>
        <v>#REF!</v>
      </c>
      <c r="L126" s="40"/>
      <c r="M126" s="40"/>
    </row>
    <row r="127" spans="1:13" x14ac:dyDescent="0.3">
      <c r="A127" s="40">
        <v>120</v>
      </c>
      <c r="B127" s="41" t="e">
        <f>VLOOKUP(A127,Active!#REF!,2,FALSE)</f>
        <v>#REF!</v>
      </c>
      <c r="C127" s="40" t="e">
        <f>VLOOKUP(A127,Active!#REF!,3,FALSE)</f>
        <v>#REF!</v>
      </c>
      <c r="D127" s="40" t="e">
        <f>VLOOKUP(A127,Active!#REF!,6,FALSE)</f>
        <v>#REF!</v>
      </c>
      <c r="E127" s="40" t="e">
        <f>VLOOKUP(A127,Active!#REF!,10,FALSE)</f>
        <v>#REF!</v>
      </c>
      <c r="F127" s="40" t="e">
        <f>VLOOKUP(A127,Active!#REF!,12,FALSE)</f>
        <v>#REF!</v>
      </c>
      <c r="G127" s="42" t="e">
        <f>VLOOKUP(A127,Active!#REF!,18,FALSE)</f>
        <v>#REF!</v>
      </c>
      <c r="H127" s="94" t="e">
        <f>VLOOKUP(A127,Active!#REF!,20,FALSE)</f>
        <v>#REF!</v>
      </c>
      <c r="I127" s="42" t="e">
        <f t="shared" si="3"/>
        <v>#REF!</v>
      </c>
      <c r="J127" s="42" t="e">
        <f>VLOOKUP(A127,Active!#REF!,21,FALSE)</f>
        <v>#REF!</v>
      </c>
      <c r="K127" s="42" t="e">
        <f>VLOOKUP(A127,Active!#REF!,24,FALSE)</f>
        <v>#REF!</v>
      </c>
      <c r="L127" s="40"/>
      <c r="M127" s="40"/>
    </row>
    <row r="128" spans="1:13" x14ac:dyDescent="0.3">
      <c r="A128" s="43">
        <v>179</v>
      </c>
      <c r="B128" s="41" t="e">
        <f>VLOOKUP(A128,Active!#REF!,2,FALSE)</f>
        <v>#REF!</v>
      </c>
      <c r="C128" s="40" t="e">
        <f>VLOOKUP(A128,Active!#REF!,3,FALSE)</f>
        <v>#REF!</v>
      </c>
      <c r="D128" s="40" t="e">
        <f>VLOOKUP(A128,Active!#REF!,6,FALSE)</f>
        <v>#REF!</v>
      </c>
      <c r="E128" s="40" t="e">
        <f>VLOOKUP(A128,Active!#REF!,10,FALSE)</f>
        <v>#REF!</v>
      </c>
      <c r="F128" s="40" t="e">
        <f>VLOOKUP(A128,Active!#REF!,12,FALSE)</f>
        <v>#REF!</v>
      </c>
      <c r="G128" s="42" t="e">
        <f>VLOOKUP(A128,Active!#REF!,18,FALSE)</f>
        <v>#REF!</v>
      </c>
      <c r="H128" s="94" t="e">
        <f>VLOOKUP(A128,Active!#REF!,20,FALSE)</f>
        <v>#REF!</v>
      </c>
      <c r="I128" s="42" t="e">
        <f t="shared" si="3"/>
        <v>#REF!</v>
      </c>
      <c r="J128" s="42" t="e">
        <f>VLOOKUP(A128,Active!#REF!,21,FALSE)</f>
        <v>#REF!</v>
      </c>
      <c r="K128" s="42" t="e">
        <f>VLOOKUP(A128,Active!#REF!,24,FALSE)</f>
        <v>#REF!</v>
      </c>
      <c r="L128" s="40"/>
      <c r="M128" s="40"/>
    </row>
    <row r="129" spans="1:13" hidden="1" x14ac:dyDescent="0.3">
      <c r="A129" s="43">
        <v>178</v>
      </c>
      <c r="B129" s="41" t="e">
        <f>VLOOKUP(A129,Active!#REF!,2,FALSE)</f>
        <v>#REF!</v>
      </c>
      <c r="C129" s="40" t="e">
        <f>VLOOKUP(A129,Active!#REF!,3,FALSE)</f>
        <v>#REF!</v>
      </c>
      <c r="D129" s="40" t="e">
        <f>VLOOKUP(A129,Active!#REF!,6,FALSE)</f>
        <v>#REF!</v>
      </c>
      <c r="E129" s="40" t="e">
        <f>VLOOKUP(A129,Active!#REF!,10,FALSE)</f>
        <v>#REF!</v>
      </c>
      <c r="F129" s="40" t="e">
        <f>VLOOKUP(A129,Active!#REF!,12,FALSE)</f>
        <v>#REF!</v>
      </c>
      <c r="G129" s="42" t="e">
        <f>VLOOKUP(A129,Active!#REF!,18,FALSE)</f>
        <v>#REF!</v>
      </c>
      <c r="H129" s="94" t="e">
        <f>VLOOKUP(A129,Active!#REF!,20,FALSE)</f>
        <v>#REF!</v>
      </c>
      <c r="I129" s="42" t="e">
        <f t="shared" si="3"/>
        <v>#REF!</v>
      </c>
      <c r="J129" s="42" t="e">
        <f>VLOOKUP(A129,Active!#REF!,21,FALSE)</f>
        <v>#REF!</v>
      </c>
      <c r="K129" s="42" t="e">
        <f>VLOOKUP(A129,Active!#REF!,24,FALSE)</f>
        <v>#REF!</v>
      </c>
      <c r="L129" s="40"/>
      <c r="M129" s="40"/>
    </row>
    <row r="130" spans="1:13" hidden="1" x14ac:dyDescent="0.3">
      <c r="A130" s="43">
        <v>176</v>
      </c>
      <c r="B130" s="41" t="e">
        <f>VLOOKUP(A130,Active!#REF!,2,FALSE)</f>
        <v>#REF!</v>
      </c>
      <c r="C130" s="40" t="e">
        <f>VLOOKUP(A130,Active!#REF!,3,FALSE)</f>
        <v>#REF!</v>
      </c>
      <c r="D130" s="40" t="e">
        <f>VLOOKUP(A130,Active!#REF!,6,FALSE)</f>
        <v>#REF!</v>
      </c>
      <c r="E130" s="40" t="e">
        <f>VLOOKUP(A130,Active!#REF!,10,FALSE)</f>
        <v>#REF!</v>
      </c>
      <c r="F130" s="40" t="e">
        <f>VLOOKUP(A130,Active!#REF!,12,FALSE)</f>
        <v>#REF!</v>
      </c>
      <c r="G130" s="42" t="e">
        <f>VLOOKUP(A130,Active!#REF!,18,FALSE)</f>
        <v>#REF!</v>
      </c>
      <c r="H130" s="94" t="e">
        <f>VLOOKUP(A130,Active!#REF!,20,FALSE)</f>
        <v>#REF!</v>
      </c>
      <c r="I130" s="42" t="e">
        <f>IF(H130=0,"",H130)</f>
        <v>#REF!</v>
      </c>
      <c r="J130" s="42" t="e">
        <f>VLOOKUP(A130,Active!#REF!,21,FALSE)</f>
        <v>#REF!</v>
      </c>
      <c r="K130" s="42" t="e">
        <f>VLOOKUP(A130,Active!#REF!,24,FALSE)</f>
        <v>#REF!</v>
      </c>
      <c r="L130" s="40"/>
      <c r="M130" s="40"/>
    </row>
    <row r="131" spans="1:13" hidden="1" x14ac:dyDescent="0.3">
      <c r="A131" s="43">
        <v>180</v>
      </c>
      <c r="B131" s="41" t="e">
        <f>VLOOKUP(A131,Active!#REF!,2,FALSE)</f>
        <v>#REF!</v>
      </c>
      <c r="C131" s="40" t="e">
        <f>VLOOKUP(A131,Active!#REF!,3,FALSE)</f>
        <v>#REF!</v>
      </c>
      <c r="D131" s="40" t="e">
        <f>VLOOKUP(A131,Active!#REF!,6,FALSE)</f>
        <v>#REF!</v>
      </c>
      <c r="E131" s="40" t="e">
        <f>VLOOKUP(A131,Active!#REF!,10,FALSE)</f>
        <v>#REF!</v>
      </c>
      <c r="F131" s="40" t="e">
        <f>VLOOKUP(A131,Active!#REF!,12,FALSE)</f>
        <v>#REF!</v>
      </c>
      <c r="G131" s="42" t="e">
        <f>VLOOKUP(A131,Active!#REF!,18,FALSE)</f>
        <v>#REF!</v>
      </c>
      <c r="H131" s="94" t="e">
        <f>VLOOKUP(A131,Active!#REF!,20,FALSE)</f>
        <v>#REF!</v>
      </c>
      <c r="I131" s="42" t="e">
        <f>IF(H131=0,"",H131)</f>
        <v>#REF!</v>
      </c>
      <c r="J131" s="42" t="e">
        <f>VLOOKUP(A131,Active!#REF!,21,FALSE)</f>
        <v>#REF!</v>
      </c>
      <c r="K131" s="42" t="e">
        <f>VLOOKUP(A131,Active!#REF!,24,FALSE)</f>
        <v>#REF!</v>
      </c>
      <c r="L131" s="40"/>
      <c r="M131" s="40"/>
    </row>
    <row r="132" spans="1:13" hidden="1" x14ac:dyDescent="0.3">
      <c r="A132" s="43">
        <v>181</v>
      </c>
      <c r="B132" s="41" t="e">
        <f>VLOOKUP(A132,Active!#REF!,2,FALSE)</f>
        <v>#REF!</v>
      </c>
      <c r="C132" s="40" t="e">
        <f>VLOOKUP(A132,Active!#REF!,3,FALSE)</f>
        <v>#REF!</v>
      </c>
      <c r="D132" s="40" t="e">
        <f>VLOOKUP(A132,Active!#REF!,6,FALSE)</f>
        <v>#REF!</v>
      </c>
      <c r="E132" s="40" t="e">
        <f>VLOOKUP(A132,Active!#REF!,10,FALSE)</f>
        <v>#REF!</v>
      </c>
      <c r="F132" s="40" t="e">
        <f>VLOOKUP(A132,Active!#REF!,12,FALSE)</f>
        <v>#REF!</v>
      </c>
      <c r="G132" s="42" t="e">
        <f>VLOOKUP(A132,Active!#REF!,18,FALSE)</f>
        <v>#REF!</v>
      </c>
      <c r="H132" s="94" t="e">
        <f>VLOOKUP(A132,Active!#REF!,20,FALSE)</f>
        <v>#REF!</v>
      </c>
      <c r="I132" s="42" t="e">
        <f t="shared" ref="I132:I154" si="4">IF(H132=0,"",H132)</f>
        <v>#REF!</v>
      </c>
      <c r="J132" s="42" t="e">
        <f>VLOOKUP(A132,Active!#REF!,21,FALSE)</f>
        <v>#REF!</v>
      </c>
      <c r="K132" s="42" t="e">
        <f>VLOOKUP(A132,Active!#REF!,24,FALSE)</f>
        <v>#REF!</v>
      </c>
      <c r="L132" s="40"/>
      <c r="M132" s="40"/>
    </row>
    <row r="133" spans="1:13" hidden="1" x14ac:dyDescent="0.3">
      <c r="A133" s="43">
        <v>182</v>
      </c>
      <c r="B133" s="41" t="e">
        <f>VLOOKUP(A133,Active!#REF!,2,FALSE)</f>
        <v>#REF!</v>
      </c>
      <c r="C133" s="40" t="e">
        <f>VLOOKUP(A133,Active!#REF!,3,FALSE)</f>
        <v>#REF!</v>
      </c>
      <c r="D133" s="40" t="e">
        <f>VLOOKUP(A133,Active!#REF!,6,FALSE)</f>
        <v>#REF!</v>
      </c>
      <c r="E133" s="40" t="e">
        <f>VLOOKUP(A133,Active!#REF!,10,FALSE)</f>
        <v>#REF!</v>
      </c>
      <c r="F133" s="40" t="e">
        <f>VLOOKUP(A133,Active!#REF!,12,FALSE)</f>
        <v>#REF!</v>
      </c>
      <c r="G133" s="42" t="e">
        <f>VLOOKUP(A133,Active!#REF!,18,FALSE)</f>
        <v>#REF!</v>
      </c>
      <c r="H133" s="94" t="e">
        <f>VLOOKUP(A133,Active!#REF!,20,FALSE)</f>
        <v>#REF!</v>
      </c>
      <c r="I133" s="42" t="e">
        <f t="shared" si="4"/>
        <v>#REF!</v>
      </c>
      <c r="J133" s="42" t="e">
        <f>VLOOKUP(A133,Active!#REF!,21,FALSE)</f>
        <v>#REF!</v>
      </c>
      <c r="K133" s="42" t="e">
        <f>VLOOKUP(A133,Active!#REF!,24,FALSE)</f>
        <v>#REF!</v>
      </c>
      <c r="L133" s="40"/>
      <c r="M133" s="40"/>
    </row>
    <row r="134" spans="1:13" hidden="1" x14ac:dyDescent="0.3">
      <c r="A134" s="43">
        <v>183</v>
      </c>
      <c r="B134" s="41" t="e">
        <f>VLOOKUP(A134,Active!#REF!,2,FALSE)</f>
        <v>#REF!</v>
      </c>
      <c r="C134" s="40" t="e">
        <f>VLOOKUP(A134,Active!#REF!,3,FALSE)</f>
        <v>#REF!</v>
      </c>
      <c r="D134" s="40" t="e">
        <f>VLOOKUP(A134,Active!#REF!,6,FALSE)</f>
        <v>#REF!</v>
      </c>
      <c r="E134" s="40" t="e">
        <f>VLOOKUP(A134,Active!#REF!,10,FALSE)</f>
        <v>#REF!</v>
      </c>
      <c r="F134" s="40" t="e">
        <f>VLOOKUP(A134,Active!#REF!,12,FALSE)</f>
        <v>#REF!</v>
      </c>
      <c r="G134" s="42" t="e">
        <f>VLOOKUP(A134,Active!#REF!,18,FALSE)</f>
        <v>#REF!</v>
      </c>
      <c r="H134" s="94" t="e">
        <f>VLOOKUP(A134,Active!#REF!,20,FALSE)</f>
        <v>#REF!</v>
      </c>
      <c r="I134" s="42" t="e">
        <f t="shared" si="4"/>
        <v>#REF!</v>
      </c>
      <c r="J134" s="42" t="e">
        <f>VLOOKUP(A134,Active!#REF!,21,FALSE)</f>
        <v>#REF!</v>
      </c>
      <c r="K134" s="42" t="e">
        <f>VLOOKUP(A134,Active!#REF!,24,FALSE)</f>
        <v>#REF!</v>
      </c>
      <c r="L134" s="40"/>
      <c r="M134" s="40"/>
    </row>
    <row r="135" spans="1:13" hidden="1" x14ac:dyDescent="0.3">
      <c r="A135" s="43">
        <v>184</v>
      </c>
      <c r="B135" s="41" t="e">
        <f>VLOOKUP(A135,Active!#REF!,2,FALSE)</f>
        <v>#REF!</v>
      </c>
      <c r="C135" s="40" t="e">
        <f>VLOOKUP(A135,Active!#REF!,3,FALSE)</f>
        <v>#REF!</v>
      </c>
      <c r="D135" s="40" t="e">
        <f>VLOOKUP(A135,Active!#REF!,6,FALSE)</f>
        <v>#REF!</v>
      </c>
      <c r="E135" s="40" t="e">
        <f>VLOOKUP(A135,Active!#REF!,10,FALSE)</f>
        <v>#REF!</v>
      </c>
      <c r="F135" s="40" t="e">
        <f>VLOOKUP(A135,Active!#REF!,12,FALSE)</f>
        <v>#REF!</v>
      </c>
      <c r="G135" s="42" t="e">
        <f>VLOOKUP(A135,Active!#REF!,18,FALSE)</f>
        <v>#REF!</v>
      </c>
      <c r="H135" s="94" t="e">
        <f>VLOOKUP(A135,Active!#REF!,20,FALSE)</f>
        <v>#REF!</v>
      </c>
      <c r="I135" s="42" t="e">
        <f t="shared" si="4"/>
        <v>#REF!</v>
      </c>
      <c r="J135" s="42" t="e">
        <f>VLOOKUP(A135,Active!#REF!,21,FALSE)</f>
        <v>#REF!</v>
      </c>
      <c r="K135" s="42" t="e">
        <f>VLOOKUP(A135,Active!#REF!,24,FALSE)</f>
        <v>#REF!</v>
      </c>
      <c r="L135" s="40"/>
      <c r="M135" s="40"/>
    </row>
    <row r="136" spans="1:13" hidden="1" x14ac:dyDescent="0.3">
      <c r="A136" s="43">
        <v>185</v>
      </c>
      <c r="B136" s="41" t="e">
        <f>VLOOKUP(A136,Active!#REF!,2,FALSE)</f>
        <v>#REF!</v>
      </c>
      <c r="C136" s="40" t="e">
        <f>VLOOKUP(A136,Active!#REF!,3,FALSE)</f>
        <v>#REF!</v>
      </c>
      <c r="D136" s="40" t="e">
        <f>VLOOKUP(A136,Active!#REF!,6,FALSE)</f>
        <v>#REF!</v>
      </c>
      <c r="E136" s="40" t="e">
        <f>VLOOKUP(A136,Active!#REF!,10,FALSE)</f>
        <v>#REF!</v>
      </c>
      <c r="F136" s="40" t="e">
        <f>VLOOKUP(A136,Active!#REF!,12,FALSE)</f>
        <v>#REF!</v>
      </c>
      <c r="G136" s="42" t="e">
        <f>VLOOKUP(A136,Active!#REF!,18,FALSE)</f>
        <v>#REF!</v>
      </c>
      <c r="H136" s="94" t="e">
        <f>VLOOKUP(A136,Active!#REF!,20,FALSE)</f>
        <v>#REF!</v>
      </c>
      <c r="I136" s="42" t="e">
        <f t="shared" si="4"/>
        <v>#REF!</v>
      </c>
      <c r="J136" s="42" t="e">
        <f>VLOOKUP(A136,Active!#REF!,21,FALSE)</f>
        <v>#REF!</v>
      </c>
      <c r="K136" s="42" t="e">
        <f>VLOOKUP(A136,Active!#REF!,24,FALSE)</f>
        <v>#REF!</v>
      </c>
      <c r="L136" s="40"/>
      <c r="M136" s="40"/>
    </row>
    <row r="137" spans="1:13" hidden="1" x14ac:dyDescent="0.3">
      <c r="A137" s="43">
        <v>186</v>
      </c>
      <c r="B137" s="41" t="e">
        <f>VLOOKUP(A137,Active!#REF!,2,FALSE)</f>
        <v>#REF!</v>
      </c>
      <c r="C137" s="40" t="e">
        <f>VLOOKUP(A137,Active!#REF!,3,FALSE)</f>
        <v>#REF!</v>
      </c>
      <c r="D137" s="40" t="e">
        <f>VLOOKUP(A137,Active!#REF!,6,FALSE)</f>
        <v>#REF!</v>
      </c>
      <c r="E137" s="40" t="e">
        <f>VLOOKUP(A137,Active!#REF!,10,FALSE)</f>
        <v>#REF!</v>
      </c>
      <c r="F137" s="40" t="e">
        <f>VLOOKUP(A137,Active!#REF!,12,FALSE)</f>
        <v>#REF!</v>
      </c>
      <c r="G137" s="42" t="e">
        <f>VLOOKUP(A137,Active!#REF!,18,FALSE)</f>
        <v>#REF!</v>
      </c>
      <c r="H137" s="94" t="e">
        <f>VLOOKUP(A137,Active!#REF!,20,FALSE)</f>
        <v>#REF!</v>
      </c>
      <c r="I137" s="42" t="e">
        <f t="shared" si="4"/>
        <v>#REF!</v>
      </c>
      <c r="J137" s="42" t="e">
        <f>VLOOKUP(A137,Active!#REF!,21,FALSE)</f>
        <v>#REF!</v>
      </c>
      <c r="K137" s="42" t="e">
        <f>VLOOKUP(A137,Active!#REF!,24,FALSE)</f>
        <v>#REF!</v>
      </c>
      <c r="L137" s="40"/>
      <c r="M137" s="40"/>
    </row>
    <row r="138" spans="1:13" hidden="1" x14ac:dyDescent="0.3">
      <c r="A138" s="43">
        <v>187</v>
      </c>
      <c r="B138" s="41" t="e">
        <f>VLOOKUP(A138,Active!#REF!,2,FALSE)</f>
        <v>#REF!</v>
      </c>
      <c r="C138" s="40" t="e">
        <f>VLOOKUP(A138,Active!#REF!,3,FALSE)</f>
        <v>#REF!</v>
      </c>
      <c r="D138" s="40" t="e">
        <f>VLOOKUP(A138,Active!#REF!,6,FALSE)</f>
        <v>#REF!</v>
      </c>
      <c r="E138" s="40" t="e">
        <f>VLOOKUP(A138,Active!#REF!,10,FALSE)</f>
        <v>#REF!</v>
      </c>
      <c r="F138" s="40" t="e">
        <f>VLOOKUP(A138,Active!#REF!,12,FALSE)</f>
        <v>#REF!</v>
      </c>
      <c r="G138" s="42" t="e">
        <f>VLOOKUP(A138,Active!#REF!,18,FALSE)</f>
        <v>#REF!</v>
      </c>
      <c r="H138" s="94" t="e">
        <f>VLOOKUP(A138,Active!#REF!,20,FALSE)</f>
        <v>#REF!</v>
      </c>
      <c r="I138" s="42" t="e">
        <f t="shared" si="4"/>
        <v>#REF!</v>
      </c>
      <c r="J138" s="42" t="e">
        <f>VLOOKUP(A138,Active!#REF!,21,FALSE)</f>
        <v>#REF!</v>
      </c>
      <c r="K138" s="42" t="e">
        <f>VLOOKUP(A138,Active!#REF!,24,FALSE)</f>
        <v>#REF!</v>
      </c>
      <c r="L138" s="40"/>
      <c r="M138" s="40"/>
    </row>
    <row r="139" spans="1:13" hidden="1" x14ac:dyDescent="0.3">
      <c r="A139" s="43">
        <v>188</v>
      </c>
      <c r="B139" s="41" t="e">
        <f>VLOOKUP(A139,Active!#REF!,2,FALSE)</f>
        <v>#REF!</v>
      </c>
      <c r="C139" s="40" t="e">
        <f>VLOOKUP(A139,Active!#REF!,3,FALSE)</f>
        <v>#REF!</v>
      </c>
      <c r="D139" s="40" t="e">
        <f>VLOOKUP(A139,Active!#REF!,6,FALSE)</f>
        <v>#REF!</v>
      </c>
      <c r="E139" s="40" t="e">
        <f>VLOOKUP(A139,Active!#REF!,10,FALSE)</f>
        <v>#REF!</v>
      </c>
      <c r="F139" s="40" t="e">
        <f>VLOOKUP(A139,Active!#REF!,12,FALSE)</f>
        <v>#REF!</v>
      </c>
      <c r="G139" s="42" t="e">
        <f>VLOOKUP(A139,Active!#REF!,18,FALSE)</f>
        <v>#REF!</v>
      </c>
      <c r="H139" s="94" t="e">
        <f>VLOOKUP(A139,Active!#REF!,20,FALSE)</f>
        <v>#REF!</v>
      </c>
      <c r="I139" s="42" t="e">
        <f t="shared" si="4"/>
        <v>#REF!</v>
      </c>
      <c r="J139" s="42" t="e">
        <f>VLOOKUP(A139,Active!#REF!,21,FALSE)</f>
        <v>#REF!</v>
      </c>
      <c r="K139" s="42" t="e">
        <f>VLOOKUP(A139,Active!#REF!,24,FALSE)</f>
        <v>#REF!</v>
      </c>
      <c r="L139" s="40"/>
      <c r="M139" s="40"/>
    </row>
    <row r="140" spans="1:13" hidden="1" x14ac:dyDescent="0.3">
      <c r="A140" s="43">
        <v>189</v>
      </c>
      <c r="B140" s="41" t="e">
        <f>VLOOKUP(A140,Active!#REF!,2,FALSE)</f>
        <v>#REF!</v>
      </c>
      <c r="C140" s="40" t="e">
        <f>VLOOKUP(A140,Active!#REF!,3,FALSE)</f>
        <v>#REF!</v>
      </c>
      <c r="D140" s="40" t="e">
        <f>VLOOKUP(A140,Active!#REF!,6,FALSE)</f>
        <v>#REF!</v>
      </c>
      <c r="E140" s="40" t="e">
        <f>VLOOKUP(A140,Active!#REF!,10,FALSE)</f>
        <v>#REF!</v>
      </c>
      <c r="F140" s="40" t="e">
        <f>VLOOKUP(A140,Active!#REF!,12,FALSE)</f>
        <v>#REF!</v>
      </c>
      <c r="G140" s="42" t="e">
        <f>VLOOKUP(A140,Active!#REF!,18,FALSE)</f>
        <v>#REF!</v>
      </c>
      <c r="H140" s="94" t="e">
        <f>VLOOKUP(A140,Active!#REF!,20,FALSE)</f>
        <v>#REF!</v>
      </c>
      <c r="I140" s="42" t="e">
        <f t="shared" si="4"/>
        <v>#REF!</v>
      </c>
      <c r="J140" s="42" t="e">
        <f>VLOOKUP(A140,Active!#REF!,21,FALSE)</f>
        <v>#REF!</v>
      </c>
      <c r="K140" s="42" t="e">
        <f>VLOOKUP(A140,Active!#REF!,24,FALSE)</f>
        <v>#REF!</v>
      </c>
      <c r="L140" s="40"/>
      <c r="M140" s="40"/>
    </row>
    <row r="141" spans="1:13" hidden="1" x14ac:dyDescent="0.3">
      <c r="A141" s="43">
        <v>190</v>
      </c>
      <c r="B141" s="41" t="e">
        <f>VLOOKUP(A141,Active!#REF!,2,FALSE)</f>
        <v>#REF!</v>
      </c>
      <c r="C141" s="40" t="e">
        <f>VLOOKUP(A141,Active!#REF!,3,FALSE)</f>
        <v>#REF!</v>
      </c>
      <c r="D141" s="40" t="e">
        <f>VLOOKUP(A141,Active!#REF!,6,FALSE)</f>
        <v>#REF!</v>
      </c>
      <c r="E141" s="40" t="e">
        <f>VLOOKUP(A141,Active!#REF!,10,FALSE)</f>
        <v>#REF!</v>
      </c>
      <c r="F141" s="40" t="e">
        <f>VLOOKUP(A141,Active!#REF!,12,FALSE)</f>
        <v>#REF!</v>
      </c>
      <c r="G141" s="42" t="e">
        <f>VLOOKUP(A141,Active!#REF!,18,FALSE)</f>
        <v>#REF!</v>
      </c>
      <c r="H141" s="94" t="e">
        <f>VLOOKUP(A141,Active!#REF!,20,FALSE)</f>
        <v>#REF!</v>
      </c>
      <c r="I141" s="42" t="e">
        <f t="shared" si="4"/>
        <v>#REF!</v>
      </c>
      <c r="J141" s="42" t="e">
        <f>VLOOKUP(A141,Active!#REF!,21,FALSE)</f>
        <v>#REF!</v>
      </c>
      <c r="K141" s="42" t="e">
        <f>VLOOKUP(A141,Active!#REF!,24,FALSE)</f>
        <v>#REF!</v>
      </c>
      <c r="L141" s="40"/>
      <c r="M141" s="40"/>
    </row>
    <row r="142" spans="1:13" hidden="1" x14ac:dyDescent="0.3">
      <c r="A142" s="43">
        <v>191</v>
      </c>
      <c r="B142" s="41" t="e">
        <f>VLOOKUP(A142,Active!#REF!,2,FALSE)</f>
        <v>#REF!</v>
      </c>
      <c r="C142" s="40" t="e">
        <f>VLOOKUP(A142,Active!#REF!,3,FALSE)</f>
        <v>#REF!</v>
      </c>
      <c r="D142" s="40" t="e">
        <f>VLOOKUP(A142,Active!#REF!,6,FALSE)</f>
        <v>#REF!</v>
      </c>
      <c r="E142" s="40" t="e">
        <f>VLOOKUP(A142,Active!#REF!,10,FALSE)</f>
        <v>#REF!</v>
      </c>
      <c r="F142" s="40" t="e">
        <f>VLOOKUP(A142,Active!#REF!,12,FALSE)</f>
        <v>#REF!</v>
      </c>
      <c r="G142" s="42" t="e">
        <f>VLOOKUP(A142,Active!#REF!,18,FALSE)</f>
        <v>#REF!</v>
      </c>
      <c r="H142" s="94" t="e">
        <f>VLOOKUP(A142,Active!#REF!,20,FALSE)</f>
        <v>#REF!</v>
      </c>
      <c r="I142" s="42" t="e">
        <f t="shared" si="4"/>
        <v>#REF!</v>
      </c>
      <c r="J142" s="42" t="e">
        <f>VLOOKUP(A142,Active!#REF!,21,FALSE)</f>
        <v>#REF!</v>
      </c>
      <c r="K142" s="42" t="e">
        <f>VLOOKUP(A142,Active!#REF!,24,FALSE)</f>
        <v>#REF!</v>
      </c>
      <c r="L142" s="40"/>
      <c r="M142" s="40"/>
    </row>
    <row r="143" spans="1:13" hidden="1" x14ac:dyDescent="0.3">
      <c r="A143" s="43">
        <v>192</v>
      </c>
      <c r="B143" s="41" t="e">
        <f>VLOOKUP(A143,Active!#REF!,2,FALSE)</f>
        <v>#REF!</v>
      </c>
      <c r="C143" s="40" t="e">
        <f>VLOOKUP(A143,Active!#REF!,3,FALSE)</f>
        <v>#REF!</v>
      </c>
      <c r="D143" s="40" t="e">
        <f>VLOOKUP(A143,Active!#REF!,6,FALSE)</f>
        <v>#REF!</v>
      </c>
      <c r="E143" s="40" t="e">
        <f>VLOOKUP(A143,Active!#REF!,10,FALSE)</f>
        <v>#REF!</v>
      </c>
      <c r="F143" s="40" t="e">
        <f>VLOOKUP(A143,Active!#REF!,12,FALSE)</f>
        <v>#REF!</v>
      </c>
      <c r="G143" s="42" t="e">
        <f>VLOOKUP(A143,Active!#REF!,18,FALSE)</f>
        <v>#REF!</v>
      </c>
      <c r="H143" s="94" t="e">
        <f>VLOOKUP(A143,Active!#REF!,20,FALSE)</f>
        <v>#REF!</v>
      </c>
      <c r="I143" s="42" t="e">
        <f t="shared" si="4"/>
        <v>#REF!</v>
      </c>
      <c r="J143" s="42" t="e">
        <f>VLOOKUP(A143,Active!#REF!,21,FALSE)</f>
        <v>#REF!</v>
      </c>
      <c r="K143" s="42" t="e">
        <f>VLOOKUP(A143,Active!#REF!,24,FALSE)</f>
        <v>#REF!</v>
      </c>
      <c r="L143" s="40"/>
      <c r="M143" s="40"/>
    </row>
    <row r="144" spans="1:13" hidden="1" x14ac:dyDescent="0.3">
      <c r="A144" s="43">
        <v>193</v>
      </c>
      <c r="B144" s="41" t="e">
        <f>VLOOKUP(A144,Active!#REF!,2,FALSE)</f>
        <v>#REF!</v>
      </c>
      <c r="C144" s="40" t="e">
        <f>VLOOKUP(A144,Active!#REF!,3,FALSE)</f>
        <v>#REF!</v>
      </c>
      <c r="D144" s="40" t="e">
        <f>VLOOKUP(A144,Active!#REF!,6,FALSE)</f>
        <v>#REF!</v>
      </c>
      <c r="E144" s="40" t="e">
        <f>VLOOKUP(A144,Active!#REF!,10,FALSE)</f>
        <v>#REF!</v>
      </c>
      <c r="F144" s="40" t="e">
        <f>VLOOKUP(A144,Active!#REF!,12,FALSE)</f>
        <v>#REF!</v>
      </c>
      <c r="G144" s="42" t="e">
        <f>VLOOKUP(A144,Active!#REF!,18,FALSE)</f>
        <v>#REF!</v>
      </c>
      <c r="H144" s="94" t="e">
        <f>VLOOKUP(A144,Active!#REF!,20,FALSE)</f>
        <v>#REF!</v>
      </c>
      <c r="I144" s="42" t="e">
        <f t="shared" si="4"/>
        <v>#REF!</v>
      </c>
      <c r="J144" s="42" t="e">
        <f>VLOOKUP(A144,Active!#REF!,21,FALSE)</f>
        <v>#REF!</v>
      </c>
      <c r="K144" s="42" t="e">
        <f>VLOOKUP(A144,Active!#REF!,24,FALSE)</f>
        <v>#REF!</v>
      </c>
      <c r="L144" s="40"/>
      <c r="M144" s="40"/>
    </row>
    <row r="145" spans="1:13" hidden="1" x14ac:dyDescent="0.3">
      <c r="A145" s="43">
        <v>194</v>
      </c>
      <c r="B145" s="41" t="e">
        <f>VLOOKUP(A145,Active!#REF!,2,FALSE)</f>
        <v>#REF!</v>
      </c>
      <c r="C145" s="40" t="e">
        <f>VLOOKUP(A145,Active!#REF!,3,FALSE)</f>
        <v>#REF!</v>
      </c>
      <c r="D145" s="40" t="e">
        <f>VLOOKUP(A145,Active!#REF!,6,FALSE)</f>
        <v>#REF!</v>
      </c>
      <c r="E145" s="40" t="e">
        <f>VLOOKUP(A145,Active!#REF!,10,FALSE)</f>
        <v>#REF!</v>
      </c>
      <c r="F145" s="40" t="e">
        <f>VLOOKUP(A145,Active!#REF!,12,FALSE)</f>
        <v>#REF!</v>
      </c>
      <c r="G145" s="42" t="e">
        <f>VLOOKUP(A145,Active!#REF!,18,FALSE)</f>
        <v>#REF!</v>
      </c>
      <c r="H145" s="94" t="e">
        <f>VLOOKUP(A145,Active!#REF!,20,FALSE)</f>
        <v>#REF!</v>
      </c>
      <c r="I145" s="42" t="e">
        <f t="shared" si="4"/>
        <v>#REF!</v>
      </c>
      <c r="J145" s="42" t="e">
        <f>VLOOKUP(A145,Active!#REF!,21,FALSE)</f>
        <v>#REF!</v>
      </c>
      <c r="K145" s="42" t="e">
        <f>VLOOKUP(A145,Active!#REF!,24,FALSE)</f>
        <v>#REF!</v>
      </c>
      <c r="L145" s="40"/>
      <c r="M145" s="40"/>
    </row>
    <row r="146" spans="1:13" hidden="1" x14ac:dyDescent="0.3">
      <c r="A146" s="43">
        <v>195</v>
      </c>
      <c r="B146" s="41" t="e">
        <f>VLOOKUP(A146,Active!#REF!,2,FALSE)</f>
        <v>#REF!</v>
      </c>
      <c r="C146" s="40" t="e">
        <f>VLOOKUP(A146,Active!#REF!,3,FALSE)</f>
        <v>#REF!</v>
      </c>
      <c r="D146" s="40" t="e">
        <f>VLOOKUP(A146,Active!#REF!,6,FALSE)</f>
        <v>#REF!</v>
      </c>
      <c r="E146" s="40" t="e">
        <f>VLOOKUP(A146,Active!#REF!,10,FALSE)</f>
        <v>#REF!</v>
      </c>
      <c r="F146" s="40" t="e">
        <f>VLOOKUP(A146,Active!#REF!,12,FALSE)</f>
        <v>#REF!</v>
      </c>
      <c r="G146" s="42" t="e">
        <f>VLOOKUP(A146,Active!#REF!,18,FALSE)</f>
        <v>#REF!</v>
      </c>
      <c r="H146" s="94" t="e">
        <f>VLOOKUP(A146,Active!#REF!,20,FALSE)</f>
        <v>#REF!</v>
      </c>
      <c r="I146" s="42" t="e">
        <f t="shared" si="4"/>
        <v>#REF!</v>
      </c>
      <c r="J146" s="42" t="e">
        <f>VLOOKUP(A146,Active!#REF!,21,FALSE)</f>
        <v>#REF!</v>
      </c>
      <c r="K146" s="42" t="e">
        <f>VLOOKUP(A146,Active!#REF!,24,FALSE)</f>
        <v>#REF!</v>
      </c>
      <c r="L146" s="40"/>
      <c r="M146" s="40"/>
    </row>
    <row r="147" spans="1:13" hidden="1" x14ac:dyDescent="0.3">
      <c r="A147" s="43">
        <v>196</v>
      </c>
      <c r="B147" s="41" t="e">
        <f>VLOOKUP(A147,Active!#REF!,2,FALSE)</f>
        <v>#REF!</v>
      </c>
      <c r="C147" s="40" t="e">
        <f>VLOOKUP(A147,Active!#REF!,3,FALSE)</f>
        <v>#REF!</v>
      </c>
      <c r="D147" s="40" t="e">
        <f>VLOOKUP(A147,Active!#REF!,6,FALSE)</f>
        <v>#REF!</v>
      </c>
      <c r="E147" s="40" t="e">
        <f>VLOOKUP(A147,Active!#REF!,10,FALSE)</f>
        <v>#REF!</v>
      </c>
      <c r="F147" s="40" t="e">
        <f>VLOOKUP(A147,Active!#REF!,12,FALSE)</f>
        <v>#REF!</v>
      </c>
      <c r="G147" s="42" t="e">
        <f>VLOOKUP(A147,Active!#REF!,18,FALSE)</f>
        <v>#REF!</v>
      </c>
      <c r="H147" s="94" t="e">
        <f>VLOOKUP(A147,Active!#REF!,20,FALSE)</f>
        <v>#REF!</v>
      </c>
      <c r="I147" s="42" t="e">
        <f t="shared" si="4"/>
        <v>#REF!</v>
      </c>
      <c r="J147" s="42" t="e">
        <f>VLOOKUP(A147,Active!#REF!,21,FALSE)</f>
        <v>#REF!</v>
      </c>
      <c r="K147" s="42" t="e">
        <f>VLOOKUP(A147,Active!#REF!,24,FALSE)</f>
        <v>#REF!</v>
      </c>
      <c r="L147" s="40"/>
      <c r="M147" s="40"/>
    </row>
    <row r="148" spans="1:13" hidden="1" x14ac:dyDescent="0.3">
      <c r="A148" s="43">
        <v>197</v>
      </c>
      <c r="B148" s="41" t="e">
        <f>VLOOKUP(A148,Active!#REF!,2,FALSE)</f>
        <v>#REF!</v>
      </c>
      <c r="C148" s="40" t="e">
        <f>VLOOKUP(A148,Active!#REF!,3,FALSE)</f>
        <v>#REF!</v>
      </c>
      <c r="D148" s="40" t="e">
        <f>VLOOKUP(A148,Active!#REF!,6,FALSE)</f>
        <v>#REF!</v>
      </c>
      <c r="E148" s="40" t="e">
        <f>VLOOKUP(A148,Active!#REF!,10,FALSE)</f>
        <v>#REF!</v>
      </c>
      <c r="F148" s="40" t="e">
        <f>VLOOKUP(A148,Active!#REF!,12,FALSE)</f>
        <v>#REF!</v>
      </c>
      <c r="G148" s="42" t="e">
        <f>VLOOKUP(A148,Active!#REF!,18,FALSE)</f>
        <v>#REF!</v>
      </c>
      <c r="H148" s="94" t="e">
        <f>VLOOKUP(A148,Active!#REF!,20,FALSE)</f>
        <v>#REF!</v>
      </c>
      <c r="I148" s="42" t="e">
        <f t="shared" si="4"/>
        <v>#REF!</v>
      </c>
      <c r="J148" s="42" t="e">
        <f>VLOOKUP(A148,Active!#REF!,21,FALSE)</f>
        <v>#REF!</v>
      </c>
      <c r="K148" s="42" t="e">
        <f>VLOOKUP(A148,Active!#REF!,24,FALSE)</f>
        <v>#REF!</v>
      </c>
      <c r="L148" s="40"/>
      <c r="M148" s="40"/>
    </row>
    <row r="149" spans="1:13" hidden="1" x14ac:dyDescent="0.3">
      <c r="A149" s="43">
        <v>198</v>
      </c>
      <c r="B149" s="41" t="e">
        <f>VLOOKUP(A149,Active!#REF!,2,FALSE)</f>
        <v>#REF!</v>
      </c>
      <c r="C149" s="40" t="e">
        <f>VLOOKUP(A149,Active!#REF!,3,FALSE)</f>
        <v>#REF!</v>
      </c>
      <c r="D149" s="40" t="e">
        <f>VLOOKUP(A149,Active!#REF!,6,FALSE)</f>
        <v>#REF!</v>
      </c>
      <c r="E149" s="40" t="e">
        <f>VLOOKUP(A149,Active!#REF!,10,FALSE)</f>
        <v>#REF!</v>
      </c>
      <c r="F149" s="40" t="e">
        <f>VLOOKUP(A149,Active!#REF!,12,FALSE)</f>
        <v>#REF!</v>
      </c>
      <c r="G149" s="42" t="e">
        <f>VLOOKUP(A149,Active!#REF!,18,FALSE)</f>
        <v>#REF!</v>
      </c>
      <c r="H149" s="94" t="e">
        <f>VLOOKUP(A149,Active!#REF!,20,FALSE)</f>
        <v>#REF!</v>
      </c>
      <c r="I149" s="42" t="e">
        <f t="shared" si="4"/>
        <v>#REF!</v>
      </c>
      <c r="J149" s="42" t="e">
        <f>VLOOKUP(A149,Active!#REF!,21,FALSE)</f>
        <v>#REF!</v>
      </c>
      <c r="K149" s="42" t="e">
        <f>VLOOKUP(A149,Active!#REF!,24,FALSE)</f>
        <v>#REF!</v>
      </c>
      <c r="L149" s="40"/>
      <c r="M149" s="40"/>
    </row>
    <row r="150" spans="1:13" hidden="1" x14ac:dyDescent="0.3">
      <c r="A150" s="43">
        <v>199</v>
      </c>
      <c r="B150" s="41" t="e">
        <f>VLOOKUP(A150,Active!#REF!,2,FALSE)</f>
        <v>#REF!</v>
      </c>
      <c r="C150" s="40" t="e">
        <f>VLOOKUP(A150,Active!#REF!,3,FALSE)</f>
        <v>#REF!</v>
      </c>
      <c r="D150" s="40" t="e">
        <f>VLOOKUP(A150,Active!#REF!,6,FALSE)</f>
        <v>#REF!</v>
      </c>
      <c r="E150" s="40" t="e">
        <f>VLOOKUP(A150,Active!#REF!,10,FALSE)</f>
        <v>#REF!</v>
      </c>
      <c r="F150" s="40" t="e">
        <f>VLOOKUP(A150,Active!#REF!,12,FALSE)</f>
        <v>#REF!</v>
      </c>
      <c r="G150" s="42" t="e">
        <f>VLOOKUP(A150,Active!#REF!,18,FALSE)</f>
        <v>#REF!</v>
      </c>
      <c r="H150" s="94" t="e">
        <f>VLOOKUP(A150,Active!#REF!,20,FALSE)</f>
        <v>#REF!</v>
      </c>
      <c r="I150" s="42" t="e">
        <f t="shared" si="4"/>
        <v>#REF!</v>
      </c>
      <c r="J150" s="42" t="e">
        <f>VLOOKUP(A150,Active!#REF!,21,FALSE)</f>
        <v>#REF!</v>
      </c>
      <c r="K150" s="42" t="e">
        <f>VLOOKUP(A150,Active!#REF!,24,FALSE)</f>
        <v>#REF!</v>
      </c>
      <c r="L150" s="40"/>
      <c r="M150" s="40"/>
    </row>
    <row r="151" spans="1:13" hidden="1" x14ac:dyDescent="0.3">
      <c r="A151" s="43">
        <v>200</v>
      </c>
      <c r="B151" s="41" t="e">
        <f>VLOOKUP(A151,Active!#REF!,2,FALSE)</f>
        <v>#REF!</v>
      </c>
      <c r="C151" s="40" t="e">
        <f>VLOOKUP(A151,Active!#REF!,3,FALSE)</f>
        <v>#REF!</v>
      </c>
      <c r="D151" s="40" t="e">
        <f>VLOOKUP(A151,Active!#REF!,6,FALSE)</f>
        <v>#REF!</v>
      </c>
      <c r="E151" s="40" t="e">
        <f>VLOOKUP(A151,Active!#REF!,10,FALSE)</f>
        <v>#REF!</v>
      </c>
      <c r="F151" s="40" t="e">
        <f>VLOOKUP(A151,Active!#REF!,12,FALSE)</f>
        <v>#REF!</v>
      </c>
      <c r="G151" s="42" t="e">
        <f>VLOOKUP(A151,Active!#REF!,18,FALSE)</f>
        <v>#REF!</v>
      </c>
      <c r="H151" s="94" t="e">
        <f>VLOOKUP(A151,Active!#REF!,20,FALSE)</f>
        <v>#REF!</v>
      </c>
      <c r="I151" s="42" t="e">
        <f t="shared" si="4"/>
        <v>#REF!</v>
      </c>
      <c r="J151" s="42" t="e">
        <f>VLOOKUP(A151,Active!#REF!,21,FALSE)</f>
        <v>#REF!</v>
      </c>
      <c r="K151" s="42" t="e">
        <f>VLOOKUP(A151,Active!#REF!,24,FALSE)</f>
        <v>#REF!</v>
      </c>
      <c r="L151" s="40"/>
      <c r="M151" s="40"/>
    </row>
    <row r="152" spans="1:13" hidden="1" x14ac:dyDescent="0.3">
      <c r="A152" s="43">
        <v>201</v>
      </c>
      <c r="B152" s="41" t="e">
        <f>VLOOKUP(A152,Active!#REF!,2,FALSE)</f>
        <v>#REF!</v>
      </c>
      <c r="C152" s="40" t="e">
        <f>VLOOKUP(A152,Active!#REF!,3,FALSE)</f>
        <v>#REF!</v>
      </c>
      <c r="D152" s="40" t="e">
        <f>VLOOKUP(A152,Active!#REF!,6,FALSE)</f>
        <v>#REF!</v>
      </c>
      <c r="E152" s="40" t="e">
        <f>VLOOKUP(A152,Active!#REF!,10,FALSE)</f>
        <v>#REF!</v>
      </c>
      <c r="F152" s="40" t="e">
        <f>VLOOKUP(A152,Active!#REF!,12,FALSE)</f>
        <v>#REF!</v>
      </c>
      <c r="G152" s="42" t="e">
        <f>VLOOKUP(A152,Active!#REF!,18,FALSE)</f>
        <v>#REF!</v>
      </c>
      <c r="H152" s="94" t="e">
        <f>VLOOKUP(A152,Active!#REF!,20,FALSE)</f>
        <v>#REF!</v>
      </c>
      <c r="I152" s="42" t="e">
        <f t="shared" si="4"/>
        <v>#REF!</v>
      </c>
      <c r="J152" s="42" t="e">
        <f>VLOOKUP(A152,Active!#REF!,21,FALSE)</f>
        <v>#REF!</v>
      </c>
      <c r="K152" s="42" t="e">
        <f>VLOOKUP(A152,Active!#REF!,24,FALSE)</f>
        <v>#REF!</v>
      </c>
      <c r="L152" s="40"/>
      <c r="M152" s="40"/>
    </row>
    <row r="153" spans="1:13" hidden="1" x14ac:dyDescent="0.3">
      <c r="A153" s="43">
        <v>202</v>
      </c>
      <c r="B153" s="41" t="e">
        <f>VLOOKUP(A153,Active!#REF!,2,FALSE)</f>
        <v>#REF!</v>
      </c>
      <c r="C153" s="40" t="e">
        <f>VLOOKUP(A153,Active!#REF!,3,FALSE)</f>
        <v>#REF!</v>
      </c>
      <c r="D153" s="40" t="e">
        <f>VLOOKUP(A153,Active!#REF!,6,FALSE)</f>
        <v>#REF!</v>
      </c>
      <c r="E153" s="40" t="e">
        <f>VLOOKUP(A153,Active!#REF!,10,FALSE)</f>
        <v>#REF!</v>
      </c>
      <c r="F153" s="40" t="e">
        <f>VLOOKUP(A153,Active!#REF!,12,FALSE)</f>
        <v>#REF!</v>
      </c>
      <c r="G153" s="42" t="e">
        <f>VLOOKUP(A153,Active!#REF!,18,FALSE)</f>
        <v>#REF!</v>
      </c>
      <c r="H153" s="94" t="e">
        <f>VLOOKUP(A153,Active!#REF!,20,FALSE)</f>
        <v>#REF!</v>
      </c>
      <c r="I153" s="42" t="e">
        <f t="shared" si="4"/>
        <v>#REF!</v>
      </c>
      <c r="J153" s="42" t="e">
        <f>VLOOKUP(A153,Active!#REF!,21,FALSE)</f>
        <v>#REF!</v>
      </c>
      <c r="K153" s="42" t="e">
        <f>VLOOKUP(A153,Active!#REF!,24,FALSE)</f>
        <v>#REF!</v>
      </c>
      <c r="L153" s="40"/>
      <c r="M153" s="40"/>
    </row>
    <row r="154" spans="1:13" hidden="1" x14ac:dyDescent="0.3">
      <c r="A154" s="43">
        <v>203</v>
      </c>
      <c r="B154" s="41" t="e">
        <f>VLOOKUP(A154,Active!#REF!,2,FALSE)</f>
        <v>#REF!</v>
      </c>
      <c r="C154" s="40" t="e">
        <f>VLOOKUP(A154,Active!#REF!,3,FALSE)</f>
        <v>#REF!</v>
      </c>
      <c r="D154" s="40" t="e">
        <f>VLOOKUP(A154,Active!#REF!,6,FALSE)</f>
        <v>#REF!</v>
      </c>
      <c r="E154" s="40" t="e">
        <f>VLOOKUP(A154,Active!#REF!,10,FALSE)</f>
        <v>#REF!</v>
      </c>
      <c r="F154" s="40" t="e">
        <f>VLOOKUP(A154,Active!#REF!,12,FALSE)</f>
        <v>#REF!</v>
      </c>
      <c r="G154" s="42" t="e">
        <f>VLOOKUP(A154,Active!#REF!,18,FALSE)</f>
        <v>#REF!</v>
      </c>
      <c r="H154" s="94" t="e">
        <f>VLOOKUP(A154,Active!#REF!,20,FALSE)</f>
        <v>#REF!</v>
      </c>
      <c r="I154" s="42" t="e">
        <f t="shared" si="4"/>
        <v>#REF!</v>
      </c>
      <c r="J154" s="42" t="e">
        <f>VLOOKUP(A154,Active!#REF!,21,FALSE)</f>
        <v>#REF!</v>
      </c>
      <c r="K154" s="42" t="e">
        <f>VLOOKUP(A154,Active!#REF!,24,FALSE)</f>
        <v>#REF!</v>
      </c>
      <c r="L154" s="40"/>
      <c r="M154" s="40"/>
    </row>
  </sheetData>
  <autoFilter ref="A1:M154" xr:uid="{A55CED80-4652-40CB-B4DF-ECE00A8D2BD9}">
    <filterColumn colId="6">
      <filters>
        <dateGroupItem year="2021" month="2" dateTimeGrouping="month"/>
        <dateGroupItem year="2021" month="4" dateTimeGrouping="month"/>
        <dateGroupItem year="2021" month="6" dateTimeGrouping="month"/>
        <dateGroupItem year="2021" month="9" dateTimeGrouping="month"/>
        <dateGroupItem year="2021" month="11" dateTimeGrouping="month"/>
        <dateGroupItem year="2020" dateTimeGrouping="year"/>
        <dateGroupItem year="2019" dateTimeGrouping="year"/>
        <dateGroupItem year="2018" dateTimeGrouping="year"/>
      </filters>
    </filterColumn>
    <filterColumn colId="10">
      <filters>
        <filter val="TBD"/>
        <dateGroupItem year="2022" dateTimeGrouping="year"/>
      </filters>
    </filterColumn>
    <sortState xmlns:xlrd2="http://schemas.microsoft.com/office/spreadsheetml/2017/richdata2" ref="A2:M130">
      <sortCondition ref="B1:B154"/>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CCECE-5850-49A0-A2F8-F9E45D361D19}">
  <dimension ref="A1:P139"/>
  <sheetViews>
    <sheetView workbookViewId="0">
      <selection activeCell="A2" sqref="A2:XFD2"/>
    </sheetView>
  </sheetViews>
  <sheetFormatPr defaultRowHeight="14.4" x14ac:dyDescent="0.3"/>
  <cols>
    <col min="1" max="1" width="9" bestFit="1" customWidth="1"/>
    <col min="2" max="2" width="6.88671875" customWidth="1"/>
    <col min="3" max="3" width="54" customWidth="1"/>
    <col min="4" max="4" width="11.88671875" bestFit="1" customWidth="1"/>
    <col min="5" max="5" width="9" bestFit="1" customWidth="1"/>
    <col min="6" max="6" width="13.33203125" customWidth="1"/>
    <col min="7" max="7" width="13.5546875" customWidth="1"/>
    <col min="8" max="8" width="13" customWidth="1"/>
    <col min="9" max="9" width="12.88671875" customWidth="1"/>
    <col min="10" max="10" width="13" customWidth="1"/>
    <col min="11" max="12" width="9.6640625" bestFit="1" customWidth="1"/>
    <col min="14" max="14" width="11" customWidth="1"/>
  </cols>
  <sheetData>
    <row r="1" spans="1:16" ht="36" x14ac:dyDescent="0.3">
      <c r="A1" s="2" t="s">
        <v>401</v>
      </c>
      <c r="B1" s="1" t="s">
        <v>0</v>
      </c>
      <c r="C1" s="37" t="s">
        <v>1</v>
      </c>
      <c r="D1" s="37" t="s">
        <v>4</v>
      </c>
      <c r="E1" s="37" t="s">
        <v>7</v>
      </c>
      <c r="F1" s="37" t="s">
        <v>10</v>
      </c>
      <c r="G1" s="37" t="s">
        <v>15</v>
      </c>
      <c r="H1" s="37" t="s">
        <v>16</v>
      </c>
      <c r="I1" s="37" t="s">
        <v>20</v>
      </c>
      <c r="J1" s="37" t="s">
        <v>21</v>
      </c>
      <c r="K1" s="93" t="s">
        <v>1627</v>
      </c>
      <c r="L1" s="93" t="s">
        <v>1626</v>
      </c>
      <c r="M1" s="92" t="s">
        <v>1628</v>
      </c>
      <c r="N1" s="92" t="s">
        <v>1629</v>
      </c>
    </row>
    <row r="2" spans="1:16" x14ac:dyDescent="0.3">
      <c r="A2" s="40">
        <v>62</v>
      </c>
      <c r="B2" s="41" t="e">
        <f>VLOOKUP(A2,Active!#REF!,2,FALSE)</f>
        <v>#REF!</v>
      </c>
      <c r="C2" s="40" t="e">
        <f>VLOOKUP(A2,Active!#REF!,3,FALSE)</f>
        <v>#REF!</v>
      </c>
      <c r="D2" s="40" t="e">
        <f>VLOOKUP(A2,Active!#REF!,6,FALSE)</f>
        <v>#REF!</v>
      </c>
      <c r="E2" s="41" t="e">
        <f>VLOOKUP(A2,Active!#REF!,9,FALSE)</f>
        <v>#REF!</v>
      </c>
      <c r="F2" s="40" t="e">
        <f>VLOOKUP(A2,Active!#REF!,12,FALSE)</f>
        <v>#REF!</v>
      </c>
      <c r="G2" s="42" t="e">
        <f>VLOOKUP(A2,Active!#REF!,17,FALSE)</f>
        <v>#REF!</v>
      </c>
      <c r="H2" s="42" t="e">
        <f>VLOOKUP(A2,Active!#REF!,18,FALSE)</f>
        <v>#REF!</v>
      </c>
      <c r="I2" s="42" t="e">
        <f>VLOOKUP(A2,Active!#REF!,24,FALSE)</f>
        <v>#REF!</v>
      </c>
      <c r="J2" s="42" t="e">
        <f>VLOOKUP(A2,Active!#REF!,25,FALSE)</f>
        <v>#REF!</v>
      </c>
      <c r="K2" s="40"/>
      <c r="L2" s="40"/>
      <c r="M2" s="40"/>
      <c r="N2" s="40"/>
      <c r="P2" s="2"/>
    </row>
    <row r="3" spans="1:16" x14ac:dyDescent="0.3">
      <c r="A3" s="40">
        <v>107</v>
      </c>
      <c r="B3" s="41" t="e">
        <f>VLOOKUP(A3,Active!#REF!,2,FALSE)</f>
        <v>#REF!</v>
      </c>
      <c r="C3" s="40" t="e">
        <f>VLOOKUP(A3,Active!#REF!,3,FALSE)</f>
        <v>#REF!</v>
      </c>
      <c r="D3" s="40" t="e">
        <f>VLOOKUP(A3,Active!#REF!,6,FALSE)</f>
        <v>#REF!</v>
      </c>
      <c r="E3" s="41" t="e">
        <f>VLOOKUP(A3,Active!#REF!,9,FALSE)</f>
        <v>#REF!</v>
      </c>
      <c r="F3" s="40" t="e">
        <f>VLOOKUP(A3,Active!#REF!,12,FALSE)</f>
        <v>#REF!</v>
      </c>
      <c r="G3" s="42" t="e">
        <f>VLOOKUP(A3,Active!#REF!,17,FALSE)</f>
        <v>#REF!</v>
      </c>
      <c r="H3" s="42" t="e">
        <f>VLOOKUP(A3,Active!#REF!,18,FALSE)</f>
        <v>#REF!</v>
      </c>
      <c r="I3" s="42" t="e">
        <f>VLOOKUP(A3,Active!#REF!,24,FALSE)</f>
        <v>#REF!</v>
      </c>
      <c r="J3" s="42" t="e">
        <f>VLOOKUP(A3,Active!#REF!,25,FALSE)</f>
        <v>#REF!</v>
      </c>
      <c r="K3" s="40"/>
      <c r="L3" s="40"/>
      <c r="M3" s="40"/>
      <c r="N3" s="40"/>
      <c r="P3" s="2"/>
    </row>
    <row r="4" spans="1:16" x14ac:dyDescent="0.3">
      <c r="A4" s="40">
        <v>55</v>
      </c>
      <c r="B4" s="41" t="e">
        <f>VLOOKUP(A4,Active!#REF!,2,FALSE)</f>
        <v>#REF!</v>
      </c>
      <c r="C4" s="40" t="e">
        <f>VLOOKUP(A4,Active!#REF!,3,FALSE)</f>
        <v>#REF!</v>
      </c>
      <c r="D4" s="40" t="e">
        <f>VLOOKUP(A4,Active!#REF!,6,FALSE)</f>
        <v>#REF!</v>
      </c>
      <c r="E4" s="41" t="e">
        <f>VLOOKUP(A4,Active!#REF!,9,FALSE)</f>
        <v>#REF!</v>
      </c>
      <c r="F4" s="40" t="e">
        <f>VLOOKUP(A4,Active!#REF!,12,FALSE)</f>
        <v>#REF!</v>
      </c>
      <c r="G4" s="42" t="e">
        <f>VLOOKUP(A4,Active!#REF!,17,FALSE)</f>
        <v>#REF!</v>
      </c>
      <c r="H4" s="42" t="e">
        <f>VLOOKUP(A4,Active!#REF!,18,FALSE)</f>
        <v>#REF!</v>
      </c>
      <c r="I4" s="42" t="e">
        <f>VLOOKUP(A4,Active!#REF!,24,FALSE)</f>
        <v>#REF!</v>
      </c>
      <c r="J4" s="42" t="e">
        <f>VLOOKUP(A4,Active!#REF!,25,FALSE)</f>
        <v>#REF!</v>
      </c>
      <c r="K4" s="40"/>
      <c r="L4" s="40"/>
      <c r="M4" s="40"/>
      <c r="N4" s="40"/>
      <c r="P4" s="2"/>
    </row>
    <row r="5" spans="1:16" x14ac:dyDescent="0.3">
      <c r="A5" s="40">
        <v>99</v>
      </c>
      <c r="B5" s="41" t="e">
        <f>VLOOKUP(A5,Active!#REF!,2,FALSE)</f>
        <v>#REF!</v>
      </c>
      <c r="C5" s="40" t="e">
        <f>VLOOKUP(A5,Active!#REF!,3,FALSE)</f>
        <v>#REF!</v>
      </c>
      <c r="D5" s="40" t="e">
        <f>VLOOKUP(A5,Active!#REF!,6,FALSE)</f>
        <v>#REF!</v>
      </c>
      <c r="E5" s="41" t="e">
        <f>VLOOKUP(A5,Active!#REF!,9,FALSE)</f>
        <v>#REF!</v>
      </c>
      <c r="F5" s="40" t="e">
        <f>VLOOKUP(A5,Active!#REF!,12,FALSE)</f>
        <v>#REF!</v>
      </c>
      <c r="G5" s="42" t="e">
        <f>VLOOKUP(A5,Active!#REF!,17,FALSE)</f>
        <v>#REF!</v>
      </c>
      <c r="H5" s="42" t="e">
        <f>VLOOKUP(A5,Active!#REF!,18,FALSE)</f>
        <v>#REF!</v>
      </c>
      <c r="I5" s="42" t="e">
        <f>VLOOKUP(A5,Active!#REF!,24,FALSE)</f>
        <v>#REF!</v>
      </c>
      <c r="J5" s="42" t="e">
        <f>VLOOKUP(A5,Active!#REF!,25,FALSE)</f>
        <v>#REF!</v>
      </c>
      <c r="K5" s="40"/>
      <c r="L5" s="40"/>
      <c r="M5" s="40"/>
      <c r="N5" s="40"/>
      <c r="P5" s="2"/>
    </row>
    <row r="6" spans="1:16" x14ac:dyDescent="0.3">
      <c r="A6" s="40">
        <v>42</v>
      </c>
      <c r="B6" s="41" t="e">
        <f>VLOOKUP(A6,Active!#REF!,2,FALSE)</f>
        <v>#REF!</v>
      </c>
      <c r="C6" s="40" t="e">
        <f>VLOOKUP(A6,Active!#REF!,3,FALSE)</f>
        <v>#REF!</v>
      </c>
      <c r="D6" s="40" t="e">
        <f>VLOOKUP(A6,Active!#REF!,6,FALSE)</f>
        <v>#REF!</v>
      </c>
      <c r="E6" s="41" t="e">
        <f>VLOOKUP(A6,Active!#REF!,9,FALSE)</f>
        <v>#REF!</v>
      </c>
      <c r="F6" s="40" t="e">
        <f>VLOOKUP(A6,Active!#REF!,12,FALSE)</f>
        <v>#REF!</v>
      </c>
      <c r="G6" s="42" t="e">
        <f>VLOOKUP(A6,Active!#REF!,17,FALSE)</f>
        <v>#REF!</v>
      </c>
      <c r="H6" s="42" t="e">
        <f>VLOOKUP(A6,Active!#REF!,18,FALSE)</f>
        <v>#REF!</v>
      </c>
      <c r="I6" s="42" t="e">
        <f>VLOOKUP(A6,Active!#REF!,24,FALSE)</f>
        <v>#REF!</v>
      </c>
      <c r="J6" s="42" t="e">
        <f>VLOOKUP(A6,Active!#REF!,25,FALSE)</f>
        <v>#REF!</v>
      </c>
      <c r="K6" s="40"/>
      <c r="L6" s="40"/>
      <c r="M6" s="40"/>
      <c r="N6" s="40"/>
      <c r="P6" s="2"/>
    </row>
    <row r="7" spans="1:16" x14ac:dyDescent="0.3">
      <c r="A7" s="40">
        <v>13</v>
      </c>
      <c r="B7" s="41" t="e">
        <f>VLOOKUP(A7,Active!#REF!,2,FALSE)</f>
        <v>#REF!</v>
      </c>
      <c r="C7" s="40" t="e">
        <f>VLOOKUP(A7,Active!#REF!,3,FALSE)</f>
        <v>#REF!</v>
      </c>
      <c r="D7" s="40" t="e">
        <f>VLOOKUP(A7,Active!#REF!,6,FALSE)</f>
        <v>#REF!</v>
      </c>
      <c r="E7" s="41" t="e">
        <f>VLOOKUP(A7,Active!#REF!,9,FALSE)</f>
        <v>#REF!</v>
      </c>
      <c r="F7" s="40" t="e">
        <f>VLOOKUP(A7,Active!#REF!,12,FALSE)</f>
        <v>#REF!</v>
      </c>
      <c r="G7" s="42" t="e">
        <f>VLOOKUP(A7,Active!#REF!,17,FALSE)</f>
        <v>#REF!</v>
      </c>
      <c r="H7" s="42" t="e">
        <f>VLOOKUP(A7,Active!#REF!,18,FALSE)</f>
        <v>#REF!</v>
      </c>
      <c r="I7" s="42" t="e">
        <f>VLOOKUP(A7,Active!#REF!,24,FALSE)</f>
        <v>#REF!</v>
      </c>
      <c r="J7" s="42" t="e">
        <f>VLOOKUP(A7,Active!#REF!,25,FALSE)</f>
        <v>#REF!</v>
      </c>
      <c r="K7" s="40"/>
      <c r="L7" s="40"/>
      <c r="M7" s="40"/>
      <c r="N7" s="40"/>
      <c r="P7" s="2"/>
    </row>
    <row r="8" spans="1:16" x14ac:dyDescent="0.3">
      <c r="A8" s="40">
        <v>48</v>
      </c>
      <c r="B8" s="41" t="e">
        <f>VLOOKUP(A8,Active!#REF!,2,FALSE)</f>
        <v>#REF!</v>
      </c>
      <c r="C8" s="40" t="e">
        <f>VLOOKUP(A8,Active!#REF!,3,FALSE)</f>
        <v>#REF!</v>
      </c>
      <c r="D8" s="40" t="e">
        <f>VLOOKUP(A8,Active!#REF!,6,FALSE)</f>
        <v>#REF!</v>
      </c>
      <c r="E8" s="41" t="e">
        <f>VLOOKUP(A8,Active!#REF!,9,FALSE)</f>
        <v>#REF!</v>
      </c>
      <c r="F8" s="40" t="e">
        <f>VLOOKUP(A8,Active!#REF!,12,FALSE)</f>
        <v>#REF!</v>
      </c>
      <c r="G8" s="42" t="e">
        <f>VLOOKUP(A8,Active!#REF!,17,FALSE)</f>
        <v>#REF!</v>
      </c>
      <c r="H8" s="42" t="e">
        <f>VLOOKUP(A8,Active!#REF!,18,FALSE)</f>
        <v>#REF!</v>
      </c>
      <c r="I8" s="42" t="e">
        <f>VLOOKUP(A8,Active!#REF!,24,FALSE)</f>
        <v>#REF!</v>
      </c>
      <c r="J8" s="42" t="e">
        <f>VLOOKUP(A8,Active!#REF!,25,FALSE)</f>
        <v>#REF!</v>
      </c>
      <c r="K8" s="40"/>
      <c r="L8" s="40"/>
      <c r="M8" s="40"/>
      <c r="N8" s="40"/>
      <c r="P8" s="2"/>
    </row>
    <row r="9" spans="1:16" x14ac:dyDescent="0.3">
      <c r="A9" s="40">
        <v>65</v>
      </c>
      <c r="B9" s="41" t="e">
        <f>VLOOKUP(A9,Active!#REF!,2,FALSE)</f>
        <v>#REF!</v>
      </c>
      <c r="C9" s="40" t="e">
        <f>VLOOKUP(A9,Active!#REF!,3,FALSE)</f>
        <v>#REF!</v>
      </c>
      <c r="D9" s="40" t="e">
        <f>VLOOKUP(A9,Active!#REF!,6,FALSE)</f>
        <v>#REF!</v>
      </c>
      <c r="E9" s="41" t="e">
        <f>VLOOKUP(A9,Active!#REF!,9,FALSE)</f>
        <v>#REF!</v>
      </c>
      <c r="F9" s="40" t="e">
        <f>VLOOKUP(A9,Active!#REF!,12,FALSE)</f>
        <v>#REF!</v>
      </c>
      <c r="G9" s="42" t="e">
        <f>VLOOKUP(A9,Active!#REF!,17,FALSE)</f>
        <v>#REF!</v>
      </c>
      <c r="H9" s="42" t="e">
        <f>VLOOKUP(A9,Active!#REF!,18,FALSE)</f>
        <v>#REF!</v>
      </c>
      <c r="I9" s="42" t="e">
        <f>VLOOKUP(A9,Active!#REF!,24,FALSE)</f>
        <v>#REF!</v>
      </c>
      <c r="J9" s="42" t="e">
        <f>VLOOKUP(A9,Active!#REF!,25,FALSE)</f>
        <v>#REF!</v>
      </c>
      <c r="K9" s="40"/>
      <c r="L9" s="40"/>
      <c r="M9" s="40"/>
      <c r="N9" s="40"/>
      <c r="P9" s="2"/>
    </row>
    <row r="10" spans="1:16" x14ac:dyDescent="0.3">
      <c r="A10" s="40">
        <v>6</v>
      </c>
      <c r="B10" s="41" t="e">
        <f>VLOOKUP(A10,Active!#REF!,2,FALSE)</f>
        <v>#REF!</v>
      </c>
      <c r="C10" s="40" t="e">
        <f>VLOOKUP(A10,Active!#REF!,3,FALSE)</f>
        <v>#REF!</v>
      </c>
      <c r="D10" s="40" t="e">
        <f>VLOOKUP(A10,Active!#REF!,6,FALSE)</f>
        <v>#REF!</v>
      </c>
      <c r="E10" s="41" t="e">
        <f>VLOOKUP(A10,Active!#REF!,9,FALSE)</f>
        <v>#REF!</v>
      </c>
      <c r="F10" s="40" t="e">
        <f>VLOOKUP(A10,Active!#REF!,12,FALSE)</f>
        <v>#REF!</v>
      </c>
      <c r="G10" s="42" t="e">
        <f>VLOOKUP(A10,Active!#REF!,17,FALSE)</f>
        <v>#REF!</v>
      </c>
      <c r="H10" s="42" t="e">
        <f>VLOOKUP(A10,Active!#REF!,18,FALSE)</f>
        <v>#REF!</v>
      </c>
      <c r="I10" s="42" t="e">
        <f>VLOOKUP(A10,Active!#REF!,24,FALSE)</f>
        <v>#REF!</v>
      </c>
      <c r="J10" s="42" t="e">
        <f>VLOOKUP(A10,Active!#REF!,25,FALSE)</f>
        <v>#REF!</v>
      </c>
      <c r="K10" s="40"/>
      <c r="L10" s="40"/>
      <c r="M10" s="40"/>
      <c r="N10" s="40"/>
      <c r="P10" s="2"/>
    </row>
    <row r="11" spans="1:16" x14ac:dyDescent="0.3">
      <c r="A11" s="40">
        <v>19</v>
      </c>
      <c r="B11" s="41" t="e">
        <f>VLOOKUP(A11,Active!#REF!,2,FALSE)</f>
        <v>#REF!</v>
      </c>
      <c r="C11" s="40" t="e">
        <f>VLOOKUP(A11,Active!#REF!,3,FALSE)</f>
        <v>#REF!</v>
      </c>
      <c r="D11" s="40" t="e">
        <f>VLOOKUP(A11,Active!#REF!,6,FALSE)</f>
        <v>#REF!</v>
      </c>
      <c r="E11" s="41" t="e">
        <f>VLOOKUP(A11,Active!#REF!,9,FALSE)</f>
        <v>#REF!</v>
      </c>
      <c r="F11" s="40" t="e">
        <f>VLOOKUP(A11,Active!#REF!,12,FALSE)</f>
        <v>#REF!</v>
      </c>
      <c r="G11" s="42" t="e">
        <f>VLOOKUP(A11,Active!#REF!,17,FALSE)</f>
        <v>#REF!</v>
      </c>
      <c r="H11" s="42" t="e">
        <f>VLOOKUP(A11,Active!#REF!,18,FALSE)</f>
        <v>#REF!</v>
      </c>
      <c r="I11" s="42" t="e">
        <f>VLOOKUP(A11,Active!#REF!,24,FALSE)</f>
        <v>#REF!</v>
      </c>
      <c r="J11" s="42" t="e">
        <f>VLOOKUP(A11,Active!#REF!,25,FALSE)</f>
        <v>#REF!</v>
      </c>
      <c r="K11" s="40"/>
      <c r="L11" s="40"/>
      <c r="M11" s="40"/>
      <c r="N11" s="40"/>
      <c r="P11" s="2"/>
    </row>
    <row r="12" spans="1:16" x14ac:dyDescent="0.3">
      <c r="A12" s="40">
        <v>46</v>
      </c>
      <c r="B12" s="41" t="e">
        <f>VLOOKUP(A12,Active!#REF!,2,FALSE)</f>
        <v>#REF!</v>
      </c>
      <c r="C12" s="40" t="e">
        <f>VLOOKUP(A12,Active!#REF!,3,FALSE)</f>
        <v>#REF!</v>
      </c>
      <c r="D12" s="40" t="e">
        <f>VLOOKUP(A12,Active!#REF!,6,FALSE)</f>
        <v>#REF!</v>
      </c>
      <c r="E12" s="41" t="e">
        <f>VLOOKUP(A12,Active!#REF!,9,FALSE)</f>
        <v>#REF!</v>
      </c>
      <c r="F12" s="40" t="e">
        <f>VLOOKUP(A12,Active!#REF!,12,FALSE)</f>
        <v>#REF!</v>
      </c>
      <c r="G12" s="42" t="e">
        <f>VLOOKUP(A12,Active!#REF!,17,FALSE)</f>
        <v>#REF!</v>
      </c>
      <c r="H12" s="42" t="e">
        <f>VLOOKUP(A12,Active!#REF!,18,FALSE)</f>
        <v>#REF!</v>
      </c>
      <c r="I12" s="42" t="e">
        <f>VLOOKUP(A12,Active!#REF!,24,FALSE)</f>
        <v>#REF!</v>
      </c>
      <c r="J12" s="42" t="e">
        <f>VLOOKUP(A12,Active!#REF!,25,FALSE)</f>
        <v>#REF!</v>
      </c>
      <c r="K12" s="40"/>
      <c r="L12" s="40"/>
      <c r="M12" s="40"/>
      <c r="N12" s="40"/>
      <c r="P12" s="2"/>
    </row>
    <row r="13" spans="1:16" x14ac:dyDescent="0.3">
      <c r="A13" s="40">
        <v>4</v>
      </c>
      <c r="B13" s="41" t="e">
        <f>VLOOKUP(A13,Active!#REF!,2,FALSE)</f>
        <v>#REF!</v>
      </c>
      <c r="C13" s="40" t="e">
        <f>VLOOKUP(A13,Active!#REF!,3,FALSE)</f>
        <v>#REF!</v>
      </c>
      <c r="D13" s="40" t="e">
        <f>VLOOKUP(A13,Active!#REF!,6,FALSE)</f>
        <v>#REF!</v>
      </c>
      <c r="E13" s="41" t="e">
        <f>VLOOKUP(A13,Active!#REF!,9,FALSE)</f>
        <v>#REF!</v>
      </c>
      <c r="F13" s="40" t="e">
        <f>VLOOKUP(A13,Active!#REF!,12,FALSE)</f>
        <v>#REF!</v>
      </c>
      <c r="G13" s="42" t="e">
        <f>VLOOKUP(A13,Active!#REF!,17,FALSE)</f>
        <v>#REF!</v>
      </c>
      <c r="H13" s="42" t="e">
        <f>VLOOKUP(A13,Active!#REF!,18,FALSE)</f>
        <v>#REF!</v>
      </c>
      <c r="I13" s="42" t="e">
        <f>VLOOKUP(A13,Active!#REF!,24,FALSE)</f>
        <v>#REF!</v>
      </c>
      <c r="J13" s="42" t="e">
        <f>VLOOKUP(A13,Active!#REF!,25,FALSE)</f>
        <v>#REF!</v>
      </c>
      <c r="K13" s="40"/>
      <c r="L13" s="40"/>
      <c r="M13" s="40"/>
      <c r="N13" s="40"/>
      <c r="P13" s="2"/>
    </row>
    <row r="14" spans="1:16" x14ac:dyDescent="0.3">
      <c r="A14" s="40">
        <v>39</v>
      </c>
      <c r="B14" s="41" t="e">
        <f>VLOOKUP(A14,Active!#REF!,2,FALSE)</f>
        <v>#REF!</v>
      </c>
      <c r="C14" s="40" t="e">
        <f>VLOOKUP(A14,Active!#REF!,3,FALSE)</f>
        <v>#REF!</v>
      </c>
      <c r="D14" s="40" t="e">
        <f>VLOOKUP(A14,Active!#REF!,6,FALSE)</f>
        <v>#REF!</v>
      </c>
      <c r="E14" s="41" t="e">
        <f>VLOOKUP(A14,Active!#REF!,9,FALSE)</f>
        <v>#REF!</v>
      </c>
      <c r="F14" s="40" t="e">
        <f>VLOOKUP(A14,Active!#REF!,12,FALSE)</f>
        <v>#REF!</v>
      </c>
      <c r="G14" s="42" t="e">
        <f>VLOOKUP(A14,Active!#REF!,17,FALSE)</f>
        <v>#REF!</v>
      </c>
      <c r="H14" s="42" t="e">
        <f>VLOOKUP(A14,Active!#REF!,18,FALSE)</f>
        <v>#REF!</v>
      </c>
      <c r="I14" s="42" t="e">
        <f>VLOOKUP(A14,Active!#REF!,24,FALSE)</f>
        <v>#REF!</v>
      </c>
      <c r="J14" s="42" t="e">
        <f>VLOOKUP(A14,Active!#REF!,25,FALSE)</f>
        <v>#REF!</v>
      </c>
      <c r="K14" s="40"/>
      <c r="L14" s="40"/>
      <c r="M14" s="40"/>
      <c r="N14" s="40"/>
      <c r="P14" s="2"/>
    </row>
    <row r="15" spans="1:16" x14ac:dyDescent="0.3">
      <c r="A15" s="40">
        <v>43</v>
      </c>
      <c r="B15" s="41" t="e">
        <f>VLOOKUP(A15,Active!#REF!,2,FALSE)</f>
        <v>#REF!</v>
      </c>
      <c r="C15" s="40" t="e">
        <f>VLOOKUP(A15,Active!#REF!,3,FALSE)</f>
        <v>#REF!</v>
      </c>
      <c r="D15" s="40" t="e">
        <f>VLOOKUP(A15,Active!#REF!,6,FALSE)</f>
        <v>#REF!</v>
      </c>
      <c r="E15" s="41" t="e">
        <f>VLOOKUP(A15,Active!#REF!,9,FALSE)</f>
        <v>#REF!</v>
      </c>
      <c r="F15" s="40" t="e">
        <f>VLOOKUP(A15,Active!#REF!,12,FALSE)</f>
        <v>#REF!</v>
      </c>
      <c r="G15" s="42" t="e">
        <f>VLOOKUP(A15,Active!#REF!,17,FALSE)</f>
        <v>#REF!</v>
      </c>
      <c r="H15" s="42" t="e">
        <f>VLOOKUP(A15,Active!#REF!,18,FALSE)</f>
        <v>#REF!</v>
      </c>
      <c r="I15" s="42" t="e">
        <f>VLOOKUP(A15,Active!#REF!,24,FALSE)</f>
        <v>#REF!</v>
      </c>
      <c r="J15" s="42" t="e">
        <f>VLOOKUP(A15,Active!#REF!,25,FALSE)</f>
        <v>#REF!</v>
      </c>
      <c r="K15" s="40"/>
      <c r="L15" s="40"/>
      <c r="M15" s="40"/>
      <c r="N15" s="40"/>
      <c r="P15" s="2"/>
    </row>
    <row r="16" spans="1:16" x14ac:dyDescent="0.3">
      <c r="A16" s="40">
        <v>40</v>
      </c>
      <c r="B16" s="41" t="e">
        <f>VLOOKUP(A16,Active!#REF!,2,FALSE)</f>
        <v>#REF!</v>
      </c>
      <c r="C16" s="40" t="e">
        <f>VLOOKUP(A16,Active!#REF!,3,FALSE)</f>
        <v>#REF!</v>
      </c>
      <c r="D16" s="40" t="e">
        <f>VLOOKUP(A16,Active!#REF!,6,FALSE)</f>
        <v>#REF!</v>
      </c>
      <c r="E16" s="41" t="e">
        <f>VLOOKUP(A16,Active!#REF!,9,FALSE)</f>
        <v>#REF!</v>
      </c>
      <c r="F16" s="40" t="e">
        <f>VLOOKUP(A16,Active!#REF!,12,FALSE)</f>
        <v>#REF!</v>
      </c>
      <c r="G16" s="42" t="e">
        <f>VLOOKUP(A16,Active!#REF!,17,FALSE)</f>
        <v>#REF!</v>
      </c>
      <c r="H16" s="42" t="e">
        <f>VLOOKUP(A16,Active!#REF!,18,FALSE)</f>
        <v>#REF!</v>
      </c>
      <c r="I16" s="42" t="e">
        <f>VLOOKUP(A16,Active!#REF!,24,FALSE)</f>
        <v>#REF!</v>
      </c>
      <c r="J16" s="42" t="e">
        <f>VLOOKUP(A16,Active!#REF!,25,FALSE)</f>
        <v>#REF!</v>
      </c>
      <c r="K16" s="40"/>
      <c r="L16" s="40"/>
      <c r="M16" s="40"/>
      <c r="N16" s="40"/>
      <c r="P16" s="2"/>
    </row>
    <row r="17" spans="1:16" x14ac:dyDescent="0.3">
      <c r="A17" s="40">
        <v>16</v>
      </c>
      <c r="B17" s="41" t="e">
        <f>VLOOKUP(A17,Active!#REF!,2,FALSE)</f>
        <v>#REF!</v>
      </c>
      <c r="C17" s="40" t="e">
        <f>VLOOKUP(A17,Active!#REF!,3,FALSE)</f>
        <v>#REF!</v>
      </c>
      <c r="D17" s="40" t="e">
        <f>VLOOKUP(A17,Active!#REF!,6,FALSE)</f>
        <v>#REF!</v>
      </c>
      <c r="E17" s="41" t="e">
        <f>VLOOKUP(A17,Active!#REF!,9,FALSE)</f>
        <v>#REF!</v>
      </c>
      <c r="F17" s="40" t="e">
        <f>VLOOKUP(A17,Active!#REF!,12,FALSE)</f>
        <v>#REF!</v>
      </c>
      <c r="G17" s="42" t="e">
        <f>VLOOKUP(A17,Active!#REF!,17,FALSE)</f>
        <v>#REF!</v>
      </c>
      <c r="H17" s="42" t="e">
        <f>VLOOKUP(A17,Active!#REF!,18,FALSE)</f>
        <v>#REF!</v>
      </c>
      <c r="I17" s="42" t="e">
        <f>VLOOKUP(A17,Active!#REF!,24,FALSE)</f>
        <v>#REF!</v>
      </c>
      <c r="J17" s="42" t="e">
        <f>VLOOKUP(A17,Active!#REF!,25,FALSE)</f>
        <v>#REF!</v>
      </c>
      <c r="K17" s="40"/>
      <c r="L17" s="40"/>
      <c r="M17" s="40"/>
      <c r="N17" s="40"/>
      <c r="P17" s="2"/>
    </row>
    <row r="18" spans="1:16" x14ac:dyDescent="0.3">
      <c r="A18" s="40">
        <v>94</v>
      </c>
      <c r="B18" s="41" t="e">
        <f>VLOOKUP(A18,Active!#REF!,2,FALSE)</f>
        <v>#REF!</v>
      </c>
      <c r="C18" s="40" t="e">
        <f>VLOOKUP(A18,Active!#REF!,3,FALSE)</f>
        <v>#REF!</v>
      </c>
      <c r="D18" s="40" t="e">
        <f>VLOOKUP(A18,Active!#REF!,6,FALSE)</f>
        <v>#REF!</v>
      </c>
      <c r="E18" s="41" t="e">
        <f>VLOOKUP(A18,Active!#REF!,9,FALSE)</f>
        <v>#REF!</v>
      </c>
      <c r="F18" s="40" t="e">
        <f>VLOOKUP(A18,Active!#REF!,12,FALSE)</f>
        <v>#REF!</v>
      </c>
      <c r="G18" s="42" t="e">
        <f>VLOOKUP(A18,Active!#REF!,17,FALSE)</f>
        <v>#REF!</v>
      </c>
      <c r="H18" s="42" t="e">
        <f>VLOOKUP(A18,Active!#REF!,18,FALSE)</f>
        <v>#REF!</v>
      </c>
      <c r="I18" s="42" t="e">
        <f>VLOOKUP(A18,Active!#REF!,24,FALSE)</f>
        <v>#REF!</v>
      </c>
      <c r="J18" s="42" t="e">
        <f>VLOOKUP(A18,Active!#REF!,25,FALSE)</f>
        <v>#REF!</v>
      </c>
      <c r="K18" s="40"/>
      <c r="L18" s="40"/>
      <c r="M18" s="40"/>
      <c r="N18" s="40"/>
      <c r="P18" s="2"/>
    </row>
    <row r="19" spans="1:16" x14ac:dyDescent="0.3">
      <c r="A19" s="40">
        <v>15</v>
      </c>
      <c r="B19" s="41" t="e">
        <f>VLOOKUP(A19,Active!#REF!,2,FALSE)</f>
        <v>#REF!</v>
      </c>
      <c r="C19" s="40" t="e">
        <f>VLOOKUP(A19,Active!#REF!,3,FALSE)</f>
        <v>#REF!</v>
      </c>
      <c r="D19" s="40" t="e">
        <f>VLOOKUP(A19,Active!#REF!,6,FALSE)</f>
        <v>#REF!</v>
      </c>
      <c r="E19" s="41" t="e">
        <f>VLOOKUP(A19,Active!#REF!,9,FALSE)</f>
        <v>#REF!</v>
      </c>
      <c r="F19" s="40" t="e">
        <f>VLOOKUP(A19,Active!#REF!,12,FALSE)</f>
        <v>#REF!</v>
      </c>
      <c r="G19" s="42" t="e">
        <f>VLOOKUP(A19,Active!#REF!,17,FALSE)</f>
        <v>#REF!</v>
      </c>
      <c r="H19" s="42" t="e">
        <f>VLOOKUP(A19,Active!#REF!,18,FALSE)</f>
        <v>#REF!</v>
      </c>
      <c r="I19" s="42" t="e">
        <f>VLOOKUP(A19,Active!#REF!,24,FALSE)</f>
        <v>#REF!</v>
      </c>
      <c r="J19" s="42" t="e">
        <f>VLOOKUP(A19,Active!#REF!,25,FALSE)</f>
        <v>#REF!</v>
      </c>
      <c r="K19" s="40"/>
      <c r="L19" s="40"/>
      <c r="M19" s="40"/>
      <c r="N19" s="40"/>
      <c r="P19" s="2"/>
    </row>
    <row r="20" spans="1:16" x14ac:dyDescent="0.3">
      <c r="A20" s="40">
        <v>70</v>
      </c>
      <c r="B20" s="41" t="e">
        <f>VLOOKUP(A20,Active!#REF!,2,FALSE)</f>
        <v>#REF!</v>
      </c>
      <c r="C20" s="40" t="e">
        <f>VLOOKUP(A20,Active!#REF!,3,FALSE)</f>
        <v>#REF!</v>
      </c>
      <c r="D20" s="40" t="e">
        <f>VLOOKUP(A20,Active!#REF!,6,FALSE)</f>
        <v>#REF!</v>
      </c>
      <c r="E20" s="41" t="e">
        <f>VLOOKUP(A20,Active!#REF!,9,FALSE)</f>
        <v>#REF!</v>
      </c>
      <c r="F20" s="40" t="e">
        <f>VLOOKUP(A20,Active!#REF!,12,FALSE)</f>
        <v>#REF!</v>
      </c>
      <c r="G20" s="42" t="e">
        <f>VLOOKUP(A20,Active!#REF!,17,FALSE)</f>
        <v>#REF!</v>
      </c>
      <c r="H20" s="42" t="e">
        <f>VLOOKUP(A20,Active!#REF!,18,FALSE)</f>
        <v>#REF!</v>
      </c>
      <c r="I20" s="42" t="e">
        <f>VLOOKUP(A20,Active!#REF!,24,FALSE)</f>
        <v>#REF!</v>
      </c>
      <c r="J20" s="42" t="e">
        <f>VLOOKUP(A20,Active!#REF!,25,FALSE)</f>
        <v>#REF!</v>
      </c>
      <c r="K20" s="40"/>
      <c r="L20" s="40"/>
      <c r="M20" s="40"/>
      <c r="N20" s="40"/>
      <c r="P20" s="2"/>
    </row>
    <row r="21" spans="1:16" x14ac:dyDescent="0.3">
      <c r="A21" s="40">
        <v>106</v>
      </c>
      <c r="B21" s="41" t="e">
        <f>VLOOKUP(A21,Active!#REF!,2,FALSE)</f>
        <v>#REF!</v>
      </c>
      <c r="C21" s="40" t="e">
        <f>VLOOKUP(A21,Active!#REF!,3,FALSE)</f>
        <v>#REF!</v>
      </c>
      <c r="D21" s="40" t="e">
        <f>VLOOKUP(A21,Active!#REF!,6,FALSE)</f>
        <v>#REF!</v>
      </c>
      <c r="E21" s="41" t="e">
        <f>VLOOKUP(A21,Active!#REF!,9,FALSE)</f>
        <v>#REF!</v>
      </c>
      <c r="F21" s="40" t="e">
        <f>VLOOKUP(A21,Active!#REF!,12,FALSE)</f>
        <v>#REF!</v>
      </c>
      <c r="G21" s="42" t="e">
        <f>VLOOKUP(A21,Active!#REF!,17,FALSE)</f>
        <v>#REF!</v>
      </c>
      <c r="H21" s="42" t="e">
        <f>VLOOKUP(A21,Active!#REF!,18,FALSE)</f>
        <v>#REF!</v>
      </c>
      <c r="I21" s="42" t="e">
        <f>VLOOKUP(A21,Active!#REF!,24,FALSE)</f>
        <v>#REF!</v>
      </c>
      <c r="J21" s="42" t="e">
        <f>VLOOKUP(A21,Active!#REF!,25,FALSE)</f>
        <v>#REF!</v>
      </c>
      <c r="K21" s="40"/>
      <c r="L21" s="40"/>
      <c r="M21" s="40"/>
      <c r="N21" s="40"/>
      <c r="P21" s="2"/>
    </row>
    <row r="22" spans="1:16" x14ac:dyDescent="0.3">
      <c r="A22" s="40">
        <v>102</v>
      </c>
      <c r="B22" s="41" t="e">
        <f>VLOOKUP(A22,Active!#REF!,2,FALSE)</f>
        <v>#REF!</v>
      </c>
      <c r="C22" s="40" t="e">
        <f>VLOOKUP(A22,Active!#REF!,3,FALSE)</f>
        <v>#REF!</v>
      </c>
      <c r="D22" s="40" t="e">
        <f>VLOOKUP(A22,Active!#REF!,6,FALSE)</f>
        <v>#REF!</v>
      </c>
      <c r="E22" s="41" t="e">
        <f>VLOOKUP(A22,Active!#REF!,9,FALSE)</f>
        <v>#REF!</v>
      </c>
      <c r="F22" s="40" t="e">
        <f>VLOOKUP(A22,Active!#REF!,12,FALSE)</f>
        <v>#REF!</v>
      </c>
      <c r="G22" s="42" t="e">
        <f>VLOOKUP(A22,Active!#REF!,17,FALSE)</f>
        <v>#REF!</v>
      </c>
      <c r="H22" s="42" t="e">
        <f>VLOOKUP(A22,Active!#REF!,18,FALSE)</f>
        <v>#REF!</v>
      </c>
      <c r="I22" s="42" t="e">
        <f>VLOOKUP(A22,Active!#REF!,24,FALSE)</f>
        <v>#REF!</v>
      </c>
      <c r="J22" s="42" t="e">
        <f>VLOOKUP(A22,Active!#REF!,25,FALSE)</f>
        <v>#REF!</v>
      </c>
      <c r="K22" s="40"/>
      <c r="L22" s="40"/>
      <c r="M22" s="40"/>
      <c r="N22" s="40"/>
      <c r="P22" s="2"/>
    </row>
    <row r="23" spans="1:16" x14ac:dyDescent="0.3">
      <c r="A23" s="40">
        <v>50</v>
      </c>
      <c r="B23" s="41" t="e">
        <f>VLOOKUP(A23,Active!#REF!,2,FALSE)</f>
        <v>#REF!</v>
      </c>
      <c r="C23" s="40" t="e">
        <f>VLOOKUP(A23,Active!#REF!,3,FALSE)</f>
        <v>#REF!</v>
      </c>
      <c r="D23" s="40" t="e">
        <f>VLOOKUP(A23,Active!#REF!,6,FALSE)</f>
        <v>#REF!</v>
      </c>
      <c r="E23" s="41" t="e">
        <f>VLOOKUP(A23,Active!#REF!,9,FALSE)</f>
        <v>#REF!</v>
      </c>
      <c r="F23" s="40" t="e">
        <f>VLOOKUP(A23,Active!#REF!,12,FALSE)</f>
        <v>#REF!</v>
      </c>
      <c r="G23" s="42" t="e">
        <f>VLOOKUP(A23,Active!#REF!,17,FALSE)</f>
        <v>#REF!</v>
      </c>
      <c r="H23" s="42" t="e">
        <f>VLOOKUP(A23,Active!#REF!,18,FALSE)</f>
        <v>#REF!</v>
      </c>
      <c r="I23" s="42" t="e">
        <f>VLOOKUP(A23,Active!#REF!,24,FALSE)</f>
        <v>#REF!</v>
      </c>
      <c r="J23" s="42" t="e">
        <f>VLOOKUP(A23,Active!#REF!,25,FALSE)</f>
        <v>#REF!</v>
      </c>
      <c r="K23" s="40"/>
      <c r="L23" s="40"/>
      <c r="M23" s="40"/>
      <c r="N23" s="40"/>
      <c r="P23" s="2"/>
    </row>
    <row r="24" spans="1:16" x14ac:dyDescent="0.3">
      <c r="A24" s="40">
        <v>57</v>
      </c>
      <c r="B24" s="41" t="e">
        <f>VLOOKUP(A24,Active!#REF!,2,FALSE)</f>
        <v>#REF!</v>
      </c>
      <c r="C24" s="40" t="e">
        <f>VLOOKUP(A24,Active!#REF!,3,FALSE)</f>
        <v>#REF!</v>
      </c>
      <c r="D24" s="40" t="e">
        <f>VLOOKUP(A24,Active!#REF!,6,FALSE)</f>
        <v>#REF!</v>
      </c>
      <c r="E24" s="41" t="e">
        <f>VLOOKUP(A24,Active!#REF!,9,FALSE)</f>
        <v>#REF!</v>
      </c>
      <c r="F24" s="40" t="e">
        <f>VLOOKUP(A24,Active!#REF!,12,FALSE)</f>
        <v>#REF!</v>
      </c>
      <c r="G24" s="42" t="e">
        <f>VLOOKUP(A24,Active!#REF!,17,FALSE)</f>
        <v>#REF!</v>
      </c>
      <c r="H24" s="42" t="e">
        <f>VLOOKUP(A24,Active!#REF!,18,FALSE)</f>
        <v>#REF!</v>
      </c>
      <c r="I24" s="42" t="e">
        <f>VLOOKUP(A24,Active!#REF!,24,FALSE)</f>
        <v>#REF!</v>
      </c>
      <c r="J24" s="42" t="e">
        <f>VLOOKUP(A24,Active!#REF!,25,FALSE)</f>
        <v>#REF!</v>
      </c>
      <c r="K24" s="40"/>
      <c r="L24" s="40"/>
      <c r="M24" s="40"/>
      <c r="N24" s="40"/>
      <c r="P24" s="2"/>
    </row>
    <row r="25" spans="1:16" x14ac:dyDescent="0.3">
      <c r="A25" s="40">
        <v>87</v>
      </c>
      <c r="B25" s="41" t="e">
        <f>VLOOKUP(A25,Active!#REF!,2,FALSE)</f>
        <v>#REF!</v>
      </c>
      <c r="C25" s="40" t="e">
        <f>VLOOKUP(A25,Active!#REF!,3,FALSE)</f>
        <v>#REF!</v>
      </c>
      <c r="D25" s="40" t="e">
        <f>VLOOKUP(A25,Active!#REF!,6,FALSE)</f>
        <v>#REF!</v>
      </c>
      <c r="E25" s="41" t="e">
        <f>VLOOKUP(A25,Active!#REF!,9,FALSE)</f>
        <v>#REF!</v>
      </c>
      <c r="F25" s="40" t="e">
        <f>VLOOKUP(A25,Active!#REF!,12,FALSE)</f>
        <v>#REF!</v>
      </c>
      <c r="G25" s="42" t="e">
        <f>VLOOKUP(A25,Active!#REF!,17,FALSE)</f>
        <v>#REF!</v>
      </c>
      <c r="H25" s="42" t="e">
        <f>VLOOKUP(A25,Active!#REF!,18,FALSE)</f>
        <v>#REF!</v>
      </c>
      <c r="I25" s="42" t="e">
        <f>VLOOKUP(A25,Active!#REF!,24,FALSE)</f>
        <v>#REF!</v>
      </c>
      <c r="J25" s="42" t="e">
        <f>VLOOKUP(A25,Active!#REF!,25,FALSE)</f>
        <v>#REF!</v>
      </c>
      <c r="K25" s="40"/>
      <c r="L25" s="40"/>
      <c r="M25" s="40"/>
      <c r="N25" s="40"/>
      <c r="P25" s="2"/>
    </row>
    <row r="26" spans="1:16" x14ac:dyDescent="0.3">
      <c r="A26" s="40">
        <v>64</v>
      </c>
      <c r="B26" s="41" t="e">
        <f>VLOOKUP(A26,Active!#REF!,2,FALSE)</f>
        <v>#REF!</v>
      </c>
      <c r="C26" s="40" t="e">
        <f>VLOOKUP(A26,Active!#REF!,3,FALSE)</f>
        <v>#REF!</v>
      </c>
      <c r="D26" s="40" t="e">
        <f>VLOOKUP(A26,Active!#REF!,6,FALSE)</f>
        <v>#REF!</v>
      </c>
      <c r="E26" s="41" t="e">
        <f>VLOOKUP(A26,Active!#REF!,9,FALSE)</f>
        <v>#REF!</v>
      </c>
      <c r="F26" s="40" t="e">
        <f>VLOOKUP(A26,Active!#REF!,12,FALSE)</f>
        <v>#REF!</v>
      </c>
      <c r="G26" s="42" t="e">
        <f>VLOOKUP(A26,Active!#REF!,17,FALSE)</f>
        <v>#REF!</v>
      </c>
      <c r="H26" s="42" t="e">
        <f>VLOOKUP(A26,Active!#REF!,18,FALSE)</f>
        <v>#REF!</v>
      </c>
      <c r="I26" s="42" t="e">
        <f>VLOOKUP(A26,Active!#REF!,24,FALSE)</f>
        <v>#REF!</v>
      </c>
      <c r="J26" s="42" t="e">
        <f>VLOOKUP(A26,Active!#REF!,25,FALSE)</f>
        <v>#REF!</v>
      </c>
      <c r="K26" s="40"/>
      <c r="L26" s="40"/>
      <c r="M26" s="40"/>
      <c r="N26" s="40"/>
      <c r="P26" s="2"/>
    </row>
    <row r="27" spans="1:16" x14ac:dyDescent="0.3">
      <c r="A27" s="40">
        <v>67</v>
      </c>
      <c r="B27" s="41" t="e">
        <f>VLOOKUP(A27,Active!#REF!,2,FALSE)</f>
        <v>#REF!</v>
      </c>
      <c r="C27" s="40" t="e">
        <f>VLOOKUP(A27,Active!#REF!,3,FALSE)</f>
        <v>#REF!</v>
      </c>
      <c r="D27" s="40" t="e">
        <f>VLOOKUP(A27,Active!#REF!,6,FALSE)</f>
        <v>#REF!</v>
      </c>
      <c r="E27" s="41" t="e">
        <f>VLOOKUP(A27,Active!#REF!,9,FALSE)</f>
        <v>#REF!</v>
      </c>
      <c r="F27" s="40" t="e">
        <f>VLOOKUP(A27,Active!#REF!,12,FALSE)</f>
        <v>#REF!</v>
      </c>
      <c r="G27" s="42" t="e">
        <f>VLOOKUP(A27,Active!#REF!,17,FALSE)</f>
        <v>#REF!</v>
      </c>
      <c r="H27" s="42" t="e">
        <f>VLOOKUP(A27,Active!#REF!,18,FALSE)</f>
        <v>#REF!</v>
      </c>
      <c r="I27" s="42" t="e">
        <f>VLOOKUP(A27,Active!#REF!,24,FALSE)</f>
        <v>#REF!</v>
      </c>
      <c r="J27" s="42" t="e">
        <f>VLOOKUP(A27,Active!#REF!,25,FALSE)</f>
        <v>#REF!</v>
      </c>
      <c r="K27" s="40"/>
      <c r="L27" s="40"/>
      <c r="M27" s="40"/>
      <c r="N27" s="40"/>
      <c r="P27" s="2"/>
    </row>
    <row r="28" spans="1:16" x14ac:dyDescent="0.3">
      <c r="A28" s="40">
        <v>120</v>
      </c>
      <c r="B28" s="41" t="e">
        <f>VLOOKUP(A28,Active!#REF!,2,FALSE)</f>
        <v>#REF!</v>
      </c>
      <c r="C28" s="40" t="e">
        <f>VLOOKUP(A28,Active!#REF!,3,FALSE)</f>
        <v>#REF!</v>
      </c>
      <c r="D28" s="40" t="e">
        <f>VLOOKUP(A28,Active!#REF!,6,FALSE)</f>
        <v>#REF!</v>
      </c>
      <c r="E28" s="41" t="e">
        <f>VLOOKUP(A28,Active!#REF!,9,FALSE)</f>
        <v>#REF!</v>
      </c>
      <c r="F28" s="40" t="e">
        <f>VLOOKUP(A28,Active!#REF!,12,FALSE)</f>
        <v>#REF!</v>
      </c>
      <c r="G28" s="42" t="e">
        <f>VLOOKUP(A28,Active!#REF!,17,FALSE)</f>
        <v>#REF!</v>
      </c>
      <c r="H28" s="42" t="e">
        <f>VLOOKUP(A28,Active!#REF!,18,FALSE)</f>
        <v>#REF!</v>
      </c>
      <c r="I28" s="42" t="e">
        <f>VLOOKUP(A28,Active!#REF!,24,FALSE)</f>
        <v>#REF!</v>
      </c>
      <c r="J28" s="42" t="e">
        <f>VLOOKUP(A28,Active!#REF!,25,FALSE)</f>
        <v>#REF!</v>
      </c>
      <c r="K28" s="40"/>
      <c r="L28" s="40"/>
      <c r="M28" s="40"/>
      <c r="N28" s="40"/>
      <c r="P28" s="2"/>
    </row>
    <row r="29" spans="1:16" x14ac:dyDescent="0.3">
      <c r="A29" s="40">
        <v>121</v>
      </c>
      <c r="B29" s="41" t="e">
        <f>VLOOKUP(A29,Active!#REF!,2,FALSE)</f>
        <v>#REF!</v>
      </c>
      <c r="C29" s="40" t="e">
        <f>VLOOKUP(A29,Active!#REF!,3,FALSE)</f>
        <v>#REF!</v>
      </c>
      <c r="D29" s="40" t="e">
        <f>VLOOKUP(A29,Active!#REF!,6,FALSE)</f>
        <v>#REF!</v>
      </c>
      <c r="E29" s="41" t="e">
        <f>VLOOKUP(A29,Active!#REF!,9,FALSE)</f>
        <v>#REF!</v>
      </c>
      <c r="F29" s="40" t="e">
        <f>VLOOKUP(A29,Active!#REF!,12,FALSE)</f>
        <v>#REF!</v>
      </c>
      <c r="G29" s="42" t="e">
        <f>VLOOKUP(A29,Active!#REF!,17,FALSE)</f>
        <v>#REF!</v>
      </c>
      <c r="H29" s="42" t="e">
        <f>VLOOKUP(A29,Active!#REF!,18,FALSE)</f>
        <v>#REF!</v>
      </c>
      <c r="I29" s="42" t="e">
        <f>VLOOKUP(A29,Active!#REF!,24,FALSE)</f>
        <v>#REF!</v>
      </c>
      <c r="J29" s="42" t="e">
        <f>VLOOKUP(A29,Active!#REF!,25,FALSE)</f>
        <v>#REF!</v>
      </c>
      <c r="K29" s="40"/>
      <c r="L29" s="40"/>
      <c r="M29" s="40"/>
      <c r="N29" s="40"/>
      <c r="P29" s="2"/>
    </row>
    <row r="30" spans="1:16" x14ac:dyDescent="0.3">
      <c r="A30" s="40">
        <v>123</v>
      </c>
      <c r="B30" s="41" t="e">
        <f>VLOOKUP(A30,Active!#REF!,2,FALSE)</f>
        <v>#REF!</v>
      </c>
      <c r="C30" s="40" t="e">
        <f>VLOOKUP(A30,Active!#REF!,3,FALSE)</f>
        <v>#REF!</v>
      </c>
      <c r="D30" s="40" t="e">
        <f>VLOOKUP(A30,Active!#REF!,6,FALSE)</f>
        <v>#REF!</v>
      </c>
      <c r="E30" s="41" t="e">
        <f>VLOOKUP(A30,Active!#REF!,9,FALSE)</f>
        <v>#REF!</v>
      </c>
      <c r="F30" s="40" t="e">
        <f>VLOOKUP(A30,Active!#REF!,12,FALSE)</f>
        <v>#REF!</v>
      </c>
      <c r="G30" s="42" t="e">
        <f>VLOOKUP(A30,Active!#REF!,17,FALSE)</f>
        <v>#REF!</v>
      </c>
      <c r="H30" s="42" t="e">
        <f>VLOOKUP(A30,Active!#REF!,18,FALSE)</f>
        <v>#REF!</v>
      </c>
      <c r="I30" s="42" t="e">
        <f>VLOOKUP(A30,Active!#REF!,24,FALSE)</f>
        <v>#REF!</v>
      </c>
      <c r="J30" s="42" t="e">
        <f>VLOOKUP(A30,Active!#REF!,25,FALSE)</f>
        <v>#REF!</v>
      </c>
      <c r="K30" s="40"/>
      <c r="L30" s="40"/>
      <c r="M30" s="40"/>
      <c r="N30" s="40"/>
      <c r="P30" s="2"/>
    </row>
    <row r="31" spans="1:16" x14ac:dyDescent="0.3">
      <c r="A31" s="40">
        <v>125</v>
      </c>
      <c r="B31" s="41" t="e">
        <f>VLOOKUP(A31,Active!#REF!,2,FALSE)</f>
        <v>#REF!</v>
      </c>
      <c r="C31" s="40" t="e">
        <f>VLOOKUP(A31,Active!#REF!,3,FALSE)</f>
        <v>#REF!</v>
      </c>
      <c r="D31" s="40" t="e">
        <f>VLOOKUP(A31,Active!#REF!,6,FALSE)</f>
        <v>#REF!</v>
      </c>
      <c r="E31" s="41" t="e">
        <f>VLOOKUP(A31,Active!#REF!,9,FALSE)</f>
        <v>#REF!</v>
      </c>
      <c r="F31" s="40" t="e">
        <f>VLOOKUP(A31,Active!#REF!,12,FALSE)</f>
        <v>#REF!</v>
      </c>
      <c r="G31" s="42" t="e">
        <f>VLOOKUP(A31,Active!#REF!,17,FALSE)</f>
        <v>#REF!</v>
      </c>
      <c r="H31" s="42" t="e">
        <f>VLOOKUP(A31,Active!#REF!,18,FALSE)</f>
        <v>#REF!</v>
      </c>
      <c r="I31" s="42" t="e">
        <f>VLOOKUP(A31,Active!#REF!,24,FALSE)</f>
        <v>#REF!</v>
      </c>
      <c r="J31" s="42" t="e">
        <f>VLOOKUP(A31,Active!#REF!,25,FALSE)</f>
        <v>#REF!</v>
      </c>
      <c r="K31" s="40"/>
      <c r="L31" s="40"/>
      <c r="M31" s="40"/>
      <c r="N31" s="40"/>
      <c r="P31" s="2"/>
    </row>
    <row r="32" spans="1:16" x14ac:dyDescent="0.3">
      <c r="A32" s="40">
        <v>89</v>
      </c>
      <c r="B32" s="41" t="e">
        <f>VLOOKUP(A32,Active!#REF!,2,FALSE)</f>
        <v>#REF!</v>
      </c>
      <c r="C32" s="40" t="e">
        <f>VLOOKUP(A32,Active!#REF!,3,FALSE)</f>
        <v>#REF!</v>
      </c>
      <c r="D32" s="40" t="e">
        <f>VLOOKUP(A32,Active!#REF!,6,FALSE)</f>
        <v>#REF!</v>
      </c>
      <c r="E32" s="41" t="e">
        <f>VLOOKUP(A32,Active!#REF!,9,FALSE)</f>
        <v>#REF!</v>
      </c>
      <c r="F32" s="40" t="e">
        <f>VLOOKUP(A32,Active!#REF!,12,FALSE)</f>
        <v>#REF!</v>
      </c>
      <c r="G32" s="42" t="e">
        <f>VLOOKUP(A32,Active!#REF!,17,FALSE)</f>
        <v>#REF!</v>
      </c>
      <c r="H32" s="42" t="e">
        <f>VLOOKUP(A32,Active!#REF!,18,FALSE)</f>
        <v>#REF!</v>
      </c>
      <c r="I32" s="42" t="e">
        <f>VLOOKUP(A32,Active!#REF!,24,FALSE)</f>
        <v>#REF!</v>
      </c>
      <c r="J32" s="42" t="e">
        <f>VLOOKUP(A32,Active!#REF!,25,FALSE)</f>
        <v>#REF!</v>
      </c>
      <c r="K32" s="40"/>
      <c r="L32" s="40"/>
      <c r="M32" s="40"/>
      <c r="N32" s="40"/>
      <c r="P32" s="2"/>
    </row>
    <row r="33" spans="1:16" x14ac:dyDescent="0.3">
      <c r="A33" s="40">
        <v>113</v>
      </c>
      <c r="B33" s="41" t="e">
        <f>VLOOKUP(A33,Active!#REF!,2,FALSE)</f>
        <v>#REF!</v>
      </c>
      <c r="C33" s="40" t="e">
        <f>VLOOKUP(A33,Active!#REF!,3,FALSE)</f>
        <v>#REF!</v>
      </c>
      <c r="D33" s="40" t="e">
        <f>VLOOKUP(A33,Active!#REF!,6,FALSE)</f>
        <v>#REF!</v>
      </c>
      <c r="E33" s="41" t="e">
        <f>VLOOKUP(A33,Active!#REF!,9,FALSE)</f>
        <v>#REF!</v>
      </c>
      <c r="F33" s="40" t="e">
        <f>VLOOKUP(A33,Active!#REF!,12,FALSE)</f>
        <v>#REF!</v>
      </c>
      <c r="G33" s="42" t="e">
        <f>VLOOKUP(A33,Active!#REF!,17,FALSE)</f>
        <v>#REF!</v>
      </c>
      <c r="H33" s="42" t="e">
        <f>VLOOKUP(A33,Active!#REF!,18,FALSE)</f>
        <v>#REF!</v>
      </c>
      <c r="I33" s="42" t="e">
        <f>VLOOKUP(A33,Active!#REF!,24,FALSE)</f>
        <v>#REF!</v>
      </c>
      <c r="J33" s="42" t="e">
        <f>VLOOKUP(A33,Active!#REF!,25,FALSE)</f>
        <v>#REF!</v>
      </c>
      <c r="K33" s="40"/>
      <c r="L33" s="40"/>
      <c r="M33" s="40"/>
      <c r="N33" s="40"/>
      <c r="P33" s="2"/>
    </row>
    <row r="34" spans="1:16" x14ac:dyDescent="0.3">
      <c r="A34" s="40">
        <v>68</v>
      </c>
      <c r="B34" s="41" t="e">
        <f>VLOOKUP(A34,Active!#REF!,2,FALSE)</f>
        <v>#REF!</v>
      </c>
      <c r="C34" s="40" t="e">
        <f>VLOOKUP(A34,Active!#REF!,3,FALSE)</f>
        <v>#REF!</v>
      </c>
      <c r="D34" s="40" t="e">
        <f>VLOOKUP(A34,Active!#REF!,6,FALSE)</f>
        <v>#REF!</v>
      </c>
      <c r="E34" s="41" t="e">
        <f>VLOOKUP(A34,Active!#REF!,9,FALSE)</f>
        <v>#REF!</v>
      </c>
      <c r="F34" s="40" t="e">
        <f>VLOOKUP(A34,Active!#REF!,12,FALSE)</f>
        <v>#REF!</v>
      </c>
      <c r="G34" s="42" t="e">
        <f>VLOOKUP(A34,Active!#REF!,17,FALSE)</f>
        <v>#REF!</v>
      </c>
      <c r="H34" s="42" t="e">
        <f>VLOOKUP(A34,Active!#REF!,18,FALSE)</f>
        <v>#REF!</v>
      </c>
      <c r="I34" s="42" t="e">
        <f>VLOOKUP(A34,Active!#REF!,24,FALSE)</f>
        <v>#REF!</v>
      </c>
      <c r="J34" s="42" t="e">
        <f>VLOOKUP(A34,Active!#REF!,25,FALSE)</f>
        <v>#REF!</v>
      </c>
      <c r="K34" s="40"/>
      <c r="L34" s="40"/>
      <c r="M34" s="40"/>
      <c r="N34" s="40"/>
      <c r="P34" s="2"/>
    </row>
    <row r="35" spans="1:16" x14ac:dyDescent="0.3">
      <c r="A35" s="40">
        <v>91</v>
      </c>
      <c r="B35" s="41" t="e">
        <f>VLOOKUP(A35,Active!#REF!,2,FALSE)</f>
        <v>#REF!</v>
      </c>
      <c r="C35" s="40" t="e">
        <f>VLOOKUP(A35,Active!#REF!,3,FALSE)</f>
        <v>#REF!</v>
      </c>
      <c r="D35" s="40" t="e">
        <f>VLOOKUP(A35,Active!#REF!,6,FALSE)</f>
        <v>#REF!</v>
      </c>
      <c r="E35" s="41" t="e">
        <f>VLOOKUP(A35,Active!#REF!,9,FALSE)</f>
        <v>#REF!</v>
      </c>
      <c r="F35" s="40" t="e">
        <f>VLOOKUP(A35,Active!#REF!,12,FALSE)</f>
        <v>#REF!</v>
      </c>
      <c r="G35" s="42" t="e">
        <f>VLOOKUP(A35,Active!#REF!,17,FALSE)</f>
        <v>#REF!</v>
      </c>
      <c r="H35" s="42" t="e">
        <f>VLOOKUP(A35,Active!#REF!,18,FALSE)</f>
        <v>#REF!</v>
      </c>
      <c r="I35" s="42" t="e">
        <f>VLOOKUP(A35,Active!#REF!,24,FALSE)</f>
        <v>#REF!</v>
      </c>
      <c r="J35" s="42" t="e">
        <f>VLOOKUP(A35,Active!#REF!,25,FALSE)</f>
        <v>#REF!</v>
      </c>
      <c r="K35" s="40"/>
      <c r="L35" s="40"/>
      <c r="M35" s="40"/>
      <c r="N35" s="40"/>
      <c r="P35" s="2"/>
    </row>
    <row r="36" spans="1:16" x14ac:dyDescent="0.3">
      <c r="A36" s="40">
        <v>105</v>
      </c>
      <c r="B36" s="41" t="e">
        <f>VLOOKUP(A36,Active!#REF!,2,FALSE)</f>
        <v>#REF!</v>
      </c>
      <c r="C36" s="40" t="e">
        <f>VLOOKUP(A36,Active!#REF!,3,FALSE)</f>
        <v>#REF!</v>
      </c>
      <c r="D36" s="40" t="e">
        <f>VLOOKUP(A36,Active!#REF!,6,FALSE)</f>
        <v>#REF!</v>
      </c>
      <c r="E36" s="41" t="e">
        <f>VLOOKUP(A36,Active!#REF!,9,FALSE)</f>
        <v>#REF!</v>
      </c>
      <c r="F36" s="40" t="e">
        <f>VLOOKUP(A36,Active!#REF!,12,FALSE)</f>
        <v>#REF!</v>
      </c>
      <c r="G36" s="42" t="e">
        <f>VLOOKUP(A36,Active!#REF!,17,FALSE)</f>
        <v>#REF!</v>
      </c>
      <c r="H36" s="42" t="e">
        <f>VLOOKUP(A36,Active!#REF!,18,FALSE)</f>
        <v>#REF!</v>
      </c>
      <c r="I36" s="42" t="e">
        <f>VLOOKUP(A36,Active!#REF!,24,FALSE)</f>
        <v>#REF!</v>
      </c>
      <c r="J36" s="42" t="e">
        <f>VLOOKUP(A36,Active!#REF!,25,FALSE)</f>
        <v>#REF!</v>
      </c>
      <c r="K36" s="40"/>
      <c r="L36" s="40"/>
      <c r="M36" s="40"/>
      <c r="N36" s="40"/>
      <c r="P36" s="2"/>
    </row>
    <row r="37" spans="1:16" x14ac:dyDescent="0.3">
      <c r="A37" s="40">
        <v>63</v>
      </c>
      <c r="B37" s="41" t="e">
        <f>VLOOKUP(A37,Active!#REF!,2,FALSE)</f>
        <v>#REF!</v>
      </c>
      <c r="C37" s="40" t="e">
        <f>VLOOKUP(A37,Active!#REF!,3,FALSE)</f>
        <v>#REF!</v>
      </c>
      <c r="D37" s="40" t="e">
        <f>VLOOKUP(A37,Active!#REF!,6,FALSE)</f>
        <v>#REF!</v>
      </c>
      <c r="E37" s="41" t="e">
        <f>VLOOKUP(A37,Active!#REF!,9,FALSE)</f>
        <v>#REF!</v>
      </c>
      <c r="F37" s="40" t="e">
        <f>VLOOKUP(A37,Active!#REF!,12,FALSE)</f>
        <v>#REF!</v>
      </c>
      <c r="G37" s="42" t="e">
        <f>VLOOKUP(A37,Active!#REF!,17,FALSE)</f>
        <v>#REF!</v>
      </c>
      <c r="H37" s="42" t="e">
        <f>VLOOKUP(A37,Active!#REF!,18,FALSE)</f>
        <v>#REF!</v>
      </c>
      <c r="I37" s="42" t="e">
        <f>VLOOKUP(A37,Active!#REF!,24,FALSE)</f>
        <v>#REF!</v>
      </c>
      <c r="J37" s="42" t="e">
        <f>VLOOKUP(A37,Active!#REF!,25,FALSE)</f>
        <v>#REF!</v>
      </c>
      <c r="K37" s="40"/>
      <c r="L37" s="40"/>
      <c r="M37" s="40"/>
      <c r="N37" s="40"/>
      <c r="P37" s="2"/>
    </row>
    <row r="38" spans="1:16" x14ac:dyDescent="0.3">
      <c r="A38" s="40">
        <v>97</v>
      </c>
      <c r="B38" s="41" t="e">
        <f>VLOOKUP(A38,Active!#REF!,2,FALSE)</f>
        <v>#REF!</v>
      </c>
      <c r="C38" s="40" t="e">
        <f>VLOOKUP(A38,Active!#REF!,3,FALSE)</f>
        <v>#REF!</v>
      </c>
      <c r="D38" s="40" t="e">
        <f>VLOOKUP(A38,Active!#REF!,6,FALSE)</f>
        <v>#REF!</v>
      </c>
      <c r="E38" s="41" t="e">
        <f>VLOOKUP(A38,Active!#REF!,9,FALSE)</f>
        <v>#REF!</v>
      </c>
      <c r="F38" s="40" t="e">
        <f>VLOOKUP(A38,Active!#REF!,12,FALSE)</f>
        <v>#REF!</v>
      </c>
      <c r="G38" s="42" t="e">
        <f>VLOOKUP(A38,Active!#REF!,17,FALSE)</f>
        <v>#REF!</v>
      </c>
      <c r="H38" s="42" t="e">
        <f>VLOOKUP(A38,Active!#REF!,18,FALSE)</f>
        <v>#REF!</v>
      </c>
      <c r="I38" s="42" t="e">
        <f>VLOOKUP(A38,Active!#REF!,24,FALSE)</f>
        <v>#REF!</v>
      </c>
      <c r="J38" s="42" t="e">
        <f>VLOOKUP(A38,Active!#REF!,25,FALSE)</f>
        <v>#REF!</v>
      </c>
      <c r="K38" s="40"/>
      <c r="L38" s="40"/>
      <c r="M38" s="40"/>
      <c r="N38" s="40"/>
      <c r="P38" s="2"/>
    </row>
    <row r="39" spans="1:16" x14ac:dyDescent="0.3">
      <c r="A39" s="40">
        <v>104</v>
      </c>
      <c r="B39" s="41" t="e">
        <f>VLOOKUP(A39,Active!#REF!,2,FALSE)</f>
        <v>#REF!</v>
      </c>
      <c r="C39" s="40" t="e">
        <f>VLOOKUP(A39,Active!#REF!,3,FALSE)</f>
        <v>#REF!</v>
      </c>
      <c r="D39" s="40" t="e">
        <f>VLOOKUP(A39,Active!#REF!,6,FALSE)</f>
        <v>#REF!</v>
      </c>
      <c r="E39" s="41" t="e">
        <f>VLOOKUP(A39,Active!#REF!,9,FALSE)</f>
        <v>#REF!</v>
      </c>
      <c r="F39" s="40" t="e">
        <f>VLOOKUP(A39,Active!#REF!,12,FALSE)</f>
        <v>#REF!</v>
      </c>
      <c r="G39" s="42" t="e">
        <f>VLOOKUP(A39,Active!#REF!,17,FALSE)</f>
        <v>#REF!</v>
      </c>
      <c r="H39" s="42" t="e">
        <f>VLOOKUP(A39,Active!#REF!,18,FALSE)</f>
        <v>#REF!</v>
      </c>
      <c r="I39" s="42" t="e">
        <f>VLOOKUP(A39,Active!#REF!,24,FALSE)</f>
        <v>#REF!</v>
      </c>
      <c r="J39" s="42" t="e">
        <f>VLOOKUP(A39,Active!#REF!,25,FALSE)</f>
        <v>#REF!</v>
      </c>
      <c r="K39" s="40"/>
      <c r="L39" s="40"/>
      <c r="M39" s="40"/>
      <c r="N39" s="40"/>
      <c r="P39" s="2"/>
    </row>
    <row r="40" spans="1:16" x14ac:dyDescent="0.3">
      <c r="A40" s="40">
        <v>110</v>
      </c>
      <c r="B40" s="41" t="e">
        <f>VLOOKUP(A40,Active!#REF!,2,FALSE)</f>
        <v>#REF!</v>
      </c>
      <c r="C40" s="40" t="e">
        <f>VLOOKUP(A40,Active!#REF!,3,FALSE)</f>
        <v>#REF!</v>
      </c>
      <c r="D40" s="40" t="e">
        <f>VLOOKUP(A40,Active!#REF!,6,FALSE)</f>
        <v>#REF!</v>
      </c>
      <c r="E40" s="41" t="e">
        <f>VLOOKUP(A40,Active!#REF!,9,FALSE)</f>
        <v>#REF!</v>
      </c>
      <c r="F40" s="40" t="e">
        <f>VLOOKUP(A40,Active!#REF!,12,FALSE)</f>
        <v>#REF!</v>
      </c>
      <c r="G40" s="42" t="e">
        <f>VLOOKUP(A40,Active!#REF!,17,FALSE)</f>
        <v>#REF!</v>
      </c>
      <c r="H40" s="42" t="e">
        <f>VLOOKUP(A40,Active!#REF!,18,FALSE)</f>
        <v>#REF!</v>
      </c>
      <c r="I40" s="42" t="e">
        <f>VLOOKUP(A40,Active!#REF!,24,FALSE)</f>
        <v>#REF!</v>
      </c>
      <c r="J40" s="42" t="e">
        <f>VLOOKUP(A40,Active!#REF!,25,FALSE)</f>
        <v>#REF!</v>
      </c>
      <c r="K40" s="40"/>
      <c r="L40" s="40"/>
      <c r="M40" s="40"/>
      <c r="N40" s="40"/>
      <c r="P40" s="2"/>
    </row>
    <row r="41" spans="1:16" x14ac:dyDescent="0.3">
      <c r="A41" s="40">
        <v>72</v>
      </c>
      <c r="B41" s="41" t="e">
        <f>VLOOKUP(A41,Active!#REF!,2,FALSE)</f>
        <v>#REF!</v>
      </c>
      <c r="C41" s="40" t="e">
        <f>VLOOKUP(A41,Active!#REF!,3,FALSE)</f>
        <v>#REF!</v>
      </c>
      <c r="D41" s="40" t="e">
        <f>VLOOKUP(A41,Active!#REF!,6,FALSE)</f>
        <v>#REF!</v>
      </c>
      <c r="E41" s="41" t="e">
        <f>VLOOKUP(A41,Active!#REF!,9,FALSE)</f>
        <v>#REF!</v>
      </c>
      <c r="F41" s="40" t="e">
        <f>VLOOKUP(A41,Active!#REF!,12,FALSE)</f>
        <v>#REF!</v>
      </c>
      <c r="G41" s="42" t="e">
        <f>VLOOKUP(A41,Active!#REF!,17,FALSE)</f>
        <v>#REF!</v>
      </c>
      <c r="H41" s="42" t="e">
        <f>VLOOKUP(A41,Active!#REF!,18,FALSE)</f>
        <v>#REF!</v>
      </c>
      <c r="I41" s="42" t="e">
        <f>VLOOKUP(A41,Active!#REF!,24,FALSE)</f>
        <v>#REF!</v>
      </c>
      <c r="J41" s="42" t="e">
        <f>VLOOKUP(A41,Active!#REF!,25,FALSE)</f>
        <v>#REF!</v>
      </c>
      <c r="K41" s="40"/>
      <c r="L41" s="40"/>
      <c r="M41" s="40"/>
      <c r="N41" s="40"/>
      <c r="P41" s="2"/>
    </row>
    <row r="42" spans="1:16" x14ac:dyDescent="0.3">
      <c r="A42" s="40">
        <v>80</v>
      </c>
      <c r="B42" s="41" t="e">
        <f>VLOOKUP(A42,Active!#REF!,2,FALSE)</f>
        <v>#REF!</v>
      </c>
      <c r="C42" s="40" t="e">
        <f>VLOOKUP(A42,Active!#REF!,3,FALSE)</f>
        <v>#REF!</v>
      </c>
      <c r="D42" s="40" t="e">
        <f>VLOOKUP(A42,Active!#REF!,6,FALSE)</f>
        <v>#REF!</v>
      </c>
      <c r="E42" s="41" t="e">
        <f>VLOOKUP(A42,Active!#REF!,9,FALSE)</f>
        <v>#REF!</v>
      </c>
      <c r="F42" s="40" t="e">
        <f>VLOOKUP(A42,Active!#REF!,12,FALSE)</f>
        <v>#REF!</v>
      </c>
      <c r="G42" s="42" t="e">
        <f>VLOOKUP(A42,Active!#REF!,17,FALSE)</f>
        <v>#REF!</v>
      </c>
      <c r="H42" s="42" t="e">
        <f>VLOOKUP(A42,Active!#REF!,18,FALSE)</f>
        <v>#REF!</v>
      </c>
      <c r="I42" s="42" t="e">
        <f>VLOOKUP(A42,Active!#REF!,24,FALSE)</f>
        <v>#REF!</v>
      </c>
      <c r="J42" s="42" t="e">
        <f>VLOOKUP(A42,Active!#REF!,25,FALSE)</f>
        <v>#REF!</v>
      </c>
      <c r="K42" s="40"/>
      <c r="L42" s="40"/>
      <c r="M42" s="40"/>
      <c r="N42" s="40"/>
      <c r="P42" s="2"/>
    </row>
    <row r="43" spans="1:16" x14ac:dyDescent="0.3">
      <c r="A43" s="40">
        <v>5</v>
      </c>
      <c r="B43" s="41" t="e">
        <f>VLOOKUP(A43,Active!#REF!,2,FALSE)</f>
        <v>#REF!</v>
      </c>
      <c r="C43" s="40" t="e">
        <f>VLOOKUP(A43,Active!#REF!,3,FALSE)</f>
        <v>#REF!</v>
      </c>
      <c r="D43" s="40" t="e">
        <f>VLOOKUP(A43,Active!#REF!,6,FALSE)</f>
        <v>#REF!</v>
      </c>
      <c r="E43" s="41" t="e">
        <f>VLOOKUP(A43,Active!#REF!,9,FALSE)</f>
        <v>#REF!</v>
      </c>
      <c r="F43" s="40" t="e">
        <f>VLOOKUP(A43,Active!#REF!,12,FALSE)</f>
        <v>#REF!</v>
      </c>
      <c r="G43" s="42" t="e">
        <f>VLOOKUP(A43,Active!#REF!,17,FALSE)</f>
        <v>#REF!</v>
      </c>
      <c r="H43" s="42" t="e">
        <f>VLOOKUP(A43,Active!#REF!,18,FALSE)</f>
        <v>#REF!</v>
      </c>
      <c r="I43" s="42" t="e">
        <f>VLOOKUP(A43,Active!#REF!,24,FALSE)</f>
        <v>#REF!</v>
      </c>
      <c r="J43" s="42" t="e">
        <f>VLOOKUP(A43,Active!#REF!,25,FALSE)</f>
        <v>#REF!</v>
      </c>
      <c r="K43" s="40"/>
      <c r="L43" s="40"/>
      <c r="M43" s="40"/>
      <c r="N43" s="40"/>
      <c r="P43" s="2"/>
    </row>
    <row r="44" spans="1:16" x14ac:dyDescent="0.3">
      <c r="A44" s="40">
        <v>92</v>
      </c>
      <c r="B44" s="41" t="e">
        <f>VLOOKUP(A44,Active!#REF!,2,FALSE)</f>
        <v>#REF!</v>
      </c>
      <c r="C44" s="40" t="e">
        <f>VLOOKUP(A44,Active!#REF!,3,FALSE)</f>
        <v>#REF!</v>
      </c>
      <c r="D44" s="40" t="e">
        <f>VLOOKUP(A44,Active!#REF!,6,FALSE)</f>
        <v>#REF!</v>
      </c>
      <c r="E44" s="41" t="e">
        <f>VLOOKUP(A44,Active!#REF!,9,FALSE)</f>
        <v>#REF!</v>
      </c>
      <c r="F44" s="40" t="e">
        <f>VLOOKUP(A44,Active!#REF!,12,FALSE)</f>
        <v>#REF!</v>
      </c>
      <c r="G44" s="42" t="e">
        <f>VLOOKUP(A44,Active!#REF!,17,FALSE)</f>
        <v>#REF!</v>
      </c>
      <c r="H44" s="42" t="e">
        <f>VLOOKUP(A44,Active!#REF!,18,FALSE)</f>
        <v>#REF!</v>
      </c>
      <c r="I44" s="42" t="e">
        <f>VLOOKUP(A44,Active!#REF!,24,FALSE)</f>
        <v>#REF!</v>
      </c>
      <c r="J44" s="42" t="e">
        <f>VLOOKUP(A44,Active!#REF!,25,FALSE)</f>
        <v>#REF!</v>
      </c>
      <c r="K44" s="40"/>
      <c r="L44" s="40"/>
      <c r="M44" s="40"/>
      <c r="N44" s="40"/>
      <c r="P44" s="2"/>
    </row>
    <row r="45" spans="1:16" x14ac:dyDescent="0.3">
      <c r="A45" s="95">
        <v>31</v>
      </c>
      <c r="B45" s="96" t="e">
        <f>VLOOKUP(A45,Active!#REF!,2,FALSE)</f>
        <v>#REF!</v>
      </c>
      <c r="C45" s="95" t="e">
        <f>VLOOKUP(A45,Active!#REF!,3,FALSE)</f>
        <v>#REF!</v>
      </c>
      <c r="D45" s="95" t="e">
        <f>VLOOKUP(A45,Active!#REF!,6,FALSE)</f>
        <v>#REF!</v>
      </c>
      <c r="E45" s="96" t="e">
        <f>VLOOKUP(A45,Active!#REF!,9,FALSE)</f>
        <v>#REF!</v>
      </c>
      <c r="F45" s="95" t="e">
        <f>VLOOKUP(A45,Active!#REF!,12,FALSE)</f>
        <v>#REF!</v>
      </c>
      <c r="G45" s="97" t="e">
        <f>VLOOKUP(A45,Active!#REF!,17,FALSE)</f>
        <v>#REF!</v>
      </c>
      <c r="H45" s="97" t="e">
        <f>VLOOKUP(A45,Active!#REF!,18,FALSE)</f>
        <v>#REF!</v>
      </c>
      <c r="I45" s="97" t="e">
        <f>VLOOKUP(A45,Active!#REF!,24,FALSE)</f>
        <v>#REF!</v>
      </c>
      <c r="J45" s="97" t="e">
        <f>VLOOKUP(A45,Active!#REF!,25,FALSE)</f>
        <v>#REF!</v>
      </c>
      <c r="K45" s="98">
        <v>44089</v>
      </c>
      <c r="L45" s="95"/>
      <c r="M45" s="95"/>
      <c r="N45" s="95"/>
      <c r="P45" s="2"/>
    </row>
    <row r="46" spans="1:16" x14ac:dyDescent="0.3">
      <c r="A46" s="40">
        <v>61</v>
      </c>
      <c r="B46" s="41" t="e">
        <f>VLOOKUP(A46,Active!#REF!,2,FALSE)</f>
        <v>#REF!</v>
      </c>
      <c r="C46" s="40" t="e">
        <f>VLOOKUP(A46,Active!#REF!,3,FALSE)</f>
        <v>#REF!</v>
      </c>
      <c r="D46" s="40" t="e">
        <f>VLOOKUP(A46,Active!#REF!,6,FALSE)</f>
        <v>#REF!</v>
      </c>
      <c r="E46" s="41" t="e">
        <f>VLOOKUP(A46,Active!#REF!,9,FALSE)</f>
        <v>#REF!</v>
      </c>
      <c r="F46" s="40" t="e">
        <f>VLOOKUP(A46,Active!#REF!,12,FALSE)</f>
        <v>#REF!</v>
      </c>
      <c r="G46" s="42" t="e">
        <f>VLOOKUP(A46,Active!#REF!,17,FALSE)</f>
        <v>#REF!</v>
      </c>
      <c r="H46" s="42" t="e">
        <f>VLOOKUP(A46,Active!#REF!,18,FALSE)</f>
        <v>#REF!</v>
      </c>
      <c r="I46" s="42" t="e">
        <f>VLOOKUP(A46,Active!#REF!,24,FALSE)</f>
        <v>#REF!</v>
      </c>
      <c r="J46" s="42" t="e">
        <f>VLOOKUP(A46,Active!#REF!,25,FALSE)</f>
        <v>#REF!</v>
      </c>
      <c r="K46" s="94">
        <v>44089</v>
      </c>
      <c r="L46" s="94">
        <v>44090</v>
      </c>
      <c r="M46" s="40" t="s">
        <v>1630</v>
      </c>
      <c r="N46" s="40" t="s">
        <v>1631</v>
      </c>
      <c r="P46" s="2"/>
    </row>
    <row r="47" spans="1:16" x14ac:dyDescent="0.3">
      <c r="A47" s="40">
        <v>52</v>
      </c>
      <c r="B47" s="41" t="e">
        <f>VLOOKUP(A47,Active!#REF!,2,FALSE)</f>
        <v>#REF!</v>
      </c>
      <c r="C47" s="40" t="e">
        <f>VLOOKUP(A47,Active!#REF!,3,FALSE)</f>
        <v>#REF!</v>
      </c>
      <c r="D47" s="40" t="e">
        <f>VLOOKUP(A47,Active!#REF!,6,FALSE)</f>
        <v>#REF!</v>
      </c>
      <c r="E47" s="41" t="e">
        <f>VLOOKUP(A47,Active!#REF!,9,FALSE)</f>
        <v>#REF!</v>
      </c>
      <c r="F47" s="40" t="e">
        <f>VLOOKUP(A47,Active!#REF!,12,FALSE)</f>
        <v>#REF!</v>
      </c>
      <c r="G47" s="42" t="e">
        <f>VLOOKUP(A47,Active!#REF!,17,FALSE)</f>
        <v>#REF!</v>
      </c>
      <c r="H47" s="42" t="e">
        <f>VLOOKUP(A47,Active!#REF!,18,FALSE)</f>
        <v>#REF!</v>
      </c>
      <c r="I47" s="42" t="e">
        <f>VLOOKUP(A47,Active!#REF!,24,FALSE)</f>
        <v>#REF!</v>
      </c>
      <c r="J47" s="42" t="e">
        <f>VLOOKUP(A47,Active!#REF!,25,FALSE)</f>
        <v>#REF!</v>
      </c>
      <c r="K47" s="94">
        <v>44089</v>
      </c>
      <c r="L47" s="94">
        <v>44090</v>
      </c>
      <c r="M47" s="40" t="s">
        <v>1630</v>
      </c>
      <c r="N47" s="40" t="s">
        <v>1631</v>
      </c>
      <c r="P47" s="2"/>
    </row>
    <row r="48" spans="1:16" x14ac:dyDescent="0.3">
      <c r="A48" s="40">
        <v>60</v>
      </c>
      <c r="B48" s="41" t="e">
        <f>VLOOKUP(A48,Active!#REF!,2,FALSE)</f>
        <v>#REF!</v>
      </c>
      <c r="C48" s="40" t="e">
        <f>VLOOKUP(A48,Active!#REF!,3,FALSE)</f>
        <v>#REF!</v>
      </c>
      <c r="D48" s="40" t="e">
        <f>VLOOKUP(A48,Active!#REF!,6,FALSE)</f>
        <v>#REF!</v>
      </c>
      <c r="E48" s="41" t="e">
        <f>VLOOKUP(A48,Active!#REF!,9,FALSE)</f>
        <v>#REF!</v>
      </c>
      <c r="F48" s="40" t="e">
        <f>VLOOKUP(A48,Active!#REF!,12,FALSE)</f>
        <v>#REF!</v>
      </c>
      <c r="G48" s="42" t="e">
        <f>VLOOKUP(A48,Active!#REF!,17,FALSE)</f>
        <v>#REF!</v>
      </c>
      <c r="H48" s="42" t="e">
        <f>VLOOKUP(A48,Active!#REF!,18,FALSE)</f>
        <v>#REF!</v>
      </c>
      <c r="I48" s="42" t="e">
        <f>VLOOKUP(A48,Active!#REF!,24,FALSE)</f>
        <v>#REF!</v>
      </c>
      <c r="J48" s="42" t="e">
        <f>VLOOKUP(A48,Active!#REF!,25,FALSE)</f>
        <v>#REF!</v>
      </c>
      <c r="K48" s="94">
        <v>44089</v>
      </c>
      <c r="L48" s="94">
        <v>44090</v>
      </c>
      <c r="M48" s="40" t="s">
        <v>1630</v>
      </c>
      <c r="N48" s="40" t="s">
        <v>1631</v>
      </c>
      <c r="P48" s="2"/>
    </row>
    <row r="49" spans="1:16" x14ac:dyDescent="0.3">
      <c r="A49" s="40">
        <v>58</v>
      </c>
      <c r="B49" s="41" t="e">
        <f>VLOOKUP(A49,Active!#REF!,2,FALSE)</f>
        <v>#REF!</v>
      </c>
      <c r="C49" s="40" t="e">
        <f>VLOOKUP(A49,Active!#REF!,3,FALSE)</f>
        <v>#REF!</v>
      </c>
      <c r="D49" s="40" t="e">
        <f>VLOOKUP(A49,Active!#REF!,6,FALSE)</f>
        <v>#REF!</v>
      </c>
      <c r="E49" s="41" t="e">
        <f>VLOOKUP(A49,Active!#REF!,9,FALSE)</f>
        <v>#REF!</v>
      </c>
      <c r="F49" s="40" t="e">
        <f>VLOOKUP(A49,Active!#REF!,12,FALSE)</f>
        <v>#REF!</v>
      </c>
      <c r="G49" s="42" t="e">
        <f>VLOOKUP(A49,Active!#REF!,17,FALSE)</f>
        <v>#REF!</v>
      </c>
      <c r="H49" s="42" t="e">
        <f>VLOOKUP(A49,Active!#REF!,18,FALSE)</f>
        <v>#REF!</v>
      </c>
      <c r="I49" s="42" t="e">
        <f>VLOOKUP(A49,Active!#REF!,24,FALSE)</f>
        <v>#REF!</v>
      </c>
      <c r="J49" s="42" t="e">
        <f>VLOOKUP(A49,Active!#REF!,25,FALSE)</f>
        <v>#REF!</v>
      </c>
      <c r="K49" s="94">
        <v>44089</v>
      </c>
      <c r="L49" s="94">
        <v>44090</v>
      </c>
      <c r="M49" s="40" t="s">
        <v>1630</v>
      </c>
      <c r="N49" s="40" t="s">
        <v>1631</v>
      </c>
      <c r="P49" s="2"/>
    </row>
    <row r="50" spans="1:16" x14ac:dyDescent="0.3">
      <c r="A50" s="40">
        <v>49</v>
      </c>
      <c r="B50" s="41" t="e">
        <f>VLOOKUP(A50,Active!#REF!,2,FALSE)</f>
        <v>#REF!</v>
      </c>
      <c r="C50" s="40" t="e">
        <f>VLOOKUP(A50,Active!#REF!,3,FALSE)</f>
        <v>#REF!</v>
      </c>
      <c r="D50" s="40" t="e">
        <f>VLOOKUP(A50,Active!#REF!,6,FALSE)</f>
        <v>#REF!</v>
      </c>
      <c r="E50" s="41" t="e">
        <f>VLOOKUP(A50,Active!#REF!,9,FALSE)</f>
        <v>#REF!</v>
      </c>
      <c r="F50" s="40" t="e">
        <f>VLOOKUP(A50,Active!#REF!,12,FALSE)</f>
        <v>#REF!</v>
      </c>
      <c r="G50" s="42" t="e">
        <f>VLOOKUP(A50,Active!#REF!,17,FALSE)</f>
        <v>#REF!</v>
      </c>
      <c r="H50" s="42" t="e">
        <f>VLOOKUP(A50,Active!#REF!,18,FALSE)</f>
        <v>#REF!</v>
      </c>
      <c r="I50" s="42" t="e">
        <f>VLOOKUP(A50,Active!#REF!,24,FALSE)</f>
        <v>#REF!</v>
      </c>
      <c r="J50" s="42" t="e">
        <f>VLOOKUP(A50,Active!#REF!,25,FALSE)</f>
        <v>#REF!</v>
      </c>
      <c r="K50" s="94">
        <v>44089</v>
      </c>
      <c r="L50" s="94">
        <v>44090</v>
      </c>
      <c r="M50" s="40" t="s">
        <v>1630</v>
      </c>
      <c r="N50" s="40" t="s">
        <v>1631</v>
      </c>
      <c r="P50" s="2"/>
    </row>
    <row r="51" spans="1:16" x14ac:dyDescent="0.3">
      <c r="A51" s="95">
        <v>56</v>
      </c>
      <c r="B51" s="96" t="e">
        <f>VLOOKUP(A51,Active!#REF!,2,FALSE)</f>
        <v>#REF!</v>
      </c>
      <c r="C51" s="95" t="e">
        <f>VLOOKUP(A51,Active!#REF!,3,FALSE)</f>
        <v>#REF!</v>
      </c>
      <c r="D51" s="95" t="e">
        <f>VLOOKUP(A51,Active!#REF!,6,FALSE)</f>
        <v>#REF!</v>
      </c>
      <c r="E51" s="96" t="e">
        <f>VLOOKUP(A51,Active!#REF!,9,FALSE)</f>
        <v>#REF!</v>
      </c>
      <c r="F51" s="95" t="e">
        <f>VLOOKUP(A51,Active!#REF!,12,FALSE)</f>
        <v>#REF!</v>
      </c>
      <c r="G51" s="97" t="e">
        <f>VLOOKUP(A51,Active!#REF!,17,FALSE)</f>
        <v>#REF!</v>
      </c>
      <c r="H51" s="97" t="e">
        <f>VLOOKUP(A51,Active!#REF!,18,FALSE)</f>
        <v>#REF!</v>
      </c>
      <c r="I51" s="97" t="e">
        <f>VLOOKUP(A51,Active!#REF!,24,FALSE)</f>
        <v>#REF!</v>
      </c>
      <c r="J51" s="97" t="e">
        <f>VLOOKUP(A51,Active!#REF!,25,FALSE)</f>
        <v>#REF!</v>
      </c>
      <c r="K51" s="98">
        <v>44095</v>
      </c>
      <c r="L51" s="95"/>
      <c r="M51" s="95"/>
      <c r="N51" s="95"/>
      <c r="P51" s="2"/>
    </row>
    <row r="52" spans="1:16" x14ac:dyDescent="0.3">
      <c r="A52" s="40">
        <v>82</v>
      </c>
      <c r="B52" s="41" t="e">
        <f>VLOOKUP(A52,Active!#REF!,2,FALSE)</f>
        <v>#REF!</v>
      </c>
      <c r="C52" s="40" t="e">
        <f>VLOOKUP(A52,Active!#REF!,3,FALSE)</f>
        <v>#REF!</v>
      </c>
      <c r="D52" s="40" t="e">
        <f>VLOOKUP(A52,Active!#REF!,6,FALSE)</f>
        <v>#REF!</v>
      </c>
      <c r="E52" s="41" t="e">
        <f>VLOOKUP(A52,Active!#REF!,9,FALSE)</f>
        <v>#REF!</v>
      </c>
      <c r="F52" s="40" t="e">
        <f>VLOOKUP(A52,Active!#REF!,12,FALSE)</f>
        <v>#REF!</v>
      </c>
      <c r="G52" s="42" t="e">
        <f>VLOOKUP(A52,Active!#REF!,17,FALSE)</f>
        <v>#REF!</v>
      </c>
      <c r="H52" s="42" t="e">
        <f>VLOOKUP(A52,Active!#REF!,18,FALSE)</f>
        <v>#REF!</v>
      </c>
      <c r="I52" s="42" t="e">
        <f>VLOOKUP(A52,Active!#REF!,24,FALSE)</f>
        <v>#REF!</v>
      </c>
      <c r="J52" s="42" t="e">
        <f>VLOOKUP(A52,Active!#REF!,25,FALSE)</f>
        <v>#REF!</v>
      </c>
      <c r="K52" s="40"/>
      <c r="L52" s="40"/>
      <c r="M52" s="40"/>
      <c r="N52" s="40"/>
      <c r="P52" s="2"/>
    </row>
    <row r="53" spans="1:16" x14ac:dyDescent="0.3">
      <c r="A53" s="40">
        <v>83</v>
      </c>
      <c r="B53" s="41" t="e">
        <f>VLOOKUP(A53,Active!#REF!,2,FALSE)</f>
        <v>#REF!</v>
      </c>
      <c r="C53" s="40" t="e">
        <f>VLOOKUP(A53,Active!#REF!,3,FALSE)</f>
        <v>#REF!</v>
      </c>
      <c r="D53" s="40" t="e">
        <f>VLOOKUP(A53,Active!#REF!,6,FALSE)</f>
        <v>#REF!</v>
      </c>
      <c r="E53" s="41" t="e">
        <f>VLOOKUP(A53,Active!#REF!,9,FALSE)</f>
        <v>#REF!</v>
      </c>
      <c r="F53" s="40" t="e">
        <f>VLOOKUP(A53,Active!#REF!,12,FALSE)</f>
        <v>#REF!</v>
      </c>
      <c r="G53" s="42" t="e">
        <f>VLOOKUP(A53,Active!#REF!,17,FALSE)</f>
        <v>#REF!</v>
      </c>
      <c r="H53" s="42" t="e">
        <f>VLOOKUP(A53,Active!#REF!,18,FALSE)</f>
        <v>#REF!</v>
      </c>
      <c r="I53" s="42" t="e">
        <f>VLOOKUP(A53,Active!#REF!,24,FALSE)</f>
        <v>#REF!</v>
      </c>
      <c r="J53" s="42" t="e">
        <f>VLOOKUP(A53,Active!#REF!,25,FALSE)</f>
        <v>#REF!</v>
      </c>
      <c r="K53" s="40"/>
      <c r="L53" s="40"/>
      <c r="M53" s="40"/>
      <c r="N53" s="40"/>
      <c r="P53" s="2"/>
    </row>
    <row r="54" spans="1:16" x14ac:dyDescent="0.3">
      <c r="A54" s="95">
        <v>96</v>
      </c>
      <c r="B54" s="96" t="e">
        <f>VLOOKUP(A54,Active!#REF!,2,FALSE)</f>
        <v>#REF!</v>
      </c>
      <c r="C54" s="95" t="e">
        <f>VLOOKUP(A54,Active!#REF!,3,FALSE)</f>
        <v>#REF!</v>
      </c>
      <c r="D54" s="95" t="e">
        <f>VLOOKUP(A54,Active!#REF!,6,FALSE)</f>
        <v>#REF!</v>
      </c>
      <c r="E54" s="96" t="e">
        <f>VLOOKUP(A54,Active!#REF!,9,FALSE)</f>
        <v>#REF!</v>
      </c>
      <c r="F54" s="95" t="e">
        <f>VLOOKUP(A54,Active!#REF!,12,FALSE)</f>
        <v>#REF!</v>
      </c>
      <c r="G54" s="97" t="e">
        <f>VLOOKUP(A54,Active!#REF!,17,FALSE)</f>
        <v>#REF!</v>
      </c>
      <c r="H54" s="97" t="e">
        <f>VLOOKUP(A54,Active!#REF!,18,FALSE)</f>
        <v>#REF!</v>
      </c>
      <c r="I54" s="97" t="e">
        <f>VLOOKUP(A54,Active!#REF!,24,FALSE)</f>
        <v>#REF!</v>
      </c>
      <c r="J54" s="97" t="e">
        <f>VLOOKUP(A54,Active!#REF!,25,FALSE)</f>
        <v>#REF!</v>
      </c>
      <c r="K54" s="98">
        <v>44095</v>
      </c>
      <c r="L54" s="95"/>
      <c r="M54" s="95"/>
      <c r="N54" s="95"/>
      <c r="P54" s="2"/>
    </row>
    <row r="55" spans="1:16" x14ac:dyDescent="0.3">
      <c r="A55" s="40">
        <v>74</v>
      </c>
      <c r="B55" s="41" t="e">
        <f>VLOOKUP(A55,Active!#REF!,2,FALSE)</f>
        <v>#REF!</v>
      </c>
      <c r="C55" s="40" t="e">
        <f>VLOOKUP(A55,Active!#REF!,3,FALSE)</f>
        <v>#REF!</v>
      </c>
      <c r="D55" s="40" t="e">
        <f>VLOOKUP(A55,Active!#REF!,6,FALSE)</f>
        <v>#REF!</v>
      </c>
      <c r="E55" s="41" t="e">
        <f>VLOOKUP(A55,Active!#REF!,9,FALSE)</f>
        <v>#REF!</v>
      </c>
      <c r="F55" s="40" t="e">
        <f>VLOOKUP(A55,Active!#REF!,12,FALSE)</f>
        <v>#REF!</v>
      </c>
      <c r="G55" s="42" t="e">
        <f>VLOOKUP(A55,Active!#REF!,17,FALSE)</f>
        <v>#REF!</v>
      </c>
      <c r="H55" s="42" t="e">
        <f>VLOOKUP(A55,Active!#REF!,18,FALSE)</f>
        <v>#REF!</v>
      </c>
      <c r="I55" s="42" t="e">
        <f>VLOOKUP(A55,Active!#REF!,24,FALSE)</f>
        <v>#REF!</v>
      </c>
      <c r="J55" s="42" t="e">
        <f>VLOOKUP(A55,Active!#REF!,25,FALSE)</f>
        <v>#REF!</v>
      </c>
      <c r="K55" s="40"/>
      <c r="L55" s="40"/>
      <c r="M55" s="40"/>
      <c r="N55" s="40"/>
    </row>
    <row r="56" spans="1:16" x14ac:dyDescent="0.3">
      <c r="A56" s="40">
        <v>75</v>
      </c>
      <c r="B56" s="41" t="e">
        <f>VLOOKUP(A56,Active!#REF!,2,FALSE)</f>
        <v>#REF!</v>
      </c>
      <c r="C56" s="40" t="e">
        <f>VLOOKUP(A56,Active!#REF!,3,FALSE)</f>
        <v>#REF!</v>
      </c>
      <c r="D56" s="40" t="e">
        <f>VLOOKUP(A56,Active!#REF!,6,FALSE)</f>
        <v>#REF!</v>
      </c>
      <c r="E56" s="41" t="e">
        <f>VLOOKUP(A56,Active!#REF!,9,FALSE)</f>
        <v>#REF!</v>
      </c>
      <c r="F56" s="40" t="e">
        <f>VLOOKUP(A56,Active!#REF!,12,FALSE)</f>
        <v>#REF!</v>
      </c>
      <c r="G56" s="42" t="e">
        <f>VLOOKUP(A56,Active!#REF!,17,FALSE)</f>
        <v>#REF!</v>
      </c>
      <c r="H56" s="42" t="e">
        <f>VLOOKUP(A56,Active!#REF!,18,FALSE)</f>
        <v>#REF!</v>
      </c>
      <c r="I56" s="42" t="e">
        <f>VLOOKUP(A56,Active!#REF!,24,FALSE)</f>
        <v>#REF!</v>
      </c>
      <c r="J56" s="42" t="e">
        <f>VLOOKUP(A56,Active!#REF!,25,FALSE)</f>
        <v>#REF!</v>
      </c>
      <c r="K56" s="40"/>
      <c r="L56" s="40"/>
      <c r="M56" s="40"/>
      <c r="N56" s="40"/>
    </row>
    <row r="57" spans="1:16" x14ac:dyDescent="0.3">
      <c r="A57" s="40">
        <v>76</v>
      </c>
      <c r="B57" s="41" t="e">
        <f>VLOOKUP(A57,Active!#REF!,2,FALSE)</f>
        <v>#REF!</v>
      </c>
      <c r="C57" s="40" t="e">
        <f>VLOOKUP(A57,Active!#REF!,3,FALSE)</f>
        <v>#REF!</v>
      </c>
      <c r="D57" s="40" t="e">
        <f>VLOOKUP(A57,Active!#REF!,6,FALSE)</f>
        <v>#REF!</v>
      </c>
      <c r="E57" s="41" t="e">
        <f>VLOOKUP(A57,Active!#REF!,9,FALSE)</f>
        <v>#REF!</v>
      </c>
      <c r="F57" s="40" t="e">
        <f>VLOOKUP(A57,Active!#REF!,12,FALSE)</f>
        <v>#REF!</v>
      </c>
      <c r="G57" s="42" t="e">
        <f>VLOOKUP(A57,Active!#REF!,17,FALSE)</f>
        <v>#REF!</v>
      </c>
      <c r="H57" s="42" t="e">
        <f>VLOOKUP(A57,Active!#REF!,18,FALSE)</f>
        <v>#REF!</v>
      </c>
      <c r="I57" s="42" t="e">
        <f>VLOOKUP(A57,Active!#REF!,24,FALSE)</f>
        <v>#REF!</v>
      </c>
      <c r="J57" s="42" t="e">
        <f>VLOOKUP(A57,Active!#REF!,25,FALSE)</f>
        <v>#REF!</v>
      </c>
      <c r="K57" s="40"/>
      <c r="L57" s="40"/>
      <c r="M57" s="40"/>
      <c r="N57" s="40"/>
    </row>
    <row r="58" spans="1:16" x14ac:dyDescent="0.3">
      <c r="A58" s="40">
        <v>95</v>
      </c>
      <c r="B58" s="41" t="e">
        <f>VLOOKUP(A58,Active!#REF!,2,FALSE)</f>
        <v>#REF!</v>
      </c>
      <c r="C58" s="40" t="e">
        <f>VLOOKUP(A58,Active!#REF!,3,FALSE)</f>
        <v>#REF!</v>
      </c>
      <c r="D58" s="40" t="e">
        <f>VLOOKUP(A58,Active!#REF!,6,FALSE)</f>
        <v>#REF!</v>
      </c>
      <c r="E58" s="41" t="e">
        <f>VLOOKUP(A58,Active!#REF!,9,FALSE)</f>
        <v>#REF!</v>
      </c>
      <c r="F58" s="40" t="e">
        <f>VLOOKUP(A58,Active!#REF!,12,FALSE)</f>
        <v>#REF!</v>
      </c>
      <c r="G58" s="42" t="e">
        <f>VLOOKUP(A58,Active!#REF!,17,FALSE)</f>
        <v>#REF!</v>
      </c>
      <c r="H58" s="42" t="e">
        <f>VLOOKUP(A58,Active!#REF!,18,FALSE)</f>
        <v>#REF!</v>
      </c>
      <c r="I58" s="42" t="e">
        <f>VLOOKUP(A58,Active!#REF!,24,FALSE)</f>
        <v>#REF!</v>
      </c>
      <c r="J58" s="42" t="e">
        <f>VLOOKUP(A58,Active!#REF!,25,FALSE)</f>
        <v>#REF!</v>
      </c>
      <c r="K58" s="40"/>
      <c r="L58" s="40"/>
      <c r="M58" s="40"/>
      <c r="N58" s="40"/>
    </row>
    <row r="59" spans="1:16" x14ac:dyDescent="0.3">
      <c r="A59" s="40">
        <v>79</v>
      </c>
      <c r="B59" s="41" t="e">
        <f>VLOOKUP(A59,Active!#REF!,2,FALSE)</f>
        <v>#REF!</v>
      </c>
      <c r="C59" s="40" t="e">
        <f>VLOOKUP(A59,Active!#REF!,3,FALSE)</f>
        <v>#REF!</v>
      </c>
      <c r="D59" s="40" t="e">
        <f>VLOOKUP(A59,Active!#REF!,6,FALSE)</f>
        <v>#REF!</v>
      </c>
      <c r="E59" s="41" t="e">
        <f>VLOOKUP(A59,Active!#REF!,9,FALSE)</f>
        <v>#REF!</v>
      </c>
      <c r="F59" s="40" t="e">
        <f>VLOOKUP(A59,Active!#REF!,12,FALSE)</f>
        <v>#REF!</v>
      </c>
      <c r="G59" s="42" t="e">
        <f>VLOOKUP(A59,Active!#REF!,17,FALSE)</f>
        <v>#REF!</v>
      </c>
      <c r="H59" s="42" t="e">
        <f>VLOOKUP(A59,Active!#REF!,18,FALSE)</f>
        <v>#REF!</v>
      </c>
      <c r="I59" s="42" t="e">
        <f>VLOOKUP(A59,Active!#REF!,24,FALSE)</f>
        <v>#REF!</v>
      </c>
      <c r="J59" s="42" t="e">
        <f>VLOOKUP(A59,Active!#REF!,25,FALSE)</f>
        <v>#REF!</v>
      </c>
      <c r="K59" s="40"/>
      <c r="L59" s="40"/>
      <c r="M59" s="40"/>
      <c r="N59" s="40"/>
    </row>
    <row r="60" spans="1:16" x14ac:dyDescent="0.3">
      <c r="A60" s="40">
        <v>126</v>
      </c>
      <c r="B60" s="41" t="e">
        <f>VLOOKUP(A60,Active!#REF!,2,FALSE)</f>
        <v>#REF!</v>
      </c>
      <c r="C60" s="40" t="e">
        <f>VLOOKUP(A60,Active!#REF!,3,FALSE)</f>
        <v>#REF!</v>
      </c>
      <c r="D60" s="40" t="e">
        <f>VLOOKUP(A60,Active!#REF!,6,FALSE)</f>
        <v>#REF!</v>
      </c>
      <c r="E60" s="41" t="e">
        <f>VLOOKUP(A60,Active!#REF!,9,FALSE)</f>
        <v>#REF!</v>
      </c>
      <c r="F60" s="40" t="e">
        <f>VLOOKUP(A60,Active!#REF!,12,FALSE)</f>
        <v>#REF!</v>
      </c>
      <c r="G60" s="42" t="e">
        <f>VLOOKUP(A60,Active!#REF!,17,FALSE)</f>
        <v>#REF!</v>
      </c>
      <c r="H60" s="42" t="e">
        <f>VLOOKUP(A60,Active!#REF!,18,FALSE)</f>
        <v>#REF!</v>
      </c>
      <c r="I60" s="42" t="e">
        <f>VLOOKUP(A60,Active!#REF!,24,FALSE)</f>
        <v>#REF!</v>
      </c>
      <c r="J60" s="42" t="e">
        <f>VLOOKUP(A60,Active!#REF!,25,FALSE)</f>
        <v>#REF!</v>
      </c>
      <c r="K60" s="40"/>
      <c r="L60" s="40"/>
      <c r="M60" s="40"/>
      <c r="N60" s="40"/>
    </row>
    <row r="61" spans="1:16" x14ac:dyDescent="0.3">
      <c r="A61" s="40">
        <v>59</v>
      </c>
      <c r="B61" s="41" t="e">
        <f>VLOOKUP(A61,Active!#REF!,2,FALSE)</f>
        <v>#REF!</v>
      </c>
      <c r="C61" s="40" t="e">
        <f>VLOOKUP(A61,Active!#REF!,3,FALSE)</f>
        <v>#REF!</v>
      </c>
      <c r="D61" s="40" t="e">
        <f>VLOOKUP(A61,Active!#REF!,6,FALSE)</f>
        <v>#REF!</v>
      </c>
      <c r="E61" s="41" t="e">
        <f>VLOOKUP(A61,Active!#REF!,9,FALSE)</f>
        <v>#REF!</v>
      </c>
      <c r="F61" s="40" t="e">
        <f>VLOOKUP(A61,Active!#REF!,12,FALSE)</f>
        <v>#REF!</v>
      </c>
      <c r="G61" s="42" t="e">
        <f>VLOOKUP(A61,Active!#REF!,17,FALSE)</f>
        <v>#REF!</v>
      </c>
      <c r="H61" s="42" t="e">
        <f>VLOOKUP(A61,Active!#REF!,18,FALSE)</f>
        <v>#REF!</v>
      </c>
      <c r="I61" s="42" t="e">
        <f>VLOOKUP(A61,Active!#REF!,24,FALSE)</f>
        <v>#REF!</v>
      </c>
      <c r="J61" s="42" t="e">
        <f>VLOOKUP(A61,Active!#REF!,25,FALSE)</f>
        <v>#REF!</v>
      </c>
      <c r="K61" s="40"/>
      <c r="L61" s="40"/>
      <c r="M61" s="40"/>
      <c r="N61" s="40"/>
    </row>
    <row r="62" spans="1:16" x14ac:dyDescent="0.3">
      <c r="A62" s="40">
        <v>32</v>
      </c>
      <c r="B62" s="41" t="e">
        <f>VLOOKUP(A62,Active!#REF!,2,FALSE)</f>
        <v>#REF!</v>
      </c>
      <c r="C62" s="40" t="e">
        <f>VLOOKUP(A62,Active!#REF!,3,FALSE)</f>
        <v>#REF!</v>
      </c>
      <c r="D62" s="40" t="e">
        <f>VLOOKUP(A62,Active!#REF!,6,FALSE)</f>
        <v>#REF!</v>
      </c>
      <c r="E62" s="41" t="e">
        <f>VLOOKUP(A62,Active!#REF!,9,FALSE)</f>
        <v>#REF!</v>
      </c>
      <c r="F62" s="40" t="e">
        <f>VLOOKUP(A62,Active!#REF!,12,FALSE)</f>
        <v>#REF!</v>
      </c>
      <c r="G62" s="42" t="e">
        <f>VLOOKUP(A62,Active!#REF!,17,FALSE)</f>
        <v>#REF!</v>
      </c>
      <c r="H62" s="42" t="e">
        <f>VLOOKUP(A62,Active!#REF!,18,FALSE)</f>
        <v>#REF!</v>
      </c>
      <c r="I62" s="42" t="e">
        <f>VLOOKUP(A62,Active!#REF!,24,FALSE)</f>
        <v>#REF!</v>
      </c>
      <c r="J62" s="42" t="e">
        <f>VLOOKUP(A62,Active!#REF!,25,FALSE)</f>
        <v>#REF!</v>
      </c>
      <c r="K62" s="40"/>
      <c r="L62" s="40"/>
      <c r="M62" s="40"/>
      <c r="N62" s="40"/>
    </row>
    <row r="63" spans="1:16" x14ac:dyDescent="0.3">
      <c r="A63" s="40">
        <v>73</v>
      </c>
      <c r="B63" s="41" t="e">
        <f>VLOOKUP(A63,Active!#REF!,2,FALSE)</f>
        <v>#REF!</v>
      </c>
      <c r="C63" s="40" t="e">
        <f>VLOOKUP(A63,Active!#REF!,3,FALSE)</f>
        <v>#REF!</v>
      </c>
      <c r="D63" s="40" t="e">
        <f>VLOOKUP(A63,Active!#REF!,6,FALSE)</f>
        <v>#REF!</v>
      </c>
      <c r="E63" s="41" t="e">
        <f>VLOOKUP(A63,Active!#REF!,9,FALSE)</f>
        <v>#REF!</v>
      </c>
      <c r="F63" s="40" t="e">
        <f>VLOOKUP(A63,Active!#REF!,12,FALSE)</f>
        <v>#REF!</v>
      </c>
      <c r="G63" s="42" t="e">
        <f>VLOOKUP(A63,Active!#REF!,17,FALSE)</f>
        <v>#REF!</v>
      </c>
      <c r="H63" s="42" t="e">
        <f>VLOOKUP(A63,Active!#REF!,18,FALSE)</f>
        <v>#REF!</v>
      </c>
      <c r="I63" s="42" t="e">
        <f>VLOOKUP(A63,Active!#REF!,24,FALSE)</f>
        <v>#REF!</v>
      </c>
      <c r="J63" s="42" t="e">
        <f>VLOOKUP(A63,Active!#REF!,25,FALSE)</f>
        <v>#REF!</v>
      </c>
      <c r="K63" s="40"/>
      <c r="L63" s="40"/>
      <c r="M63" s="40"/>
      <c r="N63" s="40"/>
    </row>
    <row r="64" spans="1:16" x14ac:dyDescent="0.3">
      <c r="A64" s="40">
        <v>9</v>
      </c>
      <c r="B64" s="41" t="e">
        <f>VLOOKUP(A64,Active!#REF!,2,FALSE)</f>
        <v>#REF!</v>
      </c>
      <c r="C64" s="40" t="e">
        <f>VLOOKUP(A64,Active!#REF!,3,FALSE)</f>
        <v>#REF!</v>
      </c>
      <c r="D64" s="40" t="e">
        <f>VLOOKUP(A64,Active!#REF!,6,FALSE)</f>
        <v>#REF!</v>
      </c>
      <c r="E64" s="41" t="e">
        <f>VLOOKUP(A64,Active!#REF!,9,FALSE)</f>
        <v>#REF!</v>
      </c>
      <c r="F64" s="40" t="e">
        <f>VLOOKUP(A64,Active!#REF!,12,FALSE)</f>
        <v>#REF!</v>
      </c>
      <c r="G64" s="42" t="e">
        <f>VLOOKUP(A64,Active!#REF!,17,FALSE)</f>
        <v>#REF!</v>
      </c>
      <c r="H64" s="42" t="e">
        <f>VLOOKUP(A64,Active!#REF!,18,FALSE)</f>
        <v>#REF!</v>
      </c>
      <c r="I64" s="42" t="e">
        <f>VLOOKUP(A64,Active!#REF!,24,FALSE)</f>
        <v>#REF!</v>
      </c>
      <c r="J64" s="42" t="e">
        <f>VLOOKUP(A64,Active!#REF!,25,FALSE)</f>
        <v>#REF!</v>
      </c>
      <c r="K64" s="40"/>
      <c r="L64" s="40"/>
      <c r="M64" s="40"/>
      <c r="N64" s="40"/>
    </row>
    <row r="65" spans="1:14" x14ac:dyDescent="0.3">
      <c r="A65" s="40">
        <v>33</v>
      </c>
      <c r="B65" s="41" t="e">
        <f>VLOOKUP(A65,Active!#REF!,2,FALSE)</f>
        <v>#REF!</v>
      </c>
      <c r="C65" s="40" t="e">
        <f>VLOOKUP(A65,Active!#REF!,3,FALSE)</f>
        <v>#REF!</v>
      </c>
      <c r="D65" s="40" t="e">
        <f>VLOOKUP(A65,Active!#REF!,6,FALSE)</f>
        <v>#REF!</v>
      </c>
      <c r="E65" s="41" t="e">
        <f>VLOOKUP(A65,Active!#REF!,9,FALSE)</f>
        <v>#REF!</v>
      </c>
      <c r="F65" s="40" t="e">
        <f>VLOOKUP(A65,Active!#REF!,12,FALSE)</f>
        <v>#REF!</v>
      </c>
      <c r="G65" s="42" t="e">
        <f>VLOOKUP(A65,Active!#REF!,17,FALSE)</f>
        <v>#REF!</v>
      </c>
      <c r="H65" s="42" t="e">
        <f>VLOOKUP(A65,Active!#REF!,18,FALSE)</f>
        <v>#REF!</v>
      </c>
      <c r="I65" s="42" t="e">
        <f>VLOOKUP(A65,Active!#REF!,24,FALSE)</f>
        <v>#REF!</v>
      </c>
      <c r="J65" s="42" t="e">
        <f>VLOOKUP(A65,Active!#REF!,25,FALSE)</f>
        <v>#REF!</v>
      </c>
      <c r="K65" s="40"/>
      <c r="L65" s="40"/>
      <c r="M65" s="40"/>
      <c r="N65" s="40"/>
    </row>
    <row r="66" spans="1:14" x14ac:dyDescent="0.3">
      <c r="A66" s="40">
        <v>35</v>
      </c>
      <c r="B66" s="41" t="e">
        <f>VLOOKUP(A66,Active!#REF!,2,FALSE)</f>
        <v>#REF!</v>
      </c>
      <c r="C66" s="40" t="e">
        <f>VLOOKUP(A66,Active!#REF!,3,FALSE)</f>
        <v>#REF!</v>
      </c>
      <c r="D66" s="40" t="e">
        <f>VLOOKUP(A66,Active!#REF!,6,FALSE)</f>
        <v>#REF!</v>
      </c>
      <c r="E66" s="41" t="e">
        <f>VLOOKUP(A66,Active!#REF!,9,FALSE)</f>
        <v>#REF!</v>
      </c>
      <c r="F66" s="40" t="e">
        <f>VLOOKUP(A66,Active!#REF!,12,FALSE)</f>
        <v>#REF!</v>
      </c>
      <c r="G66" s="42" t="e">
        <f>VLOOKUP(A66,Active!#REF!,17,FALSE)</f>
        <v>#REF!</v>
      </c>
      <c r="H66" s="42" t="e">
        <f>VLOOKUP(A66,Active!#REF!,18,FALSE)</f>
        <v>#REF!</v>
      </c>
      <c r="I66" s="42" t="e">
        <f>VLOOKUP(A66,Active!#REF!,24,FALSE)</f>
        <v>#REF!</v>
      </c>
      <c r="J66" s="42" t="e">
        <f>VLOOKUP(A66,Active!#REF!,25,FALSE)</f>
        <v>#REF!</v>
      </c>
      <c r="K66" s="40"/>
      <c r="L66" s="40"/>
      <c r="M66" s="40"/>
      <c r="N66" s="40"/>
    </row>
    <row r="67" spans="1:14" x14ac:dyDescent="0.3">
      <c r="A67" s="40">
        <v>36</v>
      </c>
      <c r="B67" s="41" t="e">
        <f>VLOOKUP(A67,Active!#REF!,2,FALSE)</f>
        <v>#REF!</v>
      </c>
      <c r="C67" s="40" t="e">
        <f>VLOOKUP(A67,Active!#REF!,3,FALSE)</f>
        <v>#REF!</v>
      </c>
      <c r="D67" s="40" t="e">
        <f>VLOOKUP(A67,Active!#REF!,6,FALSE)</f>
        <v>#REF!</v>
      </c>
      <c r="E67" s="41" t="e">
        <f>VLOOKUP(A67,Active!#REF!,9,FALSE)</f>
        <v>#REF!</v>
      </c>
      <c r="F67" s="40" t="e">
        <f>VLOOKUP(A67,Active!#REF!,12,FALSE)</f>
        <v>#REF!</v>
      </c>
      <c r="G67" s="42" t="e">
        <f>VLOOKUP(A67,Active!#REF!,17,FALSE)</f>
        <v>#REF!</v>
      </c>
      <c r="H67" s="42" t="e">
        <f>VLOOKUP(A67,Active!#REF!,18,FALSE)</f>
        <v>#REF!</v>
      </c>
      <c r="I67" s="42" t="e">
        <f>VLOOKUP(A67,Active!#REF!,24,FALSE)</f>
        <v>#REF!</v>
      </c>
      <c r="J67" s="42" t="e">
        <f>VLOOKUP(A67,Active!#REF!,25,FALSE)</f>
        <v>#REF!</v>
      </c>
      <c r="K67" s="40"/>
      <c r="L67" s="40"/>
      <c r="M67" s="40"/>
      <c r="N67" s="40"/>
    </row>
    <row r="68" spans="1:14" x14ac:dyDescent="0.3">
      <c r="A68" s="40">
        <v>37</v>
      </c>
      <c r="B68" s="41" t="e">
        <f>VLOOKUP(A68,Active!#REF!,2,FALSE)</f>
        <v>#REF!</v>
      </c>
      <c r="C68" s="40" t="e">
        <f>VLOOKUP(A68,Active!#REF!,3,FALSE)</f>
        <v>#REF!</v>
      </c>
      <c r="D68" s="40" t="e">
        <f>VLOOKUP(A68,Active!#REF!,6,FALSE)</f>
        <v>#REF!</v>
      </c>
      <c r="E68" s="41" t="e">
        <f>VLOOKUP(A68,Active!#REF!,9,FALSE)</f>
        <v>#REF!</v>
      </c>
      <c r="F68" s="40" t="e">
        <f>VLOOKUP(A68,Active!#REF!,12,FALSE)</f>
        <v>#REF!</v>
      </c>
      <c r="G68" s="42" t="e">
        <f>VLOOKUP(A68,Active!#REF!,17,FALSE)</f>
        <v>#REF!</v>
      </c>
      <c r="H68" s="42" t="e">
        <f>VLOOKUP(A68,Active!#REF!,18,FALSE)</f>
        <v>#REF!</v>
      </c>
      <c r="I68" s="42" t="e">
        <f>VLOOKUP(A68,Active!#REF!,24,FALSE)</f>
        <v>#REF!</v>
      </c>
      <c r="J68" s="42" t="e">
        <f>VLOOKUP(A68,Active!#REF!,25,FALSE)</f>
        <v>#REF!</v>
      </c>
      <c r="K68" s="40"/>
      <c r="L68" s="40"/>
      <c r="M68" s="40"/>
      <c r="N68" s="40"/>
    </row>
    <row r="69" spans="1:14" x14ac:dyDescent="0.3">
      <c r="A69" s="40">
        <v>38</v>
      </c>
      <c r="B69" s="41" t="e">
        <f>VLOOKUP(A69,Active!#REF!,2,FALSE)</f>
        <v>#REF!</v>
      </c>
      <c r="C69" s="40" t="e">
        <f>VLOOKUP(A69,Active!#REF!,3,FALSE)</f>
        <v>#REF!</v>
      </c>
      <c r="D69" s="40" t="e">
        <f>VLOOKUP(A69,Active!#REF!,6,FALSE)</f>
        <v>#REF!</v>
      </c>
      <c r="E69" s="41" t="e">
        <f>VLOOKUP(A69,Active!#REF!,9,FALSE)</f>
        <v>#REF!</v>
      </c>
      <c r="F69" s="40" t="e">
        <f>VLOOKUP(A69,Active!#REF!,12,FALSE)</f>
        <v>#REF!</v>
      </c>
      <c r="G69" s="42" t="e">
        <f>VLOOKUP(A69,Active!#REF!,17,FALSE)</f>
        <v>#REF!</v>
      </c>
      <c r="H69" s="42" t="e">
        <f>VLOOKUP(A69,Active!#REF!,18,FALSE)</f>
        <v>#REF!</v>
      </c>
      <c r="I69" s="42" t="e">
        <f>VLOOKUP(A69,Active!#REF!,24,FALSE)</f>
        <v>#REF!</v>
      </c>
      <c r="J69" s="42" t="e">
        <f>VLOOKUP(A69,Active!#REF!,25,FALSE)</f>
        <v>#REF!</v>
      </c>
      <c r="K69" s="40"/>
      <c r="L69" s="40"/>
      <c r="M69" s="40"/>
      <c r="N69" s="40"/>
    </row>
    <row r="70" spans="1:14" x14ac:dyDescent="0.3">
      <c r="A70" s="40">
        <v>8</v>
      </c>
      <c r="B70" s="41" t="e">
        <f>VLOOKUP(A70,Active!#REF!,2,FALSE)</f>
        <v>#REF!</v>
      </c>
      <c r="C70" s="40" t="e">
        <f>VLOOKUP(A70,Active!#REF!,3,FALSE)</f>
        <v>#REF!</v>
      </c>
      <c r="D70" s="40" t="e">
        <f>VLOOKUP(A70,Active!#REF!,6,FALSE)</f>
        <v>#REF!</v>
      </c>
      <c r="E70" s="41" t="e">
        <f>VLOOKUP(A70,Active!#REF!,9,FALSE)</f>
        <v>#REF!</v>
      </c>
      <c r="F70" s="40" t="e">
        <f>VLOOKUP(A70,Active!#REF!,12,FALSE)</f>
        <v>#REF!</v>
      </c>
      <c r="G70" s="42" t="e">
        <f>VLOOKUP(A70,Active!#REF!,17,FALSE)</f>
        <v>#REF!</v>
      </c>
      <c r="H70" s="42" t="e">
        <f>VLOOKUP(A70,Active!#REF!,18,FALSE)</f>
        <v>#REF!</v>
      </c>
      <c r="I70" s="42" t="e">
        <f>VLOOKUP(A70,Active!#REF!,24,FALSE)</f>
        <v>#REF!</v>
      </c>
      <c r="J70" s="42" t="e">
        <f>VLOOKUP(A70,Active!#REF!,25,FALSE)</f>
        <v>#REF!</v>
      </c>
      <c r="K70" s="40"/>
      <c r="L70" s="40"/>
      <c r="M70" s="40"/>
      <c r="N70" s="40"/>
    </row>
    <row r="71" spans="1:14" x14ac:dyDescent="0.3">
      <c r="A71" s="40">
        <v>54</v>
      </c>
      <c r="B71" s="41" t="e">
        <f>VLOOKUP(A71,Active!#REF!,2,FALSE)</f>
        <v>#REF!</v>
      </c>
      <c r="C71" s="40" t="e">
        <f>VLOOKUP(A71,Active!#REF!,3,FALSE)</f>
        <v>#REF!</v>
      </c>
      <c r="D71" s="40" t="e">
        <f>VLOOKUP(A71,Active!#REF!,6,FALSE)</f>
        <v>#REF!</v>
      </c>
      <c r="E71" s="41" t="e">
        <f>VLOOKUP(A71,Active!#REF!,9,FALSE)</f>
        <v>#REF!</v>
      </c>
      <c r="F71" s="40" t="e">
        <f>VLOOKUP(A71,Active!#REF!,12,FALSE)</f>
        <v>#REF!</v>
      </c>
      <c r="G71" s="42" t="e">
        <f>VLOOKUP(A71,Active!#REF!,17,FALSE)</f>
        <v>#REF!</v>
      </c>
      <c r="H71" s="42" t="e">
        <f>VLOOKUP(A71,Active!#REF!,18,FALSE)</f>
        <v>#REF!</v>
      </c>
      <c r="I71" s="42" t="e">
        <f>VLOOKUP(A71,Active!#REF!,24,FALSE)</f>
        <v>#REF!</v>
      </c>
      <c r="J71" s="42" t="e">
        <f>VLOOKUP(A71,Active!#REF!,25,FALSE)</f>
        <v>#REF!</v>
      </c>
      <c r="K71" s="40"/>
      <c r="L71" s="40"/>
      <c r="M71" s="40"/>
      <c r="N71" s="40"/>
    </row>
    <row r="72" spans="1:14" x14ac:dyDescent="0.3">
      <c r="A72" s="40">
        <v>69</v>
      </c>
      <c r="B72" s="41" t="e">
        <f>VLOOKUP(A72,Active!#REF!,2,FALSE)</f>
        <v>#REF!</v>
      </c>
      <c r="C72" s="40" t="e">
        <f>VLOOKUP(A72,Active!#REF!,3,FALSE)</f>
        <v>#REF!</v>
      </c>
      <c r="D72" s="40" t="e">
        <f>VLOOKUP(A72,Active!#REF!,6,FALSE)</f>
        <v>#REF!</v>
      </c>
      <c r="E72" s="41" t="e">
        <f>VLOOKUP(A72,Active!#REF!,9,FALSE)</f>
        <v>#REF!</v>
      </c>
      <c r="F72" s="40" t="e">
        <f>VLOOKUP(A72,Active!#REF!,12,FALSE)</f>
        <v>#REF!</v>
      </c>
      <c r="G72" s="42" t="e">
        <f>VLOOKUP(A72,Active!#REF!,17,FALSE)</f>
        <v>#REF!</v>
      </c>
      <c r="H72" s="42" t="e">
        <f>VLOOKUP(A72,Active!#REF!,18,FALSE)</f>
        <v>#REF!</v>
      </c>
      <c r="I72" s="42" t="e">
        <f>VLOOKUP(A72,Active!#REF!,24,FALSE)</f>
        <v>#REF!</v>
      </c>
      <c r="J72" s="42" t="e">
        <f>VLOOKUP(A72,Active!#REF!,25,FALSE)</f>
        <v>#REF!</v>
      </c>
      <c r="K72" s="40"/>
      <c r="L72" s="40"/>
      <c r="M72" s="40"/>
      <c r="N72" s="40"/>
    </row>
    <row r="73" spans="1:14" x14ac:dyDescent="0.3">
      <c r="A73" s="40">
        <v>27</v>
      </c>
      <c r="B73" s="41" t="e">
        <f>VLOOKUP(A73,Active!#REF!,2,FALSE)</f>
        <v>#REF!</v>
      </c>
      <c r="C73" s="40" t="e">
        <f>VLOOKUP(A73,Active!#REF!,3,FALSE)</f>
        <v>#REF!</v>
      </c>
      <c r="D73" s="40" t="e">
        <f>VLOOKUP(A73,Active!#REF!,6,FALSE)</f>
        <v>#REF!</v>
      </c>
      <c r="E73" s="41" t="e">
        <f>VLOOKUP(A73,Active!#REF!,9,FALSE)</f>
        <v>#REF!</v>
      </c>
      <c r="F73" s="40" t="e">
        <f>VLOOKUP(A73,Active!#REF!,12,FALSE)</f>
        <v>#REF!</v>
      </c>
      <c r="G73" s="42" t="e">
        <f>VLOOKUP(A73,Active!#REF!,17,FALSE)</f>
        <v>#REF!</v>
      </c>
      <c r="H73" s="42" t="e">
        <f>VLOOKUP(A73,Active!#REF!,18,FALSE)</f>
        <v>#REF!</v>
      </c>
      <c r="I73" s="42" t="e">
        <f>VLOOKUP(A73,Active!#REF!,24,FALSE)</f>
        <v>#REF!</v>
      </c>
      <c r="J73" s="42" t="e">
        <f>VLOOKUP(A73,Active!#REF!,25,FALSE)</f>
        <v>#REF!</v>
      </c>
      <c r="K73" s="40"/>
      <c r="L73" s="40"/>
      <c r="M73" s="40"/>
      <c r="N73" s="40"/>
    </row>
    <row r="74" spans="1:14" x14ac:dyDescent="0.3">
      <c r="A74" s="43">
        <v>66</v>
      </c>
      <c r="B74" s="41" t="e">
        <f>VLOOKUP(A74,Active!#REF!,2,FALSE)</f>
        <v>#REF!</v>
      </c>
      <c r="C74" s="40" t="e">
        <f>VLOOKUP(A74,Active!#REF!,3,FALSE)</f>
        <v>#REF!</v>
      </c>
      <c r="D74" s="40" t="e">
        <f>VLOOKUP(A74,Active!#REF!,6,FALSE)</f>
        <v>#REF!</v>
      </c>
      <c r="E74" s="41" t="e">
        <f>VLOOKUP(A74,Active!#REF!,9,FALSE)</f>
        <v>#REF!</v>
      </c>
      <c r="F74" s="40" t="e">
        <f>VLOOKUP(A74,Active!#REF!,12,FALSE)</f>
        <v>#REF!</v>
      </c>
      <c r="G74" s="42" t="e">
        <f>VLOOKUP(A74,Active!#REF!,17,FALSE)</f>
        <v>#REF!</v>
      </c>
      <c r="H74" s="42" t="e">
        <f>VLOOKUP(A74,Active!#REF!,18,FALSE)</f>
        <v>#REF!</v>
      </c>
      <c r="I74" s="42" t="e">
        <f>VLOOKUP(A74,Active!#REF!,24,FALSE)</f>
        <v>#REF!</v>
      </c>
      <c r="J74" s="42" t="e">
        <f>VLOOKUP(A74,Active!#REF!,25,FALSE)</f>
        <v>#REF!</v>
      </c>
      <c r="K74" s="40"/>
      <c r="L74" s="40"/>
      <c r="M74" s="40"/>
      <c r="N74" s="40"/>
    </row>
    <row r="75" spans="1:14" x14ac:dyDescent="0.3">
      <c r="A75" s="40">
        <v>78</v>
      </c>
      <c r="B75" s="41" t="e">
        <f>VLOOKUP(A75,Active!#REF!,2,FALSE)</f>
        <v>#REF!</v>
      </c>
      <c r="C75" s="40" t="e">
        <f>VLOOKUP(A75,Active!#REF!,3,FALSE)</f>
        <v>#REF!</v>
      </c>
      <c r="D75" s="40" t="e">
        <f>VLOOKUP(A75,Active!#REF!,6,FALSE)</f>
        <v>#REF!</v>
      </c>
      <c r="E75" s="41" t="e">
        <f>VLOOKUP(A75,Active!#REF!,9,FALSE)</f>
        <v>#REF!</v>
      </c>
      <c r="F75" s="40" t="e">
        <f>VLOOKUP(A75,Active!#REF!,12,FALSE)</f>
        <v>#REF!</v>
      </c>
      <c r="G75" s="42" t="e">
        <f>VLOOKUP(A75,Active!#REF!,17,FALSE)</f>
        <v>#REF!</v>
      </c>
      <c r="H75" s="42" t="e">
        <f>VLOOKUP(A75,Active!#REF!,18,FALSE)</f>
        <v>#REF!</v>
      </c>
      <c r="I75" s="42" t="e">
        <f>VLOOKUP(A75,Active!#REF!,24,FALSE)</f>
        <v>#REF!</v>
      </c>
      <c r="J75" s="42" t="e">
        <f>VLOOKUP(A75,Active!#REF!,25,FALSE)</f>
        <v>#REF!</v>
      </c>
      <c r="K75" s="40"/>
      <c r="L75" s="40"/>
      <c r="M75" s="40"/>
      <c r="N75" s="40"/>
    </row>
    <row r="76" spans="1:14" x14ac:dyDescent="0.3">
      <c r="A76" s="40">
        <v>77</v>
      </c>
      <c r="B76" s="41" t="e">
        <f>VLOOKUP(A76,Active!#REF!,2,FALSE)</f>
        <v>#REF!</v>
      </c>
      <c r="C76" s="40" t="e">
        <f>VLOOKUP(A76,Active!#REF!,3,FALSE)</f>
        <v>#REF!</v>
      </c>
      <c r="D76" s="40" t="e">
        <f>VLOOKUP(A76,Active!#REF!,6,FALSE)</f>
        <v>#REF!</v>
      </c>
      <c r="E76" s="41" t="e">
        <f>VLOOKUP(A76,Active!#REF!,9,FALSE)</f>
        <v>#REF!</v>
      </c>
      <c r="F76" s="40" t="e">
        <f>VLOOKUP(A76,Active!#REF!,12,FALSE)</f>
        <v>#REF!</v>
      </c>
      <c r="G76" s="42" t="e">
        <f>VLOOKUP(A76,Active!#REF!,17,FALSE)</f>
        <v>#REF!</v>
      </c>
      <c r="H76" s="42" t="e">
        <f>VLOOKUP(A76,Active!#REF!,18,FALSE)</f>
        <v>#REF!</v>
      </c>
      <c r="I76" s="42" t="e">
        <f>VLOOKUP(A76,Active!#REF!,24,FALSE)</f>
        <v>#REF!</v>
      </c>
      <c r="J76" s="42" t="e">
        <f>VLOOKUP(A76,Active!#REF!,25,FALSE)</f>
        <v>#REF!</v>
      </c>
      <c r="K76" s="40"/>
      <c r="L76" s="40"/>
      <c r="M76" s="40"/>
      <c r="N76" s="40"/>
    </row>
    <row r="77" spans="1:14" x14ac:dyDescent="0.3">
      <c r="A77" s="43">
        <v>151</v>
      </c>
      <c r="B77" s="41" t="e">
        <f>VLOOKUP(A77,Active!#REF!,2,FALSE)</f>
        <v>#REF!</v>
      </c>
      <c r="C77" s="40" t="e">
        <f>VLOOKUP(A77,Active!#REF!,3,FALSE)</f>
        <v>#REF!</v>
      </c>
      <c r="D77" s="40" t="e">
        <f>VLOOKUP(A77,Active!#REF!,6,FALSE)</f>
        <v>#REF!</v>
      </c>
      <c r="E77" s="41" t="e">
        <f>VLOOKUP(A77,Active!#REF!,9,FALSE)</f>
        <v>#REF!</v>
      </c>
      <c r="F77" s="40" t="e">
        <f>VLOOKUP(A77,Active!#REF!,12,FALSE)</f>
        <v>#REF!</v>
      </c>
      <c r="G77" s="42" t="e">
        <f>VLOOKUP(A77,Active!#REF!,17,FALSE)</f>
        <v>#REF!</v>
      </c>
      <c r="H77" s="42" t="e">
        <f>VLOOKUP(A77,Active!#REF!,18,FALSE)</f>
        <v>#REF!</v>
      </c>
      <c r="I77" s="42" t="e">
        <f>VLOOKUP(A77,Active!#REF!,24,FALSE)</f>
        <v>#REF!</v>
      </c>
      <c r="J77" s="42" t="e">
        <f>VLOOKUP(A77,Active!#REF!,25,FALSE)</f>
        <v>#REF!</v>
      </c>
      <c r="K77" s="40"/>
      <c r="L77" s="40"/>
      <c r="M77" s="40"/>
      <c r="N77" s="40"/>
    </row>
    <row r="78" spans="1:14" x14ac:dyDescent="0.3">
      <c r="A78" s="43">
        <v>152</v>
      </c>
      <c r="B78" s="41" t="e">
        <f>VLOOKUP(A78,Active!#REF!,2,FALSE)</f>
        <v>#REF!</v>
      </c>
      <c r="C78" s="40" t="e">
        <f>VLOOKUP(A78,Active!#REF!,3,FALSE)</f>
        <v>#REF!</v>
      </c>
      <c r="D78" s="40" t="e">
        <f>VLOOKUP(A78,Active!#REF!,6,FALSE)</f>
        <v>#REF!</v>
      </c>
      <c r="E78" s="41" t="e">
        <f>VLOOKUP(A78,Active!#REF!,9,FALSE)</f>
        <v>#REF!</v>
      </c>
      <c r="F78" s="40" t="e">
        <f>VLOOKUP(A78,Active!#REF!,12,FALSE)</f>
        <v>#REF!</v>
      </c>
      <c r="G78" s="42" t="e">
        <f>VLOOKUP(A78,Active!#REF!,17,FALSE)</f>
        <v>#REF!</v>
      </c>
      <c r="H78" s="42" t="e">
        <f>VLOOKUP(A78,Active!#REF!,18,FALSE)</f>
        <v>#REF!</v>
      </c>
      <c r="I78" s="42" t="e">
        <f>VLOOKUP(A78,Active!#REF!,24,FALSE)</f>
        <v>#REF!</v>
      </c>
      <c r="J78" s="42" t="e">
        <f>VLOOKUP(A78,Active!#REF!,25,FALSE)</f>
        <v>#REF!</v>
      </c>
      <c r="K78" s="40"/>
      <c r="L78" s="40"/>
      <c r="M78" s="40"/>
      <c r="N78" s="40"/>
    </row>
    <row r="79" spans="1:14" x14ac:dyDescent="0.3">
      <c r="A79" s="43">
        <v>153</v>
      </c>
      <c r="B79" s="41" t="e">
        <f>VLOOKUP(A79,Active!#REF!,2,FALSE)</f>
        <v>#REF!</v>
      </c>
      <c r="C79" s="40" t="e">
        <f>VLOOKUP(A79,Active!#REF!,3,FALSE)</f>
        <v>#REF!</v>
      </c>
      <c r="D79" s="40" t="e">
        <f>VLOOKUP(A79,Active!#REF!,6,FALSE)</f>
        <v>#REF!</v>
      </c>
      <c r="E79" s="41" t="e">
        <f>VLOOKUP(A79,Active!#REF!,9,FALSE)</f>
        <v>#REF!</v>
      </c>
      <c r="F79" s="40" t="e">
        <f>VLOOKUP(A79,Active!#REF!,12,FALSE)</f>
        <v>#REF!</v>
      </c>
      <c r="G79" s="42" t="e">
        <f>VLOOKUP(A79,Active!#REF!,17,FALSE)</f>
        <v>#REF!</v>
      </c>
      <c r="H79" s="42" t="e">
        <f>VLOOKUP(A79,Active!#REF!,18,FALSE)</f>
        <v>#REF!</v>
      </c>
      <c r="I79" s="42" t="e">
        <f>VLOOKUP(A79,Active!#REF!,24,FALSE)</f>
        <v>#REF!</v>
      </c>
      <c r="J79" s="42" t="e">
        <f>VLOOKUP(A79,Active!#REF!,25,FALSE)</f>
        <v>#REF!</v>
      </c>
      <c r="K79" s="40"/>
      <c r="L79" s="40"/>
      <c r="M79" s="40"/>
      <c r="N79" s="40"/>
    </row>
    <row r="80" spans="1:14" x14ac:dyDescent="0.3">
      <c r="A80" s="43">
        <v>154</v>
      </c>
      <c r="B80" s="41" t="e">
        <f>VLOOKUP(A80,Active!#REF!,2,FALSE)</f>
        <v>#REF!</v>
      </c>
      <c r="C80" s="40" t="e">
        <f>VLOOKUP(A80,Active!#REF!,3,FALSE)</f>
        <v>#REF!</v>
      </c>
      <c r="D80" s="40" t="e">
        <f>VLOOKUP(A80,Active!#REF!,6,FALSE)</f>
        <v>#REF!</v>
      </c>
      <c r="E80" s="41" t="e">
        <f>VLOOKUP(A80,Active!#REF!,9,FALSE)</f>
        <v>#REF!</v>
      </c>
      <c r="F80" s="40" t="e">
        <f>VLOOKUP(A80,Active!#REF!,12,FALSE)</f>
        <v>#REF!</v>
      </c>
      <c r="G80" s="42" t="e">
        <f>VLOOKUP(A80,Active!#REF!,17,FALSE)</f>
        <v>#REF!</v>
      </c>
      <c r="H80" s="42" t="e">
        <f>VLOOKUP(A80,Active!#REF!,18,FALSE)</f>
        <v>#REF!</v>
      </c>
      <c r="I80" s="42" t="e">
        <f>VLOOKUP(A80,Active!#REF!,24,FALSE)</f>
        <v>#REF!</v>
      </c>
      <c r="J80" s="42" t="e">
        <f>VLOOKUP(A80,Active!#REF!,25,FALSE)</f>
        <v>#REF!</v>
      </c>
      <c r="K80" s="40"/>
      <c r="L80" s="40"/>
      <c r="M80" s="40"/>
      <c r="N80" s="40"/>
    </row>
    <row r="81" spans="1:14" x14ac:dyDescent="0.3">
      <c r="A81" s="43">
        <v>155</v>
      </c>
      <c r="B81" s="41" t="e">
        <f>VLOOKUP(A81,Active!#REF!,2,FALSE)</f>
        <v>#REF!</v>
      </c>
      <c r="C81" s="40" t="e">
        <f>VLOOKUP(A81,Active!#REF!,3,FALSE)</f>
        <v>#REF!</v>
      </c>
      <c r="D81" s="40" t="e">
        <f>VLOOKUP(A81,Active!#REF!,6,FALSE)</f>
        <v>#REF!</v>
      </c>
      <c r="E81" s="41" t="e">
        <f>VLOOKUP(A81,Active!#REF!,9,FALSE)</f>
        <v>#REF!</v>
      </c>
      <c r="F81" s="40" t="e">
        <f>VLOOKUP(A81,Active!#REF!,12,FALSE)</f>
        <v>#REF!</v>
      </c>
      <c r="G81" s="42" t="e">
        <f>VLOOKUP(A81,Active!#REF!,17,FALSE)</f>
        <v>#REF!</v>
      </c>
      <c r="H81" s="42" t="e">
        <f>VLOOKUP(A81,Active!#REF!,18,FALSE)</f>
        <v>#REF!</v>
      </c>
      <c r="I81" s="42" t="e">
        <f>VLOOKUP(A81,Active!#REF!,24,FALSE)</f>
        <v>#REF!</v>
      </c>
      <c r="J81" s="42" t="e">
        <f>VLOOKUP(A81,Active!#REF!,25,FALSE)</f>
        <v>#REF!</v>
      </c>
      <c r="K81" s="40"/>
      <c r="L81" s="40"/>
      <c r="M81" s="40"/>
      <c r="N81" s="40"/>
    </row>
    <row r="82" spans="1:14" x14ac:dyDescent="0.3">
      <c r="A82" s="43">
        <v>156</v>
      </c>
      <c r="B82" s="41" t="e">
        <f>VLOOKUP(A82,Active!#REF!,2,FALSE)</f>
        <v>#REF!</v>
      </c>
      <c r="C82" s="40" t="e">
        <f>VLOOKUP(A82,Active!#REF!,3,FALSE)</f>
        <v>#REF!</v>
      </c>
      <c r="D82" s="40" t="e">
        <f>VLOOKUP(A82,Active!#REF!,6,FALSE)</f>
        <v>#REF!</v>
      </c>
      <c r="E82" s="41" t="e">
        <f>VLOOKUP(A82,Active!#REF!,9,FALSE)</f>
        <v>#REF!</v>
      </c>
      <c r="F82" s="40" t="e">
        <f>VLOOKUP(A82,Active!#REF!,12,FALSE)</f>
        <v>#REF!</v>
      </c>
      <c r="G82" s="42" t="e">
        <f>VLOOKUP(A82,Active!#REF!,17,FALSE)</f>
        <v>#REF!</v>
      </c>
      <c r="H82" s="42" t="e">
        <f>VLOOKUP(A82,Active!#REF!,18,FALSE)</f>
        <v>#REF!</v>
      </c>
      <c r="I82" s="42" t="e">
        <f>VLOOKUP(A82,Active!#REF!,24,FALSE)</f>
        <v>#REF!</v>
      </c>
      <c r="J82" s="42" t="e">
        <f>VLOOKUP(A82,Active!#REF!,25,FALSE)</f>
        <v>#REF!</v>
      </c>
      <c r="K82" s="40"/>
      <c r="L82" s="40"/>
      <c r="M82" s="40"/>
      <c r="N82" s="40"/>
    </row>
    <row r="83" spans="1:14" x14ac:dyDescent="0.3">
      <c r="A83" s="43">
        <v>157</v>
      </c>
      <c r="B83" s="41" t="e">
        <f>VLOOKUP(A83,Active!#REF!,2,FALSE)</f>
        <v>#REF!</v>
      </c>
      <c r="C83" s="40" t="e">
        <f>VLOOKUP(A83,Active!#REF!,3,FALSE)</f>
        <v>#REF!</v>
      </c>
      <c r="D83" s="40" t="e">
        <f>VLOOKUP(A83,Active!#REF!,6,FALSE)</f>
        <v>#REF!</v>
      </c>
      <c r="E83" s="41" t="e">
        <f>VLOOKUP(A83,Active!#REF!,9,FALSE)</f>
        <v>#REF!</v>
      </c>
      <c r="F83" s="40" t="e">
        <f>VLOOKUP(A83,Active!#REF!,12,FALSE)</f>
        <v>#REF!</v>
      </c>
      <c r="G83" s="42" t="e">
        <f>VLOOKUP(A83,Active!#REF!,17,FALSE)</f>
        <v>#REF!</v>
      </c>
      <c r="H83" s="42" t="e">
        <f>VLOOKUP(A83,Active!#REF!,18,FALSE)</f>
        <v>#REF!</v>
      </c>
      <c r="I83" s="42" t="e">
        <f>VLOOKUP(A83,Active!#REF!,24,FALSE)</f>
        <v>#REF!</v>
      </c>
      <c r="J83" s="42" t="e">
        <f>VLOOKUP(A83,Active!#REF!,25,FALSE)</f>
        <v>#REF!</v>
      </c>
      <c r="K83" s="40"/>
      <c r="L83" s="40"/>
      <c r="M83" s="40"/>
      <c r="N83" s="40"/>
    </row>
    <row r="84" spans="1:14" x14ac:dyDescent="0.3">
      <c r="A84" s="43">
        <v>158</v>
      </c>
      <c r="B84" s="41" t="e">
        <f>VLOOKUP(A84,Active!#REF!,2,FALSE)</f>
        <v>#REF!</v>
      </c>
      <c r="C84" s="40" t="e">
        <f>VLOOKUP(A84,Active!#REF!,3,FALSE)</f>
        <v>#REF!</v>
      </c>
      <c r="D84" s="40" t="e">
        <f>VLOOKUP(A84,Active!#REF!,6,FALSE)</f>
        <v>#REF!</v>
      </c>
      <c r="E84" s="41" t="e">
        <f>VLOOKUP(A84,Active!#REF!,9,FALSE)</f>
        <v>#REF!</v>
      </c>
      <c r="F84" s="40" t="e">
        <f>VLOOKUP(A84,Active!#REF!,12,FALSE)</f>
        <v>#REF!</v>
      </c>
      <c r="G84" s="42" t="e">
        <f>VLOOKUP(A84,Active!#REF!,17,FALSE)</f>
        <v>#REF!</v>
      </c>
      <c r="H84" s="42" t="e">
        <f>VLOOKUP(A84,Active!#REF!,18,FALSE)</f>
        <v>#REF!</v>
      </c>
      <c r="I84" s="42" t="e">
        <f>VLOOKUP(A84,Active!#REF!,24,FALSE)</f>
        <v>#REF!</v>
      </c>
      <c r="J84" s="42" t="e">
        <f>VLOOKUP(A84,Active!#REF!,25,FALSE)</f>
        <v>#REF!</v>
      </c>
      <c r="K84" s="40"/>
      <c r="L84" s="40"/>
      <c r="M84" s="40"/>
      <c r="N84" s="40"/>
    </row>
    <row r="85" spans="1:14" x14ac:dyDescent="0.3">
      <c r="A85" s="43">
        <v>159</v>
      </c>
      <c r="B85" s="41" t="e">
        <f>VLOOKUP(A85,Active!#REF!,2,FALSE)</f>
        <v>#REF!</v>
      </c>
      <c r="C85" s="40" t="e">
        <f>VLOOKUP(A85,Active!#REF!,3,FALSE)</f>
        <v>#REF!</v>
      </c>
      <c r="D85" s="40" t="e">
        <f>VLOOKUP(A85,Active!#REF!,6,FALSE)</f>
        <v>#REF!</v>
      </c>
      <c r="E85" s="41" t="e">
        <f>VLOOKUP(A85,Active!#REF!,9,FALSE)</f>
        <v>#REF!</v>
      </c>
      <c r="F85" s="40" t="e">
        <f>VLOOKUP(A85,Active!#REF!,12,FALSE)</f>
        <v>#REF!</v>
      </c>
      <c r="G85" s="42" t="e">
        <f>VLOOKUP(A85,Active!#REF!,17,FALSE)</f>
        <v>#REF!</v>
      </c>
      <c r="H85" s="42" t="e">
        <f>VLOOKUP(A85,Active!#REF!,18,FALSE)</f>
        <v>#REF!</v>
      </c>
      <c r="I85" s="42" t="e">
        <f>VLOOKUP(A85,Active!#REF!,24,FALSE)</f>
        <v>#REF!</v>
      </c>
      <c r="J85" s="42" t="e">
        <f>VLOOKUP(A85,Active!#REF!,25,FALSE)</f>
        <v>#REF!</v>
      </c>
      <c r="K85" s="40"/>
      <c r="L85" s="40"/>
      <c r="M85" s="40"/>
      <c r="N85" s="40"/>
    </row>
    <row r="86" spans="1:14" x14ac:dyDescent="0.3">
      <c r="A86" s="43">
        <v>160</v>
      </c>
      <c r="B86" s="41" t="e">
        <f>VLOOKUP(A86,Active!#REF!,2,FALSE)</f>
        <v>#REF!</v>
      </c>
      <c r="C86" s="40" t="e">
        <f>VLOOKUP(A86,Active!#REF!,3,FALSE)</f>
        <v>#REF!</v>
      </c>
      <c r="D86" s="40" t="e">
        <f>VLOOKUP(A86,Active!#REF!,6,FALSE)</f>
        <v>#REF!</v>
      </c>
      <c r="E86" s="41" t="e">
        <f>VLOOKUP(A86,Active!#REF!,9,FALSE)</f>
        <v>#REF!</v>
      </c>
      <c r="F86" s="40" t="e">
        <f>VLOOKUP(A86,Active!#REF!,12,FALSE)</f>
        <v>#REF!</v>
      </c>
      <c r="G86" s="42" t="e">
        <f>VLOOKUP(A86,Active!#REF!,17,FALSE)</f>
        <v>#REF!</v>
      </c>
      <c r="H86" s="42" t="e">
        <f>VLOOKUP(A86,Active!#REF!,18,FALSE)</f>
        <v>#REF!</v>
      </c>
      <c r="I86" s="42" t="e">
        <f>VLOOKUP(A86,Active!#REF!,24,FALSE)</f>
        <v>#REF!</v>
      </c>
      <c r="J86" s="42" t="e">
        <f>VLOOKUP(A86,Active!#REF!,25,FALSE)</f>
        <v>#REF!</v>
      </c>
      <c r="K86" s="40"/>
      <c r="L86" s="40"/>
      <c r="M86" s="40"/>
      <c r="N86" s="40"/>
    </row>
    <row r="87" spans="1:14" x14ac:dyDescent="0.3">
      <c r="A87" s="43">
        <v>161</v>
      </c>
      <c r="B87" s="41" t="e">
        <f>VLOOKUP(A87,Active!#REF!,2,FALSE)</f>
        <v>#REF!</v>
      </c>
      <c r="C87" s="40" t="e">
        <f>VLOOKUP(A87,Active!#REF!,3,FALSE)</f>
        <v>#REF!</v>
      </c>
      <c r="D87" s="40" t="e">
        <f>VLOOKUP(A87,Active!#REF!,6,FALSE)</f>
        <v>#REF!</v>
      </c>
      <c r="E87" s="41" t="e">
        <f>VLOOKUP(A87,Active!#REF!,9,FALSE)</f>
        <v>#REF!</v>
      </c>
      <c r="F87" s="40" t="e">
        <f>VLOOKUP(A87,Active!#REF!,12,FALSE)</f>
        <v>#REF!</v>
      </c>
      <c r="G87" s="42" t="e">
        <f>VLOOKUP(A87,Active!#REF!,17,FALSE)</f>
        <v>#REF!</v>
      </c>
      <c r="H87" s="42" t="e">
        <f>VLOOKUP(A87,Active!#REF!,18,FALSE)</f>
        <v>#REF!</v>
      </c>
      <c r="I87" s="42" t="e">
        <f>VLOOKUP(A87,Active!#REF!,24,FALSE)</f>
        <v>#REF!</v>
      </c>
      <c r="J87" s="42" t="e">
        <f>VLOOKUP(A87,Active!#REF!,25,FALSE)</f>
        <v>#REF!</v>
      </c>
      <c r="K87" s="40"/>
      <c r="L87" s="40"/>
      <c r="M87" s="40"/>
      <c r="N87" s="40"/>
    </row>
    <row r="88" spans="1:14" x14ac:dyDescent="0.3">
      <c r="A88" s="43">
        <v>162</v>
      </c>
      <c r="B88" s="41" t="e">
        <f>VLOOKUP(A88,Active!#REF!,2,FALSE)</f>
        <v>#REF!</v>
      </c>
      <c r="C88" s="40" t="e">
        <f>VLOOKUP(A88,Active!#REF!,3,FALSE)</f>
        <v>#REF!</v>
      </c>
      <c r="D88" s="40" t="e">
        <f>VLOOKUP(A88,Active!#REF!,6,FALSE)</f>
        <v>#REF!</v>
      </c>
      <c r="E88" s="41" t="e">
        <f>VLOOKUP(A88,Active!#REF!,9,FALSE)</f>
        <v>#REF!</v>
      </c>
      <c r="F88" s="40" t="e">
        <f>VLOOKUP(A88,Active!#REF!,12,FALSE)</f>
        <v>#REF!</v>
      </c>
      <c r="G88" s="42" t="e">
        <f>VLOOKUP(A88,Active!#REF!,17,FALSE)</f>
        <v>#REF!</v>
      </c>
      <c r="H88" s="42" t="e">
        <f>VLOOKUP(A88,Active!#REF!,18,FALSE)</f>
        <v>#REF!</v>
      </c>
      <c r="I88" s="42" t="e">
        <f>VLOOKUP(A88,Active!#REF!,24,FALSE)</f>
        <v>#REF!</v>
      </c>
      <c r="J88" s="42" t="e">
        <f>VLOOKUP(A88,Active!#REF!,25,FALSE)</f>
        <v>#REF!</v>
      </c>
      <c r="K88" s="40"/>
      <c r="L88" s="40"/>
      <c r="M88" s="40"/>
      <c r="N88" s="40"/>
    </row>
    <row r="89" spans="1:14" x14ac:dyDescent="0.3">
      <c r="A89" s="43">
        <v>143</v>
      </c>
      <c r="B89" s="41" t="e">
        <f>VLOOKUP(A89,Active!#REF!,2,FALSE)</f>
        <v>#REF!</v>
      </c>
      <c r="C89" s="40" t="e">
        <f>VLOOKUP(A89,Active!#REF!,3,FALSE)</f>
        <v>#REF!</v>
      </c>
      <c r="D89" s="40" t="e">
        <f>VLOOKUP(A89,Active!#REF!,6,FALSE)</f>
        <v>#REF!</v>
      </c>
      <c r="E89" s="41" t="e">
        <f>VLOOKUP(A89,Active!#REF!,9,FALSE)</f>
        <v>#REF!</v>
      </c>
      <c r="F89" s="40" t="e">
        <f>VLOOKUP(A89,Active!#REF!,12,FALSE)</f>
        <v>#REF!</v>
      </c>
      <c r="G89" s="42" t="e">
        <f>VLOOKUP(A89,Active!#REF!,17,FALSE)</f>
        <v>#REF!</v>
      </c>
      <c r="H89" s="42" t="e">
        <f>VLOOKUP(A89,Active!#REF!,18,FALSE)</f>
        <v>#REF!</v>
      </c>
      <c r="I89" s="42" t="e">
        <f>VLOOKUP(A89,Active!#REF!,24,FALSE)</f>
        <v>#REF!</v>
      </c>
      <c r="J89" s="42" t="e">
        <f>VLOOKUP(A89,Active!#REF!,25,FALSE)</f>
        <v>#REF!</v>
      </c>
      <c r="K89" s="40"/>
      <c r="L89" s="40"/>
      <c r="M89" s="40"/>
      <c r="N89" s="40"/>
    </row>
    <row r="90" spans="1:14" x14ac:dyDescent="0.3">
      <c r="A90" s="43">
        <v>164</v>
      </c>
      <c r="B90" s="41" t="e">
        <f>VLOOKUP(A90,Active!#REF!,2,FALSE)</f>
        <v>#REF!</v>
      </c>
      <c r="C90" s="40" t="e">
        <f>VLOOKUP(A90,Active!#REF!,3,FALSE)</f>
        <v>#REF!</v>
      </c>
      <c r="D90" s="40" t="e">
        <f>VLOOKUP(A90,Active!#REF!,6,FALSE)</f>
        <v>#REF!</v>
      </c>
      <c r="E90" s="41" t="e">
        <f>VLOOKUP(A90,Active!#REF!,9,FALSE)</f>
        <v>#REF!</v>
      </c>
      <c r="F90" s="40" t="e">
        <f>VLOOKUP(A90,Active!#REF!,12,FALSE)</f>
        <v>#REF!</v>
      </c>
      <c r="G90" s="42" t="e">
        <f>VLOOKUP(A90,Active!#REF!,17,FALSE)</f>
        <v>#REF!</v>
      </c>
      <c r="H90" s="42" t="e">
        <f>VLOOKUP(A90,Active!#REF!,18,FALSE)</f>
        <v>#REF!</v>
      </c>
      <c r="I90" s="42" t="e">
        <f>VLOOKUP(A90,Active!#REF!,24,FALSE)</f>
        <v>#REF!</v>
      </c>
      <c r="J90" s="42" t="e">
        <f>VLOOKUP(A90,Active!#REF!,25,FALSE)</f>
        <v>#REF!</v>
      </c>
      <c r="K90" s="40"/>
      <c r="L90" s="40"/>
      <c r="M90" s="40"/>
      <c r="N90" s="40"/>
    </row>
    <row r="91" spans="1:14" x14ac:dyDescent="0.3">
      <c r="A91" s="43">
        <v>144</v>
      </c>
      <c r="B91" s="41" t="e">
        <f>VLOOKUP(A91,Active!#REF!,2,FALSE)</f>
        <v>#REF!</v>
      </c>
      <c r="C91" s="40" t="e">
        <f>VLOOKUP(A91,Active!#REF!,3,FALSE)</f>
        <v>#REF!</v>
      </c>
      <c r="D91" s="40" t="e">
        <f>VLOOKUP(A91,Active!#REF!,6,FALSE)</f>
        <v>#REF!</v>
      </c>
      <c r="E91" s="41" t="e">
        <f>VLOOKUP(A91,Active!#REF!,9,FALSE)</f>
        <v>#REF!</v>
      </c>
      <c r="F91" s="40" t="e">
        <f>VLOOKUP(A91,Active!#REF!,12,FALSE)</f>
        <v>#REF!</v>
      </c>
      <c r="G91" s="42" t="e">
        <f>VLOOKUP(A91,Active!#REF!,17,FALSE)</f>
        <v>#REF!</v>
      </c>
      <c r="H91" s="42" t="e">
        <f>VLOOKUP(A91,Active!#REF!,18,FALSE)</f>
        <v>#REF!</v>
      </c>
      <c r="I91" s="42" t="e">
        <f>VLOOKUP(A91,Active!#REF!,24,FALSE)</f>
        <v>#REF!</v>
      </c>
      <c r="J91" s="42" t="e">
        <f>VLOOKUP(A91,Active!#REF!,25,FALSE)</f>
        <v>#REF!</v>
      </c>
      <c r="K91" s="40"/>
      <c r="L91" s="40"/>
      <c r="M91" s="40"/>
      <c r="N91" s="40"/>
    </row>
    <row r="92" spans="1:14" x14ac:dyDescent="0.3">
      <c r="A92" s="43">
        <v>166</v>
      </c>
      <c r="B92" s="41" t="e">
        <f>VLOOKUP(A92,Active!#REF!,2,FALSE)</f>
        <v>#REF!</v>
      </c>
      <c r="C92" s="40" t="e">
        <f>VLOOKUP(A92,Active!#REF!,3,FALSE)</f>
        <v>#REF!</v>
      </c>
      <c r="D92" s="40" t="e">
        <f>VLOOKUP(A92,Active!#REF!,6,FALSE)</f>
        <v>#REF!</v>
      </c>
      <c r="E92" s="41" t="e">
        <f>VLOOKUP(A92,Active!#REF!,9,FALSE)</f>
        <v>#REF!</v>
      </c>
      <c r="F92" s="40" t="e">
        <f>VLOOKUP(A92,Active!#REF!,12,FALSE)</f>
        <v>#REF!</v>
      </c>
      <c r="G92" s="42" t="e">
        <f>VLOOKUP(A92,Active!#REF!,17,FALSE)</f>
        <v>#REF!</v>
      </c>
      <c r="H92" s="42" t="e">
        <f>VLOOKUP(A92,Active!#REF!,18,FALSE)</f>
        <v>#REF!</v>
      </c>
      <c r="I92" s="42" t="e">
        <f>VLOOKUP(A92,Active!#REF!,24,FALSE)</f>
        <v>#REF!</v>
      </c>
      <c r="J92" s="42" t="e">
        <f>VLOOKUP(A92,Active!#REF!,25,FALSE)</f>
        <v>#REF!</v>
      </c>
      <c r="K92" s="40"/>
      <c r="L92" s="40"/>
      <c r="M92" s="40"/>
      <c r="N92" s="40"/>
    </row>
    <row r="93" spans="1:14" x14ac:dyDescent="0.3">
      <c r="A93" s="43">
        <v>167</v>
      </c>
      <c r="B93" s="41" t="e">
        <f>VLOOKUP(A93,Active!#REF!,2,FALSE)</f>
        <v>#REF!</v>
      </c>
      <c r="C93" s="40" t="e">
        <f>VLOOKUP(A93,Active!#REF!,3,FALSE)</f>
        <v>#REF!</v>
      </c>
      <c r="D93" s="40" t="e">
        <f>VLOOKUP(A93,Active!#REF!,6,FALSE)</f>
        <v>#REF!</v>
      </c>
      <c r="E93" s="41" t="e">
        <f>VLOOKUP(A93,Active!#REF!,9,FALSE)</f>
        <v>#REF!</v>
      </c>
      <c r="F93" s="40" t="e">
        <f>VLOOKUP(A93,Active!#REF!,12,FALSE)</f>
        <v>#REF!</v>
      </c>
      <c r="G93" s="42" t="e">
        <f>VLOOKUP(A93,Active!#REF!,17,FALSE)</f>
        <v>#REF!</v>
      </c>
      <c r="H93" s="42" t="e">
        <f>VLOOKUP(A93,Active!#REF!,18,FALSE)</f>
        <v>#REF!</v>
      </c>
      <c r="I93" s="42" t="e">
        <f>VLOOKUP(A93,Active!#REF!,24,FALSE)</f>
        <v>#REF!</v>
      </c>
      <c r="J93" s="42" t="e">
        <f>VLOOKUP(A93,Active!#REF!,25,FALSE)</f>
        <v>#REF!</v>
      </c>
      <c r="K93" s="40"/>
      <c r="L93" s="40"/>
      <c r="M93" s="40"/>
      <c r="N93" s="40"/>
    </row>
    <row r="94" spans="1:14" x14ac:dyDescent="0.3">
      <c r="A94" s="43">
        <v>168</v>
      </c>
      <c r="B94" s="41" t="e">
        <f>VLOOKUP(A94,Active!#REF!,2,FALSE)</f>
        <v>#REF!</v>
      </c>
      <c r="C94" s="40" t="e">
        <f>VLOOKUP(A94,Active!#REF!,3,FALSE)</f>
        <v>#REF!</v>
      </c>
      <c r="D94" s="40" t="e">
        <f>VLOOKUP(A94,Active!#REF!,6,FALSE)</f>
        <v>#REF!</v>
      </c>
      <c r="E94" s="41" t="e">
        <f>VLOOKUP(A94,Active!#REF!,9,FALSE)</f>
        <v>#REF!</v>
      </c>
      <c r="F94" s="40" t="e">
        <f>VLOOKUP(A94,Active!#REF!,12,FALSE)</f>
        <v>#REF!</v>
      </c>
      <c r="G94" s="42" t="e">
        <f>VLOOKUP(A94,Active!#REF!,17,FALSE)</f>
        <v>#REF!</v>
      </c>
      <c r="H94" s="42" t="e">
        <f>VLOOKUP(A94,Active!#REF!,18,FALSE)</f>
        <v>#REF!</v>
      </c>
      <c r="I94" s="42" t="e">
        <f>VLOOKUP(A94,Active!#REF!,24,FALSE)</f>
        <v>#REF!</v>
      </c>
      <c r="J94" s="42" t="e">
        <f>VLOOKUP(A94,Active!#REF!,25,FALSE)</f>
        <v>#REF!</v>
      </c>
      <c r="K94" s="40"/>
      <c r="L94" s="40"/>
      <c r="M94" s="40"/>
      <c r="N94" s="40"/>
    </row>
    <row r="95" spans="1:14" x14ac:dyDescent="0.3">
      <c r="A95" s="43">
        <v>133</v>
      </c>
      <c r="B95" s="41" t="e">
        <f>VLOOKUP(A95,Active!#REF!,2,FALSE)</f>
        <v>#REF!</v>
      </c>
      <c r="C95" s="40" t="e">
        <f>VLOOKUP(A95,Active!#REF!,3,FALSE)</f>
        <v>#REF!</v>
      </c>
      <c r="D95" s="40" t="e">
        <f>VLOOKUP(A95,Active!#REF!,6,FALSE)</f>
        <v>#REF!</v>
      </c>
      <c r="E95" s="41" t="e">
        <f>VLOOKUP(A95,Active!#REF!,9,FALSE)</f>
        <v>#REF!</v>
      </c>
      <c r="F95" s="40" t="e">
        <f>VLOOKUP(A95,Active!#REF!,12,FALSE)</f>
        <v>#REF!</v>
      </c>
      <c r="G95" s="42" t="e">
        <f>VLOOKUP(A95,Active!#REF!,17,FALSE)</f>
        <v>#REF!</v>
      </c>
      <c r="H95" s="42" t="e">
        <f>VLOOKUP(A95,Active!#REF!,18,FALSE)</f>
        <v>#REF!</v>
      </c>
      <c r="I95" s="42" t="e">
        <f>VLOOKUP(A95,Active!#REF!,24,FALSE)</f>
        <v>#REF!</v>
      </c>
      <c r="J95" s="42" t="e">
        <f>VLOOKUP(A95,Active!#REF!,25,FALSE)</f>
        <v>#REF!</v>
      </c>
      <c r="K95" s="40"/>
      <c r="L95" s="40"/>
      <c r="M95" s="40"/>
      <c r="N95" s="40"/>
    </row>
    <row r="96" spans="1:14" x14ac:dyDescent="0.3">
      <c r="A96" s="43">
        <v>134</v>
      </c>
      <c r="B96" s="41" t="e">
        <f>VLOOKUP(A96,Active!#REF!,2,FALSE)</f>
        <v>#REF!</v>
      </c>
      <c r="C96" s="40" t="e">
        <f>VLOOKUP(A96,Active!#REF!,3,FALSE)</f>
        <v>#REF!</v>
      </c>
      <c r="D96" s="40" t="e">
        <f>VLOOKUP(A96,Active!#REF!,6,FALSE)</f>
        <v>#REF!</v>
      </c>
      <c r="E96" s="41" t="e">
        <f>VLOOKUP(A96,Active!#REF!,9,FALSE)</f>
        <v>#REF!</v>
      </c>
      <c r="F96" s="40" t="e">
        <f>VLOOKUP(A96,Active!#REF!,12,FALSE)</f>
        <v>#REF!</v>
      </c>
      <c r="G96" s="42" t="e">
        <f>VLOOKUP(A96,Active!#REF!,17,FALSE)</f>
        <v>#REF!</v>
      </c>
      <c r="H96" s="42" t="e">
        <f>VLOOKUP(A96,Active!#REF!,18,FALSE)</f>
        <v>#REF!</v>
      </c>
      <c r="I96" s="42" t="e">
        <f>VLOOKUP(A96,Active!#REF!,24,FALSE)</f>
        <v>#REF!</v>
      </c>
      <c r="J96" s="42" t="e">
        <f>VLOOKUP(A96,Active!#REF!,25,FALSE)</f>
        <v>#REF!</v>
      </c>
      <c r="K96" s="40"/>
      <c r="L96" s="40"/>
      <c r="M96" s="40"/>
      <c r="N96" s="40"/>
    </row>
    <row r="97" spans="1:14" x14ac:dyDescent="0.3">
      <c r="A97" s="40">
        <v>14</v>
      </c>
      <c r="B97" s="41" t="e">
        <f>VLOOKUP(A97,Active!#REF!,2,FALSE)</f>
        <v>#REF!</v>
      </c>
      <c r="C97" s="40" t="e">
        <f>VLOOKUP(A97,Active!#REF!,3,FALSE)</f>
        <v>#REF!</v>
      </c>
      <c r="D97" s="40" t="e">
        <f>VLOOKUP(A97,Active!#REF!,6,FALSE)</f>
        <v>#REF!</v>
      </c>
      <c r="E97" s="41" t="e">
        <f>VLOOKUP(A97,Active!#REF!,9,FALSE)</f>
        <v>#REF!</v>
      </c>
      <c r="F97" s="40" t="e">
        <f>VLOOKUP(A97,Active!#REF!,12,FALSE)</f>
        <v>#REF!</v>
      </c>
      <c r="G97" s="42" t="e">
        <f>VLOOKUP(A97,Active!#REF!,17,FALSE)</f>
        <v>#REF!</v>
      </c>
      <c r="H97" s="42" t="e">
        <f>VLOOKUP(A97,Active!#REF!,18,FALSE)</f>
        <v>#REF!</v>
      </c>
      <c r="I97" s="42" t="e">
        <f>VLOOKUP(A97,Active!#REF!,24,FALSE)</f>
        <v>#REF!</v>
      </c>
      <c r="J97" s="42" t="e">
        <f>VLOOKUP(A97,Active!#REF!,25,FALSE)</f>
        <v>#REF!</v>
      </c>
      <c r="K97" s="40"/>
      <c r="L97" s="40"/>
      <c r="M97" s="40"/>
      <c r="N97" s="40"/>
    </row>
    <row r="98" spans="1:14" x14ac:dyDescent="0.3">
      <c r="A98" s="40">
        <v>34</v>
      </c>
      <c r="B98" s="41" t="e">
        <f>VLOOKUP(A98,Active!#REF!,2,FALSE)</f>
        <v>#REF!</v>
      </c>
      <c r="C98" s="40" t="e">
        <f>VLOOKUP(A98,Active!#REF!,3,FALSE)</f>
        <v>#REF!</v>
      </c>
      <c r="D98" s="40" t="e">
        <f>VLOOKUP(A98,Active!#REF!,6,FALSE)</f>
        <v>#REF!</v>
      </c>
      <c r="E98" s="41" t="e">
        <f>VLOOKUP(A98,Active!#REF!,9,FALSE)</f>
        <v>#REF!</v>
      </c>
      <c r="F98" s="40" t="e">
        <f>VLOOKUP(A98,Active!#REF!,12,FALSE)</f>
        <v>#REF!</v>
      </c>
      <c r="G98" s="42" t="e">
        <f>VLOOKUP(A98,Active!#REF!,17,FALSE)</f>
        <v>#REF!</v>
      </c>
      <c r="H98" s="42" t="e">
        <f>VLOOKUP(A98,Active!#REF!,18,FALSE)</f>
        <v>#REF!</v>
      </c>
      <c r="I98" s="42" t="e">
        <f>VLOOKUP(A98,Active!#REF!,24,FALSE)</f>
        <v>#REF!</v>
      </c>
      <c r="J98" s="42" t="e">
        <f>VLOOKUP(A98,Active!#REF!,25,FALSE)</f>
        <v>#REF!</v>
      </c>
      <c r="K98" s="40"/>
      <c r="L98" s="40"/>
      <c r="M98" s="40"/>
      <c r="N98" s="40"/>
    </row>
    <row r="99" spans="1:14" x14ac:dyDescent="0.3">
      <c r="A99" s="43">
        <v>148</v>
      </c>
      <c r="B99" s="41" t="e">
        <f>VLOOKUP(A99,Active!#REF!,2,FALSE)</f>
        <v>#REF!</v>
      </c>
      <c r="C99" s="40" t="e">
        <f>VLOOKUP(A99,Active!#REF!,3,FALSE)</f>
        <v>#REF!</v>
      </c>
      <c r="D99" s="40" t="e">
        <f>VLOOKUP(A99,Active!#REF!,6,FALSE)</f>
        <v>#REF!</v>
      </c>
      <c r="E99" s="41" t="e">
        <f>VLOOKUP(A99,Active!#REF!,9,FALSE)</f>
        <v>#REF!</v>
      </c>
      <c r="F99" s="40" t="e">
        <f>VLOOKUP(A99,Active!#REF!,12,FALSE)</f>
        <v>#REF!</v>
      </c>
      <c r="G99" s="42" t="e">
        <f>VLOOKUP(A99,Active!#REF!,17,FALSE)</f>
        <v>#REF!</v>
      </c>
      <c r="H99" s="42" t="e">
        <f>VLOOKUP(A99,Active!#REF!,18,FALSE)</f>
        <v>#REF!</v>
      </c>
      <c r="I99" s="42" t="e">
        <f>VLOOKUP(A99,Active!#REF!,24,FALSE)</f>
        <v>#REF!</v>
      </c>
      <c r="J99" s="42" t="e">
        <f>VLOOKUP(A99,Active!#REF!,25,FALSE)</f>
        <v>#REF!</v>
      </c>
      <c r="K99" s="40"/>
      <c r="L99" s="40"/>
      <c r="M99" s="40"/>
      <c r="N99" s="40"/>
    </row>
    <row r="100" spans="1:14" x14ac:dyDescent="0.3">
      <c r="A100" s="40">
        <v>127</v>
      </c>
      <c r="B100" s="41" t="e">
        <f>VLOOKUP(A100,Active!#REF!,2,FALSE)</f>
        <v>#REF!</v>
      </c>
      <c r="C100" s="40" t="e">
        <f>VLOOKUP(A100,Active!#REF!,3,FALSE)</f>
        <v>#REF!</v>
      </c>
      <c r="D100" s="40" t="e">
        <f>VLOOKUP(A100,Active!#REF!,6,FALSE)</f>
        <v>#REF!</v>
      </c>
      <c r="E100" s="41" t="e">
        <f>VLOOKUP(A100,Active!#REF!,9,FALSE)</f>
        <v>#REF!</v>
      </c>
      <c r="F100" s="40" t="e">
        <f>VLOOKUP(A100,Active!#REF!,12,FALSE)</f>
        <v>#REF!</v>
      </c>
      <c r="G100" s="42" t="e">
        <f>VLOOKUP(A100,Active!#REF!,17,FALSE)</f>
        <v>#REF!</v>
      </c>
      <c r="H100" s="42" t="e">
        <f>VLOOKUP(A100,Active!#REF!,18,FALSE)</f>
        <v>#REF!</v>
      </c>
      <c r="I100" s="42" t="e">
        <f>VLOOKUP(A100,Active!#REF!,24,FALSE)</f>
        <v>#REF!</v>
      </c>
      <c r="J100" s="42" t="e">
        <f>VLOOKUP(A100,Active!#REF!,25,FALSE)</f>
        <v>#REF!</v>
      </c>
      <c r="K100" s="40"/>
      <c r="L100" s="40"/>
      <c r="M100" s="40"/>
      <c r="N100" s="40"/>
    </row>
    <row r="101" spans="1:14" x14ac:dyDescent="0.3">
      <c r="A101" s="43">
        <v>171</v>
      </c>
      <c r="B101" s="41" t="e">
        <f>VLOOKUP(A101,Active!#REF!,2,FALSE)</f>
        <v>#REF!</v>
      </c>
      <c r="C101" s="40" t="e">
        <f>VLOOKUP(A101,Active!#REF!,3,FALSE)</f>
        <v>#REF!</v>
      </c>
      <c r="D101" s="40" t="e">
        <f>VLOOKUP(A101,Active!#REF!,6,FALSE)</f>
        <v>#REF!</v>
      </c>
      <c r="E101" s="41" t="e">
        <f>VLOOKUP(A101,Active!#REF!,9,FALSE)</f>
        <v>#REF!</v>
      </c>
      <c r="F101" s="40" t="e">
        <f>VLOOKUP(A101,Active!#REF!,12,FALSE)</f>
        <v>#REF!</v>
      </c>
      <c r="G101" s="42" t="e">
        <f>VLOOKUP(A101,Active!#REF!,17,FALSE)</f>
        <v>#REF!</v>
      </c>
      <c r="H101" s="42" t="e">
        <f>VLOOKUP(A101,Active!#REF!,18,FALSE)</f>
        <v>#REF!</v>
      </c>
      <c r="I101" s="42" t="e">
        <f>VLOOKUP(A101,Active!#REF!,24,FALSE)</f>
        <v>#REF!</v>
      </c>
      <c r="J101" s="42" t="e">
        <f>VLOOKUP(A101,Active!#REF!,25,FALSE)</f>
        <v>#REF!</v>
      </c>
      <c r="K101" s="40"/>
      <c r="L101" s="40"/>
      <c r="M101" s="40"/>
      <c r="N101" s="40"/>
    </row>
    <row r="102" spans="1:14" x14ac:dyDescent="0.3">
      <c r="A102" s="43">
        <v>129</v>
      </c>
      <c r="B102" s="41" t="e">
        <f>VLOOKUP(A102,Active!#REF!,2,FALSE)</f>
        <v>#REF!</v>
      </c>
      <c r="C102" s="40" t="e">
        <f>VLOOKUP(A102,Active!#REF!,3,FALSE)</f>
        <v>#REF!</v>
      </c>
      <c r="D102" s="40" t="e">
        <f>VLOOKUP(A102,Active!#REF!,6,FALSE)</f>
        <v>#REF!</v>
      </c>
      <c r="E102" s="41" t="e">
        <f>VLOOKUP(A102,Active!#REF!,9,FALSE)</f>
        <v>#REF!</v>
      </c>
      <c r="F102" s="40" t="e">
        <f>VLOOKUP(A102,Active!#REF!,12,FALSE)</f>
        <v>#REF!</v>
      </c>
      <c r="G102" s="42" t="e">
        <f>VLOOKUP(A102,Active!#REF!,17,FALSE)</f>
        <v>#REF!</v>
      </c>
      <c r="H102" s="42" t="e">
        <f>VLOOKUP(A102,Active!#REF!,18,FALSE)</f>
        <v>#REF!</v>
      </c>
      <c r="I102" s="42" t="e">
        <f>VLOOKUP(A102,Active!#REF!,24,FALSE)</f>
        <v>#REF!</v>
      </c>
      <c r="J102" s="42" t="e">
        <f>VLOOKUP(A102,Active!#REF!,25,FALSE)</f>
        <v>#REF!</v>
      </c>
      <c r="K102" s="40"/>
      <c r="L102" s="40"/>
      <c r="M102" s="40"/>
      <c r="N102" s="40"/>
    </row>
    <row r="103" spans="1:14" x14ac:dyDescent="0.3">
      <c r="A103" s="43">
        <v>147</v>
      </c>
      <c r="B103" s="41" t="e">
        <f>VLOOKUP(A103,Active!#REF!,2,FALSE)</f>
        <v>#REF!</v>
      </c>
      <c r="C103" s="40" t="e">
        <f>VLOOKUP(A103,Active!#REF!,3,FALSE)</f>
        <v>#REF!</v>
      </c>
      <c r="D103" s="40" t="e">
        <f>VLOOKUP(A103,Active!#REF!,6,FALSE)</f>
        <v>#REF!</v>
      </c>
      <c r="E103" s="41" t="e">
        <f>VLOOKUP(A103,Active!#REF!,9,FALSE)</f>
        <v>#REF!</v>
      </c>
      <c r="F103" s="40" t="e">
        <f>VLOOKUP(A103,Active!#REF!,12,FALSE)</f>
        <v>#REF!</v>
      </c>
      <c r="G103" s="42" t="e">
        <f>VLOOKUP(A103,Active!#REF!,17,FALSE)</f>
        <v>#REF!</v>
      </c>
      <c r="H103" s="42" t="e">
        <f>VLOOKUP(A103,Active!#REF!,18,FALSE)</f>
        <v>#REF!</v>
      </c>
      <c r="I103" s="42" t="e">
        <f>VLOOKUP(A103,Active!#REF!,24,FALSE)</f>
        <v>#REF!</v>
      </c>
      <c r="J103" s="42" t="e">
        <f>VLOOKUP(A103,Active!#REF!,25,FALSE)</f>
        <v>#REF!</v>
      </c>
      <c r="K103" s="40"/>
      <c r="L103" s="40"/>
      <c r="M103" s="40"/>
      <c r="N103" s="40"/>
    </row>
    <row r="104" spans="1:14" x14ac:dyDescent="0.3">
      <c r="A104" s="43">
        <v>140</v>
      </c>
      <c r="B104" s="41" t="e">
        <f>VLOOKUP(A104,Active!#REF!,2,FALSE)</f>
        <v>#REF!</v>
      </c>
      <c r="C104" s="40" t="e">
        <f>VLOOKUP(A104,Active!#REF!,3,FALSE)</f>
        <v>#REF!</v>
      </c>
      <c r="D104" s="40" t="e">
        <f>VLOOKUP(A104,Active!#REF!,6,FALSE)</f>
        <v>#REF!</v>
      </c>
      <c r="E104" s="41" t="e">
        <f>VLOOKUP(A104,Active!#REF!,9,FALSE)</f>
        <v>#REF!</v>
      </c>
      <c r="F104" s="40" t="e">
        <f>VLOOKUP(A104,Active!#REF!,12,FALSE)</f>
        <v>#REF!</v>
      </c>
      <c r="G104" s="42" t="e">
        <f>VLOOKUP(A104,Active!#REF!,17,FALSE)</f>
        <v>#REF!</v>
      </c>
      <c r="H104" s="42" t="e">
        <f>VLOOKUP(A104,Active!#REF!,18,FALSE)</f>
        <v>#REF!</v>
      </c>
      <c r="I104" s="42" t="e">
        <f>VLOOKUP(A104,Active!#REF!,24,FALSE)</f>
        <v>#REF!</v>
      </c>
      <c r="J104" s="42" t="e">
        <f>VLOOKUP(A104,Active!#REF!,25,FALSE)</f>
        <v>#REF!</v>
      </c>
      <c r="K104" s="40"/>
      <c r="L104" s="40"/>
      <c r="M104" s="40"/>
      <c r="N104" s="40"/>
    </row>
    <row r="105" spans="1:14" x14ac:dyDescent="0.3">
      <c r="A105" s="43">
        <v>141</v>
      </c>
      <c r="B105" s="41" t="e">
        <f>VLOOKUP(A105,Active!#REF!,2,FALSE)</f>
        <v>#REF!</v>
      </c>
      <c r="C105" s="40" t="e">
        <f>VLOOKUP(A105,Active!#REF!,3,FALSE)</f>
        <v>#REF!</v>
      </c>
      <c r="D105" s="40" t="e">
        <f>VLOOKUP(A105,Active!#REF!,6,FALSE)</f>
        <v>#REF!</v>
      </c>
      <c r="E105" s="41" t="e">
        <f>VLOOKUP(A105,Active!#REF!,9,FALSE)</f>
        <v>#REF!</v>
      </c>
      <c r="F105" s="40" t="e">
        <f>VLOOKUP(A105,Active!#REF!,12,FALSE)</f>
        <v>#REF!</v>
      </c>
      <c r="G105" s="42" t="e">
        <f>VLOOKUP(A105,Active!#REF!,17,FALSE)</f>
        <v>#REF!</v>
      </c>
      <c r="H105" s="42" t="e">
        <f>VLOOKUP(A105,Active!#REF!,18,FALSE)</f>
        <v>#REF!</v>
      </c>
      <c r="I105" s="42" t="e">
        <f>VLOOKUP(A105,Active!#REF!,24,FALSE)</f>
        <v>#REF!</v>
      </c>
      <c r="J105" s="42" t="e">
        <f>VLOOKUP(A105,Active!#REF!,25,FALSE)</f>
        <v>#REF!</v>
      </c>
      <c r="K105" s="40"/>
      <c r="L105" s="40"/>
      <c r="M105" s="40"/>
      <c r="N105" s="40"/>
    </row>
    <row r="106" spans="1:14" x14ac:dyDescent="0.3">
      <c r="A106" s="43">
        <v>173</v>
      </c>
      <c r="B106" s="41" t="e">
        <f>VLOOKUP(A106,Active!#REF!,2,FALSE)</f>
        <v>#REF!</v>
      </c>
      <c r="C106" s="40" t="e">
        <f>VLOOKUP(A106,Active!#REF!,3,FALSE)</f>
        <v>#REF!</v>
      </c>
      <c r="D106" s="40" t="e">
        <f>VLOOKUP(A106,Active!#REF!,6,FALSE)</f>
        <v>#REF!</v>
      </c>
      <c r="E106" s="41" t="e">
        <f>VLOOKUP(A106,Active!#REF!,9,FALSE)</f>
        <v>#REF!</v>
      </c>
      <c r="F106" s="40" t="e">
        <f>VLOOKUP(A106,Active!#REF!,12,FALSE)</f>
        <v>#REF!</v>
      </c>
      <c r="G106" s="42" t="e">
        <f>VLOOKUP(A106,Active!#REF!,17,FALSE)</f>
        <v>#REF!</v>
      </c>
      <c r="H106" s="42" t="e">
        <f>VLOOKUP(A106,Active!#REF!,18,FALSE)</f>
        <v>#REF!</v>
      </c>
      <c r="I106" s="42" t="e">
        <f>VLOOKUP(A106,Active!#REF!,24,FALSE)</f>
        <v>#REF!</v>
      </c>
      <c r="J106" s="42" t="e">
        <f>VLOOKUP(A106,Active!#REF!,25,FALSE)</f>
        <v>#REF!</v>
      </c>
      <c r="K106" s="40"/>
      <c r="L106" s="40"/>
      <c r="M106" s="40"/>
      <c r="N106" s="40"/>
    </row>
    <row r="107" spans="1:14" x14ac:dyDescent="0.3">
      <c r="A107" s="40">
        <v>90</v>
      </c>
      <c r="B107" s="41" t="e">
        <f>VLOOKUP(A107,Active!#REF!,2,FALSE)</f>
        <v>#REF!</v>
      </c>
      <c r="C107" s="40" t="e">
        <f>VLOOKUP(A107,Active!#REF!,3,FALSE)</f>
        <v>#REF!</v>
      </c>
      <c r="D107" s="40" t="e">
        <f>VLOOKUP(A107,Active!#REF!,6,FALSE)</f>
        <v>#REF!</v>
      </c>
      <c r="E107" s="41" t="e">
        <f>VLOOKUP(A107,Active!#REF!,9,FALSE)</f>
        <v>#REF!</v>
      </c>
      <c r="F107" s="40" t="e">
        <f>VLOOKUP(A107,Active!#REF!,12,FALSE)</f>
        <v>#REF!</v>
      </c>
      <c r="G107" s="42" t="e">
        <f>VLOOKUP(A107,Active!#REF!,17,FALSE)</f>
        <v>#REF!</v>
      </c>
      <c r="H107" s="42" t="e">
        <f>VLOOKUP(A107,Active!#REF!,18,FALSE)</f>
        <v>#REF!</v>
      </c>
      <c r="I107" s="42" t="e">
        <f>VLOOKUP(A107,Active!#REF!,24,FALSE)</f>
        <v>#REF!</v>
      </c>
      <c r="J107" s="42" t="e">
        <f>VLOOKUP(A107,Active!#REF!,25,FALSE)</f>
        <v>#REF!</v>
      </c>
      <c r="K107" s="40"/>
      <c r="L107" s="40"/>
      <c r="M107" s="40"/>
      <c r="N107" s="40"/>
    </row>
    <row r="108" spans="1:14" x14ac:dyDescent="0.3">
      <c r="A108" s="43">
        <v>139</v>
      </c>
      <c r="B108" s="41" t="e">
        <f>VLOOKUP(A108,Active!#REF!,2,FALSE)</f>
        <v>#REF!</v>
      </c>
      <c r="C108" s="40" t="e">
        <f>VLOOKUP(A108,Active!#REF!,3,FALSE)</f>
        <v>#REF!</v>
      </c>
      <c r="D108" s="40" t="e">
        <f>VLOOKUP(A108,Active!#REF!,6,FALSE)</f>
        <v>#REF!</v>
      </c>
      <c r="E108" s="41" t="e">
        <f>VLOOKUP(A108,Active!#REF!,9,FALSE)</f>
        <v>#REF!</v>
      </c>
      <c r="F108" s="40" t="e">
        <f>VLOOKUP(A108,Active!#REF!,12,FALSE)</f>
        <v>#REF!</v>
      </c>
      <c r="G108" s="42" t="e">
        <f>VLOOKUP(A108,Active!#REF!,17,FALSE)</f>
        <v>#REF!</v>
      </c>
      <c r="H108" s="42" t="e">
        <f>VLOOKUP(A108,Active!#REF!,18,FALSE)</f>
        <v>#REF!</v>
      </c>
      <c r="I108" s="42" t="e">
        <f>VLOOKUP(A108,Active!#REF!,24,FALSE)</f>
        <v>#REF!</v>
      </c>
      <c r="J108" s="42" t="e">
        <f>VLOOKUP(A108,Active!#REF!,25,FALSE)</f>
        <v>#REF!</v>
      </c>
      <c r="K108" s="40"/>
      <c r="L108" s="40"/>
      <c r="M108" s="40"/>
      <c r="N108" s="40"/>
    </row>
    <row r="109" spans="1:14" x14ac:dyDescent="0.3">
      <c r="A109" s="43">
        <v>142</v>
      </c>
      <c r="B109" s="41" t="e">
        <f>VLOOKUP(A109,Active!#REF!,2,FALSE)</f>
        <v>#REF!</v>
      </c>
      <c r="C109" s="40" t="e">
        <f>VLOOKUP(A109,Active!#REF!,3,FALSE)</f>
        <v>#REF!</v>
      </c>
      <c r="D109" s="40" t="e">
        <f>VLOOKUP(A109,Active!#REF!,6,FALSE)</f>
        <v>#REF!</v>
      </c>
      <c r="E109" s="41" t="e">
        <f>VLOOKUP(A109,Active!#REF!,9,FALSE)</f>
        <v>#REF!</v>
      </c>
      <c r="F109" s="40" t="e">
        <f>VLOOKUP(A109,Active!#REF!,12,FALSE)</f>
        <v>#REF!</v>
      </c>
      <c r="G109" s="42" t="e">
        <f>VLOOKUP(A109,Active!#REF!,17,FALSE)</f>
        <v>#REF!</v>
      </c>
      <c r="H109" s="42" t="e">
        <f>VLOOKUP(A109,Active!#REF!,18,FALSE)</f>
        <v>#REF!</v>
      </c>
      <c r="I109" s="42" t="e">
        <f>VLOOKUP(A109,Active!#REF!,24,FALSE)</f>
        <v>#REF!</v>
      </c>
      <c r="J109" s="42" t="e">
        <f>VLOOKUP(A109,Active!#REF!,25,FALSE)</f>
        <v>#REF!</v>
      </c>
      <c r="K109" s="40"/>
      <c r="L109" s="40"/>
      <c r="M109" s="40"/>
      <c r="N109" s="40"/>
    </row>
    <row r="110" spans="1:14" x14ac:dyDescent="0.3">
      <c r="A110" s="43">
        <v>131</v>
      </c>
      <c r="B110" s="41" t="e">
        <f>VLOOKUP(A110,Active!#REF!,2,FALSE)</f>
        <v>#REF!</v>
      </c>
      <c r="C110" s="40" t="e">
        <f>VLOOKUP(A110,Active!#REF!,3,FALSE)</f>
        <v>#REF!</v>
      </c>
      <c r="D110" s="40" t="e">
        <f>VLOOKUP(A110,Active!#REF!,6,FALSE)</f>
        <v>#REF!</v>
      </c>
      <c r="E110" s="41" t="e">
        <f>VLOOKUP(A110,Active!#REF!,9,FALSE)</f>
        <v>#REF!</v>
      </c>
      <c r="F110" s="40" t="e">
        <f>VLOOKUP(A110,Active!#REF!,12,FALSE)</f>
        <v>#REF!</v>
      </c>
      <c r="G110" s="42" t="e">
        <f>VLOOKUP(A110,Active!#REF!,17,FALSE)</f>
        <v>#REF!</v>
      </c>
      <c r="H110" s="42" t="e">
        <f>VLOOKUP(A110,Active!#REF!,18,FALSE)</f>
        <v>#REF!</v>
      </c>
      <c r="I110" s="42" t="e">
        <f>VLOOKUP(A110,Active!#REF!,24,FALSE)</f>
        <v>#REF!</v>
      </c>
      <c r="J110" s="42" t="e">
        <f>VLOOKUP(A110,Active!#REF!,25,FALSE)</f>
        <v>#REF!</v>
      </c>
      <c r="K110" s="40"/>
      <c r="L110" s="40"/>
      <c r="M110" s="40"/>
      <c r="N110" s="40"/>
    </row>
    <row r="111" spans="1:14" x14ac:dyDescent="0.3">
      <c r="A111" s="43">
        <v>174</v>
      </c>
      <c r="B111" s="41" t="e">
        <f>VLOOKUP(A111,Active!#REF!,2,FALSE)</f>
        <v>#REF!</v>
      </c>
      <c r="C111" s="40" t="e">
        <f>VLOOKUP(A111,Active!#REF!,3,FALSE)</f>
        <v>#REF!</v>
      </c>
      <c r="D111" s="40" t="e">
        <f>VLOOKUP(A111,Active!#REF!,6,FALSE)</f>
        <v>#REF!</v>
      </c>
      <c r="E111" s="41" t="e">
        <f>VLOOKUP(A111,Active!#REF!,9,FALSE)</f>
        <v>#REF!</v>
      </c>
      <c r="F111" s="40" t="e">
        <f>VLOOKUP(A111,Active!#REF!,12,FALSE)</f>
        <v>#REF!</v>
      </c>
      <c r="G111" s="42" t="e">
        <f>VLOOKUP(A111,Active!#REF!,17,FALSE)</f>
        <v>#REF!</v>
      </c>
      <c r="H111" s="42" t="e">
        <f>VLOOKUP(A111,Active!#REF!,18,FALSE)</f>
        <v>#REF!</v>
      </c>
      <c r="I111" s="42" t="e">
        <f>VLOOKUP(A111,Active!#REF!,24,FALSE)</f>
        <v>#REF!</v>
      </c>
      <c r="J111" s="42" t="e">
        <f>VLOOKUP(A111,Active!#REF!,25,FALSE)</f>
        <v>#REF!</v>
      </c>
      <c r="K111" s="40"/>
      <c r="L111" s="40"/>
      <c r="M111" s="40"/>
      <c r="N111" s="40"/>
    </row>
    <row r="112" spans="1:14" x14ac:dyDescent="0.3">
      <c r="A112" s="43">
        <v>130</v>
      </c>
      <c r="B112" s="41" t="e">
        <f>VLOOKUP(A112,Active!#REF!,2,FALSE)</f>
        <v>#REF!</v>
      </c>
      <c r="C112" s="40" t="e">
        <f>VLOOKUP(A112,Active!#REF!,3,FALSE)</f>
        <v>#REF!</v>
      </c>
      <c r="D112" s="40" t="e">
        <f>VLOOKUP(A112,Active!#REF!,6,FALSE)</f>
        <v>#REF!</v>
      </c>
      <c r="E112" s="41" t="e">
        <f>VLOOKUP(A112,Active!#REF!,9,FALSE)</f>
        <v>#REF!</v>
      </c>
      <c r="F112" s="40" t="e">
        <f>VLOOKUP(A112,Active!#REF!,12,FALSE)</f>
        <v>#REF!</v>
      </c>
      <c r="G112" s="42" t="e">
        <f>VLOOKUP(A112,Active!#REF!,17,FALSE)</f>
        <v>#REF!</v>
      </c>
      <c r="H112" s="42" t="e">
        <f>VLOOKUP(A112,Active!#REF!,18,FALSE)</f>
        <v>#REF!</v>
      </c>
      <c r="I112" s="42" t="e">
        <f>VLOOKUP(A112,Active!#REF!,24,FALSE)</f>
        <v>#REF!</v>
      </c>
      <c r="J112" s="42" t="e">
        <f>VLOOKUP(A112,Active!#REF!,25,FALSE)</f>
        <v>#REF!</v>
      </c>
      <c r="K112" s="40"/>
      <c r="L112" s="40"/>
      <c r="M112" s="40"/>
      <c r="N112" s="40"/>
    </row>
    <row r="113" spans="1:14" x14ac:dyDescent="0.3">
      <c r="A113" s="43">
        <v>150</v>
      </c>
      <c r="B113" s="41" t="e">
        <f>VLOOKUP(A113,Active!#REF!,2,FALSE)</f>
        <v>#REF!</v>
      </c>
      <c r="C113" s="40" t="e">
        <f>VLOOKUP(A113,Active!#REF!,3,FALSE)</f>
        <v>#REF!</v>
      </c>
      <c r="D113" s="40" t="e">
        <f>VLOOKUP(A113,Active!#REF!,6,FALSE)</f>
        <v>#REF!</v>
      </c>
      <c r="E113" s="41" t="e">
        <f>VLOOKUP(A113,Active!#REF!,9,FALSE)</f>
        <v>#REF!</v>
      </c>
      <c r="F113" s="40" t="e">
        <f>VLOOKUP(A113,Active!#REF!,12,FALSE)</f>
        <v>#REF!</v>
      </c>
      <c r="G113" s="42" t="e">
        <f>VLOOKUP(A113,Active!#REF!,17,FALSE)</f>
        <v>#REF!</v>
      </c>
      <c r="H113" s="42" t="e">
        <f>VLOOKUP(A113,Active!#REF!,18,FALSE)</f>
        <v>#REF!</v>
      </c>
      <c r="I113" s="42" t="e">
        <f>VLOOKUP(A113,Active!#REF!,24,FALSE)</f>
        <v>#REF!</v>
      </c>
      <c r="J113" s="42" t="e">
        <f>VLOOKUP(A113,Active!#REF!,25,FALSE)</f>
        <v>#REF!</v>
      </c>
      <c r="K113" s="40"/>
      <c r="L113" s="40"/>
      <c r="M113" s="40"/>
      <c r="N113" s="40"/>
    </row>
    <row r="114" spans="1:14" x14ac:dyDescent="0.3">
      <c r="A114" s="43">
        <v>170</v>
      </c>
      <c r="B114" s="41" t="e">
        <f>VLOOKUP(A114,Active!#REF!,2,FALSE)</f>
        <v>#REF!</v>
      </c>
      <c r="C114" s="40" t="e">
        <f>VLOOKUP(A114,Active!#REF!,3,FALSE)</f>
        <v>#REF!</v>
      </c>
      <c r="D114" s="40" t="e">
        <f>VLOOKUP(A114,Active!#REF!,6,FALSE)</f>
        <v>#REF!</v>
      </c>
      <c r="E114" s="41" t="e">
        <f>VLOOKUP(A114,Active!#REF!,9,FALSE)</f>
        <v>#REF!</v>
      </c>
      <c r="F114" s="40" t="e">
        <f>VLOOKUP(A114,Active!#REF!,12,FALSE)</f>
        <v>#REF!</v>
      </c>
      <c r="G114" s="42" t="e">
        <f>VLOOKUP(A114,Active!#REF!,17,FALSE)</f>
        <v>#REF!</v>
      </c>
      <c r="H114" s="42" t="e">
        <f>VLOOKUP(A114,Active!#REF!,18,FALSE)</f>
        <v>#REF!</v>
      </c>
      <c r="I114" s="42" t="e">
        <f>VLOOKUP(A114,Active!#REF!,24,FALSE)</f>
        <v>#REF!</v>
      </c>
      <c r="J114" s="42" t="e">
        <f>VLOOKUP(A114,Active!#REF!,25,FALSE)</f>
        <v>#REF!</v>
      </c>
      <c r="K114" s="40"/>
      <c r="L114" s="40"/>
      <c r="M114" s="40"/>
      <c r="N114" s="40"/>
    </row>
    <row r="115" spans="1:14" x14ac:dyDescent="0.3">
      <c r="A115" s="43">
        <v>172</v>
      </c>
      <c r="B115" s="41" t="e">
        <f>VLOOKUP(A115,Active!#REF!,2,FALSE)</f>
        <v>#REF!</v>
      </c>
      <c r="C115" s="40" t="e">
        <f>VLOOKUP(A115,Active!#REF!,3,FALSE)</f>
        <v>#REF!</v>
      </c>
      <c r="D115" s="40" t="e">
        <f>VLOOKUP(A115,Active!#REF!,6,FALSE)</f>
        <v>#REF!</v>
      </c>
      <c r="E115" s="41" t="e">
        <f>VLOOKUP(A115,Active!#REF!,9,FALSE)</f>
        <v>#REF!</v>
      </c>
      <c r="F115" s="40" t="e">
        <f>VLOOKUP(A115,Active!#REF!,12,FALSE)</f>
        <v>#REF!</v>
      </c>
      <c r="G115" s="42" t="e">
        <f>VLOOKUP(A115,Active!#REF!,17,FALSE)</f>
        <v>#REF!</v>
      </c>
      <c r="H115" s="42" t="e">
        <f>VLOOKUP(A115,Active!#REF!,18,FALSE)</f>
        <v>#REF!</v>
      </c>
      <c r="I115" s="42" t="e">
        <f>VLOOKUP(A115,Active!#REF!,24,FALSE)</f>
        <v>#REF!</v>
      </c>
      <c r="J115" s="42" t="e">
        <f>VLOOKUP(A115,Active!#REF!,25,FALSE)</f>
        <v>#REF!</v>
      </c>
      <c r="K115" s="40"/>
      <c r="L115" s="40"/>
      <c r="M115" s="40"/>
      <c r="N115" s="40"/>
    </row>
    <row r="116" spans="1:14" x14ac:dyDescent="0.3">
      <c r="A116" s="43">
        <v>149</v>
      </c>
      <c r="B116" s="41" t="e">
        <f>VLOOKUP(A116,Active!#REF!,2,FALSE)</f>
        <v>#REF!</v>
      </c>
      <c r="C116" s="40" t="e">
        <f>VLOOKUP(A116,Active!#REF!,3,FALSE)</f>
        <v>#REF!</v>
      </c>
      <c r="D116" s="40" t="e">
        <f>VLOOKUP(A116,Active!#REF!,6,FALSE)</f>
        <v>#REF!</v>
      </c>
      <c r="E116" s="41" t="e">
        <f>VLOOKUP(A116,Active!#REF!,9,FALSE)</f>
        <v>#REF!</v>
      </c>
      <c r="F116" s="40" t="e">
        <f>VLOOKUP(A116,Active!#REF!,12,FALSE)</f>
        <v>#REF!</v>
      </c>
      <c r="G116" s="42" t="e">
        <f>VLOOKUP(A116,Active!#REF!,17,FALSE)</f>
        <v>#REF!</v>
      </c>
      <c r="H116" s="42" t="e">
        <f>VLOOKUP(A116,Active!#REF!,18,FALSE)</f>
        <v>#REF!</v>
      </c>
      <c r="I116" s="42" t="e">
        <f>VLOOKUP(A116,Active!#REF!,24,FALSE)</f>
        <v>#REF!</v>
      </c>
      <c r="J116" s="42" t="e">
        <f>VLOOKUP(A116,Active!#REF!,25,FALSE)</f>
        <v>#REF!</v>
      </c>
      <c r="K116" s="40"/>
      <c r="L116" s="40"/>
      <c r="M116" s="40"/>
      <c r="N116" s="40"/>
    </row>
    <row r="117" spans="1:14" x14ac:dyDescent="0.3">
      <c r="A117" s="43">
        <v>169</v>
      </c>
      <c r="B117" s="41" t="e">
        <f>VLOOKUP(A117,Active!#REF!,2,FALSE)</f>
        <v>#REF!</v>
      </c>
      <c r="C117" s="40" t="e">
        <f>VLOOKUP(A117,Active!#REF!,3,FALSE)</f>
        <v>#REF!</v>
      </c>
      <c r="D117" s="40" t="e">
        <f>VLOOKUP(A117,Active!#REF!,6,FALSE)</f>
        <v>#REF!</v>
      </c>
      <c r="E117" s="41" t="e">
        <f>VLOOKUP(A117,Active!#REF!,9,FALSE)</f>
        <v>#REF!</v>
      </c>
      <c r="F117" s="40" t="e">
        <f>VLOOKUP(A117,Active!#REF!,12,FALSE)</f>
        <v>#REF!</v>
      </c>
      <c r="G117" s="42" t="e">
        <f>VLOOKUP(A117,Active!#REF!,17,FALSE)</f>
        <v>#REF!</v>
      </c>
      <c r="H117" s="42" t="e">
        <f>VLOOKUP(A117,Active!#REF!,18,FALSE)</f>
        <v>#REF!</v>
      </c>
      <c r="I117" s="42" t="e">
        <f>VLOOKUP(A117,Active!#REF!,24,FALSE)</f>
        <v>#REF!</v>
      </c>
      <c r="J117" s="42" t="e">
        <f>VLOOKUP(A117,Active!#REF!,25,FALSE)</f>
        <v>#REF!</v>
      </c>
      <c r="K117" s="40"/>
      <c r="L117" s="40"/>
      <c r="M117" s="40"/>
      <c r="N117" s="40"/>
    </row>
    <row r="118" spans="1:14" x14ac:dyDescent="0.3">
      <c r="A118" s="43">
        <v>135</v>
      </c>
      <c r="B118" s="41" t="e">
        <f>VLOOKUP(A118,Active!#REF!,2,FALSE)</f>
        <v>#REF!</v>
      </c>
      <c r="C118" s="40" t="e">
        <f>VLOOKUP(A118,Active!#REF!,3,FALSE)</f>
        <v>#REF!</v>
      </c>
      <c r="D118" s="40" t="e">
        <f>VLOOKUP(A118,Active!#REF!,6,FALSE)</f>
        <v>#REF!</v>
      </c>
      <c r="E118" s="41" t="e">
        <f>VLOOKUP(A118,Active!#REF!,9,FALSE)</f>
        <v>#REF!</v>
      </c>
      <c r="F118" s="40" t="e">
        <f>VLOOKUP(A118,Active!#REF!,12,FALSE)</f>
        <v>#REF!</v>
      </c>
      <c r="G118" s="42" t="e">
        <f>VLOOKUP(A118,Active!#REF!,17,FALSE)</f>
        <v>#REF!</v>
      </c>
      <c r="H118" s="42" t="e">
        <f>VLOOKUP(A118,Active!#REF!,18,FALSE)</f>
        <v>#REF!</v>
      </c>
      <c r="I118" s="42" t="e">
        <f>VLOOKUP(A118,Active!#REF!,24,FALSE)</f>
        <v>#REF!</v>
      </c>
      <c r="J118" s="42" t="e">
        <f>VLOOKUP(A118,Active!#REF!,25,FALSE)</f>
        <v>#REF!</v>
      </c>
      <c r="K118" s="40"/>
      <c r="L118" s="40"/>
      <c r="M118" s="40"/>
      <c r="N118" s="40"/>
    </row>
    <row r="119" spans="1:14" x14ac:dyDescent="0.3">
      <c r="A119" s="40">
        <v>11</v>
      </c>
      <c r="B119" s="41" t="e">
        <f>VLOOKUP(A119,Active!#REF!,2,FALSE)</f>
        <v>#REF!</v>
      </c>
      <c r="C119" s="40" t="e">
        <f>VLOOKUP(A119,Active!#REF!,3,FALSE)</f>
        <v>#REF!</v>
      </c>
      <c r="D119" s="40" t="e">
        <f>VLOOKUP(A119,Active!#REF!,6,FALSE)</f>
        <v>#REF!</v>
      </c>
      <c r="E119" s="41" t="e">
        <f>VLOOKUP(A119,Active!#REF!,9,FALSE)</f>
        <v>#REF!</v>
      </c>
      <c r="F119" s="40" t="e">
        <f>VLOOKUP(A119,Active!#REF!,12,FALSE)</f>
        <v>#REF!</v>
      </c>
      <c r="G119" s="42" t="e">
        <f>VLOOKUP(A119,Active!#REF!,17,FALSE)</f>
        <v>#REF!</v>
      </c>
      <c r="H119" s="42" t="e">
        <f>VLOOKUP(A119,Active!#REF!,18,FALSE)</f>
        <v>#REF!</v>
      </c>
      <c r="I119" s="42" t="e">
        <f>VLOOKUP(A119,Active!#REF!,24,FALSE)</f>
        <v>#REF!</v>
      </c>
      <c r="J119" s="42" t="e">
        <f>VLOOKUP(A119,Active!#REF!,25,FALSE)</f>
        <v>#REF!</v>
      </c>
      <c r="K119" s="40"/>
      <c r="L119" s="40"/>
      <c r="M119" s="40"/>
      <c r="N119" s="40"/>
    </row>
    <row r="120" spans="1:14" x14ac:dyDescent="0.3">
      <c r="A120" s="40">
        <v>12</v>
      </c>
      <c r="B120" s="41" t="e">
        <f>VLOOKUP(A120,Active!#REF!,2,FALSE)</f>
        <v>#REF!</v>
      </c>
      <c r="C120" s="40" t="e">
        <f>VLOOKUP(A120,Active!#REF!,3,FALSE)</f>
        <v>#REF!</v>
      </c>
      <c r="D120" s="40" t="e">
        <f>VLOOKUP(A120,Active!#REF!,6,FALSE)</f>
        <v>#REF!</v>
      </c>
      <c r="E120" s="41" t="e">
        <f>VLOOKUP(A120,Active!#REF!,9,FALSE)</f>
        <v>#REF!</v>
      </c>
      <c r="F120" s="40" t="e">
        <f>VLOOKUP(A120,Active!#REF!,12,FALSE)</f>
        <v>#REF!</v>
      </c>
      <c r="G120" s="42" t="e">
        <f>VLOOKUP(A120,Active!#REF!,17,FALSE)</f>
        <v>#REF!</v>
      </c>
      <c r="H120" s="42" t="e">
        <f>VLOOKUP(A120,Active!#REF!,18,FALSE)</f>
        <v>#REF!</v>
      </c>
      <c r="I120" s="42" t="e">
        <f>VLOOKUP(A120,Active!#REF!,24,FALSE)</f>
        <v>#REF!</v>
      </c>
      <c r="J120" s="42" t="e">
        <f>VLOOKUP(A120,Active!#REF!,25,FALSE)</f>
        <v>#REF!</v>
      </c>
      <c r="K120" s="40"/>
      <c r="L120" s="40"/>
      <c r="M120" s="40"/>
      <c r="N120" s="40"/>
    </row>
    <row r="121" spans="1:14" x14ac:dyDescent="0.3">
      <c r="A121" s="40">
        <v>17</v>
      </c>
      <c r="B121" s="41" t="e">
        <f>VLOOKUP(A121,Active!#REF!,2,FALSE)</f>
        <v>#REF!</v>
      </c>
      <c r="C121" s="40" t="e">
        <f>VLOOKUP(A121,Active!#REF!,3,FALSE)</f>
        <v>#REF!</v>
      </c>
      <c r="D121" s="40" t="e">
        <f>VLOOKUP(A121,Active!#REF!,6,FALSE)</f>
        <v>#REF!</v>
      </c>
      <c r="E121" s="41" t="e">
        <f>VLOOKUP(A121,Active!#REF!,9,FALSE)</f>
        <v>#REF!</v>
      </c>
      <c r="F121" s="40" t="e">
        <f>VLOOKUP(A121,Active!#REF!,12,FALSE)</f>
        <v>#REF!</v>
      </c>
      <c r="G121" s="42" t="e">
        <f>VLOOKUP(A121,Active!#REF!,17,FALSE)</f>
        <v>#REF!</v>
      </c>
      <c r="H121" s="42" t="e">
        <f>VLOOKUP(A121,Active!#REF!,18,FALSE)</f>
        <v>#REF!</v>
      </c>
      <c r="I121" s="42" t="e">
        <f>VLOOKUP(A121,Active!#REF!,24,FALSE)</f>
        <v>#REF!</v>
      </c>
      <c r="J121" s="42" t="e">
        <f>VLOOKUP(A121,Active!#REF!,25,FALSE)</f>
        <v>#REF!</v>
      </c>
      <c r="K121" s="40"/>
      <c r="L121" s="40"/>
      <c r="M121" s="40"/>
      <c r="N121" s="40"/>
    </row>
    <row r="122" spans="1:14" x14ac:dyDescent="0.3">
      <c r="A122" s="40">
        <v>18</v>
      </c>
      <c r="B122" s="41" t="e">
        <f>VLOOKUP(A122,Active!#REF!,2,FALSE)</f>
        <v>#REF!</v>
      </c>
      <c r="C122" s="40" t="e">
        <f>VLOOKUP(A122,Active!#REF!,3,FALSE)</f>
        <v>#REF!</v>
      </c>
      <c r="D122" s="40" t="e">
        <f>VLOOKUP(A122,Active!#REF!,6,FALSE)</f>
        <v>#REF!</v>
      </c>
      <c r="E122" s="41" t="e">
        <f>VLOOKUP(A122,Active!#REF!,9,FALSE)</f>
        <v>#REF!</v>
      </c>
      <c r="F122" s="40" t="e">
        <f>VLOOKUP(A122,Active!#REF!,12,FALSE)</f>
        <v>#REF!</v>
      </c>
      <c r="G122" s="42" t="e">
        <f>VLOOKUP(A122,Active!#REF!,17,FALSE)</f>
        <v>#REF!</v>
      </c>
      <c r="H122" s="42" t="e">
        <f>VLOOKUP(A122,Active!#REF!,18,FALSE)</f>
        <v>#REF!</v>
      </c>
      <c r="I122" s="42" t="e">
        <f>VLOOKUP(A122,Active!#REF!,24,FALSE)</f>
        <v>#REF!</v>
      </c>
      <c r="J122" s="42" t="e">
        <f>VLOOKUP(A122,Active!#REF!,25,FALSE)</f>
        <v>#REF!</v>
      </c>
      <c r="K122" s="40"/>
      <c r="L122" s="40"/>
      <c r="M122" s="40"/>
      <c r="N122" s="40"/>
    </row>
    <row r="123" spans="1:14" x14ac:dyDescent="0.3">
      <c r="A123" s="40">
        <v>21</v>
      </c>
      <c r="B123" s="41" t="e">
        <f>VLOOKUP(A123,Active!#REF!,2,FALSE)</f>
        <v>#REF!</v>
      </c>
      <c r="C123" s="40" t="e">
        <f>VLOOKUP(A123,Active!#REF!,3,FALSE)</f>
        <v>#REF!</v>
      </c>
      <c r="D123" s="40" t="e">
        <f>VLOOKUP(A123,Active!#REF!,6,FALSE)</f>
        <v>#REF!</v>
      </c>
      <c r="E123" s="41" t="e">
        <f>VLOOKUP(A123,Active!#REF!,9,FALSE)</f>
        <v>#REF!</v>
      </c>
      <c r="F123" s="40" t="e">
        <f>VLOOKUP(A123,Active!#REF!,12,FALSE)</f>
        <v>#REF!</v>
      </c>
      <c r="G123" s="42" t="e">
        <f>VLOOKUP(A123,Active!#REF!,17,FALSE)</f>
        <v>#REF!</v>
      </c>
      <c r="H123" s="42" t="e">
        <f>VLOOKUP(A123,Active!#REF!,18,FALSE)</f>
        <v>#REF!</v>
      </c>
      <c r="I123" s="42" t="e">
        <f>VLOOKUP(A123,Active!#REF!,24,FALSE)</f>
        <v>#REF!</v>
      </c>
      <c r="J123" s="42" t="e">
        <f>VLOOKUP(A123,Active!#REF!,25,FALSE)</f>
        <v>#REF!</v>
      </c>
      <c r="K123" s="40"/>
      <c r="L123" s="40"/>
      <c r="M123" s="40"/>
      <c r="N123" s="40"/>
    </row>
    <row r="124" spans="1:14" x14ac:dyDescent="0.3">
      <c r="A124" s="40">
        <v>22</v>
      </c>
      <c r="B124" s="41" t="e">
        <f>VLOOKUP(A124,Active!#REF!,2,FALSE)</f>
        <v>#REF!</v>
      </c>
      <c r="C124" s="40" t="e">
        <f>VLOOKUP(A124,Active!#REF!,3,FALSE)</f>
        <v>#REF!</v>
      </c>
      <c r="D124" s="40" t="e">
        <f>VLOOKUP(A124,Active!#REF!,6,FALSE)</f>
        <v>#REF!</v>
      </c>
      <c r="E124" s="41" t="e">
        <f>VLOOKUP(A124,Active!#REF!,9,FALSE)</f>
        <v>#REF!</v>
      </c>
      <c r="F124" s="40" t="e">
        <f>VLOOKUP(A124,Active!#REF!,12,FALSE)</f>
        <v>#REF!</v>
      </c>
      <c r="G124" s="42" t="e">
        <f>VLOOKUP(A124,Active!#REF!,17,FALSE)</f>
        <v>#REF!</v>
      </c>
      <c r="H124" s="42" t="e">
        <f>VLOOKUP(A124,Active!#REF!,18,FALSE)</f>
        <v>#REF!</v>
      </c>
      <c r="I124" s="42" t="e">
        <f>VLOOKUP(A124,Active!#REF!,24,FALSE)</f>
        <v>#REF!</v>
      </c>
      <c r="J124" s="42" t="e">
        <f>VLOOKUP(A124,Active!#REF!,25,FALSE)</f>
        <v>#REF!</v>
      </c>
      <c r="K124" s="40"/>
      <c r="L124" s="40"/>
      <c r="M124" s="40"/>
      <c r="N124" s="40"/>
    </row>
    <row r="125" spans="1:14" x14ac:dyDescent="0.3">
      <c r="A125" s="40">
        <v>24</v>
      </c>
      <c r="B125" s="41" t="e">
        <f>VLOOKUP(A125,Active!#REF!,2,FALSE)</f>
        <v>#REF!</v>
      </c>
      <c r="C125" s="40" t="e">
        <f>VLOOKUP(A125,Active!#REF!,3,FALSE)</f>
        <v>#REF!</v>
      </c>
      <c r="D125" s="40" t="e">
        <f>VLOOKUP(A125,Active!#REF!,6,FALSE)</f>
        <v>#REF!</v>
      </c>
      <c r="E125" s="41" t="e">
        <f>VLOOKUP(A125,Active!#REF!,9,FALSE)</f>
        <v>#REF!</v>
      </c>
      <c r="F125" s="40" t="e">
        <f>VLOOKUP(A125,Active!#REF!,12,FALSE)</f>
        <v>#REF!</v>
      </c>
      <c r="G125" s="42" t="e">
        <f>VLOOKUP(A125,Active!#REF!,17,FALSE)</f>
        <v>#REF!</v>
      </c>
      <c r="H125" s="42" t="e">
        <f>VLOOKUP(A125,Active!#REF!,18,FALSE)</f>
        <v>#REF!</v>
      </c>
      <c r="I125" s="42" t="e">
        <f>VLOOKUP(A125,Active!#REF!,24,FALSE)</f>
        <v>#REF!</v>
      </c>
      <c r="J125" s="42" t="e">
        <f>VLOOKUP(A125,Active!#REF!,25,FALSE)</f>
        <v>#REF!</v>
      </c>
      <c r="K125" s="40"/>
      <c r="L125" s="40"/>
      <c r="M125" s="40"/>
      <c r="N125" s="40"/>
    </row>
    <row r="126" spans="1:14" x14ac:dyDescent="0.3">
      <c r="A126" s="40">
        <v>25</v>
      </c>
      <c r="B126" s="41" t="e">
        <f>VLOOKUP(A126,Active!#REF!,2,FALSE)</f>
        <v>#REF!</v>
      </c>
      <c r="C126" s="40" t="e">
        <f>VLOOKUP(A126,Active!#REF!,3,FALSE)</f>
        <v>#REF!</v>
      </c>
      <c r="D126" s="40" t="e">
        <f>VLOOKUP(A126,Active!#REF!,6,FALSE)</f>
        <v>#REF!</v>
      </c>
      <c r="E126" s="41" t="e">
        <f>VLOOKUP(A126,Active!#REF!,9,FALSE)</f>
        <v>#REF!</v>
      </c>
      <c r="F126" s="40" t="e">
        <f>VLOOKUP(A126,Active!#REF!,12,FALSE)</f>
        <v>#REF!</v>
      </c>
      <c r="G126" s="42" t="e">
        <f>VLOOKUP(A126,Active!#REF!,17,FALSE)</f>
        <v>#REF!</v>
      </c>
      <c r="H126" s="42" t="e">
        <f>VLOOKUP(A126,Active!#REF!,18,FALSE)</f>
        <v>#REF!</v>
      </c>
      <c r="I126" s="42" t="e">
        <f>VLOOKUP(A126,Active!#REF!,24,FALSE)</f>
        <v>#REF!</v>
      </c>
      <c r="J126" s="42" t="e">
        <f>VLOOKUP(A126,Active!#REF!,25,FALSE)</f>
        <v>#REF!</v>
      </c>
      <c r="K126" s="40"/>
      <c r="L126" s="40"/>
      <c r="M126" s="40"/>
      <c r="N126" s="40"/>
    </row>
    <row r="127" spans="1:14" x14ac:dyDescent="0.3">
      <c r="A127" s="40">
        <v>28</v>
      </c>
      <c r="B127" s="41" t="e">
        <f>VLOOKUP(A127,Active!#REF!,2,FALSE)</f>
        <v>#REF!</v>
      </c>
      <c r="C127" s="40" t="e">
        <f>VLOOKUP(A127,Active!#REF!,3,FALSE)</f>
        <v>#REF!</v>
      </c>
      <c r="D127" s="40" t="e">
        <f>VLOOKUP(A127,Active!#REF!,6,FALSE)</f>
        <v>#REF!</v>
      </c>
      <c r="E127" s="41" t="e">
        <f>VLOOKUP(A127,Active!#REF!,9,FALSE)</f>
        <v>#REF!</v>
      </c>
      <c r="F127" s="40" t="e">
        <f>VLOOKUP(A127,Active!#REF!,12,FALSE)</f>
        <v>#REF!</v>
      </c>
      <c r="G127" s="42" t="e">
        <f>VLOOKUP(A127,Active!#REF!,17,FALSE)</f>
        <v>#REF!</v>
      </c>
      <c r="H127" s="42" t="e">
        <f>VLOOKUP(A127,Active!#REF!,18,FALSE)</f>
        <v>#REF!</v>
      </c>
      <c r="I127" s="42" t="e">
        <f>VLOOKUP(A127,Active!#REF!,24,FALSE)</f>
        <v>#REF!</v>
      </c>
      <c r="J127" s="42" t="e">
        <f>VLOOKUP(A127,Active!#REF!,25,FALSE)</f>
        <v>#REF!</v>
      </c>
      <c r="K127" s="40"/>
      <c r="L127" s="40"/>
      <c r="M127" s="40"/>
      <c r="N127" s="40"/>
    </row>
    <row r="128" spans="1:14" x14ac:dyDescent="0.3">
      <c r="A128" s="40">
        <v>29</v>
      </c>
      <c r="B128" s="41" t="e">
        <f>VLOOKUP(A128,Active!#REF!,2,FALSE)</f>
        <v>#REF!</v>
      </c>
      <c r="C128" s="40" t="e">
        <f>VLOOKUP(A128,Active!#REF!,3,FALSE)</f>
        <v>#REF!</v>
      </c>
      <c r="D128" s="40" t="e">
        <f>VLOOKUP(A128,Active!#REF!,6,FALSE)</f>
        <v>#REF!</v>
      </c>
      <c r="E128" s="41" t="e">
        <f>VLOOKUP(A128,Active!#REF!,9,FALSE)</f>
        <v>#REF!</v>
      </c>
      <c r="F128" s="40" t="e">
        <f>VLOOKUP(A128,Active!#REF!,12,FALSE)</f>
        <v>#REF!</v>
      </c>
      <c r="G128" s="42" t="e">
        <f>VLOOKUP(A128,Active!#REF!,17,FALSE)</f>
        <v>#REF!</v>
      </c>
      <c r="H128" s="42" t="e">
        <f>VLOOKUP(A128,Active!#REF!,18,FALSE)</f>
        <v>#REF!</v>
      </c>
      <c r="I128" s="42" t="e">
        <f>VLOOKUP(A128,Active!#REF!,24,FALSE)</f>
        <v>#REF!</v>
      </c>
      <c r="J128" s="42" t="e">
        <f>VLOOKUP(A128,Active!#REF!,25,FALSE)</f>
        <v>#REF!</v>
      </c>
      <c r="K128" s="40"/>
      <c r="L128" s="40"/>
      <c r="M128" s="40"/>
      <c r="N128" s="40"/>
    </row>
    <row r="129" spans="1:14" x14ac:dyDescent="0.3">
      <c r="A129" s="40">
        <v>30</v>
      </c>
      <c r="B129" s="41" t="e">
        <f>VLOOKUP(A129,Active!#REF!,2,FALSE)</f>
        <v>#REF!</v>
      </c>
      <c r="C129" s="40" t="e">
        <f>VLOOKUP(A129,Active!#REF!,3,FALSE)</f>
        <v>#REF!</v>
      </c>
      <c r="D129" s="40" t="e">
        <f>VLOOKUP(A129,Active!#REF!,6,FALSE)</f>
        <v>#REF!</v>
      </c>
      <c r="E129" s="41" t="e">
        <f>VLOOKUP(A129,Active!#REF!,9,FALSE)</f>
        <v>#REF!</v>
      </c>
      <c r="F129" s="40" t="e">
        <f>VLOOKUP(A129,Active!#REF!,12,FALSE)</f>
        <v>#REF!</v>
      </c>
      <c r="G129" s="42" t="e">
        <f>VLOOKUP(A129,Active!#REF!,17,FALSE)</f>
        <v>#REF!</v>
      </c>
      <c r="H129" s="42" t="e">
        <f>VLOOKUP(A129,Active!#REF!,18,FALSE)</f>
        <v>#REF!</v>
      </c>
      <c r="I129" s="42" t="e">
        <f>VLOOKUP(A129,Active!#REF!,24,FALSE)</f>
        <v>#REF!</v>
      </c>
      <c r="J129" s="42" t="e">
        <f>VLOOKUP(A129,Active!#REF!,25,FALSE)</f>
        <v>#REF!</v>
      </c>
      <c r="K129" s="40"/>
      <c r="L129" s="40"/>
      <c r="M129" s="40"/>
      <c r="N129" s="40"/>
    </row>
    <row r="130" spans="1:14" x14ac:dyDescent="0.3">
      <c r="A130" s="40">
        <v>45</v>
      </c>
      <c r="B130" s="41" t="e">
        <f>VLOOKUP(A130,Active!#REF!,2,FALSE)</f>
        <v>#REF!</v>
      </c>
      <c r="C130" s="40" t="e">
        <f>VLOOKUP(A130,Active!#REF!,3,FALSE)</f>
        <v>#REF!</v>
      </c>
      <c r="D130" s="40" t="e">
        <f>VLOOKUP(A130,Active!#REF!,6,FALSE)</f>
        <v>#REF!</v>
      </c>
      <c r="E130" s="41" t="e">
        <f>VLOOKUP(A130,Active!#REF!,9,FALSE)</f>
        <v>#REF!</v>
      </c>
      <c r="F130" s="40" t="e">
        <f>VLOOKUP(A130,Active!#REF!,12,FALSE)</f>
        <v>#REF!</v>
      </c>
      <c r="G130" s="42" t="e">
        <f>VLOOKUP(A130,Active!#REF!,17,FALSE)</f>
        <v>#REF!</v>
      </c>
      <c r="H130" s="42" t="e">
        <f>VLOOKUP(A130,Active!#REF!,18,FALSE)</f>
        <v>#REF!</v>
      </c>
      <c r="I130" s="42" t="e">
        <f>VLOOKUP(A130,Active!#REF!,24,FALSE)</f>
        <v>#REF!</v>
      </c>
      <c r="J130" s="42" t="e">
        <f>VLOOKUP(A130,Active!#REF!,25,FALSE)</f>
        <v>#REF!</v>
      </c>
      <c r="K130" s="40"/>
      <c r="L130" s="40"/>
      <c r="M130" s="40"/>
      <c r="N130" s="40"/>
    </row>
    <row r="131" spans="1:14" x14ac:dyDescent="0.3">
      <c r="A131" s="40">
        <v>88</v>
      </c>
      <c r="B131" s="41" t="e">
        <f>VLOOKUP(A131,Active!#REF!,2,FALSE)</f>
        <v>#REF!</v>
      </c>
      <c r="C131" s="40" t="e">
        <f>VLOOKUP(A131,Active!#REF!,3,FALSE)</f>
        <v>#REF!</v>
      </c>
      <c r="D131" s="40" t="e">
        <f>VLOOKUP(A131,Active!#REF!,6,FALSE)</f>
        <v>#REF!</v>
      </c>
      <c r="E131" s="41" t="e">
        <f>VLOOKUP(A131,Active!#REF!,9,FALSE)</f>
        <v>#REF!</v>
      </c>
      <c r="F131" s="40" t="e">
        <f>VLOOKUP(A131,Active!#REF!,12,FALSE)</f>
        <v>#REF!</v>
      </c>
      <c r="G131" s="42" t="e">
        <f>VLOOKUP(A131,Active!#REF!,17,FALSE)</f>
        <v>#REF!</v>
      </c>
      <c r="H131" s="42" t="e">
        <f>VLOOKUP(A131,Active!#REF!,18,FALSE)</f>
        <v>#REF!</v>
      </c>
      <c r="I131" s="42" t="e">
        <f>VLOOKUP(A131,Active!#REF!,24,FALSE)</f>
        <v>#REF!</v>
      </c>
      <c r="J131" s="42" t="e">
        <f>VLOOKUP(A131,Active!#REF!,25,FALSE)</f>
        <v>#REF!</v>
      </c>
      <c r="K131" s="40"/>
      <c r="L131" s="40"/>
      <c r="M131" s="40"/>
      <c r="N131" s="40"/>
    </row>
    <row r="132" spans="1:14" x14ac:dyDescent="0.3">
      <c r="A132" s="43">
        <v>136</v>
      </c>
      <c r="B132" s="41" t="e">
        <f>VLOOKUP(A132,Active!#REF!,2,FALSE)</f>
        <v>#REF!</v>
      </c>
      <c r="C132" s="40" t="e">
        <f>VLOOKUP(A132,Active!#REF!,3,FALSE)</f>
        <v>#REF!</v>
      </c>
      <c r="D132" s="40" t="e">
        <f>VLOOKUP(A132,Active!#REF!,6,FALSE)</f>
        <v>#REF!</v>
      </c>
      <c r="E132" s="41" t="e">
        <f>VLOOKUP(A132,Active!#REF!,9,FALSE)</f>
        <v>#REF!</v>
      </c>
      <c r="F132" s="40" t="e">
        <f>VLOOKUP(A132,Active!#REF!,12,FALSE)</f>
        <v>#REF!</v>
      </c>
      <c r="G132" s="42" t="e">
        <f>VLOOKUP(A132,Active!#REF!,17,FALSE)</f>
        <v>#REF!</v>
      </c>
      <c r="H132" s="42" t="e">
        <f>VLOOKUP(A132,Active!#REF!,18,FALSE)</f>
        <v>#REF!</v>
      </c>
      <c r="I132" s="42" t="e">
        <f>VLOOKUP(A132,Active!#REF!,24,FALSE)</f>
        <v>#REF!</v>
      </c>
      <c r="J132" s="42" t="e">
        <f>VLOOKUP(A132,Active!#REF!,25,FALSE)</f>
        <v>#REF!</v>
      </c>
      <c r="K132" s="40"/>
      <c r="L132" s="40"/>
      <c r="M132" s="40"/>
      <c r="N132" s="40"/>
    </row>
    <row r="133" spans="1:14" x14ac:dyDescent="0.3">
      <c r="A133" s="43">
        <v>138</v>
      </c>
      <c r="B133" s="41" t="e">
        <f>VLOOKUP(A133,Active!#REF!,2,FALSE)</f>
        <v>#REF!</v>
      </c>
      <c r="C133" s="40" t="e">
        <f>VLOOKUP(A133,Active!#REF!,3,FALSE)</f>
        <v>#REF!</v>
      </c>
      <c r="D133" s="40" t="e">
        <f>VLOOKUP(A133,Active!#REF!,6,FALSE)</f>
        <v>#REF!</v>
      </c>
      <c r="E133" s="41" t="e">
        <f>VLOOKUP(A133,Active!#REF!,9,FALSE)</f>
        <v>#REF!</v>
      </c>
      <c r="F133" s="40" t="e">
        <f>VLOOKUP(A133,Active!#REF!,12,FALSE)</f>
        <v>#REF!</v>
      </c>
      <c r="G133" s="42" t="e">
        <f>VLOOKUP(A133,Active!#REF!,17,FALSE)</f>
        <v>#REF!</v>
      </c>
      <c r="H133" s="42" t="e">
        <f>VLOOKUP(A133,Active!#REF!,18,FALSE)</f>
        <v>#REF!</v>
      </c>
      <c r="I133" s="42" t="e">
        <f>VLOOKUP(A133,Active!#REF!,24,FALSE)</f>
        <v>#REF!</v>
      </c>
      <c r="J133" s="42" t="e">
        <f>VLOOKUP(A133,Active!#REF!,25,FALSE)</f>
        <v>#REF!</v>
      </c>
      <c r="K133" s="40"/>
      <c r="L133" s="40"/>
      <c r="M133" s="40"/>
      <c r="N133" s="40"/>
    </row>
    <row r="134" spans="1:14" x14ac:dyDescent="0.3">
      <c r="A134" s="43">
        <v>137</v>
      </c>
      <c r="B134" s="41" t="e">
        <f>VLOOKUP(A134,Active!#REF!,2,FALSE)</f>
        <v>#REF!</v>
      </c>
      <c r="C134" s="40" t="e">
        <f>VLOOKUP(A134,Active!#REF!,3,FALSE)</f>
        <v>#REF!</v>
      </c>
      <c r="D134" s="40" t="e">
        <f>VLOOKUP(A134,Active!#REF!,6,FALSE)</f>
        <v>#REF!</v>
      </c>
      <c r="E134" s="41" t="e">
        <f>VLOOKUP(A134,Active!#REF!,9,FALSE)</f>
        <v>#REF!</v>
      </c>
      <c r="F134" s="40" t="e">
        <f>VLOOKUP(A134,Active!#REF!,12,FALSE)</f>
        <v>#REF!</v>
      </c>
      <c r="G134" s="42" t="e">
        <f>VLOOKUP(A134,Active!#REF!,17,FALSE)</f>
        <v>#REF!</v>
      </c>
      <c r="H134" s="42" t="e">
        <f>VLOOKUP(A134,Active!#REF!,18,FALSE)</f>
        <v>#REF!</v>
      </c>
      <c r="I134" s="42" t="e">
        <f>VLOOKUP(A134,Active!#REF!,24,FALSE)</f>
        <v>#REF!</v>
      </c>
      <c r="J134" s="42" t="e">
        <f>VLOOKUP(A134,Active!#REF!,25,FALSE)</f>
        <v>#REF!</v>
      </c>
      <c r="K134" s="40"/>
      <c r="L134" s="40"/>
      <c r="M134" s="40"/>
      <c r="N134" s="40"/>
    </row>
    <row r="135" spans="1:14" x14ac:dyDescent="0.3">
      <c r="A135" s="40">
        <v>112</v>
      </c>
      <c r="B135" s="41" t="e">
        <f>VLOOKUP(A135,Active!#REF!,2,FALSE)</f>
        <v>#REF!</v>
      </c>
      <c r="C135" s="40" t="e">
        <f>VLOOKUP(A135,Active!#REF!,3,FALSE)</f>
        <v>#REF!</v>
      </c>
      <c r="D135" s="40" t="e">
        <f>VLOOKUP(A135,Active!#REF!,6,FALSE)</f>
        <v>#REF!</v>
      </c>
      <c r="E135" s="41" t="e">
        <f>VLOOKUP(A135,Active!#REF!,9,FALSE)</f>
        <v>#REF!</v>
      </c>
      <c r="F135" s="40" t="e">
        <f>VLOOKUP(A135,Active!#REF!,12,FALSE)</f>
        <v>#REF!</v>
      </c>
      <c r="G135" s="42" t="e">
        <f>VLOOKUP(A135,Active!#REF!,17,FALSE)</f>
        <v>#REF!</v>
      </c>
      <c r="H135" s="42" t="e">
        <f>VLOOKUP(A135,Active!#REF!,18,FALSE)</f>
        <v>#REF!</v>
      </c>
      <c r="I135" s="42" t="e">
        <f>VLOOKUP(A135,Active!#REF!,24,FALSE)</f>
        <v>#REF!</v>
      </c>
      <c r="J135" s="42" t="e">
        <f>VLOOKUP(A135,Active!#REF!,25,FALSE)</f>
        <v>#REF!</v>
      </c>
      <c r="K135" s="40"/>
      <c r="L135" s="40"/>
      <c r="M135" s="40"/>
      <c r="N135" s="40"/>
    </row>
    <row r="136" spans="1:14" x14ac:dyDescent="0.3">
      <c r="A136" s="43">
        <v>145</v>
      </c>
      <c r="B136" s="41" t="e">
        <f>VLOOKUP(A136,Active!#REF!,2,FALSE)</f>
        <v>#REF!</v>
      </c>
      <c r="C136" s="40" t="e">
        <f>VLOOKUP(A136,Active!#REF!,3,FALSE)</f>
        <v>#REF!</v>
      </c>
      <c r="D136" s="40" t="e">
        <f>VLOOKUP(A136,Active!#REF!,6,FALSE)</f>
        <v>#REF!</v>
      </c>
      <c r="E136" s="41" t="e">
        <f>VLOOKUP(A136,Active!#REF!,9,FALSE)</f>
        <v>#REF!</v>
      </c>
      <c r="F136" s="40" t="e">
        <f>VLOOKUP(A136,Active!#REF!,12,FALSE)</f>
        <v>#REF!</v>
      </c>
      <c r="G136" s="42" t="e">
        <f>VLOOKUP(A136,Active!#REF!,17,FALSE)</f>
        <v>#REF!</v>
      </c>
      <c r="H136" s="42" t="e">
        <f>VLOOKUP(A136,Active!#REF!,18,FALSE)</f>
        <v>#REF!</v>
      </c>
      <c r="I136" s="42" t="e">
        <f>VLOOKUP(A136,Active!#REF!,24,FALSE)</f>
        <v>#REF!</v>
      </c>
      <c r="J136" s="42" t="e">
        <f>VLOOKUP(A136,Active!#REF!,25,FALSE)</f>
        <v>#REF!</v>
      </c>
      <c r="K136" s="40"/>
      <c r="L136" s="40"/>
      <c r="M136" s="40"/>
      <c r="N136" s="40"/>
    </row>
    <row r="137" spans="1:14" x14ac:dyDescent="0.3">
      <c r="A137" s="43">
        <v>146</v>
      </c>
      <c r="B137" s="41" t="e">
        <f>VLOOKUP(A137,Active!#REF!,2,FALSE)</f>
        <v>#REF!</v>
      </c>
      <c r="C137" s="40" t="e">
        <f>VLOOKUP(A137,Active!#REF!,3,FALSE)</f>
        <v>#REF!</v>
      </c>
      <c r="D137" s="40" t="e">
        <f>VLOOKUP(A137,Active!#REF!,6,FALSE)</f>
        <v>#REF!</v>
      </c>
      <c r="E137" s="41" t="e">
        <f>VLOOKUP(A137,Active!#REF!,9,FALSE)</f>
        <v>#REF!</v>
      </c>
      <c r="F137" s="40" t="e">
        <f>VLOOKUP(A137,Active!#REF!,12,FALSE)</f>
        <v>#REF!</v>
      </c>
      <c r="G137" s="42" t="e">
        <f>VLOOKUP(A137,Active!#REF!,17,FALSE)</f>
        <v>#REF!</v>
      </c>
      <c r="H137" s="42" t="e">
        <f>VLOOKUP(A137,Active!#REF!,18,FALSE)</f>
        <v>#REF!</v>
      </c>
      <c r="I137" s="42" t="e">
        <f>VLOOKUP(A137,Active!#REF!,24,FALSE)</f>
        <v>#REF!</v>
      </c>
      <c r="J137" s="42" t="e">
        <f>VLOOKUP(A137,Active!#REF!,25,FALSE)</f>
        <v>#REF!</v>
      </c>
      <c r="K137" s="40"/>
      <c r="L137" s="40"/>
      <c r="M137" s="40"/>
      <c r="N137" s="40"/>
    </row>
    <row r="138" spans="1:14" x14ac:dyDescent="0.3">
      <c r="A138" s="40">
        <v>117</v>
      </c>
      <c r="B138" s="41" t="e">
        <f>VLOOKUP(A138,Active!#REF!,2,FALSE)</f>
        <v>#REF!</v>
      </c>
      <c r="C138" s="40" t="e">
        <f>VLOOKUP(A138,Active!#REF!,3,FALSE)</f>
        <v>#REF!</v>
      </c>
      <c r="D138" s="40" t="e">
        <f>VLOOKUP(A138,Active!#REF!,6,FALSE)</f>
        <v>#REF!</v>
      </c>
      <c r="E138" s="41" t="e">
        <f>VLOOKUP(A138,Active!#REF!,9,FALSE)</f>
        <v>#REF!</v>
      </c>
      <c r="F138" s="40" t="e">
        <f>VLOOKUP(A138,Active!#REF!,12,FALSE)</f>
        <v>#REF!</v>
      </c>
      <c r="G138" s="42" t="e">
        <f>VLOOKUP(A138,Active!#REF!,17,FALSE)</f>
        <v>#REF!</v>
      </c>
      <c r="H138" s="42" t="e">
        <f>VLOOKUP(A138,Active!#REF!,18,FALSE)</f>
        <v>#REF!</v>
      </c>
      <c r="I138" s="42" t="e">
        <f>VLOOKUP(A138,Active!#REF!,24,FALSE)</f>
        <v>#REF!</v>
      </c>
      <c r="J138" s="42" t="e">
        <f>VLOOKUP(A138,Active!#REF!,25,FALSE)</f>
        <v>#REF!</v>
      </c>
      <c r="K138" s="40"/>
      <c r="L138" s="40"/>
      <c r="M138" s="40"/>
      <c r="N138" s="40"/>
    </row>
    <row r="139" spans="1:14" x14ac:dyDescent="0.3">
      <c r="A139" s="43">
        <v>175</v>
      </c>
      <c r="B139" s="41" t="e">
        <f>VLOOKUP(A139,Active!#REF!,2,FALSE)</f>
        <v>#REF!</v>
      </c>
      <c r="C139" s="40" t="e">
        <f>VLOOKUP(A139,Active!#REF!,3,FALSE)</f>
        <v>#REF!</v>
      </c>
      <c r="D139" s="40" t="e">
        <f>VLOOKUP(A139,Active!#REF!,6,FALSE)</f>
        <v>#REF!</v>
      </c>
      <c r="E139" s="41" t="e">
        <f>VLOOKUP(A139,Active!#REF!,9,FALSE)</f>
        <v>#REF!</v>
      </c>
      <c r="F139" s="40" t="e">
        <f>VLOOKUP(A139,Active!#REF!,12,FALSE)</f>
        <v>#REF!</v>
      </c>
      <c r="G139" s="42" t="e">
        <f>VLOOKUP(A139,Active!#REF!,17,FALSE)</f>
        <v>#REF!</v>
      </c>
      <c r="H139" s="42" t="e">
        <f>VLOOKUP(A139,Active!#REF!,18,FALSE)</f>
        <v>#REF!</v>
      </c>
      <c r="I139" s="42" t="e">
        <f>VLOOKUP(A139,Active!#REF!,24,FALSE)</f>
        <v>#REF!</v>
      </c>
      <c r="J139" s="42" t="e">
        <f>VLOOKUP(A139,Active!#REF!,25,FALSE)</f>
        <v>#REF!</v>
      </c>
      <c r="K139" s="40"/>
      <c r="L139" s="40"/>
      <c r="M139" s="40"/>
      <c r="N139" s="40"/>
    </row>
  </sheetData>
  <autoFilter ref="A1:N139" xr:uid="{60905655-9743-41AD-8E34-A4A052DB45D3}">
    <sortState xmlns:xlrd2="http://schemas.microsoft.com/office/spreadsheetml/2017/richdata2" ref="A2:N139">
      <sortCondition ref="H1:H139"/>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41882-91F9-471D-8E17-6A43D49F3BD8}">
  <dimension ref="A1:D27"/>
  <sheetViews>
    <sheetView zoomScale="110" zoomScaleNormal="110" workbookViewId="0">
      <selection activeCell="D14" sqref="D14"/>
    </sheetView>
  </sheetViews>
  <sheetFormatPr defaultRowHeight="14.4" x14ac:dyDescent="0.3"/>
  <cols>
    <col min="1" max="4" width="10.6640625" bestFit="1" customWidth="1"/>
  </cols>
  <sheetData>
    <row r="1" spans="1:4" ht="31.8" thickBot="1" x14ac:dyDescent="0.65">
      <c r="A1" s="305" t="s">
        <v>1561</v>
      </c>
      <c r="B1" s="305"/>
      <c r="C1" s="305"/>
      <c r="D1" s="305"/>
    </row>
    <row r="2" spans="1:4" ht="15" thickBot="1" x14ac:dyDescent="0.35">
      <c r="A2" s="73" t="s">
        <v>431</v>
      </c>
      <c r="B2" s="74" t="s">
        <v>1562</v>
      </c>
      <c r="C2" s="73" t="s">
        <v>431</v>
      </c>
      <c r="D2" s="74" t="s">
        <v>1562</v>
      </c>
    </row>
    <row r="3" spans="1:4" x14ac:dyDescent="0.3">
      <c r="A3" s="75">
        <v>43838</v>
      </c>
      <c r="B3" s="76">
        <v>44020</v>
      </c>
      <c r="C3" s="75">
        <v>44202</v>
      </c>
      <c r="D3" s="76">
        <v>44383</v>
      </c>
    </row>
    <row r="4" spans="1:4" x14ac:dyDescent="0.3">
      <c r="A4" s="77">
        <v>43852</v>
      </c>
      <c r="B4" s="78">
        <v>44034</v>
      </c>
      <c r="C4" s="77">
        <v>44216</v>
      </c>
      <c r="D4" s="78">
        <v>44397</v>
      </c>
    </row>
    <row r="5" spans="1:4" x14ac:dyDescent="0.3">
      <c r="A5" s="77">
        <v>43866</v>
      </c>
      <c r="B5" s="78">
        <v>44048</v>
      </c>
      <c r="C5" s="77">
        <v>44237</v>
      </c>
      <c r="D5" s="78">
        <v>44418</v>
      </c>
    </row>
    <row r="6" spans="1:4" x14ac:dyDescent="0.3">
      <c r="A6" s="77">
        <v>43880</v>
      </c>
      <c r="B6" s="78">
        <v>44062</v>
      </c>
      <c r="C6" s="77">
        <v>44251</v>
      </c>
      <c r="D6" s="78">
        <v>44432</v>
      </c>
    </row>
    <row r="7" spans="1:4" x14ac:dyDescent="0.3">
      <c r="A7" s="77">
        <v>43894</v>
      </c>
      <c r="B7" s="78">
        <v>44078</v>
      </c>
      <c r="C7" s="77">
        <v>44265</v>
      </c>
      <c r="D7" s="78">
        <v>44449</v>
      </c>
    </row>
    <row r="8" spans="1:4" x14ac:dyDescent="0.3">
      <c r="A8" s="77">
        <v>43908</v>
      </c>
      <c r="B8" s="78">
        <v>44092</v>
      </c>
      <c r="C8" s="77">
        <v>44279</v>
      </c>
      <c r="D8" s="78">
        <v>44463</v>
      </c>
    </row>
    <row r="9" spans="1:4" x14ac:dyDescent="0.3">
      <c r="A9" s="77">
        <v>43922</v>
      </c>
      <c r="B9" s="79">
        <v>44105</v>
      </c>
      <c r="C9" s="77">
        <v>44293</v>
      </c>
      <c r="D9" s="79">
        <v>44476</v>
      </c>
    </row>
    <row r="10" spans="1:4" x14ac:dyDescent="0.3">
      <c r="A10" s="77">
        <v>43936</v>
      </c>
      <c r="B10" s="78">
        <v>44119</v>
      </c>
      <c r="C10" s="77">
        <v>44307</v>
      </c>
      <c r="D10" s="78">
        <v>44490</v>
      </c>
    </row>
    <row r="11" spans="1:4" x14ac:dyDescent="0.3">
      <c r="A11" s="77">
        <v>43957</v>
      </c>
      <c r="B11" s="78">
        <v>44141</v>
      </c>
      <c r="C11" s="77">
        <v>44321</v>
      </c>
      <c r="D11" s="78">
        <v>44505</v>
      </c>
    </row>
    <row r="12" spans="1:4" x14ac:dyDescent="0.3">
      <c r="A12" s="77">
        <v>43971</v>
      </c>
      <c r="B12" s="78">
        <v>44155</v>
      </c>
      <c r="C12" s="77">
        <v>44335</v>
      </c>
      <c r="D12" s="78">
        <v>44519</v>
      </c>
    </row>
    <row r="13" spans="1:4" x14ac:dyDescent="0.3">
      <c r="A13" s="77">
        <v>43985</v>
      </c>
      <c r="B13" s="78">
        <v>44168</v>
      </c>
      <c r="C13" s="77">
        <v>44349</v>
      </c>
      <c r="D13" s="78">
        <v>44532</v>
      </c>
    </row>
    <row r="14" spans="1:4" x14ac:dyDescent="0.3">
      <c r="A14" s="77">
        <v>43999</v>
      </c>
      <c r="B14" s="78">
        <v>44182</v>
      </c>
      <c r="C14" s="77">
        <v>44363</v>
      </c>
      <c r="D14" s="78">
        <v>44546</v>
      </c>
    </row>
    <row r="15" spans="1:4" x14ac:dyDescent="0.3">
      <c r="A15" s="77">
        <v>44012</v>
      </c>
      <c r="B15" s="78">
        <v>44195</v>
      </c>
      <c r="C15" s="77">
        <v>44377</v>
      </c>
      <c r="D15" s="78">
        <v>44560</v>
      </c>
    </row>
    <row r="16" spans="1:4" x14ac:dyDescent="0.3">
      <c r="A16" s="77">
        <v>44027</v>
      </c>
      <c r="B16" s="78">
        <v>44211</v>
      </c>
      <c r="C16" s="77">
        <v>44391</v>
      </c>
      <c r="D16" s="78">
        <v>44575</v>
      </c>
    </row>
    <row r="17" spans="1:4" x14ac:dyDescent="0.3">
      <c r="A17" s="77">
        <v>44041</v>
      </c>
      <c r="B17" s="78">
        <v>44225</v>
      </c>
      <c r="C17" s="77">
        <v>44405</v>
      </c>
      <c r="D17" s="78">
        <v>44589</v>
      </c>
    </row>
    <row r="18" spans="1:4" x14ac:dyDescent="0.3">
      <c r="A18" s="77">
        <v>44055</v>
      </c>
      <c r="B18" s="78">
        <v>44239</v>
      </c>
      <c r="C18" s="77">
        <v>44419</v>
      </c>
      <c r="D18" s="78">
        <v>44603</v>
      </c>
    </row>
    <row r="19" spans="1:4" x14ac:dyDescent="0.3">
      <c r="A19" s="77">
        <v>44069</v>
      </c>
      <c r="B19" s="78">
        <v>44253</v>
      </c>
      <c r="C19" s="77">
        <v>44433</v>
      </c>
      <c r="D19" s="78">
        <v>44617</v>
      </c>
    </row>
    <row r="20" spans="1:4" x14ac:dyDescent="0.3">
      <c r="A20" s="77">
        <v>44083</v>
      </c>
      <c r="B20" s="78">
        <v>44264</v>
      </c>
      <c r="C20" s="77">
        <v>44447</v>
      </c>
      <c r="D20" s="78">
        <v>44628</v>
      </c>
    </row>
    <row r="21" spans="1:4" x14ac:dyDescent="0.3">
      <c r="A21" s="77">
        <v>44097</v>
      </c>
      <c r="B21" s="78">
        <v>44278</v>
      </c>
      <c r="C21" s="77">
        <v>44461</v>
      </c>
      <c r="D21" s="78">
        <v>44642</v>
      </c>
    </row>
    <row r="22" spans="1:4" x14ac:dyDescent="0.3">
      <c r="A22" s="77">
        <v>44111</v>
      </c>
      <c r="B22" s="78">
        <v>44293</v>
      </c>
      <c r="C22" s="77">
        <v>44475</v>
      </c>
      <c r="D22" s="78">
        <v>44657</v>
      </c>
    </row>
    <row r="23" spans="1:4" x14ac:dyDescent="0.3">
      <c r="A23" s="77">
        <v>44125</v>
      </c>
      <c r="B23" s="78">
        <v>44307</v>
      </c>
      <c r="C23" s="77">
        <v>44489</v>
      </c>
      <c r="D23" s="78">
        <v>44671</v>
      </c>
    </row>
    <row r="24" spans="1:4" x14ac:dyDescent="0.3">
      <c r="A24" s="77">
        <v>44139</v>
      </c>
      <c r="B24" s="78">
        <v>44320</v>
      </c>
      <c r="C24" s="77">
        <v>44503</v>
      </c>
      <c r="D24" s="78">
        <v>44684</v>
      </c>
    </row>
    <row r="25" spans="1:4" x14ac:dyDescent="0.3">
      <c r="A25" s="77">
        <v>44153</v>
      </c>
      <c r="B25" s="78">
        <v>44334</v>
      </c>
      <c r="C25" s="77">
        <v>44517</v>
      </c>
      <c r="D25" s="78">
        <v>44698</v>
      </c>
    </row>
    <row r="26" spans="1:4" x14ac:dyDescent="0.3">
      <c r="A26" s="77">
        <v>44167</v>
      </c>
      <c r="B26" s="78">
        <v>44349</v>
      </c>
      <c r="C26" s="77">
        <v>44531</v>
      </c>
      <c r="D26" s="78">
        <v>44713</v>
      </c>
    </row>
    <row r="27" spans="1:4" ht="15" thickBot="1" x14ac:dyDescent="0.35">
      <c r="A27" s="80">
        <v>44181</v>
      </c>
      <c r="B27" s="81">
        <v>44363</v>
      </c>
      <c r="C27" s="80">
        <v>44545</v>
      </c>
      <c r="D27" s="81">
        <v>44727</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2B7829C129484393A721D81F21301E" ma:contentTypeVersion="13" ma:contentTypeDescription="Create a new document." ma:contentTypeScope="" ma:versionID="a1627a3abec54b26cae23b96937bbc23">
  <xsd:schema xmlns:xsd="http://www.w3.org/2001/XMLSchema" xmlns:xs="http://www.w3.org/2001/XMLSchema" xmlns:p="http://schemas.microsoft.com/office/2006/metadata/properties" xmlns:ns3="e5f80e5c-1fc8-44aa-ab7a-a57f31beff88" xmlns:ns4="75323e81-4dd0-4d19-9ada-1d4a2c778c5b" targetNamespace="http://schemas.microsoft.com/office/2006/metadata/properties" ma:root="true" ma:fieldsID="19580111740ba0c5b242fd99cd5d78aa" ns3:_="" ns4:_="">
    <xsd:import namespace="e5f80e5c-1fc8-44aa-ab7a-a57f31beff88"/>
    <xsd:import namespace="75323e81-4dd0-4d19-9ada-1d4a2c778c5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f80e5c-1fc8-44aa-ab7a-a57f31beff8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23e81-4dd0-4d19-9ada-1d4a2c778c5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8F5E67-A512-4BC7-AF27-EE334B939961}">
  <ds:schemaRefs>
    <ds:schemaRef ds:uri="e5f80e5c-1fc8-44aa-ab7a-a57f31beff88"/>
    <ds:schemaRef ds:uri="75323e81-4dd0-4d19-9ada-1d4a2c778c5b"/>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E48419F-8C39-4F5C-B654-8EA45457F7DA}">
  <ds:schemaRefs>
    <ds:schemaRef ds:uri="http://schemas.microsoft.com/sharepoint/v3/contenttype/forms"/>
  </ds:schemaRefs>
</ds:datastoreItem>
</file>

<file path=customXml/itemProps3.xml><?xml version="1.0" encoding="utf-8"?>
<ds:datastoreItem xmlns:ds="http://schemas.openxmlformats.org/officeDocument/2006/customXml" ds:itemID="{A3D6A4B3-F4A8-4613-8058-8F8D147D68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f80e5c-1fc8-44aa-ab7a-a57f31beff88"/>
    <ds:schemaRef ds:uri="75323e81-4dd0-4d19-9ada-1d4a2c778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Legend</vt:lpstr>
      <vt:lpstr>Active</vt:lpstr>
      <vt:lpstr>FMPU Archive</vt:lpstr>
      <vt:lpstr>SID Letters</vt:lpstr>
      <vt:lpstr>MIP Hydraulic Locations</vt:lpstr>
      <vt:lpstr>FBS Tracker</vt:lpstr>
      <vt:lpstr>Appeals</vt:lpstr>
      <vt:lpstr>NFIP_Workbook_Reviews</vt:lpstr>
      <vt:lpstr>LFD Dates</vt:lpstr>
      <vt:lpstr>Active!Print_Area</vt:lpstr>
      <vt:lpstr>'FMPU Archive'!Print_Area</vt:lpstr>
      <vt:lpstr>Active!Print_Titles</vt:lpstr>
      <vt:lpstr>'FMPU Archive'!Print_Titles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Arthur</dc:creator>
  <cp:lastModifiedBy>Harrell, Madeline</cp:lastModifiedBy>
  <cp:lastPrinted>2018-07-13T20:23:20Z</cp:lastPrinted>
  <dcterms:created xsi:type="dcterms:W3CDTF">2018-07-12T18:26:27Z</dcterms:created>
  <dcterms:modified xsi:type="dcterms:W3CDTF">2022-11-04T18:32:20Z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0x0101008B2B7829C129484393A721D81F21301E</vt:lpwstr>
  </property>
</Properties>
</file>