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\RA\State\CL\Mapping\"/>
    </mc:Choice>
  </mc:AlternateContent>
  <bookViews>
    <workbookView xWindow="5145" yWindow="345" windowWidth="22875" windowHeight="15045"/>
  </bookViews>
  <sheets>
    <sheet name="HMP Exp. - Data Development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" i="4" l="1"/>
  <c r="K60" i="4"/>
  <c r="L60" i="4"/>
  <c r="N60" i="4"/>
  <c r="M60" i="4" l="1"/>
  <c r="U60" i="4"/>
  <c r="W60" i="4" l="1"/>
  <c r="Y60" i="4"/>
  <c r="V60" i="4"/>
  <c r="R60" i="4" l="1"/>
  <c r="Q60" i="4"/>
  <c r="P60" i="4"/>
  <c r="O60" i="4"/>
  <c r="G4" i="4" l="1"/>
  <c r="G9" i="4" l="1"/>
  <c r="G32" i="4"/>
  <c r="G31" i="4"/>
  <c r="G56" i="4"/>
  <c r="G24" i="4"/>
  <c r="G15" i="4"/>
  <c r="G45" i="4"/>
  <c r="G30" i="4"/>
  <c r="G44" i="4"/>
  <c r="G38" i="4"/>
  <c r="G8" i="4"/>
  <c r="G29" i="4"/>
  <c r="G28" i="4"/>
  <c r="G43" i="4"/>
  <c r="G7" i="4"/>
  <c r="G19" i="4"/>
  <c r="G37" i="4"/>
  <c r="G23" i="4"/>
  <c r="G27" i="4"/>
  <c r="G50" i="4"/>
  <c r="G55" i="4"/>
  <c r="G22" i="4"/>
  <c r="G53" i="4"/>
  <c r="G6" i="4"/>
  <c r="G36" i="4"/>
  <c r="G14" i="4"/>
  <c r="G49" i="4"/>
  <c r="G5" i="4"/>
  <c r="G13" i="4"/>
  <c r="G54" i="4"/>
  <c r="G35" i="4"/>
  <c r="G12" i="4"/>
  <c r="G11" i="4"/>
  <c r="G42" i="4"/>
  <c r="G18" i="4"/>
  <c r="G52" i="4"/>
  <c r="G26" i="4"/>
  <c r="G34" i="4"/>
  <c r="G48" i="4"/>
  <c r="G58" i="4"/>
  <c r="G47" i="4"/>
  <c r="G21" i="4"/>
  <c r="G46" i="4"/>
  <c r="G41" i="4"/>
  <c r="G20" i="4"/>
  <c r="G33" i="4"/>
  <c r="G17" i="4"/>
  <c r="G25" i="4"/>
  <c r="G10" i="4"/>
  <c r="G57" i="4"/>
  <c r="G40" i="4"/>
  <c r="G16" i="4"/>
  <c r="G51" i="4"/>
  <c r="G39" i="4"/>
  <c r="T60" i="4" l="1"/>
  <c r="S60" i="4" l="1"/>
  <c r="I60" i="4"/>
</calcChain>
</file>

<file path=xl/sharedStrings.xml><?xml version="1.0" encoding="utf-8"?>
<sst xmlns="http://schemas.openxmlformats.org/spreadsheetml/2006/main" count="518" uniqueCount="160">
  <si>
    <t>Berkeley County</t>
  </si>
  <si>
    <t>Berkeley County (PDC 9)</t>
  </si>
  <si>
    <t>Brooke County</t>
  </si>
  <si>
    <t>Brooke County (PDC 11)</t>
  </si>
  <si>
    <t>Hancock County</t>
  </si>
  <si>
    <t>Hancock County (PDC 11)</t>
  </si>
  <si>
    <t>Morgan County</t>
  </si>
  <si>
    <t>Morgan County (PDC 9)</t>
  </si>
  <si>
    <t>Boone County</t>
  </si>
  <si>
    <t>Boone County (PDC 3)</t>
  </si>
  <si>
    <t>Clay County</t>
  </si>
  <si>
    <t>Clay County (PDC 3)</t>
  </si>
  <si>
    <t>Kanawha County</t>
  </si>
  <si>
    <t>Kanawha County (PDC 3)</t>
  </si>
  <si>
    <t>Putnam County</t>
  </si>
  <si>
    <t>Putnam County (PDC 3)</t>
  </si>
  <si>
    <t>Doddridge County</t>
  </si>
  <si>
    <t>Doddridge County (PDC 6)</t>
  </si>
  <si>
    <t>Grant County</t>
  </si>
  <si>
    <t>Grant County (PDC 8)</t>
  </si>
  <si>
    <t>Hampshire County</t>
  </si>
  <si>
    <t>Hampshire County (PDC 8)</t>
  </si>
  <si>
    <t>Hardy County</t>
  </si>
  <si>
    <t>Hardy County (PDC 8)</t>
  </si>
  <si>
    <t>Harrison County</t>
  </si>
  <si>
    <t>Harrison County (PDC 6)</t>
  </si>
  <si>
    <t>Marion County</t>
  </si>
  <si>
    <t>Marion County (PDC 6)</t>
  </si>
  <si>
    <t>Mineral County</t>
  </si>
  <si>
    <t>Mineral County (PDC 8)</t>
  </si>
  <si>
    <t>Monongalia County</t>
  </si>
  <si>
    <t>Monongalia County (PDC 6)</t>
  </si>
  <si>
    <t>Pendleton County</t>
  </si>
  <si>
    <t>Pendleton County (PDC 8)</t>
  </si>
  <si>
    <t>Preston County</t>
  </si>
  <si>
    <t>Preston County (PDC 6)</t>
  </si>
  <si>
    <t>Taylor County</t>
  </si>
  <si>
    <t>Taylor County (PDC 6)</t>
  </si>
  <si>
    <t>Cabell County</t>
  </si>
  <si>
    <t>Cabell County (PDC 2)</t>
  </si>
  <si>
    <t>Lincoln County</t>
  </si>
  <si>
    <t>Lincoln County (PDC 2)</t>
  </si>
  <si>
    <t>Logan County</t>
  </si>
  <si>
    <t>Logan County (PDC 2)</t>
  </si>
  <si>
    <t>Mason County</t>
  </si>
  <si>
    <t>Mason  County (PDC 2)</t>
  </si>
  <si>
    <t>Mingo County</t>
  </si>
  <si>
    <t>Mingo  County (PDC 2)</t>
  </si>
  <si>
    <t>Wayne County</t>
  </si>
  <si>
    <t>Wayne County (PDC 2)</t>
  </si>
  <si>
    <t>Barbour County</t>
  </si>
  <si>
    <t>Barbour County (PDC 7)</t>
  </si>
  <si>
    <t>Braxton County</t>
  </si>
  <si>
    <t>Braxton County (PDC 7)</t>
  </si>
  <si>
    <t>Gilmer County</t>
  </si>
  <si>
    <t>Gilmer County (PDC 7)</t>
  </si>
  <si>
    <t>Lewis County</t>
  </si>
  <si>
    <t>Lewis County (PDC 7)</t>
  </si>
  <si>
    <t>Randolph County</t>
  </si>
  <si>
    <t>Randolph County (PDC 7)</t>
  </si>
  <si>
    <t>Tucker County</t>
  </si>
  <si>
    <t>Tucker County (PDC 7)</t>
  </si>
  <si>
    <t>Upshur County</t>
  </si>
  <si>
    <t>Upshur County (PDC 7)</t>
  </si>
  <si>
    <t>Jefferson County</t>
  </si>
  <si>
    <t>County</t>
  </si>
  <si>
    <t>Plan Title</t>
  </si>
  <si>
    <t>Expiration Date</t>
  </si>
  <si>
    <t>#</t>
  </si>
  <si>
    <t>PDC</t>
  </si>
  <si>
    <t>McDowell County</t>
  </si>
  <si>
    <t>McDowell County (PDC 1)</t>
  </si>
  <si>
    <t>Mercer County</t>
  </si>
  <si>
    <t>Mercer  County (PDC 1)</t>
  </si>
  <si>
    <t>Monroe County</t>
  </si>
  <si>
    <t>Monroe  County (PDC 1)</t>
  </si>
  <si>
    <t>Raleigh County</t>
  </si>
  <si>
    <t>Raleigh  County (PDC 1)</t>
  </si>
  <si>
    <t>Summers County</t>
  </si>
  <si>
    <t>Summers County (PDC 1)</t>
  </si>
  <si>
    <t>Wyoming County</t>
  </si>
  <si>
    <t>Wyoming County (PDC 1)</t>
  </si>
  <si>
    <t>Calhoun County</t>
  </si>
  <si>
    <t>Calhoun County (PDC 5)</t>
  </si>
  <si>
    <t>Jackson County</t>
  </si>
  <si>
    <t>Jackson County (PDC 5)</t>
  </si>
  <si>
    <t>Pleasants County</t>
  </si>
  <si>
    <t>Pleasants County (PDC 5)</t>
  </si>
  <si>
    <t>Ritchie County</t>
  </si>
  <si>
    <t>Ritchie County (PDC 5)</t>
  </si>
  <si>
    <t>Roane County</t>
  </si>
  <si>
    <t>Roane County (PDC 5)</t>
  </si>
  <si>
    <t>Tyler County</t>
  </si>
  <si>
    <t>Tyler County (PDC 5)</t>
  </si>
  <si>
    <t>Wirt County</t>
  </si>
  <si>
    <t>Wirt County (PDC 5)</t>
  </si>
  <si>
    <t>Wood County</t>
  </si>
  <si>
    <t>Wood County (PDC 5)</t>
  </si>
  <si>
    <t>Fayette County</t>
  </si>
  <si>
    <t>Fayette County (PDC 4)</t>
  </si>
  <si>
    <t>Greenbrier County</t>
  </si>
  <si>
    <t>Greenbrier County (PDC 4)</t>
  </si>
  <si>
    <t>Nicholas County</t>
  </si>
  <si>
    <t>Nicholas County (PDC 4)</t>
  </si>
  <si>
    <t>Pocahontas County</t>
  </si>
  <si>
    <t>Pocahontas County (PDC 4)</t>
  </si>
  <si>
    <t>Webster County</t>
  </si>
  <si>
    <t>Webster County (PDC 4)</t>
  </si>
  <si>
    <t>Marshall County</t>
  </si>
  <si>
    <t>Marshall County (PDC 10)</t>
  </si>
  <si>
    <t>Ohio County</t>
  </si>
  <si>
    <t>Ohio County (PDC 10)</t>
  </si>
  <si>
    <t>Wetzel County</t>
  </si>
  <si>
    <t>Wetzel County (PDC 10)</t>
  </si>
  <si>
    <t>STATE</t>
  </si>
  <si>
    <t>2023 State Plan (aggregate county data)</t>
  </si>
  <si>
    <t>Months until expires</t>
  </si>
  <si>
    <t>A</t>
  </si>
  <si>
    <t>Building Inventory</t>
  </si>
  <si>
    <t>2018</t>
  </si>
  <si>
    <t xml:space="preserve">2018 State Plan </t>
  </si>
  <si>
    <t>10/16/2023</t>
  </si>
  <si>
    <t>AE</t>
  </si>
  <si>
    <t>AE Zone</t>
  </si>
  <si>
    <t>Parcel</t>
  </si>
  <si>
    <t>Imagery</t>
  </si>
  <si>
    <t>Address</t>
  </si>
  <si>
    <t>Complete</t>
  </si>
  <si>
    <t>Flood Tool</t>
  </si>
  <si>
    <t>Flood Risk Static Maps</t>
  </si>
  <si>
    <t>Flood Risk Tables</t>
  </si>
  <si>
    <t>Product Delivery Meeting</t>
  </si>
  <si>
    <t>Close-Out Meeting</t>
  </si>
  <si>
    <t xml:space="preserve"> Survey Form Complete</t>
  </si>
  <si>
    <t>Flood Risk Study Report</t>
  </si>
  <si>
    <t>Flood Risk GIS (FRAGIS)</t>
  </si>
  <si>
    <t>CRS Checklist</t>
  </si>
  <si>
    <t>Updated Flood Risk Products</t>
  </si>
  <si>
    <t>Buyout Property Verification</t>
  </si>
  <si>
    <t>AoMI (Miti-gation)</t>
  </si>
  <si>
    <t>Flood Risk Products</t>
  </si>
  <si>
    <t>Yes</t>
  </si>
  <si>
    <t>Elevation Certificates &amp; LOMAs with LiDAR</t>
  </si>
  <si>
    <t>Reference Data Development                      (State Contracts)</t>
  </si>
  <si>
    <t>RL Check</t>
  </si>
  <si>
    <t xml:space="preserve">A Zone </t>
  </si>
  <si>
    <t>Building-Level Asssement Verifications</t>
  </si>
  <si>
    <t>Community Engagment &amp; Field Checks (11 PDCs, 55 Counties, 287 Communities)</t>
  </si>
  <si>
    <t>LOMAs Veified</t>
  </si>
  <si>
    <r>
      <rPr>
        <b/>
        <sz val="12"/>
        <rFont val="Calibri"/>
        <family val="2"/>
        <scheme val="minor"/>
      </rPr>
      <t>Hazard Mitigation Plans</t>
    </r>
    <r>
      <rPr>
        <b/>
        <sz val="11"/>
        <rFont val="Calibri"/>
        <family val="2"/>
        <scheme val="minor"/>
      </rPr>
      <t xml:space="preserve"> (via Regional Planning &amp; Development Councils)</t>
    </r>
  </si>
  <si>
    <t>Water-shed Area</t>
  </si>
  <si>
    <t>1m Depth Grid</t>
  </si>
  <si>
    <t>2m Depth Grid</t>
  </si>
  <si>
    <t>3m Depth Grid</t>
  </si>
  <si>
    <t>A Zone
Model-Backed Depth Grids</t>
  </si>
  <si>
    <t>AE Zone
Model-Backed Depth Grids</t>
  </si>
  <si>
    <t>Mapped Year</t>
  </si>
  <si>
    <t>HMGP Grant with Extension</t>
  </si>
  <si>
    <t>Part</t>
  </si>
  <si>
    <t>Building Inventory (Initial)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</si>
</sst>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/d\/yyyy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34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0" fillId="0" borderId="0" xfId="0" applyFont="1"/>
    <xf numFmtId="0" fontId="20" fillId="37" borderId="1" xfId="0" applyFont="1" applyFill="1" applyBorder="1" applyAlignment="1">
      <alignment horizontal="center" vertical="center" wrapText="1"/>
    </xf>
    <xf numFmtId="0" fontId="20" fillId="35" borderId="1" xfId="0" applyFont="1" applyFill="1" applyBorder="1" applyAlignment="1">
      <alignment horizontal="center" vertical="center" wrapText="1"/>
    </xf>
    <xf numFmtId="0" fontId="20" fillId="36" borderId="1" xfId="0" applyFont="1" applyFill="1" applyBorder="1" applyAlignment="1">
      <alignment horizontal="center" vertical="center" wrapText="1"/>
    </xf>
    <xf numFmtId="0" fontId="0" fillId="37" borderId="1" xfId="0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35" borderId="1" xfId="0" applyFill="1" applyBorder="1"/>
    <xf numFmtId="14" fontId="1" fillId="35" borderId="1" xfId="0" applyNumberFormat="1" applyFont="1" applyFill="1" applyBorder="1" applyAlignment="1">
      <alignment horizontal="center" vertical="center"/>
    </xf>
    <xf numFmtId="0" fontId="0" fillId="36" borderId="1" xfId="0" applyFill="1" applyBorder="1"/>
    <xf numFmtId="14" fontId="1" fillId="36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left" vertical="center"/>
    </xf>
    <xf numFmtId="0" fontId="1" fillId="38" borderId="1" xfId="0" applyFont="1" applyFill="1" applyBorder="1" applyAlignment="1">
      <alignment horizontal="center" vertical="center"/>
    </xf>
    <xf numFmtId="14" fontId="1" fillId="38" borderId="1" xfId="0" applyNumberFormat="1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left" vertical="center"/>
    </xf>
    <xf numFmtId="164" fontId="3" fillId="38" borderId="1" xfId="0" applyNumberFormat="1" applyFont="1" applyFill="1" applyBorder="1" applyAlignment="1">
      <alignment horizontal="center" vertical="center"/>
    </xf>
    <xf numFmtId="14" fontId="0" fillId="38" borderId="1" xfId="0" applyNumberFormat="1" applyFont="1" applyFill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20" fillId="39" borderId="1" xfId="0" applyFont="1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/>
    </xf>
    <xf numFmtId="0" fontId="0" fillId="0" borderId="0" xfId="0" applyFont="1"/>
    <xf numFmtId="0" fontId="0" fillId="34" borderId="1" xfId="0" applyFont="1" applyFill="1" applyBorder="1" applyAlignment="1">
      <alignment horizontal="left"/>
    </xf>
    <xf numFmtId="0" fontId="0" fillId="34" borderId="1" xfId="0" applyFont="1" applyFill="1" applyBorder="1"/>
    <xf numFmtId="14" fontId="0" fillId="3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center" vertical="center"/>
    </xf>
    <xf numFmtId="14" fontId="2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1" fillId="37" borderId="1" xfId="0" applyFont="1" applyFill="1" applyBorder="1" applyAlignment="1">
      <alignment horizontal="center" vertical="center" wrapText="1"/>
    </xf>
    <xf numFmtId="0" fontId="21" fillId="39" borderId="1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/>
    </xf>
    <xf numFmtId="0" fontId="2" fillId="37" borderId="1" xfId="0" applyFont="1" applyFill="1" applyBorder="1" applyAlignment="1">
      <alignment horizontal="center"/>
    </xf>
    <xf numFmtId="0" fontId="25" fillId="37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/>
    </xf>
    <xf numFmtId="164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" fillId="38" borderId="1" xfId="0" applyFont="1" applyFill="1" applyBorder="1" applyAlignment="1">
      <alignment horizontal="center"/>
    </xf>
    <xf numFmtId="0" fontId="26" fillId="38" borderId="1" xfId="0" applyFont="1" applyFill="1" applyBorder="1" applyAlignment="1">
      <alignment horizontal="left" vertical="center"/>
    </xf>
    <xf numFmtId="164" fontId="26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center" vertical="center" wrapText="1"/>
    </xf>
    <xf numFmtId="0" fontId="2" fillId="39" borderId="11" xfId="0" applyFont="1" applyFill="1" applyBorder="1" applyAlignment="1">
      <alignment horizontal="center" vertical="center" wrapText="1"/>
    </xf>
    <xf numFmtId="0" fontId="2" fillId="39" borderId="12" xfId="0" applyFont="1" applyFill="1" applyBorder="1" applyAlignment="1">
      <alignment horizontal="center" vertical="center" wrapText="1"/>
    </xf>
    <xf numFmtId="0" fontId="2" fillId="39" borderId="13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7" borderId="11" xfId="0" applyFont="1" applyFill="1" applyBorder="1" applyAlignment="1">
      <alignment horizontal="center" vertical="center" wrapText="1"/>
    </xf>
    <xf numFmtId="0" fontId="2" fillId="37" borderId="12" xfId="0" applyFont="1" applyFill="1" applyBorder="1" applyAlignment="1">
      <alignment horizontal="center" vertical="center" wrapText="1"/>
    </xf>
    <xf numFmtId="0" fontId="2" fillId="37" borderId="13" xfId="0" applyFont="1" applyFill="1" applyBorder="1" applyAlignment="1">
      <alignment horizontal="center" vertical="center" wrapText="1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13855</xdr:colOff>
      <xdr:row>69</xdr:row>
      <xdr:rowOff>27709</xdr:rowOff>
    </xdr:from>
    <xdr:to>
      <xdr:col>18</xdr:col>
      <xdr:colOff>694677</xdr:colOff>
      <xdr:row>106</xdr:row>
      <xdr:rowOff>8648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110" y="13965382"/>
          <a:ext cx="9606747" cy="664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63"/>
  <sheetViews>
    <sheetView tabSelected="1" zoomScale="95" zoomScaleNormal="9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21.140625" customWidth="1"/>
    <col min="4" max="4" width="25.5703125" hidden="1" customWidth="1"/>
    <col min="5" max="5" width="5.7109375" customWidth="1"/>
    <col min="6" max="6" width="11.7109375" customWidth="1"/>
    <col min="7" max="7" width="10.28515625" customWidth="1"/>
    <col min="8" max="9" width="6.5703125" customWidth="1"/>
    <col min="10" max="10" width="5.85546875" customWidth="1"/>
    <col min="11" max="11" width="5.5703125" customWidth="1"/>
    <col min="12" max="12" width="5.7109375" customWidth="1"/>
    <col min="13" max="13" width="6.5703125" customWidth="1"/>
    <col min="14" max="14" width="5" customWidth="1"/>
    <col min="15" max="15" width="6.85546875" customWidth="1"/>
    <col min="16" max="16" width="7.28515625" customWidth="1"/>
    <col min="17" max="17" width="5.85546875" customWidth="1"/>
    <col min="18" max="18" width="7.7109375" customWidth="1"/>
    <col min="19" max="20" width="11" style="1" customWidth="1"/>
    <col min="21" max="21" width="10.5703125" style="1" customWidth="1"/>
    <col min="22" max="22" width="12.85546875" style="1" customWidth="1"/>
    <col min="23" max="23" width="8.42578125" customWidth="1"/>
    <col min="24" max="27" width="10.7109375" hidden="1" customWidth="1"/>
    <col min="28" max="28" width="11.42578125" hidden="1" customWidth="1"/>
    <col min="29" max="30" width="10.7109375" hidden="1" customWidth="1"/>
    <col min="31" max="31" width="11.7109375" hidden="1" customWidth="1"/>
    <col min="32" max="32" width="14.140625" hidden="1" customWidth="1"/>
    <col min="33" max="33" width="8.7109375" hidden="1" customWidth="1"/>
    <col min="34" max="34" width="10.7109375" hidden="1" customWidth="1"/>
    <col min="35" max="35" width="13.140625" hidden="1" customWidth="1"/>
    <col min="36" max="36" width="9.42578125" hidden="1" customWidth="1"/>
    <col min="37" max="37" width="10.7109375" hidden="1" customWidth="1"/>
    <col min="38" max="38" width="8" hidden="1" customWidth="1"/>
    <col min="39" max="39" width="12.7109375" hidden="1" customWidth="1"/>
    <col min="40" max="40" width="11.28515625" hidden="1" customWidth="1"/>
  </cols>
  <sheetData>
    <row r="1" spans="2:43" x14ac:dyDescent="0.25">
      <c r="B1" s="9">
        <v>44585</v>
      </c>
    </row>
    <row r="2" spans="2:43" ht="62.45" customHeight="1" x14ac:dyDescent="0.25">
      <c r="B2" s="62" t="s">
        <v>149</v>
      </c>
      <c r="C2" s="62"/>
      <c r="D2" s="62"/>
      <c r="E2" s="62"/>
      <c r="F2" s="62"/>
      <c r="G2" s="62"/>
      <c r="I2" s="63" t="s">
        <v>154</v>
      </c>
      <c r="J2" s="64"/>
      <c r="K2" s="64"/>
      <c r="L2" s="64"/>
      <c r="M2" s="64"/>
      <c r="N2" s="65"/>
      <c r="O2" s="69" t="s">
        <v>155</v>
      </c>
      <c r="P2" s="70"/>
      <c r="Q2" s="70"/>
      <c r="R2" s="71"/>
      <c r="S2" s="66" t="s">
        <v>143</v>
      </c>
      <c r="T2" s="66"/>
      <c r="U2" s="66"/>
      <c r="V2" s="68" t="s">
        <v>118</v>
      </c>
      <c r="W2" s="68"/>
      <c r="Y2" s="67" t="s">
        <v>140</v>
      </c>
      <c r="Z2" s="67"/>
      <c r="AA2" s="67"/>
      <c r="AB2" s="67"/>
      <c r="AC2" s="67"/>
      <c r="AD2" s="61" t="s">
        <v>147</v>
      </c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3" ht="76.5" customHeight="1" x14ac:dyDescent="0.25">
      <c r="B3" s="31" t="s">
        <v>68</v>
      </c>
      <c r="C3" s="31" t="s">
        <v>65</v>
      </c>
      <c r="D3" s="31" t="s">
        <v>66</v>
      </c>
      <c r="E3" s="31" t="s">
        <v>69</v>
      </c>
      <c r="F3" s="31" t="s">
        <v>67</v>
      </c>
      <c r="G3" s="31" t="s">
        <v>116</v>
      </c>
      <c r="H3" s="13"/>
      <c r="I3" s="43" t="s">
        <v>145</v>
      </c>
      <c r="J3" s="32" t="s">
        <v>151</v>
      </c>
      <c r="K3" s="32" t="s">
        <v>152</v>
      </c>
      <c r="L3" s="32" t="s">
        <v>153</v>
      </c>
      <c r="M3" s="32" t="s">
        <v>150</v>
      </c>
      <c r="N3" s="32" t="s">
        <v>156</v>
      </c>
      <c r="O3" s="42" t="s">
        <v>123</v>
      </c>
      <c r="P3" s="14" t="s">
        <v>151</v>
      </c>
      <c r="Q3" s="14" t="s">
        <v>152</v>
      </c>
      <c r="R3" s="14" t="s">
        <v>153</v>
      </c>
      <c r="S3" s="44" t="s">
        <v>124</v>
      </c>
      <c r="T3" s="44" t="s">
        <v>126</v>
      </c>
      <c r="U3" s="44" t="s">
        <v>125</v>
      </c>
      <c r="V3" s="45" t="s">
        <v>159</v>
      </c>
      <c r="W3" s="45" t="s">
        <v>148</v>
      </c>
      <c r="Y3" s="15" t="s">
        <v>128</v>
      </c>
      <c r="Z3" s="15" t="s">
        <v>129</v>
      </c>
      <c r="AA3" s="15" t="s">
        <v>130</v>
      </c>
      <c r="AB3" s="15" t="s">
        <v>135</v>
      </c>
      <c r="AC3" s="15" t="s">
        <v>134</v>
      </c>
      <c r="AD3" s="16" t="s">
        <v>131</v>
      </c>
      <c r="AE3" s="16" t="s">
        <v>133</v>
      </c>
      <c r="AF3" s="16" t="s">
        <v>146</v>
      </c>
      <c r="AG3" s="16" t="s">
        <v>144</v>
      </c>
      <c r="AH3" s="16" t="s">
        <v>138</v>
      </c>
      <c r="AI3" s="16" t="s">
        <v>142</v>
      </c>
      <c r="AJ3" s="16" t="s">
        <v>136</v>
      </c>
      <c r="AK3" s="16" t="s">
        <v>133</v>
      </c>
      <c r="AL3" s="16" t="s">
        <v>139</v>
      </c>
      <c r="AM3" s="16" t="s">
        <v>132</v>
      </c>
      <c r="AN3" s="16" t="s">
        <v>137</v>
      </c>
      <c r="AO3" s="12"/>
      <c r="AP3" s="12"/>
      <c r="AQ3" s="12"/>
    </row>
    <row r="4" spans="2:43" x14ac:dyDescent="0.25">
      <c r="B4" s="49">
        <v>1</v>
      </c>
      <c r="C4" s="50" t="s">
        <v>70</v>
      </c>
      <c r="D4" s="50" t="s">
        <v>71</v>
      </c>
      <c r="E4" s="49">
        <v>1</v>
      </c>
      <c r="F4" s="51">
        <v>44592</v>
      </c>
      <c r="G4" s="52">
        <f t="shared" ref="G4:G35" si="0">DATEDIF($B$1,F4,"m")</f>
        <v>0</v>
      </c>
      <c r="I4" s="33" t="s">
        <v>117</v>
      </c>
      <c r="J4" s="33"/>
      <c r="K4" s="33"/>
      <c r="L4" s="33" t="s">
        <v>141</v>
      </c>
      <c r="M4" s="33">
        <v>1</v>
      </c>
      <c r="N4" s="33">
        <v>2013</v>
      </c>
      <c r="O4" s="17" t="s">
        <v>122</v>
      </c>
      <c r="P4" s="17"/>
      <c r="Q4" s="17" t="s">
        <v>141</v>
      </c>
      <c r="R4" s="17"/>
      <c r="S4" s="10" t="s">
        <v>124</v>
      </c>
      <c r="T4" s="10"/>
      <c r="U4" s="10"/>
      <c r="V4" s="41" t="s">
        <v>127</v>
      </c>
      <c r="W4" s="18" t="s">
        <v>141</v>
      </c>
      <c r="Y4" s="20"/>
      <c r="Z4" s="20"/>
      <c r="AA4" s="20"/>
      <c r="AB4" s="20"/>
      <c r="AC4" s="20"/>
      <c r="AD4" s="22"/>
      <c r="AE4" s="22"/>
      <c r="AF4" s="22"/>
      <c r="AG4" s="22"/>
      <c r="AH4" s="22"/>
      <c r="AI4" s="22"/>
      <c r="AJ4" s="22"/>
      <c r="AK4" s="22"/>
      <c r="AL4" s="22"/>
      <c r="AM4" s="21"/>
      <c r="AN4" s="21"/>
    </row>
    <row r="5" spans="2:43" x14ac:dyDescent="0.25">
      <c r="B5" s="49">
        <v>2</v>
      </c>
      <c r="C5" s="50" t="s">
        <v>72</v>
      </c>
      <c r="D5" s="50" t="s">
        <v>73</v>
      </c>
      <c r="E5" s="49">
        <v>1</v>
      </c>
      <c r="F5" s="51">
        <v>44592</v>
      </c>
      <c r="G5" s="52">
        <f t="shared" si="0"/>
        <v>0</v>
      </c>
      <c r="I5" s="33" t="s">
        <v>117</v>
      </c>
      <c r="J5" s="33"/>
      <c r="K5" s="33"/>
      <c r="L5" s="33" t="s">
        <v>141</v>
      </c>
      <c r="M5" s="33">
        <v>2</v>
      </c>
      <c r="N5" s="33">
        <v>2011</v>
      </c>
      <c r="O5" s="17" t="s">
        <v>122</v>
      </c>
      <c r="P5" s="47" t="s">
        <v>141</v>
      </c>
      <c r="Q5" s="17"/>
      <c r="R5" s="17"/>
      <c r="S5" s="10"/>
      <c r="T5" s="10"/>
      <c r="U5" s="10"/>
      <c r="V5" s="41" t="s">
        <v>127</v>
      </c>
      <c r="W5" s="18" t="s">
        <v>141</v>
      </c>
      <c r="Y5" s="20"/>
      <c r="Z5" s="20"/>
      <c r="AA5" s="20"/>
      <c r="AB5" s="20"/>
      <c r="AC5" s="20"/>
      <c r="AD5" s="22"/>
      <c r="AE5" s="22"/>
      <c r="AF5" s="22"/>
      <c r="AG5" s="22"/>
      <c r="AH5" s="22"/>
      <c r="AI5" s="22"/>
      <c r="AJ5" s="22"/>
      <c r="AK5" s="22"/>
      <c r="AL5" s="22"/>
      <c r="AM5" s="21"/>
      <c r="AN5" s="21"/>
    </row>
    <row r="6" spans="2:43" x14ac:dyDescent="0.25">
      <c r="B6" s="49">
        <v>3</v>
      </c>
      <c r="C6" s="50" t="s">
        <v>74</v>
      </c>
      <c r="D6" s="50" t="s">
        <v>75</v>
      </c>
      <c r="E6" s="49">
        <v>1</v>
      </c>
      <c r="F6" s="51">
        <v>44592</v>
      </c>
      <c r="G6" s="52">
        <f t="shared" si="0"/>
        <v>0</v>
      </c>
      <c r="I6" s="33" t="s">
        <v>117</v>
      </c>
      <c r="J6" s="33" t="s">
        <v>141</v>
      </c>
      <c r="K6" s="33"/>
      <c r="L6" s="33"/>
      <c r="M6" s="33">
        <v>2</v>
      </c>
      <c r="N6" s="46">
        <v>2018</v>
      </c>
      <c r="O6" s="17" t="s">
        <v>122</v>
      </c>
      <c r="P6" s="47" t="s">
        <v>141</v>
      </c>
      <c r="Q6" s="17"/>
      <c r="R6" s="17"/>
      <c r="S6" s="10"/>
      <c r="T6" s="10"/>
      <c r="U6" s="10"/>
      <c r="V6" s="41" t="s">
        <v>127</v>
      </c>
      <c r="W6" s="18" t="s">
        <v>141</v>
      </c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1"/>
      <c r="AN6" s="21"/>
    </row>
    <row r="7" spans="2:43" x14ac:dyDescent="0.25">
      <c r="B7" s="49">
        <v>4</v>
      </c>
      <c r="C7" s="50" t="s">
        <v>76</v>
      </c>
      <c r="D7" s="50" t="s">
        <v>77</v>
      </c>
      <c r="E7" s="49">
        <v>1</v>
      </c>
      <c r="F7" s="51">
        <v>44592</v>
      </c>
      <c r="G7" s="52">
        <f t="shared" si="0"/>
        <v>0</v>
      </c>
      <c r="I7" s="33" t="s">
        <v>117</v>
      </c>
      <c r="J7" s="33"/>
      <c r="K7" s="33"/>
      <c r="L7" s="33" t="s">
        <v>141</v>
      </c>
      <c r="M7" s="33">
        <v>2</v>
      </c>
      <c r="N7" s="33">
        <v>2011</v>
      </c>
      <c r="O7" s="17" t="s">
        <v>122</v>
      </c>
      <c r="P7" s="17" t="s">
        <v>158</v>
      </c>
      <c r="Q7" s="17" t="s">
        <v>141</v>
      </c>
      <c r="R7" s="17"/>
      <c r="S7" s="10"/>
      <c r="T7" s="10"/>
      <c r="U7" s="10"/>
      <c r="V7" s="41" t="s">
        <v>127</v>
      </c>
      <c r="W7" s="18" t="s">
        <v>141</v>
      </c>
      <c r="Y7" s="20"/>
      <c r="Z7" s="20"/>
      <c r="AA7" s="20"/>
      <c r="AB7" s="20"/>
      <c r="AC7" s="20"/>
      <c r="AD7" s="22"/>
      <c r="AE7" s="22"/>
      <c r="AF7" s="22"/>
      <c r="AG7" s="22"/>
      <c r="AH7" s="22"/>
      <c r="AI7" s="22"/>
      <c r="AJ7" s="22"/>
      <c r="AK7" s="22"/>
      <c r="AL7" s="22"/>
      <c r="AM7" s="21"/>
      <c r="AN7" s="21"/>
    </row>
    <row r="8" spans="2:43" x14ac:dyDescent="0.25">
      <c r="B8" s="49">
        <v>5</v>
      </c>
      <c r="C8" s="50" t="s">
        <v>78</v>
      </c>
      <c r="D8" s="50" t="s">
        <v>79</v>
      </c>
      <c r="E8" s="49">
        <v>1</v>
      </c>
      <c r="F8" s="51">
        <v>44592</v>
      </c>
      <c r="G8" s="52">
        <f t="shared" si="0"/>
        <v>0</v>
      </c>
      <c r="I8" s="33" t="s">
        <v>117</v>
      </c>
      <c r="J8" s="33" t="s">
        <v>141</v>
      </c>
      <c r="K8" s="33"/>
      <c r="L8" s="33"/>
      <c r="M8" s="33">
        <v>2</v>
      </c>
      <c r="N8" s="46">
        <v>2018</v>
      </c>
      <c r="O8" s="17" t="s">
        <v>122</v>
      </c>
      <c r="P8" s="47" t="s">
        <v>141</v>
      </c>
      <c r="Q8" s="17"/>
      <c r="R8" s="17"/>
      <c r="S8" s="10"/>
      <c r="T8" s="10"/>
      <c r="U8" s="10" t="s">
        <v>125</v>
      </c>
      <c r="V8" s="41" t="s">
        <v>127</v>
      </c>
      <c r="W8" s="18" t="s">
        <v>141</v>
      </c>
      <c r="Y8" s="20"/>
      <c r="Z8" s="20"/>
      <c r="AA8" s="20"/>
      <c r="AB8" s="20"/>
      <c r="AC8" s="20"/>
      <c r="AD8" s="22"/>
      <c r="AE8" s="22"/>
      <c r="AF8" s="22"/>
      <c r="AG8" s="22"/>
      <c r="AH8" s="22"/>
      <c r="AI8" s="22"/>
      <c r="AJ8" s="22"/>
      <c r="AK8" s="22"/>
      <c r="AL8" s="22"/>
      <c r="AM8" s="21"/>
      <c r="AN8" s="21"/>
    </row>
    <row r="9" spans="2:43" x14ac:dyDescent="0.25">
      <c r="B9" s="49">
        <v>6</v>
      </c>
      <c r="C9" s="50" t="s">
        <v>80</v>
      </c>
      <c r="D9" s="50" t="s">
        <v>81</v>
      </c>
      <c r="E9" s="49">
        <v>1</v>
      </c>
      <c r="F9" s="51">
        <v>44592</v>
      </c>
      <c r="G9" s="52">
        <f t="shared" si="0"/>
        <v>0</v>
      </c>
      <c r="I9" s="33" t="s">
        <v>117</v>
      </c>
      <c r="J9" s="33"/>
      <c r="K9" s="33"/>
      <c r="L9" s="33" t="s">
        <v>141</v>
      </c>
      <c r="M9" s="33">
        <v>1</v>
      </c>
      <c r="N9" s="33">
        <v>2013</v>
      </c>
      <c r="O9" s="17" t="s">
        <v>122</v>
      </c>
      <c r="P9" s="17"/>
      <c r="Q9" s="17" t="s">
        <v>141</v>
      </c>
      <c r="R9" s="17"/>
      <c r="S9" s="10"/>
      <c r="T9" s="10" t="s">
        <v>126</v>
      </c>
      <c r="U9" s="10"/>
      <c r="V9" s="41" t="s">
        <v>127</v>
      </c>
      <c r="W9" s="18" t="s">
        <v>141</v>
      </c>
      <c r="Y9" s="20"/>
      <c r="Z9" s="20"/>
      <c r="AA9" s="20"/>
      <c r="AB9" s="20"/>
      <c r="AC9" s="20"/>
      <c r="AD9" s="22"/>
      <c r="AE9" s="22"/>
      <c r="AF9" s="22"/>
      <c r="AG9" s="22"/>
      <c r="AH9" s="22"/>
      <c r="AI9" s="22"/>
      <c r="AJ9" s="22"/>
      <c r="AK9" s="22"/>
      <c r="AL9" s="22"/>
      <c r="AM9" s="21"/>
      <c r="AN9" s="21"/>
    </row>
    <row r="10" spans="2:43" x14ac:dyDescent="0.25">
      <c r="B10" s="23">
        <v>7</v>
      </c>
      <c r="C10" s="24" t="s">
        <v>38</v>
      </c>
      <c r="D10" s="24" t="s">
        <v>39</v>
      </c>
      <c r="E10" s="25">
        <v>2</v>
      </c>
      <c r="F10" s="26">
        <v>45041</v>
      </c>
      <c r="G10" s="27">
        <f t="shared" si="0"/>
        <v>15</v>
      </c>
      <c r="I10" s="33" t="s">
        <v>117</v>
      </c>
      <c r="J10" s="33"/>
      <c r="K10" s="33"/>
      <c r="L10" s="33" t="s">
        <v>141</v>
      </c>
      <c r="M10" s="33">
        <v>2</v>
      </c>
      <c r="N10" s="46">
        <v>2014</v>
      </c>
      <c r="O10" s="17" t="s">
        <v>122</v>
      </c>
      <c r="P10" s="17"/>
      <c r="Q10" s="17" t="s">
        <v>141</v>
      </c>
      <c r="R10" s="17"/>
      <c r="S10" s="10"/>
      <c r="T10" s="10"/>
      <c r="U10" s="10" t="s">
        <v>125</v>
      </c>
      <c r="V10" s="41" t="s">
        <v>127</v>
      </c>
      <c r="W10" s="18" t="s">
        <v>141</v>
      </c>
      <c r="Y10" s="19"/>
      <c r="Z10" s="19"/>
      <c r="AA10" s="19"/>
      <c r="AB10" s="19"/>
      <c r="AC10" s="19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2:43" x14ac:dyDescent="0.25">
      <c r="B11" s="23">
        <v>8</v>
      </c>
      <c r="C11" s="24" t="s">
        <v>40</v>
      </c>
      <c r="D11" s="24" t="s">
        <v>41</v>
      </c>
      <c r="E11" s="25">
        <v>2</v>
      </c>
      <c r="F11" s="26">
        <v>45041</v>
      </c>
      <c r="G11" s="27">
        <f t="shared" si="0"/>
        <v>15</v>
      </c>
      <c r="I11" s="33"/>
      <c r="J11" s="33"/>
      <c r="K11" s="33"/>
      <c r="L11" s="33"/>
      <c r="M11" s="33"/>
      <c r="N11" s="33"/>
      <c r="O11" s="17" t="s">
        <v>122</v>
      </c>
      <c r="P11" s="17" t="s">
        <v>158</v>
      </c>
      <c r="Q11" s="17" t="s">
        <v>141</v>
      </c>
      <c r="R11" s="17"/>
      <c r="S11" s="10"/>
      <c r="T11" s="10"/>
      <c r="U11" s="10"/>
      <c r="V11" s="41" t="s">
        <v>127</v>
      </c>
      <c r="W11" s="18" t="s">
        <v>141</v>
      </c>
      <c r="Y11" s="19"/>
      <c r="Z11" s="19"/>
      <c r="AA11" s="19"/>
      <c r="AB11" s="19"/>
      <c r="AC11" s="19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2:43" x14ac:dyDescent="0.25">
      <c r="B12" s="23">
        <v>9</v>
      </c>
      <c r="C12" s="24" t="s">
        <v>42</v>
      </c>
      <c r="D12" s="24" t="s">
        <v>43</v>
      </c>
      <c r="E12" s="25">
        <v>2</v>
      </c>
      <c r="F12" s="26">
        <v>45041</v>
      </c>
      <c r="G12" s="27">
        <f t="shared" si="0"/>
        <v>15</v>
      </c>
      <c r="I12" s="33" t="s">
        <v>117</v>
      </c>
      <c r="J12" s="33"/>
      <c r="K12" s="33"/>
      <c r="L12" s="33" t="s">
        <v>141</v>
      </c>
      <c r="M12" s="33">
        <v>1</v>
      </c>
      <c r="N12" s="46">
        <v>2013</v>
      </c>
      <c r="O12" s="17" t="s">
        <v>122</v>
      </c>
      <c r="P12" s="47" t="s">
        <v>141</v>
      </c>
      <c r="Q12" s="17"/>
      <c r="R12" s="17"/>
      <c r="S12" s="10" t="s">
        <v>124</v>
      </c>
      <c r="T12" s="10"/>
      <c r="U12" s="10"/>
      <c r="V12" s="41" t="s">
        <v>127</v>
      </c>
      <c r="W12" s="18" t="s">
        <v>141</v>
      </c>
      <c r="Y12" s="19"/>
      <c r="Z12" s="19"/>
      <c r="AA12" s="19"/>
      <c r="AB12" s="19"/>
      <c r="AC12" s="19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2:43" x14ac:dyDescent="0.25">
      <c r="B13" s="23">
        <v>10</v>
      </c>
      <c r="C13" s="24" t="s">
        <v>44</v>
      </c>
      <c r="D13" s="24" t="s">
        <v>45</v>
      </c>
      <c r="E13" s="25">
        <v>2</v>
      </c>
      <c r="F13" s="26">
        <v>45041</v>
      </c>
      <c r="G13" s="27">
        <f t="shared" si="0"/>
        <v>15</v>
      </c>
      <c r="I13" s="33"/>
      <c r="J13" s="33"/>
      <c r="K13" s="33"/>
      <c r="L13" s="33"/>
      <c r="M13" s="33"/>
      <c r="N13" s="33"/>
      <c r="O13" s="17"/>
      <c r="P13" s="48" t="s">
        <v>141</v>
      </c>
      <c r="Q13" s="17" t="s">
        <v>141</v>
      </c>
      <c r="R13" s="17" t="s">
        <v>141</v>
      </c>
      <c r="S13" s="10"/>
      <c r="T13" s="10"/>
      <c r="U13" s="10"/>
      <c r="V13" s="41" t="s">
        <v>127</v>
      </c>
      <c r="W13" s="18" t="s">
        <v>141</v>
      </c>
      <c r="Y13" s="19"/>
      <c r="Z13" s="19"/>
      <c r="AA13" s="19"/>
      <c r="AB13" s="19"/>
      <c r="AC13" s="19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2:43" x14ac:dyDescent="0.25">
      <c r="B14" s="23">
        <v>11</v>
      </c>
      <c r="C14" s="24" t="s">
        <v>46</v>
      </c>
      <c r="D14" s="24" t="s">
        <v>47</v>
      </c>
      <c r="E14" s="25">
        <v>2</v>
      </c>
      <c r="F14" s="26">
        <v>45041</v>
      </c>
      <c r="G14" s="27">
        <f t="shared" si="0"/>
        <v>15</v>
      </c>
      <c r="I14" s="33" t="s">
        <v>117</v>
      </c>
      <c r="J14" s="33"/>
      <c r="K14" s="33"/>
      <c r="L14" s="33" t="s">
        <v>141</v>
      </c>
      <c r="M14" s="33">
        <v>1</v>
      </c>
      <c r="N14" s="33">
        <v>2010</v>
      </c>
      <c r="O14" s="17" t="s">
        <v>122</v>
      </c>
      <c r="P14" s="17"/>
      <c r="Q14" s="17" t="s">
        <v>141</v>
      </c>
      <c r="R14" s="17"/>
      <c r="S14" s="10"/>
      <c r="T14" s="10"/>
      <c r="U14" s="10" t="s">
        <v>125</v>
      </c>
      <c r="V14" s="41" t="s">
        <v>127</v>
      </c>
      <c r="W14" s="18" t="s">
        <v>141</v>
      </c>
      <c r="Y14" s="19"/>
      <c r="Z14" s="19"/>
      <c r="AA14" s="19"/>
      <c r="AB14" s="19"/>
      <c r="AC14" s="19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2:43" x14ac:dyDescent="0.25">
      <c r="B15" s="23">
        <v>12</v>
      </c>
      <c r="C15" s="24" t="s">
        <v>48</v>
      </c>
      <c r="D15" s="24" t="s">
        <v>49</v>
      </c>
      <c r="E15" s="25">
        <v>2</v>
      </c>
      <c r="F15" s="26">
        <v>45041</v>
      </c>
      <c r="G15" s="27">
        <f t="shared" si="0"/>
        <v>15</v>
      </c>
      <c r="I15" s="33" t="s">
        <v>117</v>
      </c>
      <c r="J15" s="33"/>
      <c r="K15" s="33"/>
      <c r="L15" s="33" t="s">
        <v>141</v>
      </c>
      <c r="M15" s="33">
        <v>1</v>
      </c>
      <c r="N15" s="33">
        <v>2010</v>
      </c>
      <c r="O15" s="17" t="s">
        <v>122</v>
      </c>
      <c r="P15" s="17" t="s">
        <v>158</v>
      </c>
      <c r="Q15" s="17" t="s">
        <v>141</v>
      </c>
      <c r="R15" s="17"/>
      <c r="S15" s="10"/>
      <c r="T15" s="10"/>
      <c r="U15" s="10" t="s">
        <v>125</v>
      </c>
      <c r="V15" s="41" t="s">
        <v>127</v>
      </c>
      <c r="W15" s="18" t="s">
        <v>141</v>
      </c>
      <c r="Y15" s="19"/>
      <c r="Z15" s="19"/>
      <c r="AA15" s="19"/>
      <c r="AB15" s="19"/>
      <c r="AC15" s="19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2:43" x14ac:dyDescent="0.25">
      <c r="B16" s="7">
        <v>13</v>
      </c>
      <c r="C16" s="6" t="s">
        <v>8</v>
      </c>
      <c r="D16" s="6" t="s">
        <v>9</v>
      </c>
      <c r="E16" s="5">
        <v>3</v>
      </c>
      <c r="F16" s="8">
        <v>44703</v>
      </c>
      <c r="G16" s="11">
        <f t="shared" si="0"/>
        <v>3</v>
      </c>
      <c r="I16" s="33" t="s">
        <v>117</v>
      </c>
      <c r="J16" s="33"/>
      <c r="K16" s="33" t="s">
        <v>141</v>
      </c>
      <c r="L16" s="33"/>
      <c r="M16" s="33">
        <v>2</v>
      </c>
      <c r="N16" s="46">
        <v>2018</v>
      </c>
      <c r="O16" s="17" t="s">
        <v>122</v>
      </c>
      <c r="P16" s="17"/>
      <c r="Q16" s="17" t="s">
        <v>141</v>
      </c>
      <c r="R16" s="17"/>
      <c r="S16" s="10"/>
      <c r="T16" s="10"/>
      <c r="U16" s="10" t="s">
        <v>125</v>
      </c>
      <c r="V16" s="41" t="s">
        <v>127</v>
      </c>
      <c r="W16" s="18" t="s">
        <v>141</v>
      </c>
      <c r="Y16" s="19"/>
      <c r="Z16" s="19"/>
      <c r="AA16" s="19"/>
      <c r="AB16" s="19"/>
      <c r="AC16" s="19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2:40" x14ac:dyDescent="0.25">
      <c r="B17" s="7">
        <v>14</v>
      </c>
      <c r="C17" s="6" t="s">
        <v>10</v>
      </c>
      <c r="D17" s="6" t="s">
        <v>11</v>
      </c>
      <c r="E17" s="5">
        <v>3</v>
      </c>
      <c r="F17" s="8">
        <v>44703</v>
      </c>
      <c r="G17" s="11">
        <f t="shared" si="0"/>
        <v>3</v>
      </c>
      <c r="I17" s="33"/>
      <c r="J17" s="33"/>
      <c r="K17" s="33"/>
      <c r="L17" s="33"/>
      <c r="M17" s="33"/>
      <c r="N17" s="33"/>
      <c r="O17" s="17" t="s">
        <v>122</v>
      </c>
      <c r="P17" s="17"/>
      <c r="Q17" s="17" t="s">
        <v>141</v>
      </c>
      <c r="R17" s="17"/>
      <c r="S17" s="10" t="s">
        <v>124</v>
      </c>
      <c r="T17" s="10" t="s">
        <v>126</v>
      </c>
      <c r="U17" s="10" t="s">
        <v>125</v>
      </c>
      <c r="V17" s="41" t="s">
        <v>127</v>
      </c>
      <c r="W17" s="41" t="s">
        <v>141</v>
      </c>
      <c r="Y17" s="19"/>
      <c r="Z17" s="19"/>
      <c r="AA17" s="19"/>
      <c r="AB17" s="19"/>
      <c r="AC17" s="19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2:40" x14ac:dyDescent="0.25">
      <c r="B18" s="7">
        <v>15</v>
      </c>
      <c r="C18" s="6" t="s">
        <v>12</v>
      </c>
      <c r="D18" s="6" t="s">
        <v>13</v>
      </c>
      <c r="E18" s="5">
        <v>3</v>
      </c>
      <c r="F18" s="8">
        <v>44703</v>
      </c>
      <c r="G18" s="11">
        <f t="shared" si="0"/>
        <v>3</v>
      </c>
      <c r="I18" s="33" t="s">
        <v>117</v>
      </c>
      <c r="J18" s="33"/>
      <c r="K18" s="33" t="s">
        <v>141</v>
      </c>
      <c r="L18" s="33"/>
      <c r="M18" s="33">
        <v>2</v>
      </c>
      <c r="N18" s="46">
        <v>2016</v>
      </c>
      <c r="O18" s="17" t="s">
        <v>122</v>
      </c>
      <c r="P18" s="17" t="s">
        <v>158</v>
      </c>
      <c r="Q18" s="17" t="s">
        <v>141</v>
      </c>
      <c r="R18" s="17"/>
      <c r="S18" s="10"/>
      <c r="T18" s="10"/>
      <c r="U18" s="10"/>
      <c r="V18" s="41" t="s">
        <v>127</v>
      </c>
      <c r="W18" s="18" t="s">
        <v>141</v>
      </c>
      <c r="Y18" s="19"/>
      <c r="Z18" s="19"/>
      <c r="AA18" s="19"/>
      <c r="AB18" s="19"/>
      <c r="AC18" s="19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2:40" x14ac:dyDescent="0.25">
      <c r="B19" s="7">
        <v>16</v>
      </c>
      <c r="C19" s="6" t="s">
        <v>14</v>
      </c>
      <c r="D19" s="6" t="s">
        <v>15</v>
      </c>
      <c r="E19" s="5">
        <v>3</v>
      </c>
      <c r="F19" s="8">
        <v>44703</v>
      </c>
      <c r="G19" s="11">
        <f t="shared" si="0"/>
        <v>3</v>
      </c>
      <c r="I19" s="33" t="s">
        <v>117</v>
      </c>
      <c r="J19" s="33"/>
      <c r="K19" s="33"/>
      <c r="L19" s="33" t="s">
        <v>141</v>
      </c>
      <c r="M19" s="33">
        <v>2</v>
      </c>
      <c r="N19" s="46">
        <v>2014</v>
      </c>
      <c r="O19" s="17" t="s">
        <v>122</v>
      </c>
      <c r="P19" s="17" t="s">
        <v>158</v>
      </c>
      <c r="Q19" s="17" t="s">
        <v>141</v>
      </c>
      <c r="R19" s="17"/>
      <c r="S19" s="10"/>
      <c r="T19" s="10"/>
      <c r="U19" s="10"/>
      <c r="V19" s="41" t="s">
        <v>127</v>
      </c>
      <c r="W19" s="18" t="s">
        <v>141</v>
      </c>
      <c r="Y19" s="19"/>
      <c r="Z19" s="19"/>
      <c r="AA19" s="19"/>
      <c r="AB19" s="19"/>
      <c r="AC19" s="19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2:40" x14ac:dyDescent="0.25">
      <c r="B20" s="53">
        <v>17</v>
      </c>
      <c r="C20" s="54" t="s">
        <v>98</v>
      </c>
      <c r="D20" s="54" t="s">
        <v>99</v>
      </c>
      <c r="E20" s="53">
        <v>4</v>
      </c>
      <c r="F20" s="55">
        <v>44612</v>
      </c>
      <c r="G20" s="56">
        <f t="shared" si="0"/>
        <v>0</v>
      </c>
      <c r="I20" s="33" t="s">
        <v>117</v>
      </c>
      <c r="J20" s="33"/>
      <c r="K20" s="33"/>
      <c r="L20" s="33" t="s">
        <v>141</v>
      </c>
      <c r="M20" s="33">
        <v>2</v>
      </c>
      <c r="N20" s="33">
        <v>2011</v>
      </c>
      <c r="O20" s="17" t="s">
        <v>122</v>
      </c>
      <c r="P20" s="17" t="s">
        <v>158</v>
      </c>
      <c r="Q20" s="17" t="s">
        <v>141</v>
      </c>
      <c r="R20" s="17"/>
      <c r="S20" s="10"/>
      <c r="T20" s="10" t="s">
        <v>126</v>
      </c>
      <c r="U20" s="10" t="s">
        <v>125</v>
      </c>
      <c r="V20" s="41" t="s">
        <v>127</v>
      </c>
      <c r="W20" s="18" t="s">
        <v>141</v>
      </c>
      <c r="Y20" s="20"/>
      <c r="Z20" s="20"/>
      <c r="AA20" s="20"/>
      <c r="AB20" s="20"/>
      <c r="AC20" s="20"/>
      <c r="AD20" s="22"/>
      <c r="AE20" s="22"/>
      <c r="AF20" s="22"/>
      <c r="AG20" s="22"/>
      <c r="AH20" s="22"/>
      <c r="AI20" s="22"/>
      <c r="AJ20" s="22"/>
      <c r="AK20" s="22"/>
      <c r="AL20" s="22"/>
      <c r="AM20" s="21"/>
      <c r="AN20" s="21"/>
    </row>
    <row r="21" spans="2:40" x14ac:dyDescent="0.25">
      <c r="B21" s="53">
        <v>18</v>
      </c>
      <c r="C21" s="54" t="s">
        <v>100</v>
      </c>
      <c r="D21" s="54" t="s">
        <v>101</v>
      </c>
      <c r="E21" s="53">
        <v>4</v>
      </c>
      <c r="F21" s="55">
        <v>44612</v>
      </c>
      <c r="G21" s="56">
        <f t="shared" si="0"/>
        <v>0</v>
      </c>
      <c r="I21" s="33" t="s">
        <v>117</v>
      </c>
      <c r="J21" s="33" t="s">
        <v>141</v>
      </c>
      <c r="K21" s="33"/>
      <c r="L21" s="33"/>
      <c r="M21" s="33">
        <v>1</v>
      </c>
      <c r="N21" s="46">
        <v>2020</v>
      </c>
      <c r="O21" s="17" t="s">
        <v>122</v>
      </c>
      <c r="P21" s="47" t="s">
        <v>141</v>
      </c>
      <c r="Q21" s="17"/>
      <c r="R21" s="17"/>
      <c r="S21" s="10"/>
      <c r="T21" s="10"/>
      <c r="U21" s="10" t="s">
        <v>125</v>
      </c>
      <c r="V21" s="41" t="s">
        <v>127</v>
      </c>
      <c r="W21" s="18" t="s">
        <v>141</v>
      </c>
      <c r="Y21" s="20"/>
      <c r="Z21" s="20"/>
      <c r="AA21" s="20"/>
      <c r="AB21" s="20"/>
      <c r="AC21" s="20"/>
      <c r="AD21" s="22"/>
      <c r="AE21" s="22"/>
      <c r="AF21" s="22"/>
      <c r="AG21" s="22"/>
      <c r="AH21" s="22"/>
      <c r="AI21" s="22"/>
      <c r="AJ21" s="22"/>
      <c r="AK21" s="22"/>
      <c r="AL21" s="22"/>
      <c r="AM21" s="21"/>
      <c r="AN21" s="21"/>
    </row>
    <row r="22" spans="2:40" x14ac:dyDescent="0.25">
      <c r="B22" s="53">
        <v>19</v>
      </c>
      <c r="C22" s="54" t="s">
        <v>102</v>
      </c>
      <c r="D22" s="54" t="s">
        <v>103</v>
      </c>
      <c r="E22" s="53">
        <v>4</v>
      </c>
      <c r="F22" s="55">
        <v>44612</v>
      </c>
      <c r="G22" s="56">
        <f t="shared" si="0"/>
        <v>0</v>
      </c>
      <c r="I22" s="33"/>
      <c r="J22" s="33"/>
      <c r="K22" s="33"/>
      <c r="L22" s="33"/>
      <c r="M22" s="33"/>
      <c r="N22" s="33"/>
      <c r="O22" s="17" t="s">
        <v>122</v>
      </c>
      <c r="P22" s="17" t="s">
        <v>158</v>
      </c>
      <c r="Q22" s="17" t="s">
        <v>141</v>
      </c>
      <c r="R22" s="17"/>
      <c r="S22" s="10"/>
      <c r="T22" s="10"/>
      <c r="U22" s="10"/>
      <c r="V22" s="41" t="s">
        <v>127</v>
      </c>
      <c r="W22" s="18" t="s">
        <v>141</v>
      </c>
      <c r="Y22" s="20"/>
      <c r="Z22" s="20"/>
      <c r="AA22" s="20"/>
      <c r="AB22" s="20"/>
      <c r="AC22" s="20"/>
      <c r="AD22" s="22"/>
      <c r="AE22" s="22"/>
      <c r="AF22" s="22"/>
      <c r="AG22" s="22"/>
      <c r="AH22" s="22"/>
      <c r="AI22" s="22"/>
      <c r="AJ22" s="22"/>
      <c r="AK22" s="22"/>
      <c r="AL22" s="22"/>
      <c r="AM22" s="21"/>
      <c r="AN22" s="21"/>
    </row>
    <row r="23" spans="2:40" x14ac:dyDescent="0.25">
      <c r="B23" s="53">
        <v>20</v>
      </c>
      <c r="C23" s="54" t="s">
        <v>104</v>
      </c>
      <c r="D23" s="54" t="s">
        <v>105</v>
      </c>
      <c r="E23" s="53">
        <v>4</v>
      </c>
      <c r="F23" s="55">
        <v>44612</v>
      </c>
      <c r="G23" s="56">
        <f t="shared" si="0"/>
        <v>0</v>
      </c>
      <c r="I23" s="33"/>
      <c r="J23" s="33"/>
      <c r="K23" s="33"/>
      <c r="L23" s="33"/>
      <c r="M23" s="33"/>
      <c r="N23" s="33"/>
      <c r="O23" s="17" t="s">
        <v>122</v>
      </c>
      <c r="P23" s="47" t="s">
        <v>141</v>
      </c>
      <c r="Q23" s="17" t="s">
        <v>141</v>
      </c>
      <c r="R23" s="17"/>
      <c r="S23" s="10"/>
      <c r="T23" s="10" t="s">
        <v>126</v>
      </c>
      <c r="U23" s="10" t="s">
        <v>125</v>
      </c>
      <c r="V23" s="41" t="s">
        <v>127</v>
      </c>
      <c r="W23" s="18" t="s">
        <v>141</v>
      </c>
      <c r="Y23" s="20"/>
      <c r="Z23" s="20"/>
      <c r="AA23" s="20"/>
      <c r="AB23" s="20"/>
      <c r="AC23" s="20"/>
      <c r="AD23" s="22"/>
      <c r="AE23" s="22"/>
      <c r="AF23" s="22"/>
      <c r="AG23" s="22"/>
      <c r="AH23" s="22"/>
      <c r="AI23" s="22"/>
      <c r="AJ23" s="22"/>
      <c r="AK23" s="22"/>
      <c r="AL23" s="22"/>
      <c r="AM23" s="21"/>
      <c r="AN23" s="21"/>
    </row>
    <row r="24" spans="2:40" x14ac:dyDescent="0.25">
      <c r="B24" s="53">
        <v>21</v>
      </c>
      <c r="C24" s="54" t="s">
        <v>106</v>
      </c>
      <c r="D24" s="54" t="s">
        <v>107</v>
      </c>
      <c r="E24" s="53">
        <v>4</v>
      </c>
      <c r="F24" s="55">
        <v>44612</v>
      </c>
      <c r="G24" s="56">
        <f t="shared" si="0"/>
        <v>0</v>
      </c>
      <c r="I24" s="33"/>
      <c r="J24" s="33"/>
      <c r="K24" s="33"/>
      <c r="L24" s="33"/>
      <c r="M24" s="33"/>
      <c r="N24" s="33"/>
      <c r="O24" s="17" t="s">
        <v>122</v>
      </c>
      <c r="P24" s="17" t="s">
        <v>141</v>
      </c>
      <c r="Q24" s="17" t="s">
        <v>141</v>
      </c>
      <c r="R24" s="17" t="s">
        <v>141</v>
      </c>
      <c r="S24" s="10"/>
      <c r="T24" s="10"/>
      <c r="U24" s="10" t="s">
        <v>125</v>
      </c>
      <c r="V24" s="41" t="s">
        <v>127</v>
      </c>
      <c r="W24" s="18" t="s">
        <v>141</v>
      </c>
      <c r="Y24" s="20"/>
      <c r="Z24" s="20"/>
      <c r="AA24" s="20"/>
      <c r="AB24" s="20"/>
      <c r="AC24" s="20"/>
      <c r="AD24" s="22"/>
      <c r="AE24" s="22"/>
      <c r="AF24" s="22"/>
      <c r="AG24" s="22"/>
      <c r="AH24" s="22"/>
      <c r="AI24" s="22"/>
      <c r="AJ24" s="22"/>
      <c r="AK24" s="22"/>
      <c r="AL24" s="22"/>
      <c r="AM24" s="21"/>
      <c r="AN24" s="21"/>
    </row>
    <row r="25" spans="2:40" x14ac:dyDescent="0.25">
      <c r="B25" s="49">
        <v>22</v>
      </c>
      <c r="C25" s="50" t="s">
        <v>82</v>
      </c>
      <c r="D25" s="50" t="s">
        <v>83</v>
      </c>
      <c r="E25" s="49">
        <v>5</v>
      </c>
      <c r="F25" s="51">
        <v>44534</v>
      </c>
      <c r="G25" s="52" t="e">
        <f t="shared" si="0"/>
        <v>#NUM!</v>
      </c>
      <c r="I25" s="33"/>
      <c r="J25" s="33"/>
      <c r="K25" s="33"/>
      <c r="L25" s="33"/>
      <c r="M25" s="33"/>
      <c r="N25" s="33"/>
      <c r="O25" s="17" t="s">
        <v>122</v>
      </c>
      <c r="P25" s="17"/>
      <c r="Q25" s="17" t="s">
        <v>141</v>
      </c>
      <c r="R25" s="17" t="s">
        <v>141</v>
      </c>
      <c r="S25" s="10" t="s">
        <v>124</v>
      </c>
      <c r="T25" s="10"/>
      <c r="U25" s="10" t="s">
        <v>125</v>
      </c>
      <c r="V25" s="41" t="s">
        <v>127</v>
      </c>
      <c r="W25" s="18" t="s">
        <v>141</v>
      </c>
      <c r="Y25" s="20"/>
      <c r="Z25" s="20"/>
      <c r="AA25" s="20"/>
      <c r="AB25" s="20"/>
      <c r="AC25" s="20"/>
      <c r="AD25" s="22"/>
      <c r="AE25" s="22"/>
      <c r="AF25" s="22"/>
      <c r="AG25" s="22"/>
      <c r="AH25" s="22"/>
      <c r="AI25" s="22"/>
      <c r="AJ25" s="22"/>
      <c r="AK25" s="22"/>
      <c r="AL25" s="22"/>
      <c r="AM25" s="21"/>
      <c r="AN25" s="21"/>
    </row>
    <row r="26" spans="2:40" x14ac:dyDescent="0.25">
      <c r="B26" s="49">
        <v>23</v>
      </c>
      <c r="C26" s="50" t="s">
        <v>84</v>
      </c>
      <c r="D26" s="50" t="s">
        <v>85</v>
      </c>
      <c r="E26" s="49">
        <v>5</v>
      </c>
      <c r="F26" s="51">
        <v>44534</v>
      </c>
      <c r="G26" s="52" t="e">
        <f t="shared" si="0"/>
        <v>#NUM!</v>
      </c>
      <c r="I26" s="33"/>
      <c r="J26" s="33"/>
      <c r="K26" s="33"/>
      <c r="L26" s="33"/>
      <c r="M26" s="33"/>
      <c r="N26" s="33"/>
      <c r="O26" s="17" t="s">
        <v>122</v>
      </c>
      <c r="P26" s="17"/>
      <c r="Q26" s="17"/>
      <c r="R26" s="17" t="s">
        <v>141</v>
      </c>
      <c r="S26" s="10"/>
      <c r="T26" s="10"/>
      <c r="U26" s="10" t="s">
        <v>125</v>
      </c>
      <c r="V26" s="41" t="s">
        <v>127</v>
      </c>
      <c r="W26" s="41" t="s">
        <v>141</v>
      </c>
      <c r="Y26" s="19"/>
      <c r="Z26" s="19"/>
      <c r="AA26" s="19"/>
      <c r="AB26" s="19"/>
      <c r="AC26" s="19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2:40" x14ac:dyDescent="0.25">
      <c r="B27" s="49">
        <v>24</v>
      </c>
      <c r="C27" s="50" t="s">
        <v>86</v>
      </c>
      <c r="D27" s="50" t="s">
        <v>87</v>
      </c>
      <c r="E27" s="49">
        <v>5</v>
      </c>
      <c r="F27" s="51">
        <v>44534</v>
      </c>
      <c r="G27" s="52" t="e">
        <f t="shared" si="0"/>
        <v>#NUM!</v>
      </c>
      <c r="I27" s="33" t="s">
        <v>117</v>
      </c>
      <c r="J27" s="33"/>
      <c r="K27" s="33"/>
      <c r="L27" s="33" t="s">
        <v>141</v>
      </c>
      <c r="M27" s="33">
        <v>2</v>
      </c>
      <c r="N27" s="46">
        <v>2014</v>
      </c>
      <c r="O27" s="17" t="s">
        <v>122</v>
      </c>
      <c r="P27" s="17"/>
      <c r="Q27" s="17"/>
      <c r="R27" s="17" t="s">
        <v>141</v>
      </c>
      <c r="S27" s="10"/>
      <c r="T27" s="10"/>
      <c r="U27" s="10" t="s">
        <v>125</v>
      </c>
      <c r="V27" s="41" t="s">
        <v>127</v>
      </c>
      <c r="W27" s="41" t="s">
        <v>141</v>
      </c>
      <c r="Y27" s="19"/>
      <c r="Z27" s="19"/>
      <c r="AA27" s="19"/>
      <c r="AB27" s="19"/>
      <c r="AC27" s="19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2:40" x14ac:dyDescent="0.25">
      <c r="B28" s="49">
        <v>25</v>
      </c>
      <c r="C28" s="50" t="s">
        <v>88</v>
      </c>
      <c r="D28" s="50" t="s">
        <v>89</v>
      </c>
      <c r="E28" s="49">
        <v>5</v>
      </c>
      <c r="F28" s="51">
        <v>44534</v>
      </c>
      <c r="G28" s="52" t="e">
        <f t="shared" si="0"/>
        <v>#NUM!</v>
      </c>
      <c r="I28" s="33" t="s">
        <v>117</v>
      </c>
      <c r="J28" s="33"/>
      <c r="K28" s="33"/>
      <c r="L28" s="33" t="s">
        <v>141</v>
      </c>
      <c r="M28" s="33">
        <v>2</v>
      </c>
      <c r="N28" s="33">
        <v>2013</v>
      </c>
      <c r="O28" s="17" t="s">
        <v>122</v>
      </c>
      <c r="P28" s="17"/>
      <c r="Q28" s="17"/>
      <c r="R28" s="17" t="s">
        <v>141</v>
      </c>
      <c r="S28" s="10"/>
      <c r="T28" s="10"/>
      <c r="U28" s="10"/>
      <c r="V28" s="41" t="s">
        <v>127</v>
      </c>
      <c r="W28" s="41" t="s">
        <v>141</v>
      </c>
      <c r="Y28" s="19"/>
      <c r="Z28" s="19"/>
      <c r="AA28" s="19"/>
      <c r="AB28" s="19"/>
      <c r="AC28" s="19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2:40" x14ac:dyDescent="0.25">
      <c r="B29" s="49">
        <v>26</v>
      </c>
      <c r="C29" s="50" t="s">
        <v>90</v>
      </c>
      <c r="D29" s="50" t="s">
        <v>91</v>
      </c>
      <c r="E29" s="49">
        <v>5</v>
      </c>
      <c r="F29" s="51">
        <v>44534</v>
      </c>
      <c r="G29" s="52" t="e">
        <f t="shared" si="0"/>
        <v>#NUM!</v>
      </c>
      <c r="I29" s="33" t="s">
        <v>117</v>
      </c>
      <c r="J29" s="33"/>
      <c r="K29" s="33"/>
      <c r="L29" s="33" t="s">
        <v>141</v>
      </c>
      <c r="M29" s="33">
        <v>2</v>
      </c>
      <c r="N29" s="33">
        <v>2013</v>
      </c>
      <c r="O29" s="17" t="s">
        <v>122</v>
      </c>
      <c r="P29" s="47" t="s">
        <v>141</v>
      </c>
      <c r="Q29" s="17"/>
      <c r="R29" s="17"/>
      <c r="S29" s="10" t="s">
        <v>124</v>
      </c>
      <c r="T29" s="10" t="s">
        <v>126</v>
      </c>
      <c r="U29" s="10" t="s">
        <v>125</v>
      </c>
      <c r="V29" s="41" t="s">
        <v>127</v>
      </c>
      <c r="W29" s="41" t="s">
        <v>141</v>
      </c>
      <c r="Y29" s="19"/>
      <c r="Z29" s="19"/>
      <c r="AA29" s="19"/>
      <c r="AB29" s="19"/>
      <c r="AC29" s="19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2:40" x14ac:dyDescent="0.25">
      <c r="B30" s="49">
        <v>27</v>
      </c>
      <c r="C30" s="50" t="s">
        <v>92</v>
      </c>
      <c r="D30" s="50" t="s">
        <v>93</v>
      </c>
      <c r="E30" s="49">
        <v>5</v>
      </c>
      <c r="F30" s="51">
        <v>44534</v>
      </c>
      <c r="G30" s="52" t="e">
        <f t="shared" si="0"/>
        <v>#NUM!</v>
      </c>
      <c r="I30" s="33" t="s">
        <v>117</v>
      </c>
      <c r="J30" s="33"/>
      <c r="K30" s="33"/>
      <c r="L30" s="33" t="s">
        <v>141</v>
      </c>
      <c r="M30" s="33">
        <v>2</v>
      </c>
      <c r="N30" s="46">
        <v>2015</v>
      </c>
      <c r="O30" s="17" t="s">
        <v>122</v>
      </c>
      <c r="P30" s="17"/>
      <c r="Q30" s="17"/>
      <c r="R30" s="17" t="s">
        <v>141</v>
      </c>
      <c r="S30" s="10"/>
      <c r="T30" s="10"/>
      <c r="U30" s="10"/>
      <c r="V30" s="41" t="s">
        <v>127</v>
      </c>
      <c r="W30" s="41" t="s">
        <v>141</v>
      </c>
      <c r="Y30" s="19"/>
      <c r="Z30" s="19"/>
      <c r="AA30" s="19"/>
      <c r="AB30" s="19"/>
      <c r="AC30" s="19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2:40" x14ac:dyDescent="0.25">
      <c r="B31" s="49">
        <v>28</v>
      </c>
      <c r="C31" s="50" t="s">
        <v>94</v>
      </c>
      <c r="D31" s="50" t="s">
        <v>95</v>
      </c>
      <c r="E31" s="49">
        <v>5</v>
      </c>
      <c r="F31" s="51">
        <v>44534</v>
      </c>
      <c r="G31" s="52" t="e">
        <f t="shared" si="0"/>
        <v>#NUM!</v>
      </c>
      <c r="I31" s="33"/>
      <c r="J31" s="33"/>
      <c r="K31" s="33"/>
      <c r="L31" s="33"/>
      <c r="M31" s="33"/>
      <c r="N31" s="33"/>
      <c r="O31" s="17" t="s">
        <v>122</v>
      </c>
      <c r="P31" s="47" t="s">
        <v>141</v>
      </c>
      <c r="Q31" s="17"/>
      <c r="R31" s="17"/>
      <c r="S31" s="10"/>
      <c r="T31" s="10"/>
      <c r="U31" s="10" t="s">
        <v>125</v>
      </c>
      <c r="V31" s="41" t="s">
        <v>127</v>
      </c>
      <c r="W31" s="41" t="s">
        <v>141</v>
      </c>
      <c r="Y31" s="19"/>
      <c r="Z31" s="19"/>
      <c r="AA31" s="19"/>
      <c r="AB31" s="19"/>
      <c r="AC31" s="19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2:40" x14ac:dyDescent="0.25">
      <c r="B32" s="49">
        <v>29</v>
      </c>
      <c r="C32" s="50" t="s">
        <v>96</v>
      </c>
      <c r="D32" s="50" t="s">
        <v>97</v>
      </c>
      <c r="E32" s="49">
        <v>5</v>
      </c>
      <c r="F32" s="51">
        <v>44534</v>
      </c>
      <c r="G32" s="52" t="e">
        <f t="shared" si="0"/>
        <v>#NUM!</v>
      </c>
      <c r="I32" s="33"/>
      <c r="J32" s="33"/>
      <c r="K32" s="33"/>
      <c r="L32" s="33"/>
      <c r="M32" s="33"/>
      <c r="N32" s="33"/>
      <c r="O32" s="17" t="s">
        <v>122</v>
      </c>
      <c r="P32" s="17"/>
      <c r="Q32" s="17"/>
      <c r="R32" s="17" t="s">
        <v>141</v>
      </c>
      <c r="S32" s="10"/>
      <c r="T32" s="10"/>
      <c r="U32" s="10" t="s">
        <v>125</v>
      </c>
      <c r="V32" s="41" t="s">
        <v>127</v>
      </c>
      <c r="W32" s="41" t="s">
        <v>141</v>
      </c>
      <c r="Y32" s="19"/>
      <c r="Z32" s="19"/>
      <c r="AA32" s="19"/>
      <c r="AB32" s="19"/>
      <c r="AC32" s="19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2:40" x14ac:dyDescent="0.25">
      <c r="B33" s="23">
        <v>30</v>
      </c>
      <c r="C33" s="24" t="s">
        <v>16</v>
      </c>
      <c r="D33" s="24" t="s">
        <v>17</v>
      </c>
      <c r="E33" s="25">
        <v>6</v>
      </c>
      <c r="F33" s="30">
        <v>45045</v>
      </c>
      <c r="G33" s="27">
        <f t="shared" si="0"/>
        <v>15</v>
      </c>
      <c r="I33" s="33" t="s">
        <v>117</v>
      </c>
      <c r="J33" s="33"/>
      <c r="K33" s="33"/>
      <c r="L33" s="33" t="s">
        <v>141</v>
      </c>
      <c r="M33" s="33">
        <v>2</v>
      </c>
      <c r="N33" s="46">
        <v>2014</v>
      </c>
      <c r="O33" s="17" t="s">
        <v>122</v>
      </c>
      <c r="P33" s="17"/>
      <c r="Q33" s="17" t="s">
        <v>141</v>
      </c>
      <c r="R33" s="17" t="s">
        <v>141</v>
      </c>
      <c r="S33" s="10"/>
      <c r="T33" s="10"/>
      <c r="U33" s="10"/>
      <c r="V33" s="41" t="s">
        <v>127</v>
      </c>
      <c r="W33" s="41" t="s">
        <v>141</v>
      </c>
      <c r="Y33" s="19"/>
      <c r="Z33" s="19"/>
      <c r="AA33" s="19"/>
      <c r="AB33" s="19"/>
      <c r="AC33" s="19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2:40" x14ac:dyDescent="0.25">
      <c r="B34" s="23">
        <v>31</v>
      </c>
      <c r="C34" s="24" t="s">
        <v>24</v>
      </c>
      <c r="D34" s="24" t="s">
        <v>25</v>
      </c>
      <c r="E34" s="25">
        <v>6</v>
      </c>
      <c r="F34" s="30">
        <v>45045</v>
      </c>
      <c r="G34" s="27">
        <f t="shared" si="0"/>
        <v>15</v>
      </c>
      <c r="I34" s="33" t="s">
        <v>117</v>
      </c>
      <c r="J34" s="33"/>
      <c r="K34" s="33"/>
      <c r="L34" s="33" t="s">
        <v>141</v>
      </c>
      <c r="M34" s="33">
        <v>1</v>
      </c>
      <c r="N34" s="33">
        <v>2010</v>
      </c>
      <c r="O34" s="17" t="s">
        <v>122</v>
      </c>
      <c r="P34" s="17"/>
      <c r="Q34" s="17"/>
      <c r="R34" s="17" t="s">
        <v>141</v>
      </c>
      <c r="S34" s="10"/>
      <c r="T34" s="10"/>
      <c r="U34" s="10" t="s">
        <v>125</v>
      </c>
      <c r="V34" s="41" t="s">
        <v>127</v>
      </c>
      <c r="W34" s="41" t="s">
        <v>141</v>
      </c>
      <c r="Y34" s="19"/>
      <c r="Z34" s="19"/>
      <c r="AA34" s="19"/>
      <c r="AB34" s="19"/>
      <c r="AC34" s="19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2:40" x14ac:dyDescent="0.25">
      <c r="B35" s="23">
        <v>32</v>
      </c>
      <c r="C35" s="24" t="s">
        <v>26</v>
      </c>
      <c r="D35" s="24" t="s">
        <v>27</v>
      </c>
      <c r="E35" s="25">
        <v>6</v>
      </c>
      <c r="F35" s="30">
        <v>45045</v>
      </c>
      <c r="G35" s="27">
        <f t="shared" si="0"/>
        <v>15</v>
      </c>
      <c r="I35" s="33" t="s">
        <v>117</v>
      </c>
      <c r="J35" s="33"/>
      <c r="K35" s="33"/>
      <c r="L35" s="33" t="s">
        <v>141</v>
      </c>
      <c r="M35" s="33">
        <v>1</v>
      </c>
      <c r="N35" s="33">
        <v>2010</v>
      </c>
      <c r="O35" s="17" t="s">
        <v>122</v>
      </c>
      <c r="P35" s="17"/>
      <c r="Q35" s="17" t="s">
        <v>141</v>
      </c>
      <c r="R35" s="17"/>
      <c r="S35" s="10"/>
      <c r="T35" s="10"/>
      <c r="U35" s="10" t="s">
        <v>125</v>
      </c>
      <c r="V35" s="41" t="s">
        <v>127</v>
      </c>
      <c r="W35" s="41" t="s">
        <v>141</v>
      </c>
      <c r="Y35" s="19"/>
      <c r="Z35" s="19"/>
      <c r="AA35" s="19"/>
      <c r="AB35" s="19"/>
      <c r="AC35" s="19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2:40" x14ac:dyDescent="0.25">
      <c r="B36" s="23">
        <v>33</v>
      </c>
      <c r="C36" s="24" t="s">
        <v>30</v>
      </c>
      <c r="D36" s="24" t="s">
        <v>31</v>
      </c>
      <c r="E36" s="25">
        <v>6</v>
      </c>
      <c r="F36" s="30">
        <v>45045</v>
      </c>
      <c r="G36" s="27">
        <f t="shared" ref="G36:G58" si="1">DATEDIF($B$1,F36,"m")</f>
        <v>15</v>
      </c>
      <c r="I36" s="33" t="s">
        <v>117</v>
      </c>
      <c r="J36" s="33"/>
      <c r="K36" s="33"/>
      <c r="L36" s="33" t="s">
        <v>141</v>
      </c>
      <c r="M36" s="33">
        <v>2</v>
      </c>
      <c r="N36" s="33">
        <v>2013</v>
      </c>
      <c r="O36" s="17" t="s">
        <v>122</v>
      </c>
      <c r="P36" s="17"/>
      <c r="Q36" s="17" t="s">
        <v>141</v>
      </c>
      <c r="R36" s="17"/>
      <c r="S36" s="10"/>
      <c r="T36" s="10"/>
      <c r="U36" s="10" t="s">
        <v>125</v>
      </c>
      <c r="V36" s="41" t="s">
        <v>127</v>
      </c>
      <c r="W36" s="41" t="s">
        <v>141</v>
      </c>
      <c r="Y36" s="20"/>
      <c r="Z36" s="20"/>
      <c r="AA36" s="20"/>
      <c r="AB36" s="20"/>
      <c r="AC36" s="20"/>
      <c r="AD36" s="22"/>
      <c r="AE36" s="22"/>
      <c r="AF36" s="22"/>
      <c r="AG36" s="22"/>
      <c r="AH36" s="22"/>
      <c r="AI36" s="22"/>
      <c r="AJ36" s="22"/>
      <c r="AK36" s="22"/>
      <c r="AL36" s="22"/>
      <c r="AM36" s="21"/>
      <c r="AN36" s="21"/>
    </row>
    <row r="37" spans="2:40" x14ac:dyDescent="0.25">
      <c r="B37" s="23">
        <v>34</v>
      </c>
      <c r="C37" s="24" t="s">
        <v>34</v>
      </c>
      <c r="D37" s="24" t="s">
        <v>35</v>
      </c>
      <c r="E37" s="25">
        <v>6</v>
      </c>
      <c r="F37" s="30">
        <v>45045</v>
      </c>
      <c r="G37" s="27">
        <f t="shared" si="1"/>
        <v>15</v>
      </c>
      <c r="I37" s="33" t="s">
        <v>117</v>
      </c>
      <c r="J37" s="33"/>
      <c r="K37" s="33" t="s">
        <v>141</v>
      </c>
      <c r="L37" s="33" t="s">
        <v>141</v>
      </c>
      <c r="M37" s="33">
        <v>2</v>
      </c>
      <c r="N37" s="46">
        <v>2014</v>
      </c>
      <c r="O37" s="17" t="s">
        <v>122</v>
      </c>
      <c r="P37" s="17"/>
      <c r="Q37" s="17" t="s">
        <v>141</v>
      </c>
      <c r="R37" s="17"/>
      <c r="S37" s="10"/>
      <c r="T37" s="10" t="s">
        <v>126</v>
      </c>
      <c r="U37" s="10"/>
      <c r="V37" s="41" t="s">
        <v>127</v>
      </c>
      <c r="W37" s="41" t="s">
        <v>141</v>
      </c>
      <c r="Y37" s="20" t="s">
        <v>141</v>
      </c>
      <c r="Z37" s="20"/>
      <c r="AA37" s="20"/>
      <c r="AB37" s="20"/>
      <c r="AC37" s="20"/>
      <c r="AD37" s="22"/>
      <c r="AE37" s="22"/>
      <c r="AF37" s="22"/>
      <c r="AG37" s="22"/>
      <c r="AH37" s="22"/>
      <c r="AI37" s="22"/>
      <c r="AJ37" s="22"/>
      <c r="AK37" s="22"/>
      <c r="AL37" s="22"/>
      <c r="AM37" s="21"/>
      <c r="AN37" s="21"/>
    </row>
    <row r="38" spans="2:40" x14ac:dyDescent="0.25">
      <c r="B38" s="23">
        <v>35</v>
      </c>
      <c r="C38" s="24" t="s">
        <v>36</v>
      </c>
      <c r="D38" s="24" t="s">
        <v>37</v>
      </c>
      <c r="E38" s="25">
        <v>6</v>
      </c>
      <c r="F38" s="30">
        <v>45045</v>
      </c>
      <c r="G38" s="27">
        <f t="shared" si="1"/>
        <v>15</v>
      </c>
      <c r="I38" s="33" t="s">
        <v>117</v>
      </c>
      <c r="J38" s="33"/>
      <c r="K38" s="33"/>
      <c r="L38" s="33" t="s">
        <v>141</v>
      </c>
      <c r="M38" s="33">
        <v>2</v>
      </c>
      <c r="N38" s="33">
        <v>2013</v>
      </c>
      <c r="O38" s="17" t="s">
        <v>122</v>
      </c>
      <c r="P38" s="17"/>
      <c r="Q38" s="17"/>
      <c r="R38" s="17" t="s">
        <v>141</v>
      </c>
      <c r="S38" s="10"/>
      <c r="T38" s="10"/>
      <c r="U38" s="10"/>
      <c r="V38" s="41" t="s">
        <v>127</v>
      </c>
      <c r="W38" s="41" t="s">
        <v>141</v>
      </c>
      <c r="Y38" s="19"/>
      <c r="Z38" s="19"/>
      <c r="AA38" s="19"/>
      <c r="AB38" s="19"/>
      <c r="AC38" s="19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2:40" x14ac:dyDescent="0.25">
      <c r="B39" s="7">
        <v>36</v>
      </c>
      <c r="C39" s="6" t="s">
        <v>50</v>
      </c>
      <c r="D39" s="6" t="s">
        <v>51</v>
      </c>
      <c r="E39" s="5">
        <v>7</v>
      </c>
      <c r="F39" s="2">
        <v>45111</v>
      </c>
      <c r="G39" s="11">
        <f t="shared" si="1"/>
        <v>17</v>
      </c>
      <c r="I39" s="33" t="s">
        <v>117</v>
      </c>
      <c r="J39" s="33"/>
      <c r="K39" s="33"/>
      <c r="L39" s="33" t="s">
        <v>141</v>
      </c>
      <c r="M39" s="33">
        <v>2</v>
      </c>
      <c r="N39" s="46">
        <v>2018</v>
      </c>
      <c r="O39" s="17" t="s">
        <v>122</v>
      </c>
      <c r="P39" s="17"/>
      <c r="Q39" s="17" t="s">
        <v>141</v>
      </c>
      <c r="R39" s="17" t="s">
        <v>141</v>
      </c>
      <c r="S39" s="10"/>
      <c r="T39" s="10"/>
      <c r="U39" s="10"/>
      <c r="V39" s="41" t="s">
        <v>127</v>
      </c>
      <c r="W39" s="41" t="s">
        <v>141</v>
      </c>
      <c r="Y39" s="19"/>
      <c r="Z39" s="19"/>
      <c r="AA39" s="19"/>
      <c r="AB39" s="19"/>
      <c r="AC39" s="19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2:40" x14ac:dyDescent="0.25">
      <c r="B40" s="7">
        <v>37</v>
      </c>
      <c r="C40" s="6" t="s">
        <v>52</v>
      </c>
      <c r="D40" s="6" t="s">
        <v>53</v>
      </c>
      <c r="E40" s="5">
        <v>7</v>
      </c>
      <c r="F40" s="2">
        <v>45111</v>
      </c>
      <c r="G40" s="11">
        <f t="shared" si="1"/>
        <v>17</v>
      </c>
      <c r="I40" s="33"/>
      <c r="J40" s="33"/>
      <c r="K40" s="33"/>
      <c r="L40" s="33"/>
      <c r="M40" s="33"/>
      <c r="N40" s="33"/>
      <c r="O40" s="17" t="s">
        <v>122</v>
      </c>
      <c r="P40" s="17"/>
      <c r="Q40" s="17" t="s">
        <v>141</v>
      </c>
      <c r="R40" s="17" t="s">
        <v>141</v>
      </c>
      <c r="S40" s="10" t="s">
        <v>124</v>
      </c>
      <c r="T40" s="10"/>
      <c r="U40" s="10" t="s">
        <v>125</v>
      </c>
      <c r="V40" s="41" t="s">
        <v>127</v>
      </c>
      <c r="W40" s="41" t="s">
        <v>141</v>
      </c>
      <c r="Y40" s="19"/>
      <c r="Z40" s="19"/>
      <c r="AA40" s="19"/>
      <c r="AB40" s="19"/>
      <c r="AC40" s="19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2:40" x14ac:dyDescent="0.25">
      <c r="B41" s="7">
        <v>38</v>
      </c>
      <c r="C41" s="6" t="s">
        <v>54</v>
      </c>
      <c r="D41" s="6" t="s">
        <v>55</v>
      </c>
      <c r="E41" s="5">
        <v>7</v>
      </c>
      <c r="F41" s="2">
        <v>45111</v>
      </c>
      <c r="G41" s="11">
        <f t="shared" si="1"/>
        <v>17</v>
      </c>
      <c r="I41" s="33"/>
      <c r="J41" s="33"/>
      <c r="K41" s="33"/>
      <c r="L41" s="33"/>
      <c r="M41" s="33"/>
      <c r="N41" s="33"/>
      <c r="O41" s="17" t="s">
        <v>122</v>
      </c>
      <c r="P41" s="17"/>
      <c r="Q41" s="17" t="s">
        <v>141</v>
      </c>
      <c r="R41" s="17"/>
      <c r="S41" s="10"/>
      <c r="T41" s="10"/>
      <c r="U41" s="10" t="s">
        <v>125</v>
      </c>
      <c r="V41" s="41" t="s">
        <v>127</v>
      </c>
      <c r="W41" s="41" t="s">
        <v>141</v>
      </c>
      <c r="Y41" s="19"/>
      <c r="Z41" s="19"/>
      <c r="AA41" s="19"/>
      <c r="AB41" s="19"/>
      <c r="AC41" s="19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2:40" x14ac:dyDescent="0.25">
      <c r="B42" s="7">
        <v>39</v>
      </c>
      <c r="C42" s="6" t="s">
        <v>56</v>
      </c>
      <c r="D42" s="6" t="s">
        <v>57</v>
      </c>
      <c r="E42" s="5">
        <v>7</v>
      </c>
      <c r="F42" s="2">
        <v>45111</v>
      </c>
      <c r="G42" s="11">
        <f t="shared" si="1"/>
        <v>17</v>
      </c>
      <c r="I42" s="33"/>
      <c r="J42" s="33"/>
      <c r="K42" s="33"/>
      <c r="L42" s="33"/>
      <c r="M42" s="33"/>
      <c r="N42" s="33"/>
      <c r="O42" s="17" t="s">
        <v>122</v>
      </c>
      <c r="P42" s="17"/>
      <c r="Q42" s="17" t="s">
        <v>141</v>
      </c>
      <c r="R42" s="17" t="s">
        <v>141</v>
      </c>
      <c r="S42" s="10"/>
      <c r="T42" s="10"/>
      <c r="U42" s="10" t="s">
        <v>125</v>
      </c>
      <c r="V42" s="41" t="s">
        <v>127</v>
      </c>
      <c r="W42" s="41" t="s">
        <v>141</v>
      </c>
      <c r="Y42" s="19"/>
      <c r="Z42" s="19"/>
      <c r="AA42" s="19"/>
      <c r="AB42" s="19"/>
      <c r="AC42" s="19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2:40" x14ac:dyDescent="0.25">
      <c r="B43" s="7">
        <v>40</v>
      </c>
      <c r="C43" s="6" t="s">
        <v>58</v>
      </c>
      <c r="D43" s="6" t="s">
        <v>59</v>
      </c>
      <c r="E43" s="5">
        <v>7</v>
      </c>
      <c r="F43" s="2">
        <v>45111</v>
      </c>
      <c r="G43" s="11">
        <f t="shared" si="1"/>
        <v>17</v>
      </c>
      <c r="I43" s="33"/>
      <c r="J43" s="33"/>
      <c r="K43" s="33"/>
      <c r="L43" s="33"/>
      <c r="M43" s="33"/>
      <c r="N43" s="33"/>
      <c r="O43" s="17" t="s">
        <v>122</v>
      </c>
      <c r="P43" s="47" t="s">
        <v>141</v>
      </c>
      <c r="Q43" s="17"/>
      <c r="R43" s="17"/>
      <c r="S43" s="10"/>
      <c r="T43" s="10"/>
      <c r="U43" s="10"/>
      <c r="V43" s="41" t="s">
        <v>127</v>
      </c>
      <c r="W43" s="41" t="s">
        <v>141</v>
      </c>
      <c r="Y43" s="19"/>
      <c r="Z43" s="19"/>
      <c r="AA43" s="19"/>
      <c r="AB43" s="19"/>
      <c r="AC43" s="19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2:40" x14ac:dyDescent="0.25">
      <c r="B44" s="7">
        <v>41</v>
      </c>
      <c r="C44" s="6" t="s">
        <v>60</v>
      </c>
      <c r="D44" s="6" t="s">
        <v>61</v>
      </c>
      <c r="E44" s="5">
        <v>7</v>
      </c>
      <c r="F44" s="2">
        <v>45111</v>
      </c>
      <c r="G44" s="11">
        <f t="shared" si="1"/>
        <v>17</v>
      </c>
      <c r="I44" s="33" t="s">
        <v>117</v>
      </c>
      <c r="J44" s="33"/>
      <c r="K44" s="33"/>
      <c r="L44" s="33" t="s">
        <v>141</v>
      </c>
      <c r="M44" s="33">
        <v>2</v>
      </c>
      <c r="N44" s="46">
        <v>2019</v>
      </c>
      <c r="O44" s="17" t="s">
        <v>122</v>
      </c>
      <c r="P44" s="47" t="s">
        <v>141</v>
      </c>
      <c r="Q44" s="17"/>
      <c r="R44" s="17"/>
      <c r="S44" s="10" t="s">
        <v>124</v>
      </c>
      <c r="T44" s="10"/>
      <c r="U44" s="10" t="s">
        <v>125</v>
      </c>
      <c r="V44" s="41" t="s">
        <v>127</v>
      </c>
      <c r="W44" s="41" t="s">
        <v>141</v>
      </c>
      <c r="Y44" s="19"/>
      <c r="Z44" s="19"/>
      <c r="AA44" s="19"/>
      <c r="AB44" s="19"/>
      <c r="AC44" s="19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2:40" x14ac:dyDescent="0.25">
      <c r="B45" s="7">
        <v>42</v>
      </c>
      <c r="C45" s="6" t="s">
        <v>62</v>
      </c>
      <c r="D45" s="6" t="s">
        <v>63</v>
      </c>
      <c r="E45" s="5">
        <v>7</v>
      </c>
      <c r="F45" s="2">
        <v>45111</v>
      </c>
      <c r="G45" s="11">
        <f t="shared" si="1"/>
        <v>17</v>
      </c>
      <c r="I45" s="33"/>
      <c r="J45" s="33"/>
      <c r="K45" s="33"/>
      <c r="L45" s="33"/>
      <c r="M45" s="33"/>
      <c r="N45" s="33"/>
      <c r="O45" s="17" t="s">
        <v>122</v>
      </c>
      <c r="P45" s="17"/>
      <c r="Q45" s="17"/>
      <c r="R45" s="17" t="s">
        <v>141</v>
      </c>
      <c r="S45" s="10"/>
      <c r="T45" s="10"/>
      <c r="U45" s="10"/>
      <c r="V45" s="41" t="s">
        <v>127</v>
      </c>
      <c r="W45" s="41" t="s">
        <v>141</v>
      </c>
      <c r="Y45" s="19"/>
      <c r="Z45" s="19"/>
      <c r="AA45" s="19"/>
      <c r="AB45" s="19"/>
      <c r="AC45" s="19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2:40" x14ac:dyDescent="0.25">
      <c r="B46" s="23">
        <v>43</v>
      </c>
      <c r="C46" s="24" t="s">
        <v>18</v>
      </c>
      <c r="D46" s="24" t="s">
        <v>19</v>
      </c>
      <c r="E46" s="25">
        <v>8</v>
      </c>
      <c r="F46" s="26">
        <v>45208</v>
      </c>
      <c r="G46" s="27">
        <f t="shared" si="1"/>
        <v>20</v>
      </c>
      <c r="I46" s="33"/>
      <c r="J46" s="33"/>
      <c r="K46" s="33"/>
      <c r="L46" s="33"/>
      <c r="M46" s="33"/>
      <c r="N46" s="33"/>
      <c r="O46" s="17" t="s">
        <v>122</v>
      </c>
      <c r="P46" s="17" t="s">
        <v>158</v>
      </c>
      <c r="Q46" s="17" t="s">
        <v>141</v>
      </c>
      <c r="R46" s="17"/>
      <c r="S46" s="10"/>
      <c r="T46" s="10"/>
      <c r="U46" s="10"/>
      <c r="V46" s="41" t="s">
        <v>127</v>
      </c>
      <c r="W46" s="41" t="s">
        <v>141</v>
      </c>
      <c r="Y46" s="19"/>
      <c r="Z46" s="19"/>
      <c r="AA46" s="19"/>
      <c r="AB46" s="19"/>
      <c r="AC46" s="19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2:40" x14ac:dyDescent="0.25">
      <c r="B47" s="23">
        <v>44</v>
      </c>
      <c r="C47" s="24" t="s">
        <v>20</v>
      </c>
      <c r="D47" s="24" t="s">
        <v>21</v>
      </c>
      <c r="E47" s="25">
        <v>8</v>
      </c>
      <c r="F47" s="26">
        <v>45208</v>
      </c>
      <c r="G47" s="27">
        <f t="shared" si="1"/>
        <v>20</v>
      </c>
      <c r="I47" s="33" t="s">
        <v>117</v>
      </c>
      <c r="J47" s="33" t="s">
        <v>141</v>
      </c>
      <c r="K47" s="33"/>
      <c r="L47" s="33"/>
      <c r="M47" s="33">
        <v>2</v>
      </c>
      <c r="N47" s="46">
        <v>2020</v>
      </c>
      <c r="O47" s="17" t="s">
        <v>122</v>
      </c>
      <c r="P47" s="47" t="s">
        <v>141</v>
      </c>
      <c r="Q47" s="17"/>
      <c r="R47" s="17"/>
      <c r="S47" s="10"/>
      <c r="T47" s="10"/>
      <c r="U47" s="10"/>
      <c r="V47" s="41" t="s">
        <v>127</v>
      </c>
      <c r="W47" s="41" t="s">
        <v>141</v>
      </c>
      <c r="Y47" s="19"/>
      <c r="Z47" s="19"/>
      <c r="AA47" s="19"/>
      <c r="AB47" s="19"/>
      <c r="AC47" s="19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2:40" x14ac:dyDescent="0.25">
      <c r="B48" s="23">
        <v>45</v>
      </c>
      <c r="C48" s="24" t="s">
        <v>22</v>
      </c>
      <c r="D48" s="24" t="s">
        <v>23</v>
      </c>
      <c r="E48" s="25">
        <v>8</v>
      </c>
      <c r="F48" s="26">
        <v>45208</v>
      </c>
      <c r="G48" s="27">
        <f t="shared" si="1"/>
        <v>20</v>
      </c>
      <c r="I48" s="33" t="s">
        <v>117</v>
      </c>
      <c r="J48" s="33" t="s">
        <v>141</v>
      </c>
      <c r="K48" s="33"/>
      <c r="L48" s="33"/>
      <c r="M48" s="33">
        <v>2</v>
      </c>
      <c r="N48" s="46">
        <v>2020</v>
      </c>
      <c r="O48" s="17" t="s">
        <v>122</v>
      </c>
      <c r="P48" s="47" t="s">
        <v>141</v>
      </c>
      <c r="Q48" s="17"/>
      <c r="R48" s="17"/>
      <c r="S48" s="10"/>
      <c r="T48" s="10" t="s">
        <v>126</v>
      </c>
      <c r="U48" s="10"/>
      <c r="V48" s="41" t="s">
        <v>127</v>
      </c>
      <c r="W48" s="41" t="s">
        <v>141</v>
      </c>
      <c r="Y48" s="19"/>
      <c r="Z48" s="19"/>
      <c r="AA48" s="19"/>
      <c r="AB48" s="19"/>
      <c r="AC48" s="1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2:40" x14ac:dyDescent="0.25">
      <c r="B49" s="23">
        <v>46</v>
      </c>
      <c r="C49" s="24" t="s">
        <v>28</v>
      </c>
      <c r="D49" s="24" t="s">
        <v>29</v>
      </c>
      <c r="E49" s="25">
        <v>8</v>
      </c>
      <c r="F49" s="26">
        <v>45208</v>
      </c>
      <c r="G49" s="27">
        <f t="shared" si="1"/>
        <v>20</v>
      </c>
      <c r="I49" s="33" t="s">
        <v>117</v>
      </c>
      <c r="J49" s="33"/>
      <c r="K49" s="33"/>
      <c r="L49" s="33" t="s">
        <v>141</v>
      </c>
      <c r="M49" s="33">
        <v>1</v>
      </c>
      <c r="N49" s="46">
        <v>2014</v>
      </c>
      <c r="O49" s="17" t="s">
        <v>122</v>
      </c>
      <c r="P49" s="17" t="s">
        <v>158</v>
      </c>
      <c r="Q49" s="17" t="s">
        <v>141</v>
      </c>
      <c r="R49" s="17"/>
      <c r="S49" s="10"/>
      <c r="T49" s="10"/>
      <c r="U49" s="10"/>
      <c r="V49" s="41" t="s">
        <v>127</v>
      </c>
      <c r="W49" s="41" t="s">
        <v>141</v>
      </c>
      <c r="Y49" s="20" t="s">
        <v>141</v>
      </c>
      <c r="Z49" s="20"/>
      <c r="AA49" s="20"/>
      <c r="AB49" s="20"/>
      <c r="AC49" s="20"/>
      <c r="AD49" s="22"/>
      <c r="AE49" s="22"/>
      <c r="AF49" s="22"/>
      <c r="AG49" s="22"/>
      <c r="AH49" s="22"/>
      <c r="AI49" s="22"/>
      <c r="AJ49" s="22"/>
      <c r="AK49" s="22"/>
      <c r="AL49" s="22"/>
      <c r="AM49" s="21"/>
      <c r="AN49" s="21"/>
    </row>
    <row r="50" spans="2:40" x14ac:dyDescent="0.25">
      <c r="B50" s="23">
        <v>47</v>
      </c>
      <c r="C50" s="24" t="s">
        <v>32</v>
      </c>
      <c r="D50" s="24" t="s">
        <v>33</v>
      </c>
      <c r="E50" s="25">
        <v>8</v>
      </c>
      <c r="F50" s="26">
        <v>45208</v>
      </c>
      <c r="G50" s="27">
        <f t="shared" si="1"/>
        <v>20</v>
      </c>
      <c r="I50" s="33" t="s">
        <v>117</v>
      </c>
      <c r="J50" s="33" t="s">
        <v>141</v>
      </c>
      <c r="K50" s="33"/>
      <c r="L50" s="33"/>
      <c r="M50" s="33">
        <v>2</v>
      </c>
      <c r="N50" s="46">
        <v>2021</v>
      </c>
      <c r="O50" s="17" t="s">
        <v>122</v>
      </c>
      <c r="P50" s="47" t="s">
        <v>141</v>
      </c>
      <c r="Q50" s="17"/>
      <c r="R50" s="17"/>
      <c r="S50" s="10"/>
      <c r="T50" s="10"/>
      <c r="U50" s="10" t="s">
        <v>125</v>
      </c>
      <c r="V50" s="41" t="s">
        <v>127</v>
      </c>
      <c r="W50" s="41" t="s">
        <v>141</v>
      </c>
      <c r="Y50" s="19"/>
      <c r="Z50" s="19"/>
      <c r="AA50" s="19"/>
      <c r="AB50" s="19"/>
      <c r="AC50" s="19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2:40" x14ac:dyDescent="0.25">
      <c r="B51" s="49">
        <v>48</v>
      </c>
      <c r="C51" s="57" t="s">
        <v>0</v>
      </c>
      <c r="D51" s="57" t="s">
        <v>1</v>
      </c>
      <c r="E51" s="58">
        <v>9</v>
      </c>
      <c r="F51" s="59">
        <v>44620</v>
      </c>
      <c r="G51" s="52">
        <f t="shared" si="1"/>
        <v>1</v>
      </c>
      <c r="I51" s="33" t="s">
        <v>117</v>
      </c>
      <c r="J51" s="33" t="s">
        <v>141</v>
      </c>
      <c r="K51" s="33"/>
      <c r="L51" s="33"/>
      <c r="M51" s="33">
        <v>2</v>
      </c>
      <c r="N51" s="46">
        <v>2016</v>
      </c>
      <c r="O51" s="17" t="s">
        <v>122</v>
      </c>
      <c r="P51" s="47" t="s">
        <v>141</v>
      </c>
      <c r="Q51" s="17"/>
      <c r="R51" s="17"/>
      <c r="S51" s="10"/>
      <c r="T51" s="10"/>
      <c r="U51" s="10"/>
      <c r="V51" s="41" t="s">
        <v>127</v>
      </c>
      <c r="W51" s="41" t="s">
        <v>141</v>
      </c>
      <c r="Y51" s="19"/>
      <c r="Z51" s="19"/>
      <c r="AA51" s="19"/>
      <c r="AB51" s="19"/>
      <c r="AC51" s="19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2:40" x14ac:dyDescent="0.25">
      <c r="B52" s="49">
        <v>49</v>
      </c>
      <c r="C52" s="57" t="s">
        <v>64</v>
      </c>
      <c r="D52" s="57" t="s">
        <v>64</v>
      </c>
      <c r="E52" s="58">
        <v>9</v>
      </c>
      <c r="F52" s="60">
        <v>45305</v>
      </c>
      <c r="G52" s="52">
        <f t="shared" si="1"/>
        <v>23</v>
      </c>
      <c r="I52" s="33" t="s">
        <v>117</v>
      </c>
      <c r="J52" s="33" t="s">
        <v>141</v>
      </c>
      <c r="K52" s="33"/>
      <c r="L52" s="33"/>
      <c r="M52" s="33">
        <v>2</v>
      </c>
      <c r="N52" s="46">
        <v>2016</v>
      </c>
      <c r="O52" s="17" t="s">
        <v>122</v>
      </c>
      <c r="P52" s="47" t="s">
        <v>141</v>
      </c>
      <c r="Q52" s="17"/>
      <c r="R52" s="17"/>
      <c r="S52" s="10"/>
      <c r="T52" s="10"/>
      <c r="U52" s="10"/>
      <c r="V52" s="41" t="s">
        <v>127</v>
      </c>
      <c r="W52" s="41" t="s">
        <v>141</v>
      </c>
      <c r="Y52" s="20" t="s">
        <v>141</v>
      </c>
      <c r="Z52" s="20"/>
      <c r="AA52" s="20"/>
      <c r="AB52" s="20"/>
      <c r="AC52" s="20"/>
      <c r="AD52" s="22"/>
      <c r="AE52" s="22"/>
      <c r="AF52" s="22"/>
      <c r="AG52" s="22"/>
      <c r="AH52" s="22"/>
      <c r="AI52" s="22"/>
      <c r="AJ52" s="22"/>
      <c r="AK52" s="22"/>
      <c r="AL52" s="22"/>
      <c r="AM52" s="21"/>
      <c r="AN52" s="21"/>
    </row>
    <row r="53" spans="2:40" x14ac:dyDescent="0.25">
      <c r="B53" s="49">
        <v>50</v>
      </c>
      <c r="C53" s="57" t="s">
        <v>6</v>
      </c>
      <c r="D53" s="57" t="s">
        <v>7</v>
      </c>
      <c r="E53" s="58">
        <v>9</v>
      </c>
      <c r="F53" s="59">
        <v>44620</v>
      </c>
      <c r="G53" s="52">
        <f t="shared" si="1"/>
        <v>1</v>
      </c>
      <c r="I53" s="33" t="s">
        <v>117</v>
      </c>
      <c r="J53" s="33" t="s">
        <v>141</v>
      </c>
      <c r="K53" s="33"/>
      <c r="L53" s="33"/>
      <c r="M53" s="33">
        <v>2</v>
      </c>
      <c r="N53" s="46">
        <v>2016</v>
      </c>
      <c r="O53" s="17" t="s">
        <v>122</v>
      </c>
      <c r="P53" s="47" t="s">
        <v>141</v>
      </c>
      <c r="Q53" s="17"/>
      <c r="R53" s="17"/>
      <c r="S53" s="10"/>
      <c r="T53" s="10" t="s">
        <v>126</v>
      </c>
      <c r="U53" s="10"/>
      <c r="V53" s="41" t="s">
        <v>127</v>
      </c>
      <c r="W53" s="41" t="s">
        <v>141</v>
      </c>
      <c r="Y53" s="19"/>
      <c r="Z53" s="19"/>
      <c r="AA53" s="19"/>
      <c r="AB53" s="19"/>
      <c r="AC53" s="19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2:40" x14ac:dyDescent="0.25">
      <c r="B54" s="23">
        <v>51</v>
      </c>
      <c r="C54" s="28" t="s">
        <v>108</v>
      </c>
      <c r="D54" s="28" t="s">
        <v>109</v>
      </c>
      <c r="E54" s="23">
        <v>10</v>
      </c>
      <c r="F54" s="29">
        <v>44832</v>
      </c>
      <c r="G54" s="27">
        <f t="shared" si="1"/>
        <v>8</v>
      </c>
      <c r="I54" s="33"/>
      <c r="J54" s="33"/>
      <c r="K54" s="33"/>
      <c r="L54" s="33"/>
      <c r="M54" s="33"/>
      <c r="N54" s="33"/>
      <c r="O54" s="17" t="s">
        <v>122</v>
      </c>
      <c r="P54" s="17"/>
      <c r="Q54" s="17"/>
      <c r="R54" s="17" t="s">
        <v>141</v>
      </c>
      <c r="S54" s="10"/>
      <c r="T54" s="10"/>
      <c r="U54" s="10"/>
      <c r="V54" s="41" t="s">
        <v>127</v>
      </c>
      <c r="W54" s="41" t="s">
        <v>141</v>
      </c>
      <c r="Y54" s="19"/>
      <c r="Z54" s="19"/>
      <c r="AA54" s="19"/>
      <c r="AB54" s="19"/>
      <c r="AC54" s="19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2:40" x14ac:dyDescent="0.25">
      <c r="B55" s="23">
        <v>52</v>
      </c>
      <c r="C55" s="28" t="s">
        <v>110</v>
      </c>
      <c r="D55" s="28" t="s">
        <v>111</v>
      </c>
      <c r="E55" s="23">
        <v>10</v>
      </c>
      <c r="F55" s="29">
        <v>44832</v>
      </c>
      <c r="G55" s="27">
        <f t="shared" si="1"/>
        <v>8</v>
      </c>
      <c r="I55" s="33" t="s">
        <v>117</v>
      </c>
      <c r="J55" s="33"/>
      <c r="K55" s="33" t="s">
        <v>141</v>
      </c>
      <c r="L55" s="33"/>
      <c r="M55" s="33">
        <v>2</v>
      </c>
      <c r="N55" s="46">
        <v>2016</v>
      </c>
      <c r="O55" s="17" t="s">
        <v>122</v>
      </c>
      <c r="P55" s="17"/>
      <c r="Q55" s="17" t="s">
        <v>141</v>
      </c>
      <c r="R55" s="17"/>
      <c r="S55" s="10"/>
      <c r="T55" s="10"/>
      <c r="U55" s="10"/>
      <c r="V55" s="41" t="s">
        <v>127</v>
      </c>
      <c r="W55" s="41" t="s">
        <v>141</v>
      </c>
      <c r="Y55" s="19"/>
      <c r="Z55" s="19"/>
      <c r="AA55" s="19"/>
      <c r="AB55" s="19"/>
      <c r="AC55" s="19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2:40" x14ac:dyDescent="0.25">
      <c r="B56" s="23">
        <v>53</v>
      </c>
      <c r="C56" s="28" t="s">
        <v>112</v>
      </c>
      <c r="D56" s="28" t="s">
        <v>113</v>
      </c>
      <c r="E56" s="23">
        <v>10</v>
      </c>
      <c r="F56" s="29">
        <v>44832</v>
      </c>
      <c r="G56" s="27">
        <f t="shared" si="1"/>
        <v>8</v>
      </c>
      <c r="I56" s="33"/>
      <c r="J56" s="33"/>
      <c r="K56" s="33"/>
      <c r="L56" s="33"/>
      <c r="M56" s="33"/>
      <c r="N56" s="33"/>
      <c r="O56" s="17" t="s">
        <v>122</v>
      </c>
      <c r="P56" s="17"/>
      <c r="Q56" s="17"/>
      <c r="R56" s="17" t="s">
        <v>141</v>
      </c>
      <c r="S56" s="10"/>
      <c r="T56" s="10"/>
      <c r="U56" s="10" t="s">
        <v>125</v>
      </c>
      <c r="V56" s="41" t="s">
        <v>127</v>
      </c>
      <c r="W56" s="41" t="s">
        <v>141</v>
      </c>
      <c r="Y56" s="19"/>
      <c r="Z56" s="19"/>
      <c r="AA56" s="19"/>
      <c r="AB56" s="19"/>
      <c r="AC56" s="19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2:40" x14ac:dyDescent="0.25">
      <c r="B57" s="7">
        <v>54</v>
      </c>
      <c r="C57" s="6" t="s">
        <v>2</v>
      </c>
      <c r="D57" s="6" t="s">
        <v>3</v>
      </c>
      <c r="E57" s="5">
        <v>11</v>
      </c>
      <c r="F57" s="8">
        <v>44957</v>
      </c>
      <c r="G57" s="11">
        <f t="shared" si="1"/>
        <v>12</v>
      </c>
      <c r="I57" s="33" t="s">
        <v>117</v>
      </c>
      <c r="J57" s="33"/>
      <c r="K57" s="33"/>
      <c r="L57" s="33" t="s">
        <v>141</v>
      </c>
      <c r="M57" s="33">
        <v>2</v>
      </c>
      <c r="N57" s="46">
        <v>2016</v>
      </c>
      <c r="O57" s="17" t="s">
        <v>122</v>
      </c>
      <c r="P57" s="17"/>
      <c r="Q57" s="17"/>
      <c r="R57" s="17" t="s">
        <v>141</v>
      </c>
      <c r="S57" s="10"/>
      <c r="T57" s="10"/>
      <c r="U57" s="10"/>
      <c r="V57" s="41" t="s">
        <v>127</v>
      </c>
      <c r="W57" s="41" t="s">
        <v>141</v>
      </c>
      <c r="Y57" s="19"/>
      <c r="Z57" s="19"/>
      <c r="AA57" s="19"/>
      <c r="AB57" s="19"/>
      <c r="AC57" s="19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2:40" x14ac:dyDescent="0.25">
      <c r="B58" s="7">
        <v>55</v>
      </c>
      <c r="C58" s="6" t="s">
        <v>4</v>
      </c>
      <c r="D58" s="6" t="s">
        <v>5</v>
      </c>
      <c r="E58" s="5">
        <v>11</v>
      </c>
      <c r="F58" s="8">
        <v>44957</v>
      </c>
      <c r="G58" s="11">
        <f t="shared" si="1"/>
        <v>12</v>
      </c>
      <c r="I58" s="33" t="s">
        <v>117</v>
      </c>
      <c r="J58" s="33"/>
      <c r="K58" s="33"/>
      <c r="L58" s="33" t="s">
        <v>141</v>
      </c>
      <c r="M58" s="33">
        <v>2</v>
      </c>
      <c r="N58" s="46">
        <v>2016</v>
      </c>
      <c r="O58" s="17" t="s">
        <v>122</v>
      </c>
      <c r="P58" s="17"/>
      <c r="Q58" s="17"/>
      <c r="R58" s="17" t="s">
        <v>141</v>
      </c>
      <c r="S58" s="10"/>
      <c r="T58" s="10"/>
      <c r="U58" s="10"/>
      <c r="V58" s="41" t="s">
        <v>127</v>
      </c>
      <c r="W58" s="41" t="s">
        <v>141</v>
      </c>
      <c r="Y58" s="20" t="s">
        <v>141</v>
      </c>
      <c r="Z58" s="20"/>
      <c r="AA58" s="20"/>
      <c r="AB58" s="20"/>
      <c r="AC58" s="20"/>
      <c r="AD58" s="22"/>
      <c r="AE58" s="22"/>
      <c r="AF58" s="22"/>
      <c r="AG58" s="22"/>
      <c r="AH58" s="22"/>
      <c r="AI58" s="22"/>
      <c r="AJ58" s="22"/>
      <c r="AK58" s="22"/>
      <c r="AL58" s="22"/>
      <c r="AM58" s="21"/>
      <c r="AN58" s="21"/>
    </row>
    <row r="59" spans="2:40" x14ac:dyDescent="0.25">
      <c r="B59" s="1"/>
      <c r="E59" s="1"/>
      <c r="F59" s="1"/>
      <c r="G59" s="1"/>
    </row>
    <row r="60" spans="2:40" x14ac:dyDescent="0.25">
      <c r="B60" s="3" t="s">
        <v>114</v>
      </c>
      <c r="C60" s="38" t="s">
        <v>120</v>
      </c>
      <c r="D60" s="4"/>
      <c r="E60" s="3"/>
      <c r="F60" s="39" t="s">
        <v>119</v>
      </c>
      <c r="G60" s="40"/>
      <c r="I60" s="1">
        <f>COUNTIF(I4:I58,"A")</f>
        <v>37</v>
      </c>
      <c r="J60" s="1">
        <f>COUNTIF(J4:J58,"YES")</f>
        <v>9</v>
      </c>
      <c r="K60" s="1">
        <f>COUNTIF(K4:K58,"YES")</f>
        <v>4</v>
      </c>
      <c r="L60" s="1">
        <f>COUNTIF(L4:L58,"YES")</f>
        <v>25</v>
      </c>
      <c r="M60" s="1">
        <f>COUNT(M4:M58)</f>
        <v>37</v>
      </c>
      <c r="N60" s="1">
        <f>COUNT(N4:N58)</f>
        <v>37</v>
      </c>
      <c r="O60" s="1">
        <f>COUNTIF(O4:O58,"AE")</f>
        <v>54</v>
      </c>
      <c r="P60" s="1">
        <f>COUNTIF(P4:P58,"YES")</f>
        <v>18</v>
      </c>
      <c r="Q60" s="1">
        <f>COUNTIF(Q4:Q58,"YES")</f>
        <v>28</v>
      </c>
      <c r="R60" s="1">
        <f>COUNTIF(R4:R58,"YES")</f>
        <v>19</v>
      </c>
      <c r="S60" s="1">
        <f>COUNTIF(S4:S58,"Parcel")</f>
        <v>7</v>
      </c>
      <c r="T60" s="1">
        <f>COUNTIF(T4:T58,"Address")</f>
        <v>8</v>
      </c>
      <c r="U60" s="1">
        <f>COUNTIF(U4:U58,"Imagery")</f>
        <v>25</v>
      </c>
      <c r="V60" s="1">
        <f>COUNTIF(V4:V58,"Complete")</f>
        <v>55</v>
      </c>
      <c r="W60" s="1">
        <f>COUNTIF(W4:W58,"YES")</f>
        <v>55</v>
      </c>
      <c r="Y60" s="1">
        <f>COUNTIF(Y4:Y58,"YES")</f>
        <v>4</v>
      </c>
    </row>
    <row r="61" spans="2:40" x14ac:dyDescent="0.25">
      <c r="B61" s="3" t="s">
        <v>114</v>
      </c>
      <c r="C61" s="38" t="s">
        <v>115</v>
      </c>
      <c r="D61" s="4"/>
      <c r="E61" s="3"/>
      <c r="F61" s="39" t="s">
        <v>121</v>
      </c>
      <c r="G61" s="39"/>
    </row>
    <row r="62" spans="2:40" x14ac:dyDescent="0.25">
      <c r="B62" s="34"/>
      <c r="C62" s="34"/>
      <c r="D62" s="34"/>
      <c r="E62" s="34"/>
      <c r="F62" s="34"/>
      <c r="G62" s="34"/>
    </row>
    <row r="63" spans="2:40" x14ac:dyDescent="0.25">
      <c r="B63" s="35" t="s">
        <v>157</v>
      </c>
      <c r="C63" s="36"/>
      <c r="D63" s="36"/>
      <c r="E63" s="36"/>
      <c r="F63" s="37">
        <v>44737</v>
      </c>
      <c r="G63" s="36"/>
    </row>
  </sheetData>
  <sortState ref="C4:W58">
    <sortCondition ref="E4:E58"/>
    <sortCondition ref="C4:C58"/>
  </sortState>
  <mergeCells count="7">
    <mergeCell ref="AD2:AN2"/>
    <mergeCell ref="B2:G2"/>
    <mergeCell ref="I2:N2"/>
    <mergeCell ref="S2:U2"/>
    <mergeCell ref="Y2:AC2"/>
    <mergeCell ref="V2:W2"/>
    <mergeCell ref="O2:R2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HMP Exp. - Data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cp:lastPrinted>2016-01-06T14:26:19Z</cp:lastPrinted>
  <dcterms:created xsi:type="dcterms:W3CDTF">2015-06-22T17:28:40Z</dcterms:created>
  <dcterms:modified xsi:type="dcterms:W3CDTF">2022-01-24T16:10:53Z</dcterms:modified>
</cp:coreProperties>
</file>