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Y:\userFiles\Behrang\Building_Inventory\Risk_Exposure-Damage_Matrices\"/>
    </mc:Choice>
  </mc:AlternateContent>
  <xr:revisionPtr revIDLastSave="0" documentId="8_{5B0C59D5-9446-40FE-A445-BA7FE1AD27AF}" xr6:coauthVersionLast="44" xr6:coauthVersionMax="44" xr10:uidLastSave="{00000000-0000-0000-0000-000000000000}"/>
  <bookViews>
    <workbookView xWindow="-28920" yWindow="-120" windowWidth="29040" windowHeight="15840" xr2:uid="{00000000-000D-0000-FFFF-FFFF00000000}"/>
  </bookViews>
  <sheets>
    <sheet name="State Risk EXPOSURE" sheetId="7" r:id="rId1"/>
    <sheet name="State Flood LOSS MODEL" sheetId="1" r:id="rId2"/>
    <sheet name="State CEP RISK MATRIX" sheetId="3" r:id="rId3"/>
    <sheet name="CEP Data Dictionary" sheetId="4" r:id="rId4"/>
    <sheet name="CEP metadata" sheetId="5" r:id="rId5"/>
    <sheet name="Risk &amp; Loss metadata" sheetId="6" r:id="rId6"/>
  </sheets>
  <externalReferences>
    <externalReference r:id="rId7"/>
    <externalReference r:id="rId8"/>
  </externalReferences>
  <definedNames>
    <definedName name="_xlnm._FilterDatabase" localSheetId="2" hidden="1">'State CEP RISK MATRIX'!$A$5:$Z$345</definedName>
    <definedName name="_xlnm._FilterDatabase" localSheetId="1" hidden="1">'State Flood LOSS MODEL'!$A$7:$BN$346</definedName>
    <definedName name="_xlnm._FilterDatabase" localSheetId="0" hidden="1">'State Risk EXPOSURE'!$A$7:$AX$347</definedName>
    <definedName name="Geography">'[1]Report Set Up'!$D$11</definedName>
    <definedName name="Interest1">'[1]Custom Weighting'!$J$18</definedName>
    <definedName name="Interest2">'[1]Custom Weighting'!$J$19</definedName>
    <definedName name="Interest3">'[1]Custom Weighting'!$J$20</definedName>
    <definedName name="Interest4">'[1]Custom Weighting'!$J$21</definedName>
    <definedName name="Interest5">'[1]Custom Weighting'!$J$22</definedName>
    <definedName name="Interest6">'[1]Custom Weighting'!$J$23</definedName>
    <definedName name="Interest7">'[1]Custom Weighting'!$J$24</definedName>
    <definedName name="Interest8">'[1]Custom Weighting'!$J$25</definedName>
    <definedName name="Opportunity1">'[1]Custom Weighting'!$G$18</definedName>
    <definedName name="Opportunity2">'[1]Custom Weighting'!$G$19</definedName>
    <definedName name="Opportunity3">'[1]Custom Weighting'!$G$20</definedName>
    <definedName name="Opportunity4">'[1]Custom Weighting'!$G$21</definedName>
    <definedName name="Opportunity5">'[1]Custom Weighting'!$G$22</definedName>
    <definedName name="Risk1">'[1]Custom Weighting'!$D$18</definedName>
    <definedName name="Risk10">'[1]Custom Weighting'!$D$27</definedName>
    <definedName name="Risk11">'[1]Custom Weighting'!$D$28</definedName>
    <definedName name="Risk12">'[1]Custom Weighting'!$D$29</definedName>
    <definedName name="Risk13">'[1]Custom Weighting'!$D$30</definedName>
    <definedName name="Risk14">'[1]Custom Weighting'!$D$31</definedName>
    <definedName name="Risk15">'[1]Custom Weighting'!$D$32</definedName>
    <definedName name="Risk2">'[1]Custom Weighting'!$D$19</definedName>
    <definedName name="Risk3">'[1]Custom Weighting'!$D$20</definedName>
    <definedName name="Risk4">'[1]Custom Weighting'!$D$21</definedName>
    <definedName name="Risk5">'[1]Custom Weighting'!$D$22</definedName>
    <definedName name="Risk7">'[1]Custom Weighting'!$D$24</definedName>
    <definedName name="Risk8">'[1]Custom Weighting'!$D$25</definedName>
    <definedName name="Risk9">'[1]Custom Weighting'!$D$26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G347" i="7" l="1"/>
  <c r="AC347" i="7"/>
  <c r="U347" i="7"/>
  <c r="AG346" i="7"/>
  <c r="AC346" i="7"/>
  <c r="U346" i="7"/>
  <c r="AG345" i="7"/>
  <c r="AC345" i="7"/>
  <c r="U345" i="7"/>
  <c r="AG344" i="7"/>
  <c r="AC344" i="7"/>
  <c r="U344" i="7"/>
  <c r="AG343" i="7"/>
  <c r="AC343" i="7"/>
  <c r="U343" i="7"/>
  <c r="AG342" i="7"/>
  <c r="AC342" i="7"/>
  <c r="U342" i="7"/>
  <c r="AG341" i="7"/>
  <c r="AC341" i="7"/>
  <c r="U341" i="7"/>
  <c r="AG340" i="7"/>
  <c r="AC340" i="7"/>
  <c r="U340" i="7"/>
  <c r="AG338" i="7"/>
  <c r="AC338" i="7"/>
  <c r="U338" i="7"/>
  <c r="AG337" i="7"/>
  <c r="AC337" i="7"/>
  <c r="U337" i="7"/>
  <c r="AG336" i="7"/>
  <c r="AC336" i="7"/>
  <c r="U336" i="7"/>
  <c r="AG335" i="7"/>
  <c r="AC335" i="7"/>
  <c r="U335" i="7"/>
  <c r="AG334" i="7"/>
  <c r="AC334" i="7"/>
  <c r="U334" i="7"/>
  <c r="AG333" i="7"/>
  <c r="AC333" i="7"/>
  <c r="U333" i="7"/>
  <c r="AG332" i="7"/>
  <c r="AC332" i="7"/>
  <c r="U332" i="7"/>
  <c r="AG331" i="7"/>
  <c r="AC331" i="7"/>
  <c r="U331" i="7"/>
  <c r="AG330" i="7"/>
  <c r="AC330" i="7"/>
  <c r="U330" i="7"/>
  <c r="AG329" i="7"/>
  <c r="AC329" i="7"/>
  <c r="U329" i="7"/>
  <c r="AG328" i="7"/>
  <c r="AC328" i="7"/>
  <c r="U328" i="7"/>
  <c r="AG327" i="7"/>
  <c r="AC327" i="7"/>
  <c r="U327" i="7"/>
  <c r="AG326" i="7"/>
  <c r="AC326" i="7"/>
  <c r="U326" i="7"/>
  <c r="AG325" i="7"/>
  <c r="AC325" i="7"/>
  <c r="U325" i="7"/>
  <c r="AG324" i="7"/>
  <c r="AC324" i="7"/>
  <c r="U324" i="7"/>
  <c r="AG323" i="7"/>
  <c r="AC323" i="7"/>
  <c r="U323" i="7"/>
  <c r="AG322" i="7"/>
  <c r="AC322" i="7"/>
  <c r="U322" i="7"/>
  <c r="AG321" i="7"/>
  <c r="AC321" i="7"/>
  <c r="U321" i="7"/>
  <c r="AG320" i="7"/>
  <c r="AC320" i="7"/>
  <c r="U320" i="7"/>
  <c r="AG319" i="7"/>
  <c r="AC319" i="7"/>
  <c r="U319" i="7"/>
  <c r="AG318" i="7"/>
  <c r="AC318" i="7"/>
  <c r="U318" i="7"/>
  <c r="AG317" i="7"/>
  <c r="AC317" i="7"/>
  <c r="U317" i="7"/>
  <c r="AG316" i="7"/>
  <c r="AC316" i="7"/>
  <c r="U316" i="7"/>
  <c r="AG315" i="7"/>
  <c r="AC315" i="7"/>
  <c r="U315" i="7"/>
  <c r="AG314" i="7"/>
  <c r="AC314" i="7"/>
  <c r="U314" i="7"/>
  <c r="AG313" i="7"/>
  <c r="AC313" i="7"/>
  <c r="U313" i="7"/>
  <c r="AG312" i="7"/>
  <c r="AC312" i="7"/>
  <c r="U312" i="7"/>
  <c r="AG311" i="7"/>
  <c r="AC311" i="7"/>
  <c r="U311" i="7"/>
  <c r="AG310" i="7"/>
  <c r="AC310" i="7"/>
  <c r="U310" i="7"/>
  <c r="AG309" i="7"/>
  <c r="AC309" i="7"/>
  <c r="U309" i="7"/>
  <c r="AG308" i="7"/>
  <c r="AC308" i="7"/>
  <c r="U308" i="7"/>
  <c r="AG307" i="7"/>
  <c r="AC307" i="7"/>
  <c r="U307" i="7"/>
  <c r="AG306" i="7"/>
  <c r="AC306" i="7"/>
  <c r="U306" i="7"/>
  <c r="AG305" i="7"/>
  <c r="AC305" i="7"/>
  <c r="U305" i="7"/>
  <c r="AG304" i="7"/>
  <c r="AC304" i="7"/>
  <c r="U304" i="7"/>
  <c r="AG303" i="7"/>
  <c r="AC303" i="7"/>
  <c r="U303" i="7"/>
  <c r="AG302" i="7"/>
  <c r="AC302" i="7"/>
  <c r="U302" i="7"/>
  <c r="AG301" i="7"/>
  <c r="AC301" i="7"/>
  <c r="U301" i="7"/>
  <c r="AG300" i="7"/>
  <c r="AC300" i="7"/>
  <c r="U300" i="7"/>
  <c r="AG299" i="7"/>
  <c r="AC299" i="7"/>
  <c r="U299" i="7"/>
  <c r="AG298" i="7"/>
  <c r="AC298" i="7"/>
  <c r="U298" i="7"/>
  <c r="AG297" i="7"/>
  <c r="AC297" i="7"/>
  <c r="U297" i="7"/>
  <c r="AG296" i="7"/>
  <c r="AC296" i="7"/>
  <c r="U296" i="7"/>
  <c r="AG295" i="7"/>
  <c r="AC295" i="7"/>
  <c r="U295" i="7"/>
  <c r="AG294" i="7"/>
  <c r="AC294" i="7"/>
  <c r="U294" i="7"/>
  <c r="AG293" i="7"/>
  <c r="AC293" i="7"/>
  <c r="U293" i="7"/>
  <c r="AG292" i="7"/>
  <c r="AC292" i="7"/>
  <c r="U292" i="7"/>
  <c r="AG291" i="7"/>
  <c r="AC291" i="7"/>
  <c r="U291" i="7"/>
  <c r="AG290" i="7"/>
  <c r="AC290" i="7"/>
  <c r="U290" i="7"/>
  <c r="AG289" i="7"/>
  <c r="AC289" i="7"/>
  <c r="U289" i="7"/>
  <c r="AG288" i="7"/>
  <c r="AC288" i="7"/>
  <c r="U288" i="7"/>
  <c r="AG287" i="7"/>
  <c r="AC287" i="7"/>
  <c r="U287" i="7"/>
  <c r="AG286" i="7"/>
  <c r="AC286" i="7"/>
  <c r="U286" i="7"/>
  <c r="AG285" i="7"/>
  <c r="AC285" i="7"/>
  <c r="U285" i="7"/>
  <c r="AG284" i="7"/>
  <c r="AC284" i="7"/>
  <c r="U284" i="7"/>
  <c r="AG283" i="7"/>
  <c r="AC283" i="7"/>
  <c r="U283" i="7"/>
  <c r="AG282" i="7"/>
  <c r="AC282" i="7"/>
  <c r="U282" i="7"/>
  <c r="AG281" i="7"/>
  <c r="AC281" i="7"/>
  <c r="U281" i="7"/>
  <c r="AG280" i="7"/>
  <c r="AC280" i="7"/>
  <c r="U280" i="7"/>
  <c r="AG279" i="7"/>
  <c r="AC279" i="7"/>
  <c r="U279" i="7"/>
  <c r="AG278" i="7"/>
  <c r="AC278" i="7"/>
  <c r="U278" i="7"/>
  <c r="AG277" i="7"/>
  <c r="AC277" i="7"/>
  <c r="U277" i="7"/>
  <c r="AG276" i="7"/>
  <c r="AC276" i="7"/>
  <c r="U276" i="7"/>
  <c r="AG275" i="7"/>
  <c r="AC275" i="7"/>
  <c r="U275" i="7"/>
  <c r="AG274" i="7"/>
  <c r="AC274" i="7"/>
  <c r="U274" i="7"/>
  <c r="AG273" i="7"/>
  <c r="AC273" i="7"/>
  <c r="U273" i="7"/>
  <c r="AG272" i="7"/>
  <c r="AC272" i="7"/>
  <c r="U272" i="7"/>
  <c r="AG271" i="7"/>
  <c r="AC271" i="7"/>
  <c r="U271" i="7"/>
  <c r="AG270" i="7"/>
  <c r="AC270" i="7"/>
  <c r="U270" i="7"/>
  <c r="AG269" i="7"/>
  <c r="AC269" i="7"/>
  <c r="U269" i="7"/>
  <c r="AG268" i="7"/>
  <c r="AC268" i="7"/>
  <c r="U268" i="7"/>
  <c r="AG267" i="7"/>
  <c r="AC267" i="7"/>
  <c r="U267" i="7"/>
  <c r="AG266" i="7"/>
  <c r="AC266" i="7"/>
  <c r="U266" i="7"/>
  <c r="AG265" i="7"/>
  <c r="AC265" i="7"/>
  <c r="U265" i="7"/>
  <c r="AG264" i="7"/>
  <c r="AC264" i="7"/>
  <c r="U264" i="7"/>
  <c r="AG263" i="7"/>
  <c r="AC263" i="7"/>
  <c r="U263" i="7"/>
  <c r="AG262" i="7"/>
  <c r="AC262" i="7"/>
  <c r="U262" i="7"/>
  <c r="AG261" i="7"/>
  <c r="AC261" i="7"/>
  <c r="U261" i="7"/>
  <c r="AG260" i="7"/>
  <c r="AC260" i="7"/>
  <c r="U260" i="7"/>
  <c r="AG259" i="7"/>
  <c r="AC259" i="7"/>
  <c r="U259" i="7"/>
  <c r="AG258" i="7"/>
  <c r="AC258" i="7"/>
  <c r="U258" i="7"/>
  <c r="AG257" i="7"/>
  <c r="AC257" i="7"/>
  <c r="U257" i="7"/>
  <c r="AG256" i="7"/>
  <c r="AC256" i="7"/>
  <c r="U256" i="7"/>
  <c r="AG255" i="7"/>
  <c r="AC255" i="7"/>
  <c r="U255" i="7"/>
  <c r="AG254" i="7"/>
  <c r="AC254" i="7"/>
  <c r="U254" i="7"/>
  <c r="AG253" i="7"/>
  <c r="AC253" i="7"/>
  <c r="U253" i="7"/>
  <c r="AG252" i="7"/>
  <c r="AC252" i="7"/>
  <c r="U252" i="7"/>
  <c r="AG251" i="7"/>
  <c r="AC251" i="7"/>
  <c r="U251" i="7"/>
  <c r="AG250" i="7"/>
  <c r="AC250" i="7"/>
  <c r="U250" i="7"/>
  <c r="AG249" i="7"/>
  <c r="AC249" i="7"/>
  <c r="U249" i="7"/>
  <c r="AG248" i="7"/>
  <c r="AC248" i="7"/>
  <c r="U248" i="7"/>
  <c r="AG247" i="7"/>
  <c r="AC247" i="7"/>
  <c r="U247" i="7"/>
  <c r="AG246" i="7"/>
  <c r="AC246" i="7"/>
  <c r="U246" i="7"/>
  <c r="AG245" i="7"/>
  <c r="AC245" i="7"/>
  <c r="U245" i="7"/>
  <c r="AG244" i="7"/>
  <c r="AC244" i="7"/>
  <c r="U244" i="7"/>
  <c r="AG243" i="7"/>
  <c r="AC243" i="7"/>
  <c r="U243" i="7"/>
  <c r="AG242" i="7"/>
  <c r="AC242" i="7"/>
  <c r="U242" i="7"/>
  <c r="AG241" i="7"/>
  <c r="AC241" i="7"/>
  <c r="U241" i="7"/>
  <c r="AG240" i="7"/>
  <c r="AC240" i="7"/>
  <c r="U240" i="7"/>
  <c r="AG239" i="7"/>
  <c r="AC239" i="7"/>
  <c r="U239" i="7"/>
  <c r="AG238" i="7"/>
  <c r="AC238" i="7"/>
  <c r="U238" i="7"/>
  <c r="AG237" i="7"/>
  <c r="AC237" i="7"/>
  <c r="U237" i="7"/>
  <c r="AG236" i="7"/>
  <c r="AC236" i="7"/>
  <c r="U236" i="7"/>
  <c r="AG235" i="7"/>
  <c r="AC235" i="7"/>
  <c r="U235" i="7"/>
  <c r="AG234" i="7"/>
  <c r="AC234" i="7"/>
  <c r="U234" i="7"/>
  <c r="AG233" i="7"/>
  <c r="AC233" i="7"/>
  <c r="U233" i="7"/>
  <c r="AG232" i="7"/>
  <c r="AC232" i="7"/>
  <c r="U232" i="7"/>
  <c r="AG231" i="7"/>
  <c r="AC231" i="7"/>
  <c r="U231" i="7"/>
  <c r="AG230" i="7"/>
  <c r="AC230" i="7"/>
  <c r="U230" i="7"/>
  <c r="AG229" i="7"/>
  <c r="AC229" i="7"/>
  <c r="U229" i="7"/>
  <c r="AG228" i="7"/>
  <c r="AC228" i="7"/>
  <c r="U228" i="7"/>
  <c r="AG227" i="7"/>
  <c r="AC227" i="7"/>
  <c r="U227" i="7"/>
  <c r="AG226" i="7"/>
  <c r="AC226" i="7"/>
  <c r="U226" i="7"/>
  <c r="AG225" i="7"/>
  <c r="AC225" i="7"/>
  <c r="U225" i="7"/>
  <c r="AG224" i="7"/>
  <c r="AC224" i="7"/>
  <c r="U224" i="7"/>
  <c r="AG223" i="7"/>
  <c r="AC223" i="7"/>
  <c r="U223" i="7"/>
  <c r="AG222" i="7"/>
  <c r="AC222" i="7"/>
  <c r="U222" i="7"/>
  <c r="AG221" i="7"/>
  <c r="AC221" i="7"/>
  <c r="U221" i="7"/>
  <c r="AG220" i="7"/>
  <c r="AC220" i="7"/>
  <c r="U220" i="7"/>
  <c r="AG219" i="7"/>
  <c r="AC219" i="7"/>
  <c r="U219" i="7"/>
  <c r="AG218" i="7"/>
  <c r="AC218" i="7"/>
  <c r="U218" i="7"/>
  <c r="AG217" i="7"/>
  <c r="AC217" i="7"/>
  <c r="U217" i="7"/>
  <c r="AG216" i="7"/>
  <c r="AC216" i="7"/>
  <c r="U216" i="7"/>
  <c r="AG215" i="7"/>
  <c r="AC215" i="7"/>
  <c r="U215" i="7"/>
  <c r="AG214" i="7"/>
  <c r="AC214" i="7"/>
  <c r="U214" i="7"/>
  <c r="AG213" i="7"/>
  <c r="AC213" i="7"/>
  <c r="U213" i="7"/>
  <c r="AG212" i="7"/>
  <c r="AC212" i="7"/>
  <c r="U212" i="7"/>
  <c r="AG211" i="7"/>
  <c r="AC211" i="7"/>
  <c r="U211" i="7"/>
  <c r="AG210" i="7"/>
  <c r="AC210" i="7"/>
  <c r="U210" i="7"/>
  <c r="AG209" i="7"/>
  <c r="AC209" i="7"/>
  <c r="U209" i="7"/>
  <c r="AG208" i="7"/>
  <c r="AC208" i="7"/>
  <c r="U208" i="7"/>
  <c r="AG207" i="7"/>
  <c r="AC207" i="7"/>
  <c r="U207" i="7"/>
  <c r="AG206" i="7"/>
  <c r="AC206" i="7"/>
  <c r="U206" i="7"/>
  <c r="AG205" i="7"/>
  <c r="AC205" i="7"/>
  <c r="U205" i="7"/>
  <c r="AG204" i="7"/>
  <c r="AC204" i="7"/>
  <c r="U204" i="7"/>
  <c r="AG203" i="7"/>
  <c r="AC203" i="7"/>
  <c r="U203" i="7"/>
  <c r="AG202" i="7"/>
  <c r="AC202" i="7"/>
  <c r="U202" i="7"/>
  <c r="AG201" i="7"/>
  <c r="AC201" i="7"/>
  <c r="U201" i="7"/>
  <c r="AG200" i="7"/>
  <c r="AC200" i="7"/>
  <c r="U200" i="7"/>
  <c r="AG199" i="7"/>
  <c r="AC199" i="7"/>
  <c r="U199" i="7"/>
  <c r="AG198" i="7"/>
  <c r="AC198" i="7"/>
  <c r="U198" i="7"/>
  <c r="AG197" i="7"/>
  <c r="AC197" i="7"/>
  <c r="U197" i="7"/>
  <c r="AG196" i="7"/>
  <c r="AC196" i="7"/>
  <c r="U196" i="7"/>
  <c r="AG195" i="7"/>
  <c r="AC195" i="7"/>
  <c r="U195" i="7"/>
  <c r="AG194" i="7"/>
  <c r="AC194" i="7"/>
  <c r="U194" i="7"/>
  <c r="AG193" i="7"/>
  <c r="AC193" i="7"/>
  <c r="U193" i="7"/>
  <c r="AG192" i="7"/>
  <c r="AC192" i="7"/>
  <c r="U192" i="7"/>
  <c r="AG191" i="7"/>
  <c r="AC191" i="7"/>
  <c r="U191" i="7"/>
  <c r="AG190" i="7"/>
  <c r="AC190" i="7"/>
  <c r="U190" i="7"/>
  <c r="AG189" i="7"/>
  <c r="AC189" i="7"/>
  <c r="U189" i="7"/>
  <c r="AG188" i="7"/>
  <c r="AC188" i="7"/>
  <c r="U188" i="7"/>
  <c r="AG187" i="7"/>
  <c r="AC187" i="7"/>
  <c r="U187" i="7"/>
  <c r="AG186" i="7"/>
  <c r="AC186" i="7"/>
  <c r="U186" i="7"/>
  <c r="AG185" i="7"/>
  <c r="AC185" i="7"/>
  <c r="U185" i="7"/>
  <c r="AG184" i="7"/>
  <c r="AC184" i="7"/>
  <c r="U184" i="7"/>
  <c r="AG183" i="7"/>
  <c r="AC183" i="7"/>
  <c r="U183" i="7"/>
  <c r="AG182" i="7"/>
  <c r="AC182" i="7"/>
  <c r="U182" i="7"/>
  <c r="AG181" i="7"/>
  <c r="AC181" i="7"/>
  <c r="U181" i="7"/>
  <c r="AG180" i="7"/>
  <c r="AC180" i="7"/>
  <c r="U180" i="7"/>
  <c r="AG179" i="7"/>
  <c r="AC179" i="7"/>
  <c r="U179" i="7"/>
  <c r="AG178" i="7"/>
  <c r="AC178" i="7"/>
  <c r="U178" i="7"/>
  <c r="AG177" i="7"/>
  <c r="AC177" i="7"/>
  <c r="U177" i="7"/>
  <c r="AG176" i="7"/>
  <c r="AC176" i="7"/>
  <c r="U176" i="7"/>
  <c r="AG175" i="7"/>
  <c r="AC175" i="7"/>
  <c r="U175" i="7"/>
  <c r="AG174" i="7"/>
  <c r="AC174" i="7"/>
  <c r="U174" i="7"/>
  <c r="AG173" i="7"/>
  <c r="AC173" i="7"/>
  <c r="U173" i="7"/>
  <c r="AG172" i="7"/>
  <c r="AC172" i="7"/>
  <c r="U172" i="7"/>
  <c r="AG171" i="7"/>
  <c r="AC171" i="7"/>
  <c r="U171" i="7"/>
  <c r="AG170" i="7"/>
  <c r="AC170" i="7"/>
  <c r="U170" i="7"/>
  <c r="AG169" i="7"/>
  <c r="AC169" i="7"/>
  <c r="U169" i="7"/>
  <c r="AG168" i="7"/>
  <c r="AC168" i="7"/>
  <c r="U168" i="7"/>
  <c r="AG167" i="7"/>
  <c r="AC167" i="7"/>
  <c r="U167" i="7"/>
  <c r="AG166" i="7"/>
  <c r="AC166" i="7"/>
  <c r="U166" i="7"/>
  <c r="AG165" i="7"/>
  <c r="AC165" i="7"/>
  <c r="U165" i="7"/>
  <c r="AG164" i="7"/>
  <c r="AC164" i="7"/>
  <c r="U164" i="7"/>
  <c r="AG163" i="7"/>
  <c r="AC163" i="7"/>
  <c r="U163" i="7"/>
  <c r="AG162" i="7"/>
  <c r="AC162" i="7"/>
  <c r="U162" i="7"/>
  <c r="AG161" i="7"/>
  <c r="AC161" i="7"/>
  <c r="U161" i="7"/>
  <c r="AG160" i="7"/>
  <c r="AC160" i="7"/>
  <c r="U160" i="7"/>
  <c r="AG159" i="7"/>
  <c r="AC159" i="7"/>
  <c r="U159" i="7"/>
  <c r="AG158" i="7"/>
  <c r="AC158" i="7"/>
  <c r="U158" i="7"/>
  <c r="AG157" i="7"/>
  <c r="AC157" i="7"/>
  <c r="U157" i="7"/>
  <c r="AG156" i="7"/>
  <c r="AC156" i="7"/>
  <c r="U156" i="7"/>
  <c r="AG155" i="7"/>
  <c r="AC155" i="7"/>
  <c r="U155" i="7"/>
  <c r="AG154" i="7"/>
  <c r="AC154" i="7"/>
  <c r="U154" i="7"/>
  <c r="AG153" i="7"/>
  <c r="AC153" i="7"/>
  <c r="U153" i="7"/>
  <c r="AG152" i="7"/>
  <c r="AC152" i="7"/>
  <c r="U152" i="7"/>
  <c r="AG151" i="7"/>
  <c r="AC151" i="7"/>
  <c r="U151" i="7"/>
  <c r="AG150" i="7"/>
  <c r="AC150" i="7"/>
  <c r="U150" i="7"/>
  <c r="AG149" i="7"/>
  <c r="AC149" i="7"/>
  <c r="U149" i="7"/>
  <c r="AG148" i="7"/>
  <c r="AC148" i="7"/>
  <c r="U148" i="7"/>
  <c r="AG147" i="7"/>
  <c r="AC147" i="7"/>
  <c r="U147" i="7"/>
  <c r="AG146" i="7"/>
  <c r="AC146" i="7"/>
  <c r="U146" i="7"/>
  <c r="AG145" i="7"/>
  <c r="AC145" i="7"/>
  <c r="U145" i="7"/>
  <c r="AG144" i="7"/>
  <c r="AC144" i="7"/>
  <c r="U144" i="7"/>
  <c r="AG143" i="7"/>
  <c r="AC143" i="7"/>
  <c r="U143" i="7"/>
  <c r="AG142" i="7"/>
  <c r="AC142" i="7"/>
  <c r="U142" i="7"/>
  <c r="AG141" i="7"/>
  <c r="AC141" i="7"/>
  <c r="U141" i="7"/>
  <c r="AG140" i="7"/>
  <c r="AC140" i="7"/>
  <c r="U140" i="7"/>
  <c r="AG139" i="7"/>
  <c r="AC139" i="7"/>
  <c r="U139" i="7"/>
  <c r="AG138" i="7"/>
  <c r="AC138" i="7"/>
  <c r="U138" i="7"/>
  <c r="AG137" i="7"/>
  <c r="AC137" i="7"/>
  <c r="U137" i="7"/>
  <c r="AG136" i="7"/>
  <c r="AC136" i="7"/>
  <c r="U136" i="7"/>
  <c r="AG135" i="7"/>
  <c r="AC135" i="7"/>
  <c r="U135" i="7"/>
  <c r="AG134" i="7"/>
  <c r="AC134" i="7"/>
  <c r="U134" i="7"/>
  <c r="AG133" i="7"/>
  <c r="AC133" i="7"/>
  <c r="U133" i="7"/>
  <c r="AG132" i="7"/>
  <c r="AC132" i="7"/>
  <c r="U132" i="7"/>
  <c r="AG131" i="7"/>
  <c r="AC131" i="7"/>
  <c r="U131" i="7"/>
  <c r="AG130" i="7"/>
  <c r="AC130" i="7"/>
  <c r="U130" i="7"/>
  <c r="AG129" i="7"/>
  <c r="AC129" i="7"/>
  <c r="U129" i="7"/>
  <c r="AG128" i="7"/>
  <c r="AC128" i="7"/>
  <c r="U128" i="7"/>
  <c r="AG127" i="7"/>
  <c r="AC127" i="7"/>
  <c r="U127" i="7"/>
  <c r="AG126" i="7"/>
  <c r="AC126" i="7"/>
  <c r="U126" i="7"/>
  <c r="AG125" i="7"/>
  <c r="AC125" i="7"/>
  <c r="U125" i="7"/>
  <c r="AG124" i="7"/>
  <c r="AC124" i="7"/>
  <c r="U124" i="7"/>
  <c r="AG123" i="7"/>
  <c r="AC123" i="7"/>
  <c r="U123" i="7"/>
  <c r="AG122" i="7"/>
  <c r="AC122" i="7"/>
  <c r="U122" i="7"/>
  <c r="AG121" i="7"/>
  <c r="AC121" i="7"/>
  <c r="U121" i="7"/>
  <c r="AG120" i="7"/>
  <c r="AC120" i="7"/>
  <c r="U120" i="7"/>
  <c r="AG119" i="7"/>
  <c r="AC119" i="7"/>
  <c r="U119" i="7"/>
  <c r="AG118" i="7"/>
  <c r="AC118" i="7"/>
  <c r="U118" i="7"/>
  <c r="AG117" i="7"/>
  <c r="AC117" i="7"/>
  <c r="U117" i="7"/>
  <c r="AG116" i="7"/>
  <c r="AC116" i="7"/>
  <c r="U116" i="7"/>
  <c r="AG115" i="7"/>
  <c r="AC115" i="7"/>
  <c r="U115" i="7"/>
  <c r="AG114" i="7"/>
  <c r="AC114" i="7"/>
  <c r="U114" i="7"/>
  <c r="AG113" i="7"/>
  <c r="AC113" i="7"/>
  <c r="U113" i="7"/>
  <c r="AG112" i="7"/>
  <c r="AC112" i="7"/>
  <c r="U112" i="7"/>
  <c r="AG111" i="7"/>
  <c r="AC111" i="7"/>
  <c r="U111" i="7"/>
  <c r="AG110" i="7"/>
  <c r="AC110" i="7"/>
  <c r="U110" i="7"/>
  <c r="AG109" i="7"/>
  <c r="AC109" i="7"/>
  <c r="U109" i="7"/>
  <c r="AG108" i="7"/>
  <c r="AC108" i="7"/>
  <c r="U108" i="7"/>
  <c r="AG107" i="7"/>
  <c r="AC107" i="7"/>
  <c r="U107" i="7"/>
  <c r="AG106" i="7"/>
  <c r="AC106" i="7"/>
  <c r="U106" i="7"/>
  <c r="AG105" i="7"/>
  <c r="AC105" i="7"/>
  <c r="U105" i="7"/>
  <c r="AG104" i="7"/>
  <c r="AC104" i="7"/>
  <c r="U104" i="7"/>
  <c r="AG103" i="7"/>
  <c r="AC103" i="7"/>
  <c r="U103" i="7"/>
  <c r="AG102" i="7"/>
  <c r="AC102" i="7"/>
  <c r="U102" i="7"/>
  <c r="AG101" i="7"/>
  <c r="AC101" i="7"/>
  <c r="U101" i="7"/>
  <c r="AG100" i="7"/>
  <c r="AC100" i="7"/>
  <c r="U100" i="7"/>
  <c r="AG99" i="7"/>
  <c r="AC99" i="7"/>
  <c r="U99" i="7"/>
  <c r="AG98" i="7"/>
  <c r="AC98" i="7"/>
  <c r="U98" i="7"/>
  <c r="AG97" i="7"/>
  <c r="AC97" i="7"/>
  <c r="U97" i="7"/>
  <c r="AG96" i="7"/>
  <c r="AC96" i="7"/>
  <c r="U96" i="7"/>
  <c r="AG95" i="7"/>
  <c r="AC95" i="7"/>
  <c r="U95" i="7"/>
  <c r="AG94" i="7"/>
  <c r="AC94" i="7"/>
  <c r="U94" i="7"/>
  <c r="AG93" i="7"/>
  <c r="AC93" i="7"/>
  <c r="U93" i="7"/>
  <c r="AG92" i="7"/>
  <c r="AC92" i="7"/>
  <c r="U92" i="7"/>
  <c r="AG91" i="7"/>
  <c r="AC91" i="7"/>
  <c r="U91" i="7"/>
  <c r="AG90" i="7"/>
  <c r="AC90" i="7"/>
  <c r="U90" i="7"/>
  <c r="AG89" i="7"/>
  <c r="AC89" i="7"/>
  <c r="U89" i="7"/>
  <c r="AG88" i="7"/>
  <c r="AC88" i="7"/>
  <c r="U88" i="7"/>
  <c r="AG87" i="7"/>
  <c r="AC87" i="7"/>
  <c r="U87" i="7"/>
  <c r="AG86" i="7"/>
  <c r="AC86" i="7"/>
  <c r="U86" i="7"/>
  <c r="AG85" i="7"/>
  <c r="AC85" i="7"/>
  <c r="U85" i="7"/>
  <c r="AG84" i="7"/>
  <c r="AC84" i="7"/>
  <c r="U84" i="7"/>
  <c r="AG83" i="7"/>
  <c r="AC83" i="7"/>
  <c r="U83" i="7"/>
  <c r="AG82" i="7"/>
  <c r="AC82" i="7"/>
  <c r="U82" i="7"/>
  <c r="AG81" i="7"/>
  <c r="AC81" i="7"/>
  <c r="U81" i="7"/>
  <c r="AG80" i="7"/>
  <c r="AC80" i="7"/>
  <c r="U80" i="7"/>
  <c r="AG79" i="7"/>
  <c r="AC79" i="7"/>
  <c r="U79" i="7"/>
  <c r="AG78" i="7"/>
  <c r="AC78" i="7"/>
  <c r="U78" i="7"/>
  <c r="AG77" i="7"/>
  <c r="AC77" i="7"/>
  <c r="U77" i="7"/>
  <c r="AG76" i="7"/>
  <c r="AC76" i="7"/>
  <c r="U76" i="7"/>
  <c r="AG75" i="7"/>
  <c r="AC75" i="7"/>
  <c r="U75" i="7"/>
  <c r="AG74" i="7"/>
  <c r="AC74" i="7"/>
  <c r="U74" i="7"/>
  <c r="AG73" i="7"/>
  <c r="AC73" i="7"/>
  <c r="U73" i="7"/>
  <c r="AG72" i="7"/>
  <c r="AC72" i="7"/>
  <c r="U72" i="7"/>
  <c r="AG71" i="7"/>
  <c r="AC71" i="7"/>
  <c r="U71" i="7"/>
  <c r="AG70" i="7"/>
  <c r="AC70" i="7"/>
  <c r="U70" i="7"/>
  <c r="AG69" i="7"/>
  <c r="AC69" i="7"/>
  <c r="U69" i="7"/>
  <c r="AG68" i="7"/>
  <c r="AC68" i="7"/>
  <c r="U68" i="7"/>
  <c r="AG67" i="7"/>
  <c r="AC67" i="7"/>
  <c r="U67" i="7"/>
  <c r="AG66" i="7"/>
  <c r="AC66" i="7"/>
  <c r="U66" i="7"/>
  <c r="AG65" i="7"/>
  <c r="AC65" i="7"/>
  <c r="U65" i="7"/>
  <c r="AG64" i="7"/>
  <c r="AC64" i="7"/>
  <c r="U64" i="7"/>
  <c r="AG63" i="7"/>
  <c r="AC63" i="7"/>
  <c r="U63" i="7"/>
  <c r="AG62" i="7"/>
  <c r="AC62" i="7"/>
  <c r="U62" i="7"/>
  <c r="AG61" i="7"/>
  <c r="AC61" i="7"/>
  <c r="U61" i="7"/>
  <c r="AG60" i="7"/>
  <c r="AC60" i="7"/>
  <c r="U60" i="7"/>
  <c r="AG59" i="7"/>
  <c r="AC59" i="7"/>
  <c r="U59" i="7"/>
  <c r="AG58" i="7"/>
  <c r="AC58" i="7"/>
  <c r="U58" i="7"/>
  <c r="AG57" i="7"/>
  <c r="AC57" i="7"/>
  <c r="U57" i="7"/>
  <c r="AG56" i="7"/>
  <c r="AC56" i="7"/>
  <c r="U56" i="7"/>
  <c r="AG55" i="7"/>
  <c r="AC55" i="7"/>
  <c r="U55" i="7"/>
  <c r="AG54" i="7"/>
  <c r="AC54" i="7"/>
  <c r="U54" i="7"/>
  <c r="AG53" i="7"/>
  <c r="AC53" i="7"/>
  <c r="U53" i="7"/>
  <c r="AG52" i="7"/>
  <c r="AC52" i="7"/>
  <c r="U52" i="7"/>
  <c r="AG51" i="7"/>
  <c r="AC51" i="7"/>
  <c r="U51" i="7"/>
  <c r="AG50" i="7"/>
  <c r="AC50" i="7"/>
  <c r="U50" i="7"/>
  <c r="AG49" i="7"/>
  <c r="AC49" i="7"/>
  <c r="U49" i="7"/>
  <c r="AG48" i="7"/>
  <c r="AC48" i="7"/>
  <c r="U48" i="7"/>
  <c r="AG47" i="7"/>
  <c r="AC47" i="7"/>
  <c r="U47" i="7"/>
  <c r="AG46" i="7"/>
  <c r="AC46" i="7"/>
  <c r="U46" i="7"/>
  <c r="AG45" i="7"/>
  <c r="AC45" i="7"/>
  <c r="U45" i="7"/>
  <c r="AG44" i="7"/>
  <c r="AC44" i="7"/>
  <c r="U44" i="7"/>
  <c r="AG43" i="7"/>
  <c r="AC43" i="7"/>
  <c r="U43" i="7"/>
  <c r="AG42" i="7"/>
  <c r="AC42" i="7"/>
  <c r="U42" i="7"/>
  <c r="AG41" i="7"/>
  <c r="AC41" i="7"/>
  <c r="U41" i="7"/>
  <c r="AG40" i="7"/>
  <c r="AC40" i="7"/>
  <c r="U40" i="7"/>
  <c r="AG39" i="7"/>
  <c r="AC39" i="7"/>
  <c r="U39" i="7"/>
  <c r="AG38" i="7"/>
  <c r="AC38" i="7"/>
  <c r="U38" i="7"/>
  <c r="AG37" i="7"/>
  <c r="AC37" i="7"/>
  <c r="U37" i="7"/>
  <c r="AG36" i="7"/>
  <c r="AC36" i="7"/>
  <c r="U36" i="7"/>
  <c r="AG35" i="7"/>
  <c r="AC35" i="7"/>
  <c r="U35" i="7"/>
  <c r="AG34" i="7"/>
  <c r="AC34" i="7"/>
  <c r="U34" i="7"/>
  <c r="AG33" i="7"/>
  <c r="AC33" i="7"/>
  <c r="U33" i="7"/>
  <c r="AG32" i="7"/>
  <c r="AC32" i="7"/>
  <c r="U32" i="7"/>
  <c r="AG31" i="7"/>
  <c r="AC31" i="7"/>
  <c r="U31" i="7"/>
  <c r="AG30" i="7"/>
  <c r="AC30" i="7"/>
  <c r="U30" i="7"/>
  <c r="AG29" i="7"/>
  <c r="AC29" i="7"/>
  <c r="U29" i="7"/>
  <c r="AG28" i="7"/>
  <c r="AC28" i="7"/>
  <c r="U28" i="7"/>
  <c r="AG27" i="7"/>
  <c r="AC27" i="7"/>
  <c r="U27" i="7"/>
  <c r="AG26" i="7"/>
  <c r="AC26" i="7"/>
  <c r="U26" i="7"/>
  <c r="AG25" i="7"/>
  <c r="AC25" i="7"/>
  <c r="U25" i="7"/>
  <c r="AG24" i="7"/>
  <c r="AC24" i="7"/>
  <c r="U24" i="7"/>
  <c r="AG23" i="7"/>
  <c r="AC23" i="7"/>
  <c r="U23" i="7"/>
  <c r="AG22" i="7"/>
  <c r="AC22" i="7"/>
  <c r="U22" i="7"/>
  <c r="AG21" i="7"/>
  <c r="AC21" i="7"/>
  <c r="U21" i="7"/>
  <c r="AG20" i="7"/>
  <c r="AC20" i="7"/>
  <c r="U20" i="7"/>
  <c r="AG19" i="7"/>
  <c r="AC19" i="7"/>
  <c r="U19" i="7"/>
  <c r="AG18" i="7"/>
  <c r="AC18" i="7"/>
  <c r="U18" i="7"/>
  <c r="AG17" i="7"/>
  <c r="AC17" i="7"/>
  <c r="U17" i="7"/>
  <c r="AG16" i="7"/>
  <c r="AC16" i="7"/>
  <c r="U16" i="7"/>
  <c r="AG15" i="7"/>
  <c r="AC15" i="7"/>
  <c r="U15" i="7"/>
  <c r="AG14" i="7"/>
  <c r="AC14" i="7"/>
  <c r="U14" i="7"/>
  <c r="AG13" i="7"/>
  <c r="AC13" i="7"/>
  <c r="U13" i="7"/>
  <c r="AG12" i="7"/>
  <c r="AC12" i="7"/>
  <c r="U12" i="7"/>
  <c r="AG11" i="7"/>
  <c r="AC11" i="7"/>
  <c r="U11" i="7"/>
  <c r="AG10" i="7"/>
  <c r="AC10" i="7"/>
  <c r="U10" i="7"/>
  <c r="AG9" i="7"/>
  <c r="AC9" i="7"/>
  <c r="U9" i="7"/>
  <c r="AG8" i="7"/>
  <c r="AC8" i="7"/>
  <c r="U8" i="7"/>
  <c r="AF346" i="1" l="1"/>
  <c r="AF345" i="1"/>
  <c r="AF344" i="1"/>
  <c r="AF343" i="1"/>
  <c r="AF342" i="1"/>
  <c r="F342" i="1"/>
  <c r="AF341" i="1"/>
  <c r="AF340" i="1"/>
  <c r="AF339" i="1"/>
  <c r="AF338" i="1"/>
  <c r="AF337" i="1"/>
  <c r="AF336" i="1"/>
  <c r="AF335" i="1"/>
  <c r="AF334" i="1"/>
  <c r="AF333" i="1"/>
  <c r="AF332" i="1"/>
  <c r="AF331" i="1"/>
  <c r="AF330" i="1"/>
  <c r="AF329" i="1"/>
  <c r="AF328" i="1"/>
  <c r="AF327" i="1"/>
  <c r="AF326" i="1"/>
  <c r="AF325" i="1"/>
  <c r="AF324" i="1"/>
  <c r="AF323" i="1"/>
  <c r="AF322" i="1"/>
  <c r="AF321" i="1"/>
  <c r="AF320" i="1"/>
  <c r="AF319" i="1"/>
  <c r="AF318" i="1"/>
  <c r="AF317" i="1"/>
  <c r="AF316" i="1"/>
  <c r="AF315" i="1"/>
  <c r="AF314" i="1"/>
  <c r="AF313" i="1"/>
  <c r="AF312" i="1"/>
  <c r="AF311" i="1"/>
  <c r="AF310" i="1"/>
  <c r="AF309" i="1"/>
  <c r="AF308" i="1"/>
  <c r="AF307" i="1"/>
  <c r="AF306" i="1"/>
  <c r="AF305" i="1"/>
  <c r="AF304" i="1"/>
  <c r="AF303" i="1"/>
  <c r="AF302" i="1"/>
  <c r="AF301" i="1"/>
  <c r="AF300" i="1"/>
  <c r="AF299" i="1"/>
  <c r="AF298" i="1"/>
  <c r="AF297" i="1"/>
  <c r="AF296" i="1"/>
  <c r="AF295" i="1"/>
  <c r="AF294" i="1"/>
  <c r="AF293" i="1"/>
  <c r="AF292" i="1"/>
  <c r="AF291" i="1"/>
  <c r="AF290" i="1"/>
  <c r="AF289" i="1"/>
  <c r="AF288" i="1"/>
  <c r="AF287" i="1"/>
  <c r="AF286" i="1"/>
  <c r="AF285" i="1"/>
  <c r="AF284" i="1"/>
  <c r="AF283" i="1"/>
  <c r="AF282" i="1"/>
  <c r="AF281" i="1"/>
  <c r="AF280" i="1"/>
  <c r="AF279" i="1"/>
  <c r="AF278" i="1"/>
  <c r="AF277" i="1"/>
  <c r="AF276" i="1"/>
  <c r="AF275" i="1"/>
  <c r="AF274" i="1"/>
  <c r="AF273" i="1"/>
  <c r="AF272" i="1"/>
  <c r="AF271" i="1"/>
  <c r="AF270" i="1"/>
  <c r="AF269" i="1"/>
  <c r="AF268" i="1"/>
  <c r="AF267" i="1"/>
  <c r="AF265" i="1"/>
  <c r="AF264" i="1"/>
  <c r="AF263" i="1"/>
  <c r="AF262" i="1"/>
  <c r="AF261" i="1"/>
  <c r="AF260" i="1"/>
  <c r="AF259" i="1"/>
  <c r="AF258" i="1"/>
  <c r="AF257" i="1"/>
  <c r="AF255" i="1"/>
  <c r="AF254" i="1"/>
  <c r="AF253" i="1"/>
  <c r="AF252" i="1"/>
  <c r="AF251" i="1"/>
  <c r="AF250" i="1"/>
  <c r="AF249" i="1"/>
  <c r="AF248" i="1"/>
  <c r="AF247" i="1"/>
  <c r="AF246" i="1"/>
  <c r="AF245" i="1"/>
  <c r="AF244" i="1"/>
  <c r="AF243" i="1"/>
  <c r="AF242" i="1"/>
  <c r="AF241" i="1"/>
  <c r="AF240" i="1"/>
  <c r="AF239" i="1"/>
  <c r="AF238" i="1"/>
  <c r="AF237" i="1"/>
  <c r="AF236" i="1"/>
  <c r="AF235" i="1"/>
  <c r="AF234" i="1"/>
  <c r="AF233" i="1"/>
  <c r="AF232" i="1"/>
  <c r="AF231" i="1"/>
  <c r="AF230" i="1"/>
  <c r="AF229" i="1"/>
  <c r="AF228" i="1"/>
  <c r="AF226" i="1"/>
  <c r="AF225" i="1"/>
  <c r="AF223" i="1"/>
  <c r="AF222" i="1"/>
  <c r="AF221" i="1"/>
  <c r="AF220" i="1"/>
  <c r="AF219" i="1"/>
  <c r="AF218" i="1"/>
  <c r="AF217" i="1"/>
  <c r="AF216" i="1"/>
  <c r="AF215" i="1"/>
  <c r="AF214" i="1"/>
  <c r="AF213" i="1"/>
  <c r="AF212" i="1"/>
  <c r="AF211" i="1"/>
  <c r="AF210" i="1"/>
  <c r="AF209" i="1"/>
  <c r="AF208" i="1"/>
  <c r="AF207" i="1"/>
  <c r="AF206" i="1"/>
  <c r="AF205" i="1"/>
  <c r="AF204" i="1"/>
  <c r="AF203" i="1"/>
  <c r="AF202" i="1"/>
  <c r="AF201" i="1"/>
  <c r="AF200" i="1"/>
  <c r="AF199" i="1"/>
  <c r="AF198" i="1"/>
  <c r="AF197" i="1"/>
  <c r="AF196" i="1"/>
  <c r="AF195" i="1"/>
  <c r="AF194" i="1"/>
  <c r="AF193" i="1"/>
  <c r="AF192" i="1"/>
  <c r="AF191" i="1"/>
  <c r="AF190" i="1"/>
  <c r="AF189" i="1"/>
  <c r="AF188" i="1"/>
  <c r="AF187" i="1"/>
  <c r="AF151" i="1"/>
  <c r="AF150" i="1"/>
  <c r="AF149" i="1"/>
  <c r="AF148" i="1"/>
  <c r="AF147" i="1"/>
  <c r="AF146" i="1"/>
  <c r="AF145" i="1"/>
  <c r="AF144" i="1"/>
  <c r="AF143" i="1"/>
  <c r="AF142" i="1"/>
  <c r="AF141" i="1"/>
  <c r="AF140" i="1"/>
  <c r="AF139" i="1"/>
  <c r="AF138" i="1"/>
  <c r="AF137" i="1"/>
  <c r="AF136" i="1"/>
  <c r="AF135" i="1"/>
  <c r="AF134" i="1"/>
  <c r="AF133" i="1"/>
  <c r="AF132" i="1"/>
  <c r="AF131" i="1"/>
  <c r="AF130" i="1"/>
  <c r="AF129" i="1"/>
  <c r="AF128" i="1"/>
  <c r="AF127" i="1"/>
  <c r="AF126" i="1"/>
  <c r="AF125" i="1"/>
  <c r="AF124" i="1"/>
  <c r="AF123" i="1"/>
  <c r="AF122" i="1"/>
  <c r="AF121" i="1"/>
  <c r="AF120" i="1"/>
  <c r="AF119" i="1"/>
  <c r="AF118" i="1"/>
  <c r="AF117" i="1"/>
  <c r="AF116" i="1"/>
  <c r="AF115" i="1"/>
  <c r="AF114" i="1"/>
  <c r="AF113" i="1"/>
  <c r="AF112" i="1"/>
  <c r="AF111" i="1"/>
  <c r="AF110" i="1"/>
  <c r="AF109" i="1"/>
  <c r="AF108" i="1"/>
  <c r="AF107" i="1"/>
  <c r="AF105" i="1"/>
  <c r="AF104" i="1"/>
  <c r="AF103" i="1"/>
  <c r="AF102" i="1"/>
  <c r="AF101" i="1"/>
  <c r="AF100" i="1"/>
  <c r="AF99" i="1"/>
  <c r="AF98" i="1"/>
  <c r="AF97" i="1"/>
  <c r="AF96" i="1"/>
  <c r="AF95" i="1"/>
  <c r="AF94" i="1"/>
  <c r="AF93" i="1"/>
  <c r="AF92" i="1"/>
  <c r="AF91" i="1"/>
  <c r="AF90" i="1"/>
  <c r="AF89" i="1"/>
  <c r="AF88" i="1"/>
  <c r="AF87" i="1"/>
  <c r="AF86" i="1"/>
  <c r="AF85" i="1"/>
  <c r="AF84" i="1"/>
  <c r="AF83" i="1"/>
  <c r="AF82" i="1"/>
  <c r="AF81" i="1"/>
  <c r="AF80" i="1"/>
  <c r="AF79" i="1"/>
  <c r="AF78" i="1"/>
  <c r="AF77" i="1"/>
  <c r="AF76" i="1"/>
  <c r="AF75" i="1"/>
  <c r="AF74" i="1"/>
  <c r="AF73" i="1"/>
  <c r="AF72" i="1"/>
  <c r="AF71" i="1"/>
  <c r="AF70" i="1"/>
  <c r="AF69" i="1"/>
  <c r="AF68" i="1"/>
  <c r="AF67" i="1"/>
  <c r="AF66" i="1"/>
  <c r="AF65" i="1"/>
  <c r="AF64" i="1"/>
  <c r="AF63" i="1"/>
  <c r="AF62" i="1"/>
  <c r="AF61" i="1"/>
  <c r="AF60" i="1"/>
  <c r="AF59" i="1"/>
  <c r="AF58" i="1"/>
  <c r="AF57" i="1"/>
  <c r="AF56" i="1"/>
  <c r="AF55" i="1"/>
  <c r="AF54" i="1"/>
  <c r="AF53" i="1"/>
  <c r="AF52" i="1"/>
  <c r="AF51" i="1"/>
  <c r="AF50" i="1"/>
  <c r="AF49" i="1"/>
  <c r="AF48" i="1"/>
  <c r="AF47" i="1"/>
  <c r="AF46" i="1"/>
  <c r="AF45" i="1"/>
  <c r="AF44" i="1"/>
  <c r="AF43" i="1"/>
  <c r="AF42" i="1"/>
  <c r="AF41" i="1"/>
  <c r="AF40" i="1"/>
  <c r="AF39" i="1"/>
  <c r="AF38" i="1"/>
  <c r="AF37" i="1"/>
  <c r="AF36" i="1"/>
  <c r="AF35" i="1"/>
  <c r="AF34" i="1"/>
  <c r="AF33" i="1"/>
  <c r="AF32" i="1"/>
  <c r="AF31" i="1"/>
  <c r="AF30" i="1"/>
  <c r="AF29" i="1"/>
  <c r="AF28" i="1"/>
  <c r="AF27" i="1"/>
  <c r="AF26" i="1"/>
  <c r="AF25" i="1"/>
  <c r="AF24" i="1"/>
  <c r="AF23" i="1"/>
  <c r="AF22" i="1"/>
  <c r="AF21" i="1"/>
  <c r="AF20" i="1"/>
  <c r="AF19" i="1"/>
  <c r="AF18" i="1"/>
  <c r="AF17" i="1"/>
  <c r="AF16" i="1"/>
  <c r="AF15" i="1"/>
  <c r="AF14" i="1"/>
  <c r="AF13" i="1"/>
  <c r="AF12" i="1"/>
  <c r="AF11" i="1"/>
  <c r="AF10" i="1"/>
  <c r="AF9" i="1"/>
  <c r="AF8" i="1"/>
</calcChain>
</file>

<file path=xl/sharedStrings.xml><?xml version="1.0" encoding="utf-8"?>
<sst xmlns="http://schemas.openxmlformats.org/spreadsheetml/2006/main" count="6696" uniqueCount="2120">
  <si>
    <r>
      <t xml:space="preserve">State Risk Matrix </t>
    </r>
    <r>
      <rPr>
        <b/>
        <i/>
        <sz val="9"/>
        <color theme="1"/>
        <rFont val="Calibri"/>
        <family val="2"/>
        <scheme val="minor"/>
      </rPr>
      <t>DAMAGE LOSS MODELS</t>
    </r>
  </si>
  <si>
    <t>Higer Risk Threshold</t>
  </si>
  <si>
    <t>Top10</t>
  </si>
  <si>
    <t>Top 10</t>
  </si>
  <si>
    <t>&gt; $ 5M</t>
  </si>
  <si>
    <t>&gt; 10%</t>
  </si>
  <si>
    <t>&gt; $20K</t>
  </si>
  <si>
    <t>&gt; $15K</t>
  </si>
  <si>
    <t>&gt; $17K</t>
  </si>
  <si>
    <t>&gt; $12K</t>
  </si>
  <si>
    <t>&gt; 100</t>
  </si>
  <si>
    <t>&gt; 15%</t>
  </si>
  <si>
    <t>&gt;30%</t>
  </si>
  <si>
    <t>&gt; 30%</t>
  </si>
  <si>
    <t>&gt; 35%</t>
  </si>
  <si>
    <t>&gt; 250</t>
  </si>
  <si>
    <t>&gt; 20</t>
  </si>
  <si>
    <t>&gt; 30</t>
  </si>
  <si>
    <t>&gt; 50%</t>
  </si>
  <si>
    <t>&gt; 20%</t>
  </si>
  <si>
    <t>&lt; 50%</t>
  </si>
  <si>
    <t>Statewide Statistics</t>
  </si>
  <si>
    <t>The data sources  are listed at the bottom of the table</t>
  </si>
  <si>
    <r>
      <t>High-Risk Floodplain Exposure (WV Flood Tool Classification)</t>
    </r>
    <r>
      <rPr>
        <b/>
        <vertAlign val="superscript"/>
        <sz val="11"/>
        <color theme="2"/>
        <rFont val="Calibri"/>
        <family val="2"/>
        <scheme val="minor"/>
      </rPr>
      <t>1</t>
    </r>
  </si>
  <si>
    <r>
      <t>BUILDING DAMAGE LOSS ESTIMATES (TEIF, Damage Dollar, Damage Percent)</t>
    </r>
    <r>
      <rPr>
        <b/>
        <vertAlign val="superscript"/>
        <sz val="11"/>
        <rFont val="Calibri"/>
        <family val="2"/>
        <scheme val="minor"/>
      </rPr>
      <t>2</t>
    </r>
  </si>
  <si>
    <r>
      <t>MINUS RATED STRUCTURES</t>
    </r>
    <r>
      <rPr>
        <b/>
        <vertAlign val="superscript"/>
        <sz val="11"/>
        <rFont val="Calibri"/>
        <family val="2"/>
        <scheme val="minor"/>
      </rPr>
      <t>3</t>
    </r>
  </si>
  <si>
    <r>
      <t>POPULATION DISPLACEMENT / SHORT-TERM SHELTER NEEDS</t>
    </r>
    <r>
      <rPr>
        <vertAlign val="superscript"/>
        <sz val="11"/>
        <rFont val="Calibri"/>
        <family val="2"/>
        <scheme val="minor"/>
      </rPr>
      <t>4</t>
    </r>
  </si>
  <si>
    <t>Community Information</t>
  </si>
  <si>
    <t>Residential</t>
  </si>
  <si>
    <t>Commerical</t>
  </si>
  <si>
    <t>Other</t>
  </si>
  <si>
    <t>Building Total Exposure in Floodplain (TEIF)</t>
  </si>
  <si>
    <t>Building Counts by Damage Categories</t>
  </si>
  <si>
    <t>Building Mean and Median Damage Estimates</t>
  </si>
  <si>
    <t>Building Percent Damage Estimates</t>
  </si>
  <si>
    <t>Other Estimates</t>
  </si>
  <si>
    <t>Minus Rated</t>
  </si>
  <si>
    <t>MIinus Rated With Firm Status</t>
  </si>
  <si>
    <t>Census Population</t>
  </si>
  <si>
    <t>Floodplain Population and Households</t>
  </si>
  <si>
    <t>Displaced Population</t>
  </si>
  <si>
    <t>Short-Term Shelter Needs</t>
  </si>
  <si>
    <t>Owner Occupied</t>
  </si>
  <si>
    <t>CID</t>
  </si>
  <si>
    <t>Community Name</t>
  </si>
  <si>
    <t>County</t>
  </si>
  <si>
    <t>Incorporated/Unincorporated</t>
  </si>
  <si>
    <t>WV RPDC Region</t>
  </si>
  <si>
    <t>Count Residential</t>
  </si>
  <si>
    <t>Value Residential</t>
  </si>
  <si>
    <t>Count Commercial</t>
  </si>
  <si>
    <t>Value Commercial</t>
  </si>
  <si>
    <t>Count Other</t>
  </si>
  <si>
    <t>Value Other</t>
  </si>
  <si>
    <t>Count Total</t>
  </si>
  <si>
    <t>Value Total</t>
  </si>
  <si>
    <t>TEIF Loss Total</t>
  </si>
  <si>
    <t>TEIF Loss Ratio Total</t>
  </si>
  <si>
    <t>Building County High-Risk Advisory Zone</t>
  </si>
  <si>
    <t>&lt; $1K or No Depth Value</t>
  </si>
  <si>
    <t>$1K-$50K</t>
  </si>
  <si>
    <t>$50K-$100K</t>
  </si>
  <si>
    <t>&gt; $100K</t>
  </si>
  <si>
    <t>Average Building Damage Value ($) &gt;= $1K Damage</t>
  </si>
  <si>
    <t>Median Building Damage Value ($) &gt;= $1K Damage</t>
  </si>
  <si>
    <t>Total Damage Value ($) &gt;= $1K Damage</t>
  </si>
  <si>
    <t>Total # of Buildings &gt;= $1K Damage</t>
  </si>
  <si>
    <t>Average Dollar Damage</t>
  </si>
  <si>
    <t>Median Dollar Damage</t>
  </si>
  <si>
    <t>Total Building in High Risk Flood Zone</t>
  </si>
  <si>
    <t>&lt;1 % or No Depth Value</t>
  </si>
  <si>
    <t>1-10% (Slight Damage)</t>
  </si>
  <si>
    <t>10-50% (Moderate Damage)</t>
  </si>
  <si>
    <t>50-100% (Substantial Damage)</t>
  </si>
  <si>
    <t>&gt; 50% SD of Total Buildings</t>
  </si>
  <si>
    <t>Average Percent Damage</t>
  </si>
  <si>
    <t>Median Percent Damage</t>
  </si>
  <si>
    <t>Average Building Damage Percent (%) &gt;= 1% Damage</t>
  </si>
  <si>
    <t>Median Building Damage Percent (%) &gt;= 1% Damage</t>
  </si>
  <si>
    <t>Total # of Buildings &gt;= 1% Damage</t>
  </si>
  <si>
    <t>High Damage Count (BldgDmgPct &gt;= 50% OR BldgLossUSD &gt;  $10k)</t>
  </si>
  <si>
    <t>Debris Damage Total (tons)</t>
  </si>
  <si>
    <t>&lt; Minus 1 ft. or No Depth Value</t>
  </si>
  <si>
    <t>Minus 1-5 ft</t>
  </si>
  <si>
    <t>Minus 5-10 ft</t>
  </si>
  <si>
    <t xml:space="preserve"> &gt; Minus 10 ft</t>
  </si>
  <si>
    <t>Average Value of Minus Rated Structures</t>
  </si>
  <si>
    <t>Median Value of Minus Rated Structures</t>
  </si>
  <si>
    <t>Total # of Minus Rated Structures</t>
  </si>
  <si>
    <t>&gt;= Minus 1 ft. and Pre-FIRM</t>
  </si>
  <si>
    <t>&gt;= Minus 1 ft. and Post-FIRM</t>
  </si>
  <si>
    <t>&gt;= Minus 1 ft. and Unknown Building Year</t>
  </si>
  <si>
    <t>MINUS-RATED &gt; 2 &amp; POST-FIRM</t>
  </si>
  <si>
    <t>MINUS-RATED &gt; 2 &amp; BLDG YEAR UNKNOWN</t>
  </si>
  <si>
    <t>Total Community Population</t>
  </si>
  <si>
    <t>Average Residential Household Size</t>
  </si>
  <si>
    <t>Population Residing in High Risk Flood Zone</t>
  </si>
  <si>
    <t>Percentage of Population Residing in High Risk Flood Zone</t>
  </si>
  <si>
    <t>Percentage of Population in Flood Zones Displaced</t>
  </si>
  <si>
    <t>Number of Households with innundation water depth &gt;= 1 foot</t>
  </si>
  <si>
    <t>Estimated Population in Need of Short Term Shelter</t>
  </si>
  <si>
    <t>Percentage of Population in Flood Zones in Need of Shelter</t>
  </si>
  <si>
    <t>Companion Dogs Shelter Need</t>
  </si>
  <si>
    <t>Companion Cats Shelter Need</t>
  </si>
  <si>
    <t>Percentage of Owner-Occupied Homes</t>
  </si>
  <si>
    <t>Anawalt</t>
  </si>
  <si>
    <t>MCDOWELL</t>
  </si>
  <si>
    <t>Incorporated</t>
  </si>
  <si>
    <t>$627K</t>
  </si>
  <si>
    <t xml:space="preserve">$37K </t>
  </si>
  <si>
    <t xml:space="preserve">$95K </t>
  </si>
  <si>
    <t xml:space="preserve">$758K </t>
  </si>
  <si>
    <t>$4K</t>
  </si>
  <si>
    <t>$3K</t>
  </si>
  <si>
    <t>$107K</t>
  </si>
  <si>
    <t>$15K</t>
  </si>
  <si>
    <t>$11K</t>
  </si>
  <si>
    <t>Bradshaw</t>
  </si>
  <si>
    <t>$912K</t>
  </si>
  <si>
    <t xml:space="preserve">$136K </t>
  </si>
  <si>
    <t xml:space="preserve">$10,686K </t>
  </si>
  <si>
    <t xml:space="preserve">$11,725K </t>
  </si>
  <si>
    <t>$34K</t>
  </si>
  <si>
    <t>$917K</t>
  </si>
  <si>
    <t>$534K</t>
  </si>
  <si>
    <t>$18K</t>
  </si>
  <si>
    <t>Davy</t>
  </si>
  <si>
    <t>$930K</t>
  </si>
  <si>
    <t xml:space="preserve">$28K </t>
  </si>
  <si>
    <t xml:space="preserve">$308K </t>
  </si>
  <si>
    <t xml:space="preserve">$1,266K </t>
  </si>
  <si>
    <t>$6K</t>
  </si>
  <si>
    <t>$5K</t>
  </si>
  <si>
    <t>$245K</t>
  </si>
  <si>
    <t>z</t>
  </si>
  <si>
    <t>$20K</t>
  </si>
  <si>
    <t>$16K</t>
  </si>
  <si>
    <t>Gary</t>
  </si>
  <si>
    <t>$3,674K</t>
  </si>
  <si>
    <t xml:space="preserve">$784K </t>
  </si>
  <si>
    <t xml:space="preserve">$1,592K </t>
  </si>
  <si>
    <t xml:space="preserve">$8,039K </t>
  </si>
  <si>
    <t>$626K</t>
  </si>
  <si>
    <t>$19K</t>
  </si>
  <si>
    <t>$13K</t>
  </si>
  <si>
    <t>Iaeger</t>
  </si>
  <si>
    <t>$957K</t>
  </si>
  <si>
    <t xml:space="preserve">$747K </t>
  </si>
  <si>
    <t xml:space="preserve">$13,369K </t>
  </si>
  <si>
    <t xml:space="preserve">$15,073K </t>
  </si>
  <si>
    <t>$14K</t>
  </si>
  <si>
    <t>$577K</t>
  </si>
  <si>
    <t>$502K</t>
  </si>
  <si>
    <t>Keystone</t>
  </si>
  <si>
    <t>$1,215K</t>
  </si>
  <si>
    <t xml:space="preserve">$608K </t>
  </si>
  <si>
    <t xml:space="preserve">$1,334K </t>
  </si>
  <si>
    <t xml:space="preserve">$3,157K </t>
  </si>
  <si>
    <t>$7K</t>
  </si>
  <si>
    <t>$510K</t>
  </si>
  <si>
    <t>$40K</t>
  </si>
  <si>
    <t>$17K</t>
  </si>
  <si>
    <t>Kimball</t>
  </si>
  <si>
    <t>$579K</t>
  </si>
  <si>
    <t xml:space="preserve">$198K </t>
  </si>
  <si>
    <t xml:space="preserve">$1,798K </t>
  </si>
  <si>
    <t xml:space="preserve">$2,575K </t>
  </si>
  <si>
    <t>$8K</t>
  </si>
  <si>
    <t>$321K</t>
  </si>
  <si>
    <t>McDowell County*</t>
  </si>
  <si>
    <t>Unincorporated</t>
  </si>
  <si>
    <t>$37,305K</t>
  </si>
  <si>
    <t xml:space="preserve">$7,892K </t>
  </si>
  <si>
    <t xml:space="preserve">$21,171K </t>
  </si>
  <si>
    <t xml:space="preserve">$66,577K </t>
  </si>
  <si>
    <t>$6,404K</t>
  </si>
  <si>
    <t>$28K</t>
  </si>
  <si>
    <t>Northfork</t>
  </si>
  <si>
    <t>$1,304K</t>
  </si>
  <si>
    <t xml:space="preserve">$2,197K </t>
  </si>
  <si>
    <t xml:space="preserve">$1,158K </t>
  </si>
  <si>
    <t xml:space="preserve">$4,718K </t>
  </si>
  <si>
    <t>$677K</t>
  </si>
  <si>
    <t>$41K</t>
  </si>
  <si>
    <t>War</t>
  </si>
  <si>
    <t>$2,225K</t>
  </si>
  <si>
    <t xml:space="preserve">$1,202K </t>
  </si>
  <si>
    <t xml:space="preserve">$10,730K </t>
  </si>
  <si>
    <t xml:space="preserve">$14,156K </t>
  </si>
  <si>
    <t>$500K</t>
  </si>
  <si>
    <t>$53K</t>
  </si>
  <si>
    <t>$21K</t>
  </si>
  <si>
    <t>Welch</t>
  </si>
  <si>
    <t>$8,074K</t>
  </si>
  <si>
    <t xml:space="preserve">$20,807K </t>
  </si>
  <si>
    <t xml:space="preserve">$7,488K </t>
  </si>
  <si>
    <t xml:space="preserve">$37,876K </t>
  </si>
  <si>
    <t>$1,632K</t>
  </si>
  <si>
    <t>$254K</t>
  </si>
  <si>
    <t>$57,799K</t>
  </si>
  <si>
    <t xml:space="preserve">$34,635K </t>
  </si>
  <si>
    <t xml:space="preserve">$69,858K </t>
  </si>
  <si>
    <t xml:space="preserve">$166,061K </t>
  </si>
  <si>
    <t>$12,514K</t>
  </si>
  <si>
    <t>$63K</t>
  </si>
  <si>
    <t>Bluefield</t>
  </si>
  <si>
    <t>MERCER</t>
  </si>
  <si>
    <t>$27K</t>
  </si>
  <si>
    <t xml:space="preserve">$4K </t>
  </si>
  <si>
    <t xml:space="preserve">$0K </t>
  </si>
  <si>
    <t xml:space="preserve">$31K </t>
  </si>
  <si>
    <t>$0K</t>
  </si>
  <si>
    <t>Bramwell</t>
  </si>
  <si>
    <t>$1,550K</t>
  </si>
  <si>
    <t xml:space="preserve">$512K </t>
  </si>
  <si>
    <t xml:space="preserve">$498K </t>
  </si>
  <si>
    <t xml:space="preserve">$2,561K </t>
  </si>
  <si>
    <t>$59K</t>
  </si>
  <si>
    <t>$69K</t>
  </si>
  <si>
    <t>Mercer County*</t>
  </si>
  <si>
    <t>$66,844K</t>
  </si>
  <si>
    <t xml:space="preserve">$31,427K </t>
  </si>
  <si>
    <t xml:space="preserve">$46,654K </t>
  </si>
  <si>
    <t xml:space="preserve">$145,118K </t>
  </si>
  <si>
    <t>$5,456K</t>
  </si>
  <si>
    <t>$128K</t>
  </si>
  <si>
    <t>$26K</t>
  </si>
  <si>
    <t>Oakvale</t>
  </si>
  <si>
    <t>$484K</t>
  </si>
  <si>
    <t xml:space="preserve">$484K </t>
  </si>
  <si>
    <t>$2K</t>
  </si>
  <si>
    <t>$9K</t>
  </si>
  <si>
    <t>Princeton</t>
  </si>
  <si>
    <t>$7,804K</t>
  </si>
  <si>
    <t xml:space="preserve">$37,962K </t>
  </si>
  <si>
    <t xml:space="preserve">$33,346K </t>
  </si>
  <si>
    <t xml:space="preserve">$79,257K </t>
  </si>
  <si>
    <t>$366K</t>
  </si>
  <si>
    <t>$151K</t>
  </si>
  <si>
    <t>$105K</t>
  </si>
  <si>
    <t>$76,709K</t>
  </si>
  <si>
    <t xml:space="preserve">$69,905K </t>
  </si>
  <si>
    <t xml:space="preserve">$80,498K </t>
  </si>
  <si>
    <t xml:space="preserve">$227,451K </t>
  </si>
  <si>
    <t>$5,883K</t>
  </si>
  <si>
    <t>Alderson**</t>
  </si>
  <si>
    <t>MONROE</t>
  </si>
  <si>
    <t>Split</t>
  </si>
  <si>
    <t>$2,201K</t>
  </si>
  <si>
    <t xml:space="preserve">$454K </t>
  </si>
  <si>
    <t xml:space="preserve">$402K </t>
  </si>
  <si>
    <t xml:space="preserve">$3,240K </t>
  </si>
  <si>
    <t>$385K</t>
  </si>
  <si>
    <t>$45K</t>
  </si>
  <si>
    <t>$38K</t>
  </si>
  <si>
    <t>Monroe County*</t>
  </si>
  <si>
    <t>$17,523K</t>
  </si>
  <si>
    <t xml:space="preserve">$2,094K </t>
  </si>
  <si>
    <t xml:space="preserve">$14,409K </t>
  </si>
  <si>
    <t xml:space="preserve">$34,027K </t>
  </si>
  <si>
    <t>$1,028K</t>
  </si>
  <si>
    <t>$43K</t>
  </si>
  <si>
    <t>Peterstown</t>
  </si>
  <si>
    <t>$845K</t>
  </si>
  <si>
    <t xml:space="preserve">$513K </t>
  </si>
  <si>
    <t xml:space="preserve">$610K </t>
  </si>
  <si>
    <t xml:space="preserve">$1,968K </t>
  </si>
  <si>
    <t>$106K</t>
  </si>
  <si>
    <t>$49K</t>
  </si>
  <si>
    <t>$36K</t>
  </si>
  <si>
    <t>$20,570K</t>
  </si>
  <si>
    <t xml:space="preserve">$3,061K </t>
  </si>
  <si>
    <t xml:space="preserve">$15,421K </t>
  </si>
  <si>
    <t xml:space="preserve">$39,234K </t>
  </si>
  <si>
    <t>$1,519K</t>
  </si>
  <si>
    <t>$46K</t>
  </si>
  <si>
    <t>Beckley</t>
  </si>
  <si>
    <t>RALEIGH</t>
  </si>
  <si>
    <t>$284K</t>
  </si>
  <si>
    <t xml:space="preserve">$3,467K </t>
  </si>
  <si>
    <t xml:space="preserve">$3,751K </t>
  </si>
  <si>
    <t>$73K</t>
  </si>
  <si>
    <t>$33K</t>
  </si>
  <si>
    <t>Lester</t>
  </si>
  <si>
    <t>$761K</t>
  </si>
  <si>
    <t xml:space="preserve">$282K </t>
  </si>
  <si>
    <t xml:space="preserve">$489K </t>
  </si>
  <si>
    <t xml:space="preserve">$1,532K </t>
  </si>
  <si>
    <t>$12K</t>
  </si>
  <si>
    <t>$10K</t>
  </si>
  <si>
    <t>$72K</t>
  </si>
  <si>
    <t>$65K</t>
  </si>
  <si>
    <t>$42K</t>
  </si>
  <si>
    <t>Mabscott</t>
  </si>
  <si>
    <t>$826K</t>
  </si>
  <si>
    <t xml:space="preserve">$1,803K </t>
  </si>
  <si>
    <t xml:space="preserve">$2,180K </t>
  </si>
  <si>
    <t xml:space="preserve">$4,827K </t>
  </si>
  <si>
    <t>$25K</t>
  </si>
  <si>
    <t>$1,354K</t>
  </si>
  <si>
    <t>Raleigh County*</t>
  </si>
  <si>
    <t>$65,630K</t>
  </si>
  <si>
    <t xml:space="preserve">$32,172K </t>
  </si>
  <si>
    <t xml:space="preserve">$26,979K </t>
  </si>
  <si>
    <t xml:space="preserve">$124,929K </t>
  </si>
  <si>
    <t>$7,748K</t>
  </si>
  <si>
    <t>Rhodell</t>
  </si>
  <si>
    <t>$1,098K</t>
  </si>
  <si>
    <t xml:space="preserve">$48K </t>
  </si>
  <si>
    <t xml:space="preserve">$430K </t>
  </si>
  <si>
    <t xml:space="preserve">$1,577K </t>
  </si>
  <si>
    <t>$208K</t>
  </si>
  <si>
    <t>Sophia</t>
  </si>
  <si>
    <t>$441K</t>
  </si>
  <si>
    <t xml:space="preserve">$723K </t>
  </si>
  <si>
    <t>$69,039K</t>
  </si>
  <si>
    <t xml:space="preserve">$37,772K </t>
  </si>
  <si>
    <t xml:space="preserve">$30,360K </t>
  </si>
  <si>
    <t xml:space="preserve">$137,338K </t>
  </si>
  <si>
    <t>$9,455K</t>
  </si>
  <si>
    <t>$50K</t>
  </si>
  <si>
    <t>Hinton</t>
  </si>
  <si>
    <t>SUMMERS</t>
  </si>
  <si>
    <t>$2,901K</t>
  </si>
  <si>
    <t xml:space="preserve">$3,345K </t>
  </si>
  <si>
    <t xml:space="preserve">$1,121K </t>
  </si>
  <si>
    <t xml:space="preserve">$7,722K </t>
  </si>
  <si>
    <t>$184K</t>
  </si>
  <si>
    <t>Summers County*</t>
  </si>
  <si>
    <t>$36,925K</t>
  </si>
  <si>
    <t xml:space="preserve">$4,020K </t>
  </si>
  <si>
    <t xml:space="preserve">$839K </t>
  </si>
  <si>
    <t xml:space="preserve">$42,120K </t>
  </si>
  <si>
    <t>$8,194K</t>
  </si>
  <si>
    <t>$51K</t>
  </si>
  <si>
    <t>$39,827K</t>
  </si>
  <si>
    <t xml:space="preserve">$7,365K </t>
  </si>
  <si>
    <t xml:space="preserve">$1,960K </t>
  </si>
  <si>
    <t xml:space="preserve">$49,842K </t>
  </si>
  <si>
    <t>$8,378K</t>
  </si>
  <si>
    <t>Mullens</t>
  </si>
  <si>
    <t>WYOMING</t>
  </si>
  <si>
    <t>$3,413K</t>
  </si>
  <si>
    <t xml:space="preserve">$3,431K </t>
  </si>
  <si>
    <t xml:space="preserve">$4,910K </t>
  </si>
  <si>
    <t xml:space="preserve">$11,760K </t>
  </si>
  <si>
    <t>$675K</t>
  </si>
  <si>
    <t>$87K</t>
  </si>
  <si>
    <t>Oceana</t>
  </si>
  <si>
    <t>$9,369K</t>
  </si>
  <si>
    <t xml:space="preserve">$7,876K </t>
  </si>
  <si>
    <t xml:space="preserve">$10,736K </t>
  </si>
  <si>
    <t xml:space="preserve">$28,054K </t>
  </si>
  <si>
    <t>$2,910K</t>
  </si>
  <si>
    <t>$88K</t>
  </si>
  <si>
    <t>Pineville</t>
  </si>
  <si>
    <t>$2,981K</t>
  </si>
  <si>
    <t xml:space="preserve">$1,699K </t>
  </si>
  <si>
    <t xml:space="preserve">$2,470K </t>
  </si>
  <si>
    <t xml:space="preserve">$7,151K </t>
  </si>
  <si>
    <t>$522K</t>
  </si>
  <si>
    <t>Wyoming County*</t>
  </si>
  <si>
    <t>$61,674K</t>
  </si>
  <si>
    <t xml:space="preserve">$8,843K </t>
  </si>
  <si>
    <t xml:space="preserve">$27,717K </t>
  </si>
  <si>
    <t xml:space="preserve">$98,605K </t>
  </si>
  <si>
    <t>$6,324K</t>
  </si>
  <si>
    <t>$23K</t>
  </si>
  <si>
    <t>$77,438K</t>
  </si>
  <si>
    <t xml:space="preserve">$21,850K </t>
  </si>
  <si>
    <t xml:space="preserve">$45,833K </t>
  </si>
  <si>
    <t xml:space="preserve">$145,570K </t>
  </si>
  <si>
    <t>$10,432K</t>
  </si>
  <si>
    <t>$56K</t>
  </si>
  <si>
    <t>Barboursville</t>
  </si>
  <si>
    <t>CABELL</t>
  </si>
  <si>
    <t>$2,084K</t>
  </si>
  <si>
    <t xml:space="preserve">$5,116K </t>
  </si>
  <si>
    <t xml:space="preserve">$938K </t>
  </si>
  <si>
    <t xml:space="preserve">$8,079K </t>
  </si>
  <si>
    <t>$240K</t>
  </si>
  <si>
    <t>$204K</t>
  </si>
  <si>
    <t>Cabell County*</t>
  </si>
  <si>
    <t>$97,008K</t>
  </si>
  <si>
    <t xml:space="preserve">$32,365K </t>
  </si>
  <si>
    <t xml:space="preserve">$72,683K </t>
  </si>
  <si>
    <t xml:space="preserve">$207,550K </t>
  </si>
  <si>
    <t>$6,522K</t>
  </si>
  <si>
    <t>$104K</t>
  </si>
  <si>
    <t>Huntington**</t>
  </si>
  <si>
    <t>$83,904K</t>
  </si>
  <si>
    <t xml:space="preserve">$6,156K </t>
  </si>
  <si>
    <t xml:space="preserve">$31,313K </t>
  </si>
  <si>
    <t xml:space="preserve">$121,798K </t>
  </si>
  <si>
    <t>$8,398K</t>
  </si>
  <si>
    <t>$503K</t>
  </si>
  <si>
    <t>Milton</t>
  </si>
  <si>
    <t>$19,166K</t>
  </si>
  <si>
    <t xml:space="preserve">$10,219K </t>
  </si>
  <si>
    <t xml:space="preserve">$26,835K </t>
  </si>
  <si>
    <t xml:space="preserve">$56,560K </t>
  </si>
  <si>
    <t>$22K</t>
  </si>
  <si>
    <t>$4,882K</t>
  </si>
  <si>
    <t>$253K</t>
  </si>
  <si>
    <t>$47K</t>
  </si>
  <si>
    <t>$202,162K</t>
  </si>
  <si>
    <t xml:space="preserve">$53,856K </t>
  </si>
  <si>
    <t xml:space="preserve">$131,770K </t>
  </si>
  <si>
    <t xml:space="preserve">$393,986K </t>
  </si>
  <si>
    <t>$20,041K</t>
  </si>
  <si>
    <t>$193K</t>
  </si>
  <si>
    <t>Hamlin</t>
  </si>
  <si>
    <t>LINCOLN</t>
  </si>
  <si>
    <t>$3,272K</t>
  </si>
  <si>
    <t xml:space="preserve">$156K </t>
  </si>
  <si>
    <t xml:space="preserve">$404K </t>
  </si>
  <si>
    <t xml:space="preserve">$3,899K </t>
  </si>
  <si>
    <t>$615K</t>
  </si>
  <si>
    <t>$29K</t>
  </si>
  <si>
    <t>Lincoln County*</t>
  </si>
  <si>
    <t>$78,981K</t>
  </si>
  <si>
    <t xml:space="preserve">$6,542K </t>
  </si>
  <si>
    <t xml:space="preserve">$32,051K </t>
  </si>
  <si>
    <t xml:space="preserve">$121,390K </t>
  </si>
  <si>
    <t>$5,454K</t>
  </si>
  <si>
    <t>$24K</t>
  </si>
  <si>
    <t>West Hamlin</t>
  </si>
  <si>
    <t>$818K</t>
  </si>
  <si>
    <t xml:space="preserve">$224K </t>
  </si>
  <si>
    <t xml:space="preserve">$1,040K </t>
  </si>
  <si>
    <t>$83,070K</t>
  </si>
  <si>
    <t xml:space="preserve">$6,922K </t>
  </si>
  <si>
    <t xml:space="preserve">$32,455K </t>
  </si>
  <si>
    <t xml:space="preserve">$126,329K </t>
  </si>
  <si>
    <t>$6,080K</t>
  </si>
  <si>
    <t>Chapmanville</t>
  </si>
  <si>
    <t>LOGAN</t>
  </si>
  <si>
    <t>$1,875K</t>
  </si>
  <si>
    <t xml:space="preserve">$3,687K </t>
  </si>
  <si>
    <t xml:space="preserve">$44,810K </t>
  </si>
  <si>
    <t xml:space="preserve">$53,954K </t>
  </si>
  <si>
    <t>$30K</t>
  </si>
  <si>
    <t>$543K</t>
  </si>
  <si>
    <t>$261K</t>
  </si>
  <si>
    <t>$61K</t>
  </si>
  <si>
    <t>Logan</t>
  </si>
  <si>
    <t>$158K</t>
  </si>
  <si>
    <t xml:space="preserve">$1,601K </t>
  </si>
  <si>
    <t xml:space="preserve">$1,764K </t>
  </si>
  <si>
    <t>$755K</t>
  </si>
  <si>
    <t>Logan County*</t>
  </si>
  <si>
    <t>$163,378K</t>
  </si>
  <si>
    <t xml:space="preserve">$41,200K </t>
  </si>
  <si>
    <t xml:space="preserve">$55,882K </t>
  </si>
  <si>
    <t xml:space="preserve">$264,530K </t>
  </si>
  <si>
    <t>$20,130K</t>
  </si>
  <si>
    <t>Man</t>
  </si>
  <si>
    <t>$5,155K</t>
  </si>
  <si>
    <t xml:space="preserve">$3,837K </t>
  </si>
  <si>
    <t xml:space="preserve">$1,933K </t>
  </si>
  <si>
    <t xml:space="preserve">$10,914K </t>
  </si>
  <si>
    <t>$1,057K</t>
  </si>
  <si>
    <t>$82K</t>
  </si>
  <si>
    <t>Mitchell Heights</t>
  </si>
  <si>
    <t>$4,294K</t>
  </si>
  <si>
    <t xml:space="preserve">$4,204K </t>
  </si>
  <si>
    <t>West Logan</t>
  </si>
  <si>
    <t>$317K</t>
  </si>
  <si>
    <t xml:space="preserve">$90K </t>
  </si>
  <si>
    <t xml:space="preserve">$399K </t>
  </si>
  <si>
    <t>$175,176K</t>
  </si>
  <si>
    <t xml:space="preserve">$50,415K </t>
  </si>
  <si>
    <t xml:space="preserve">$102,625K </t>
  </si>
  <si>
    <t xml:space="preserve">$335,765K </t>
  </si>
  <si>
    <t>$21,776K</t>
  </si>
  <si>
    <t>$62K</t>
  </si>
  <si>
    <t>Hartford</t>
  </si>
  <si>
    <t>MASON</t>
  </si>
  <si>
    <t>$8,404K</t>
  </si>
  <si>
    <t xml:space="preserve">$145K </t>
  </si>
  <si>
    <t xml:space="preserve">$536K </t>
  </si>
  <si>
    <t xml:space="preserve">$9,023K </t>
  </si>
  <si>
    <t>$1,876K</t>
  </si>
  <si>
    <t>$32K</t>
  </si>
  <si>
    <t>Henderson</t>
  </si>
  <si>
    <t>$2,633K</t>
  </si>
  <si>
    <t xml:space="preserve">$914K </t>
  </si>
  <si>
    <t xml:space="preserve">$187K </t>
  </si>
  <si>
    <t xml:space="preserve">$3,748K </t>
  </si>
  <si>
    <t>$1,597K</t>
  </si>
  <si>
    <t>Leon</t>
  </si>
  <si>
    <t>$711K</t>
  </si>
  <si>
    <t xml:space="preserve">$227K </t>
  </si>
  <si>
    <t xml:space="preserve">$923K </t>
  </si>
  <si>
    <t>$163K</t>
  </si>
  <si>
    <t>Mason</t>
  </si>
  <si>
    <t>$3,636K</t>
  </si>
  <si>
    <t xml:space="preserve">$135K </t>
  </si>
  <si>
    <t xml:space="preserve">$3,999K </t>
  </si>
  <si>
    <t xml:space="preserve">$7,663K </t>
  </si>
  <si>
    <t>$766K</t>
  </si>
  <si>
    <t>Mason County*</t>
  </si>
  <si>
    <t>$39,609K</t>
  </si>
  <si>
    <t xml:space="preserve">$3,264K </t>
  </si>
  <si>
    <t xml:space="preserve">$893K </t>
  </si>
  <si>
    <t xml:space="preserve">$41,674K </t>
  </si>
  <si>
    <t>$9,354K</t>
  </si>
  <si>
    <t>New Haven</t>
  </si>
  <si>
    <t>$4,928K</t>
  </si>
  <si>
    <t xml:space="preserve">$5,550K </t>
  </si>
  <si>
    <t xml:space="preserve">$9,956K </t>
  </si>
  <si>
    <t>$361K</t>
  </si>
  <si>
    <t>Point Pleasant</t>
  </si>
  <si>
    <t>$3,125K</t>
  </si>
  <si>
    <t xml:space="preserve">$817K </t>
  </si>
  <si>
    <t xml:space="preserve">$1,475K </t>
  </si>
  <si>
    <t xml:space="preserve">$4,911K </t>
  </si>
  <si>
    <t>$1,293K</t>
  </si>
  <si>
    <t>$48K</t>
  </si>
  <si>
    <t>$63,046K</t>
  </si>
  <si>
    <t xml:space="preserve">$5,274K </t>
  </si>
  <si>
    <t xml:space="preserve">$12,867K </t>
  </si>
  <si>
    <t xml:space="preserve">$77,898K </t>
  </si>
  <si>
    <t>$15,409K</t>
  </si>
  <si>
    <t>Delbarton</t>
  </si>
  <si>
    <t>MINGO</t>
  </si>
  <si>
    <t>$3,081K</t>
  </si>
  <si>
    <t xml:space="preserve">$969K </t>
  </si>
  <si>
    <t xml:space="preserve">$2,974K </t>
  </si>
  <si>
    <t xml:space="preserve">$7,210K </t>
  </si>
  <si>
    <t>$211K</t>
  </si>
  <si>
    <t>Gilbert</t>
  </si>
  <si>
    <t>$1,811K</t>
  </si>
  <si>
    <t xml:space="preserve">$1,910K </t>
  </si>
  <si>
    <t xml:space="preserve">$2,662K </t>
  </si>
  <si>
    <t xml:space="preserve">$6,677K </t>
  </si>
  <si>
    <t>$398K</t>
  </si>
  <si>
    <t>$44K</t>
  </si>
  <si>
    <t>Kermit</t>
  </si>
  <si>
    <t>$2,792K</t>
  </si>
  <si>
    <t xml:space="preserve">$852K </t>
  </si>
  <si>
    <t xml:space="preserve">$4,233K </t>
  </si>
  <si>
    <t>$417K</t>
  </si>
  <si>
    <t>Matewan</t>
  </si>
  <si>
    <t>$1,394K</t>
  </si>
  <si>
    <t xml:space="preserve">$6,398K </t>
  </si>
  <si>
    <t xml:space="preserve">$7,900K </t>
  </si>
  <si>
    <t>Mingo County*`</t>
  </si>
  <si>
    <t>$90,205K</t>
  </si>
  <si>
    <t xml:space="preserve">$13,444K </t>
  </si>
  <si>
    <t xml:space="preserve">$50,856K </t>
  </si>
  <si>
    <t xml:space="preserve">$156,852K </t>
  </si>
  <si>
    <t>$9,925K</t>
  </si>
  <si>
    <t>Williamson</t>
  </si>
  <si>
    <t>$1,295K</t>
  </si>
  <si>
    <t xml:space="preserve">$14,296K </t>
  </si>
  <si>
    <t xml:space="preserve">$5,148K </t>
  </si>
  <si>
    <t xml:space="preserve">$20,743K </t>
  </si>
  <si>
    <t>$75K</t>
  </si>
  <si>
    <t>$1,045K</t>
  </si>
  <si>
    <t>$814K</t>
  </si>
  <si>
    <t>$100,579K</t>
  </si>
  <si>
    <t xml:space="preserve">$31,565K </t>
  </si>
  <si>
    <t xml:space="preserve">$68,551K </t>
  </si>
  <si>
    <t xml:space="preserve">$203,614K </t>
  </si>
  <si>
    <t>$12,033K</t>
  </si>
  <si>
    <t>Ceredo</t>
  </si>
  <si>
    <t>WAYNE</t>
  </si>
  <si>
    <t>$3,960K</t>
  </si>
  <si>
    <t xml:space="preserve">$1,958K </t>
  </si>
  <si>
    <t xml:space="preserve">$5,440K </t>
  </si>
  <si>
    <t xml:space="preserve">$11,465K </t>
  </si>
  <si>
    <t>$4,844K</t>
  </si>
  <si>
    <t>$157K</t>
  </si>
  <si>
    <t>Fort Gay</t>
  </si>
  <si>
    <t>$2,382K</t>
  </si>
  <si>
    <t xml:space="preserve">$161K </t>
  </si>
  <si>
    <t xml:space="preserve">$20,734K </t>
  </si>
  <si>
    <t xml:space="preserve">$23,255K </t>
  </si>
  <si>
    <t>$689K</t>
  </si>
  <si>
    <t>$9,663K</t>
  </si>
  <si>
    <t xml:space="preserve">$1,501K </t>
  </si>
  <si>
    <t xml:space="preserve">$13,808K </t>
  </si>
  <si>
    <t xml:space="preserve">$24,808K </t>
  </si>
  <si>
    <t>$1,614K</t>
  </si>
  <si>
    <t>$698K</t>
  </si>
  <si>
    <t>Kenova</t>
  </si>
  <si>
    <t>$2,470K</t>
  </si>
  <si>
    <t xml:space="preserve">$38K </t>
  </si>
  <si>
    <t xml:space="preserve">$201K </t>
  </si>
  <si>
    <t xml:space="preserve">$2,678K </t>
  </si>
  <si>
    <t>$231K</t>
  </si>
  <si>
    <t>$35K</t>
  </si>
  <si>
    <t>Wayne</t>
  </si>
  <si>
    <t>$5,166K</t>
  </si>
  <si>
    <t xml:space="preserve">$1,830K </t>
  </si>
  <si>
    <t xml:space="preserve">$7,105K </t>
  </si>
  <si>
    <t xml:space="preserve">$14,795K </t>
  </si>
  <si>
    <t>$355K</t>
  </si>
  <si>
    <t>$90K</t>
  </si>
  <si>
    <t>Wayne County*</t>
  </si>
  <si>
    <t>$84,821K</t>
  </si>
  <si>
    <t xml:space="preserve">$18,315K </t>
  </si>
  <si>
    <t xml:space="preserve">$57,557K </t>
  </si>
  <si>
    <t xml:space="preserve">$162,259K </t>
  </si>
  <si>
    <t>$15,648K</t>
  </si>
  <si>
    <t>$67K</t>
  </si>
  <si>
    <t>$108,462K</t>
  </si>
  <si>
    <t xml:space="preserve">$23,803K </t>
  </si>
  <si>
    <t xml:space="preserve">$104,845K </t>
  </si>
  <si>
    <t xml:space="preserve">$239,261K </t>
  </si>
  <si>
    <t>$23,382K</t>
  </si>
  <si>
    <t>$86K</t>
  </si>
  <si>
    <t>Boone County*</t>
  </si>
  <si>
    <t>BOONE</t>
  </si>
  <si>
    <t>Danville</t>
  </si>
  <si>
    <t>Madison</t>
  </si>
  <si>
    <t>Sylvester</t>
  </si>
  <si>
    <t>Whitesville</t>
  </si>
  <si>
    <t>Clay</t>
  </si>
  <si>
    <t>CLAY</t>
  </si>
  <si>
    <t>Clay County*</t>
  </si>
  <si>
    <t>Belle</t>
  </si>
  <si>
    <t>KANAWHA</t>
  </si>
  <si>
    <t>Cedar Grove</t>
  </si>
  <si>
    <t>Charleston</t>
  </si>
  <si>
    <t>Chesapeake</t>
  </si>
  <si>
    <t>Clendenin</t>
  </si>
  <si>
    <t>Dunbar</t>
  </si>
  <si>
    <t>East Bank</t>
  </si>
  <si>
    <t>Glasgow</t>
  </si>
  <si>
    <t>Handley</t>
  </si>
  <si>
    <t>Kanawha County*</t>
  </si>
  <si>
    <t>Marmet</t>
  </si>
  <si>
    <t>Montgomery**</t>
  </si>
  <si>
    <t>Nitro**</t>
  </si>
  <si>
    <t>Pratt</t>
  </si>
  <si>
    <t>Smithers**</t>
  </si>
  <si>
    <t>N/A</t>
  </si>
  <si>
    <t>South Charleston</t>
  </si>
  <si>
    <t>St. Albans</t>
  </si>
  <si>
    <t>Bancroft</t>
  </si>
  <si>
    <t>PUTNAM</t>
  </si>
  <si>
    <t>Buffalo</t>
  </si>
  <si>
    <t>Eleanor</t>
  </si>
  <si>
    <t>Hurricane</t>
  </si>
  <si>
    <t>Poca</t>
  </si>
  <si>
    <t>Putnam County*</t>
  </si>
  <si>
    <t>Winfield</t>
  </si>
  <si>
    <t>Ansted</t>
  </si>
  <si>
    <t>FAYETTE</t>
  </si>
  <si>
    <t>Fayette County*</t>
  </si>
  <si>
    <t>$4,395K</t>
  </si>
  <si>
    <t>Gauley Bridge</t>
  </si>
  <si>
    <t>$201K</t>
  </si>
  <si>
    <t>$97K</t>
  </si>
  <si>
    <t>Meadow Bridge</t>
  </si>
  <si>
    <t>$99K</t>
  </si>
  <si>
    <t>Mount Hope</t>
  </si>
  <si>
    <t>$91K</t>
  </si>
  <si>
    <t>Oak Hill</t>
  </si>
  <si>
    <t>Pax</t>
  </si>
  <si>
    <t>$140K</t>
  </si>
  <si>
    <t>$264K</t>
  </si>
  <si>
    <t>$5,174K</t>
  </si>
  <si>
    <t>GREENBRIER</t>
  </si>
  <si>
    <t>$1,086K</t>
  </si>
  <si>
    <t>$148K</t>
  </si>
  <si>
    <t>Falling Springs</t>
  </si>
  <si>
    <t>$31K</t>
  </si>
  <si>
    <t>$93K</t>
  </si>
  <si>
    <t>$52K</t>
  </si>
  <si>
    <t>Greenbrier County*</t>
  </si>
  <si>
    <t>$7,141K</t>
  </si>
  <si>
    <t>Rainelle</t>
  </si>
  <si>
    <t>$1,068K</t>
  </si>
  <si>
    <t>Ronceverte</t>
  </si>
  <si>
    <t>$5,419K</t>
  </si>
  <si>
    <t>$1,921K</t>
  </si>
  <si>
    <t>$57K</t>
  </si>
  <si>
    <t>Rupert</t>
  </si>
  <si>
    <t>$116K</t>
  </si>
  <si>
    <t>White Sulphur Springs</t>
  </si>
  <si>
    <t>$988K</t>
  </si>
  <si>
    <t>$15,912K</t>
  </si>
  <si>
    <t>$100K</t>
  </si>
  <si>
    <t>Nicholas County*</t>
  </si>
  <si>
    <t>NICHOLAS</t>
  </si>
  <si>
    <t>$1,582K</t>
  </si>
  <si>
    <t>$60K</t>
  </si>
  <si>
    <t>Richwood</t>
  </si>
  <si>
    <t>$498K</t>
  </si>
  <si>
    <t>Summersville</t>
  </si>
  <si>
    <t>$169K</t>
  </si>
  <si>
    <t>$249K</t>
  </si>
  <si>
    <t>$160K</t>
  </si>
  <si>
    <t>$2,249K</t>
  </si>
  <si>
    <t>$55K</t>
  </si>
  <si>
    <t>Durbin</t>
  </si>
  <si>
    <t>POCAHONTAS</t>
  </si>
  <si>
    <t>Marlinton</t>
  </si>
  <si>
    <t>$3,397K</t>
  </si>
  <si>
    <t>Pocahontas County*</t>
  </si>
  <si>
    <t>$2,293K</t>
  </si>
  <si>
    <t>$5,714K</t>
  </si>
  <si>
    <t>$64K</t>
  </si>
  <si>
    <t>Addison (Webster Springs)</t>
  </si>
  <si>
    <t>WEBSTER</t>
  </si>
  <si>
    <t>$77K</t>
  </si>
  <si>
    <t>Camden-On-Gauley</t>
  </si>
  <si>
    <t>$115K</t>
  </si>
  <si>
    <t>Cowen</t>
  </si>
  <si>
    <t>Webster County*</t>
  </si>
  <si>
    <t>$2,463K</t>
  </si>
  <si>
    <t>$2,620K</t>
  </si>
  <si>
    <t>Calhoun County*</t>
  </si>
  <si>
    <t>CALHOUN</t>
  </si>
  <si>
    <t>Grantsville</t>
  </si>
  <si>
    <t>Jackson County*</t>
  </si>
  <si>
    <t>JACKSON</t>
  </si>
  <si>
    <t>Ravenswood</t>
  </si>
  <si>
    <t>Ripley</t>
  </si>
  <si>
    <t>Belmont</t>
  </si>
  <si>
    <t>PLEASANTS</t>
  </si>
  <si>
    <t>Pleasants County*</t>
  </si>
  <si>
    <t>St. Mary's</t>
  </si>
  <si>
    <t>Auburn</t>
  </si>
  <si>
    <t>RITCHIE</t>
  </si>
  <si>
    <t>Cairo</t>
  </si>
  <si>
    <t>Ellenboro</t>
  </si>
  <si>
    <t>Harrisville</t>
  </si>
  <si>
    <t>Pennsboro</t>
  </si>
  <si>
    <t>Pullman</t>
  </si>
  <si>
    <t>Ritchie County*</t>
  </si>
  <si>
    <t>Reedy</t>
  </si>
  <si>
    <t>ROANE</t>
  </si>
  <si>
    <t>Roane County*</t>
  </si>
  <si>
    <t>Spencer</t>
  </si>
  <si>
    <t>Friendly</t>
  </si>
  <si>
    <t>TYLER</t>
  </si>
  <si>
    <t>Middlebourne</t>
  </si>
  <si>
    <t>Paden City**</t>
  </si>
  <si>
    <t>Sistersville</t>
  </si>
  <si>
    <t>Tyler County*</t>
  </si>
  <si>
    <t>Elizabeth</t>
  </si>
  <si>
    <t>WIRT</t>
  </si>
  <si>
    <t>Wirt County*</t>
  </si>
  <si>
    <t>Parkersburg</t>
  </si>
  <si>
    <t>WOOD</t>
  </si>
  <si>
    <t>Vienna</t>
  </si>
  <si>
    <t>Williamstown</t>
  </si>
  <si>
    <t>Wood County*</t>
  </si>
  <si>
    <t>Doddridge County*</t>
  </si>
  <si>
    <t>DODDRIDGE</t>
  </si>
  <si>
    <t>$27,519K</t>
  </si>
  <si>
    <t xml:space="preserve">$4,502K </t>
  </si>
  <si>
    <t xml:space="preserve">$1,810K </t>
  </si>
  <si>
    <t xml:space="preserve">$34,457K </t>
  </si>
  <si>
    <t>$1,283K</t>
  </si>
  <si>
    <t>West Union</t>
  </si>
  <si>
    <t>$941K</t>
  </si>
  <si>
    <t xml:space="preserve">$84K </t>
  </si>
  <si>
    <t xml:space="preserve">$5,205K </t>
  </si>
  <si>
    <t>$80K</t>
  </si>
  <si>
    <t>$28,460K</t>
  </si>
  <si>
    <t xml:space="preserve">$4,585K </t>
  </si>
  <si>
    <t xml:space="preserve">$6,014K </t>
  </si>
  <si>
    <t xml:space="preserve">$39,662K </t>
  </si>
  <si>
    <t>$1,363K</t>
  </si>
  <si>
    <t>Anmoore</t>
  </si>
  <si>
    <t>HARRISON</t>
  </si>
  <si>
    <t>$736K</t>
  </si>
  <si>
    <t xml:space="preserve">$1,851K </t>
  </si>
  <si>
    <t xml:space="preserve">$427K </t>
  </si>
  <si>
    <t xml:space="preserve">$3,015K </t>
  </si>
  <si>
    <t>Bridgeport</t>
  </si>
  <si>
    <t>$9,365K</t>
  </si>
  <si>
    <t xml:space="preserve">$18,908K </t>
  </si>
  <si>
    <t xml:space="preserve">$46,522K </t>
  </si>
  <si>
    <t xml:space="preserve">$78,249K </t>
  </si>
  <si>
    <t>$1,946K</t>
  </si>
  <si>
    <t>$741K</t>
  </si>
  <si>
    <t>$220K</t>
  </si>
  <si>
    <t>Clarksburg</t>
  </si>
  <si>
    <t>$16,418K</t>
  </si>
  <si>
    <t xml:space="preserve">$9,434K </t>
  </si>
  <si>
    <t xml:space="preserve">$10,968K </t>
  </si>
  <si>
    <t xml:space="preserve">$38,437K </t>
  </si>
  <si>
    <t>$2,989K</t>
  </si>
  <si>
    <t>$66K</t>
  </si>
  <si>
    <t>Harrison County*</t>
  </si>
  <si>
    <t>$44,890K</t>
  </si>
  <si>
    <t xml:space="preserve">$16,145K </t>
  </si>
  <si>
    <t xml:space="preserve">$5,160K </t>
  </si>
  <si>
    <t xml:space="preserve">$68,204K </t>
  </si>
  <si>
    <t>$4,335K</t>
  </si>
  <si>
    <t>Lost Creek</t>
  </si>
  <si>
    <t>$2,145K</t>
  </si>
  <si>
    <t xml:space="preserve">$1,445K </t>
  </si>
  <si>
    <t xml:space="preserve">$1,154K </t>
  </si>
  <si>
    <t xml:space="preserve">$4,716K </t>
  </si>
  <si>
    <t>$78K</t>
  </si>
  <si>
    <t>Lumberport</t>
  </si>
  <si>
    <t>$806K</t>
  </si>
  <si>
    <t xml:space="preserve">$400K </t>
  </si>
  <si>
    <t xml:space="preserve">$946K </t>
  </si>
  <si>
    <t xml:space="preserve">$2,144K </t>
  </si>
  <si>
    <t>$167K</t>
  </si>
  <si>
    <t>$137K</t>
  </si>
  <si>
    <t>Nutter Fort</t>
  </si>
  <si>
    <t>$1,969K</t>
  </si>
  <si>
    <t xml:space="preserve">$1,918K </t>
  </si>
  <si>
    <t xml:space="preserve">$4,278K </t>
  </si>
  <si>
    <t>$607K</t>
  </si>
  <si>
    <t>$149K</t>
  </si>
  <si>
    <t>$76K</t>
  </si>
  <si>
    <t>Salem</t>
  </si>
  <si>
    <t>$5,363K</t>
  </si>
  <si>
    <t xml:space="preserve">$1,251K </t>
  </si>
  <si>
    <t xml:space="preserve">$8,114K </t>
  </si>
  <si>
    <t>Shinnston</t>
  </si>
  <si>
    <t>$2,407K</t>
  </si>
  <si>
    <t xml:space="preserve">$3,307K </t>
  </si>
  <si>
    <t xml:space="preserve">$11,956K </t>
  </si>
  <si>
    <t xml:space="preserve">$17,632K </t>
  </si>
  <si>
    <t>$634K</t>
  </si>
  <si>
    <t>Stonewood</t>
  </si>
  <si>
    <t>$424K</t>
  </si>
  <si>
    <t xml:space="preserve">$1,479K </t>
  </si>
  <si>
    <t xml:space="preserve">$1,901K </t>
  </si>
  <si>
    <t>West Milford</t>
  </si>
  <si>
    <t xml:space="preserve">$64K </t>
  </si>
  <si>
    <t>$84,588K</t>
  </si>
  <si>
    <t xml:space="preserve">$56,137K </t>
  </si>
  <si>
    <t xml:space="preserve">$79,235K </t>
  </si>
  <si>
    <t xml:space="preserve">$226,754K </t>
  </si>
  <si>
    <t>$11,444K</t>
  </si>
  <si>
    <t>$98K</t>
  </si>
  <si>
    <t>Barrackville</t>
  </si>
  <si>
    <t>MARION</t>
  </si>
  <si>
    <t>$1,306K</t>
  </si>
  <si>
    <t xml:space="preserve">$223K </t>
  </si>
  <si>
    <t xml:space="preserve">$1,477K </t>
  </si>
  <si>
    <t>Fairmont</t>
  </si>
  <si>
    <t>$2,230K</t>
  </si>
  <si>
    <t xml:space="preserve">$6,511K </t>
  </si>
  <si>
    <t xml:space="preserve">$8,670K </t>
  </si>
  <si>
    <t>$346K</t>
  </si>
  <si>
    <t>$74K</t>
  </si>
  <si>
    <t>Fairview</t>
  </si>
  <si>
    <t>$907K</t>
  </si>
  <si>
    <t xml:space="preserve">$596K </t>
  </si>
  <si>
    <t xml:space="preserve">$6,055K </t>
  </si>
  <si>
    <t xml:space="preserve">$7,482K </t>
  </si>
  <si>
    <t>$278K</t>
  </si>
  <si>
    <t>Farmington</t>
  </si>
  <si>
    <t>$2,205K</t>
  </si>
  <si>
    <t xml:space="preserve">$2,977K </t>
  </si>
  <si>
    <t xml:space="preserve">$49K </t>
  </si>
  <si>
    <t xml:space="preserve">$6,417K </t>
  </si>
  <si>
    <t>$113K</t>
  </si>
  <si>
    <t>Grant</t>
  </si>
  <si>
    <t>$791K</t>
  </si>
  <si>
    <t xml:space="preserve">$54K </t>
  </si>
  <si>
    <t xml:space="preserve">$180K </t>
  </si>
  <si>
    <t xml:space="preserve">$992K </t>
  </si>
  <si>
    <t>Mannington</t>
  </si>
  <si>
    <t>$8,775K</t>
  </si>
  <si>
    <t xml:space="preserve">$2,346K </t>
  </si>
  <si>
    <t xml:space="preserve">$12,489K </t>
  </si>
  <si>
    <t xml:space="preserve">$23,141K </t>
  </si>
  <si>
    <t>$836K</t>
  </si>
  <si>
    <t>Marion County*</t>
  </si>
  <si>
    <t>$71,171K</t>
  </si>
  <si>
    <t xml:space="preserve">$10,966K </t>
  </si>
  <si>
    <t xml:space="preserve">$3,441K </t>
  </si>
  <si>
    <t xml:space="preserve">$82,299K </t>
  </si>
  <si>
    <t>$7,243K</t>
  </si>
  <si>
    <t>Monongah</t>
  </si>
  <si>
    <t>$899K</t>
  </si>
  <si>
    <t xml:space="preserve">$872K </t>
  </si>
  <si>
    <t xml:space="preserve">$1,959K </t>
  </si>
  <si>
    <t>$216K</t>
  </si>
  <si>
    <t>$39K</t>
  </si>
  <si>
    <t>Pleasant Valley</t>
  </si>
  <si>
    <t>$5,227K</t>
  </si>
  <si>
    <t xml:space="preserve">$5,016K </t>
  </si>
  <si>
    <t>$1,264K</t>
  </si>
  <si>
    <t>$92K</t>
  </si>
  <si>
    <t>Rivesville</t>
  </si>
  <si>
    <t>$370K</t>
  </si>
  <si>
    <t xml:space="preserve">$509K </t>
  </si>
  <si>
    <t xml:space="preserve">$473K </t>
  </si>
  <si>
    <t>Worthington</t>
  </si>
  <si>
    <t>$2,019K</t>
  </si>
  <si>
    <t xml:space="preserve">$662K </t>
  </si>
  <si>
    <t xml:space="preserve">$2,661K </t>
  </si>
  <si>
    <t>$605K</t>
  </si>
  <si>
    <t>$58K</t>
  </si>
  <si>
    <t>$95,900K</t>
  </si>
  <si>
    <t xml:space="preserve">$25,715K </t>
  </si>
  <si>
    <t xml:space="preserve">$22,913K </t>
  </si>
  <si>
    <t xml:space="preserve">$141,449K </t>
  </si>
  <si>
    <t>$10,946K</t>
  </si>
  <si>
    <t>$85K</t>
  </si>
  <si>
    <t>Blacksville</t>
  </si>
  <si>
    <t>MONONGALIA</t>
  </si>
  <si>
    <t>$481K</t>
  </si>
  <si>
    <t xml:space="preserve">$670K </t>
  </si>
  <si>
    <t>$110K</t>
  </si>
  <si>
    <t>Granville</t>
  </si>
  <si>
    <t>$644K</t>
  </si>
  <si>
    <t xml:space="preserve">$673K </t>
  </si>
  <si>
    <t xml:space="preserve">$1,319K </t>
  </si>
  <si>
    <t>$109K</t>
  </si>
  <si>
    <t>Monongalia County*</t>
  </si>
  <si>
    <t>$71,054K</t>
  </si>
  <si>
    <t xml:space="preserve">$835,541K </t>
  </si>
  <si>
    <t xml:space="preserve">$29,589K </t>
  </si>
  <si>
    <t xml:space="preserve">$944,204K </t>
  </si>
  <si>
    <t>$14,630K</t>
  </si>
  <si>
    <t>$462K</t>
  </si>
  <si>
    <t>Morgantown</t>
  </si>
  <si>
    <t>$8,409K</t>
  </si>
  <si>
    <t xml:space="preserve">$21,990K </t>
  </si>
  <si>
    <t xml:space="preserve">$76,100K </t>
  </si>
  <si>
    <t xml:space="preserve">$106,527K </t>
  </si>
  <si>
    <t>$992K</t>
  </si>
  <si>
    <t>Star City</t>
  </si>
  <si>
    <t>$1,571K</t>
  </si>
  <si>
    <t xml:space="preserve">$316K </t>
  </si>
  <si>
    <t xml:space="preserve">$102,000K </t>
  </si>
  <si>
    <t xml:space="preserve">$103,904K </t>
  </si>
  <si>
    <t>$616K</t>
  </si>
  <si>
    <t>$2,153K</t>
  </si>
  <si>
    <t>Westover</t>
  </si>
  <si>
    <t>$998K</t>
  </si>
  <si>
    <t xml:space="preserve">$2,052K </t>
  </si>
  <si>
    <t xml:space="preserve">$3,170K </t>
  </si>
  <si>
    <t>$229K</t>
  </si>
  <si>
    <t>$83,158K</t>
  </si>
  <si>
    <t xml:space="preserve">$860,758K </t>
  </si>
  <si>
    <t xml:space="preserve">$207,689K </t>
  </si>
  <si>
    <t xml:space="preserve">$1,159,794K </t>
  </si>
  <si>
    <t>$16,597K</t>
  </si>
  <si>
    <t>$391K</t>
  </si>
  <si>
    <t>Albright</t>
  </si>
  <si>
    <t>PRESTON</t>
  </si>
  <si>
    <t>$1,211K</t>
  </si>
  <si>
    <t xml:space="preserve">$160K </t>
  </si>
  <si>
    <t xml:space="preserve">$597K </t>
  </si>
  <si>
    <t xml:space="preserve">$1,981K </t>
  </si>
  <si>
    <t>$388K</t>
  </si>
  <si>
    <t>Bruceton Mills</t>
  </si>
  <si>
    <t>$1,244K</t>
  </si>
  <si>
    <t xml:space="preserve">$2,685K </t>
  </si>
  <si>
    <t xml:space="preserve">$177K </t>
  </si>
  <si>
    <t xml:space="preserve">$3,720K </t>
  </si>
  <si>
    <t>$408K</t>
  </si>
  <si>
    <t>$143K</t>
  </si>
  <si>
    <t>$89K</t>
  </si>
  <si>
    <t>Kingwood</t>
  </si>
  <si>
    <t>Masontown</t>
  </si>
  <si>
    <t>Newburg</t>
  </si>
  <si>
    <t>$565K</t>
  </si>
  <si>
    <t xml:space="preserve">$69K </t>
  </si>
  <si>
    <t xml:space="preserve">$97K </t>
  </si>
  <si>
    <t xml:space="preserve">$759K </t>
  </si>
  <si>
    <t>$101K</t>
  </si>
  <si>
    <t>Preston County*</t>
  </si>
  <si>
    <t>$26,610K</t>
  </si>
  <si>
    <t xml:space="preserve">$10,647K </t>
  </si>
  <si>
    <t xml:space="preserve">$303,181K </t>
  </si>
  <si>
    <t xml:space="preserve">$339,546K </t>
  </si>
  <si>
    <t>$26,108K</t>
  </si>
  <si>
    <t>$1,816K</t>
  </si>
  <si>
    <t>Reedsville</t>
  </si>
  <si>
    <t>Rowlesburg</t>
  </si>
  <si>
    <t>$4,083K</t>
  </si>
  <si>
    <t xml:space="preserve">$2,309K </t>
  </si>
  <si>
    <t xml:space="preserve">$949K </t>
  </si>
  <si>
    <t xml:space="preserve">$7,326K </t>
  </si>
  <si>
    <t>$2,192K</t>
  </si>
  <si>
    <t>Terra Alta</t>
  </si>
  <si>
    <t>$1,021K</t>
  </si>
  <si>
    <t xml:space="preserve">$159K </t>
  </si>
  <si>
    <t xml:space="preserve">$431K </t>
  </si>
  <si>
    <t xml:space="preserve">$1,611K </t>
  </si>
  <si>
    <t>$258K</t>
  </si>
  <si>
    <t>$34,763K</t>
  </si>
  <si>
    <t xml:space="preserve">$16,029K </t>
  </si>
  <si>
    <t xml:space="preserve">$305,432K </t>
  </si>
  <si>
    <t xml:space="preserve">$354,975K </t>
  </si>
  <si>
    <t>$29,249K</t>
  </si>
  <si>
    <t>$977K</t>
  </si>
  <si>
    <t>Flemington</t>
  </si>
  <si>
    <t>TAYLOR</t>
  </si>
  <si>
    <t>$260K</t>
  </si>
  <si>
    <t xml:space="preserve">$62K </t>
  </si>
  <si>
    <t xml:space="preserve">$211K </t>
  </si>
  <si>
    <t xml:space="preserve">$530K </t>
  </si>
  <si>
    <t>$54K</t>
  </si>
  <si>
    <t>Grafton</t>
  </si>
  <si>
    <t xml:space="preserve">$2,071K </t>
  </si>
  <si>
    <t xml:space="preserve">$18,071K </t>
  </si>
  <si>
    <t xml:space="preserve">$28,276K </t>
  </si>
  <si>
    <t>$603K</t>
  </si>
  <si>
    <t>$119K</t>
  </si>
  <si>
    <t>Taylor County*</t>
  </si>
  <si>
    <t>$12,954K</t>
  </si>
  <si>
    <t xml:space="preserve">$2,080K </t>
  </si>
  <si>
    <t xml:space="preserve">$7,780K </t>
  </si>
  <si>
    <t xml:space="preserve">$23,968K </t>
  </si>
  <si>
    <t>$2,166K</t>
  </si>
  <si>
    <t>$21,624K</t>
  </si>
  <si>
    <t xml:space="preserve">$4,213K </t>
  </si>
  <si>
    <t xml:space="preserve">$26,062K </t>
  </si>
  <si>
    <t xml:space="preserve">$52,774K </t>
  </si>
  <si>
    <t>$2,801K</t>
  </si>
  <si>
    <t>Barbour County*</t>
  </si>
  <si>
    <t>BARBOUR</t>
  </si>
  <si>
    <t xml:space="preserve">$17,740K </t>
  </si>
  <si>
    <t xml:space="preserve">$221K </t>
  </si>
  <si>
    <t xml:space="preserve">$1,528K </t>
  </si>
  <si>
    <t xml:space="preserve">$20,148K </t>
  </si>
  <si>
    <t>$3,184K</t>
  </si>
  <si>
    <t>Belington</t>
  </si>
  <si>
    <t xml:space="preserve">$2,729K </t>
  </si>
  <si>
    <t xml:space="preserve">$4,283K </t>
  </si>
  <si>
    <t xml:space="preserve">$16,073K </t>
  </si>
  <si>
    <t xml:space="preserve">$23,263K </t>
  </si>
  <si>
    <t>$1K</t>
  </si>
  <si>
    <t>Junior</t>
  </si>
  <si>
    <t xml:space="preserve">$442K </t>
  </si>
  <si>
    <t xml:space="preserve">$631K </t>
  </si>
  <si>
    <t xml:space="preserve">$1,072K </t>
  </si>
  <si>
    <t>Philippi</t>
  </si>
  <si>
    <t xml:space="preserve">$11,148K </t>
  </si>
  <si>
    <t xml:space="preserve">$12,963K </t>
  </si>
  <si>
    <t xml:space="preserve">$6,263K </t>
  </si>
  <si>
    <t xml:space="preserve">$32,901K </t>
  </si>
  <si>
    <t>$2,357K</t>
  </si>
  <si>
    <t>$132K</t>
  </si>
  <si>
    <t xml:space="preserve">$32,060K </t>
  </si>
  <si>
    <t xml:space="preserve">$17,468K </t>
  </si>
  <si>
    <t xml:space="preserve">$24,495K </t>
  </si>
  <si>
    <t xml:space="preserve">$77,384K </t>
  </si>
  <si>
    <t>$5,608K</t>
  </si>
  <si>
    <t>$71K</t>
  </si>
  <si>
    <t>Braxton County*</t>
  </si>
  <si>
    <t>BRAXTON</t>
  </si>
  <si>
    <t>$28,266K</t>
  </si>
  <si>
    <t xml:space="preserve">$4,866K </t>
  </si>
  <si>
    <t xml:space="preserve">$3,056K </t>
  </si>
  <si>
    <t xml:space="preserve">$35,808K </t>
  </si>
  <si>
    <t>$2,440K</t>
  </si>
  <si>
    <t>Burnsville</t>
  </si>
  <si>
    <t>$588K</t>
  </si>
  <si>
    <t xml:space="preserve">$636K </t>
  </si>
  <si>
    <t xml:space="preserve">$1,641K </t>
  </si>
  <si>
    <t>Gassaway</t>
  </si>
  <si>
    <t>$1,647K</t>
  </si>
  <si>
    <t xml:space="preserve">$3,234K </t>
  </si>
  <si>
    <t xml:space="preserve">$4,849K </t>
  </si>
  <si>
    <t>Sutton</t>
  </si>
  <si>
    <t>$857K</t>
  </si>
  <si>
    <t xml:space="preserve">$1,332K </t>
  </si>
  <si>
    <t xml:space="preserve">$2,684K </t>
  </si>
  <si>
    <t>$31,358K</t>
  </si>
  <si>
    <t xml:space="preserve">$10,067K </t>
  </si>
  <si>
    <t xml:space="preserve">$3,486K </t>
  </si>
  <si>
    <t xml:space="preserve">$44,982K </t>
  </si>
  <si>
    <t>$2,513K</t>
  </si>
  <si>
    <t>Gilmer County*</t>
  </si>
  <si>
    <t>GILMER</t>
  </si>
  <si>
    <t>$14,081K</t>
  </si>
  <si>
    <t xml:space="preserve">$1,827K </t>
  </si>
  <si>
    <t xml:space="preserve">$1,436K </t>
  </si>
  <si>
    <t xml:space="preserve">$16,485K </t>
  </si>
  <si>
    <t>Glenville</t>
  </si>
  <si>
    <t>$2,969K</t>
  </si>
  <si>
    <t xml:space="preserve">$7,933K </t>
  </si>
  <si>
    <t xml:space="preserve">$15,825K </t>
  </si>
  <si>
    <t xml:space="preserve">$26,801K </t>
  </si>
  <si>
    <t>$1,592K</t>
  </si>
  <si>
    <t>$458K</t>
  </si>
  <si>
    <t>Sand Fork</t>
  </si>
  <si>
    <t>$356K</t>
  </si>
  <si>
    <t xml:space="preserve">$168K </t>
  </si>
  <si>
    <t xml:space="preserve">$298K </t>
  </si>
  <si>
    <t xml:space="preserve">$809K </t>
  </si>
  <si>
    <t>$17,407K</t>
  </si>
  <si>
    <t xml:space="preserve">$9,928K </t>
  </si>
  <si>
    <t xml:space="preserve">$17,559K </t>
  </si>
  <si>
    <t xml:space="preserve">$44,095K </t>
  </si>
  <si>
    <t>$2,916K</t>
  </si>
  <si>
    <t>Jane Lew</t>
  </si>
  <si>
    <t>LEWIS</t>
  </si>
  <si>
    <t>$981K</t>
  </si>
  <si>
    <t xml:space="preserve">$1,246K </t>
  </si>
  <si>
    <t xml:space="preserve">$2,612K </t>
  </si>
  <si>
    <t>$342K</t>
  </si>
  <si>
    <t>Lewis County*</t>
  </si>
  <si>
    <t>$32,490K</t>
  </si>
  <si>
    <t xml:space="preserve">$18,769K </t>
  </si>
  <si>
    <t xml:space="preserve">$3,683K </t>
  </si>
  <si>
    <t xml:space="preserve">$61,212K </t>
  </si>
  <si>
    <t>$2,676K</t>
  </si>
  <si>
    <t>$180K</t>
  </si>
  <si>
    <t>Weston</t>
  </si>
  <si>
    <t>$12,895K</t>
  </si>
  <si>
    <t xml:space="preserve">$9,924K </t>
  </si>
  <si>
    <t xml:space="preserve">$6,817K </t>
  </si>
  <si>
    <t xml:space="preserve">$30,759K </t>
  </si>
  <si>
    <t>$697K</t>
  </si>
  <si>
    <t>$46,366K</t>
  </si>
  <si>
    <t xml:space="preserve">$29,939K </t>
  </si>
  <si>
    <t xml:space="preserve">$10,900K </t>
  </si>
  <si>
    <t xml:space="preserve">$94,583K </t>
  </si>
  <si>
    <t>$3,715K</t>
  </si>
  <si>
    <t>Beverly</t>
  </si>
  <si>
    <t>RANDOLPH</t>
  </si>
  <si>
    <t>$1,950K</t>
  </si>
  <si>
    <t xml:space="preserve">$315K </t>
  </si>
  <si>
    <t xml:space="preserve">$115K </t>
  </si>
  <si>
    <t xml:space="preserve">$2,371K </t>
  </si>
  <si>
    <t>Elkins</t>
  </si>
  <si>
    <t>$11,534K</t>
  </si>
  <si>
    <t xml:space="preserve">$5,735K </t>
  </si>
  <si>
    <t xml:space="preserve">$17,986K </t>
  </si>
  <si>
    <t>$134K</t>
  </si>
  <si>
    <t>$133K</t>
  </si>
  <si>
    <t>Harman</t>
  </si>
  <si>
    <t>$1,201K</t>
  </si>
  <si>
    <t xml:space="preserve">$195K </t>
  </si>
  <si>
    <t xml:space="preserve">$4,719K </t>
  </si>
  <si>
    <t xml:space="preserve">$6,123K </t>
  </si>
  <si>
    <t>$142K</t>
  </si>
  <si>
    <t>Huttonsville</t>
  </si>
  <si>
    <t>Mill Creek</t>
  </si>
  <si>
    <t>$554K</t>
  </si>
  <si>
    <t xml:space="preserve">$85K </t>
  </si>
  <si>
    <t xml:space="preserve">$626K </t>
  </si>
  <si>
    <t>Montrose</t>
  </si>
  <si>
    <t xml:space="preserve">$25K </t>
  </si>
  <si>
    <t xml:space="preserve">$1,035K </t>
  </si>
  <si>
    <t>Randolph County*</t>
  </si>
  <si>
    <t>$60,318K</t>
  </si>
  <si>
    <t xml:space="preserve">$12,669K </t>
  </si>
  <si>
    <t xml:space="preserve">$9,117K </t>
  </si>
  <si>
    <t xml:space="preserve">$85,252K </t>
  </si>
  <si>
    <t>$7,179K</t>
  </si>
  <si>
    <t>Womelsdorf (Coalton)</t>
  </si>
  <si>
    <t>$1,281K</t>
  </si>
  <si>
    <t xml:space="preserve">$44K </t>
  </si>
  <si>
    <t xml:space="preserve">$5,607K </t>
  </si>
  <si>
    <t xml:space="preserve">$6,914K </t>
  </si>
  <si>
    <t>$77,859K</t>
  </si>
  <si>
    <t xml:space="preserve">$18,983K </t>
  </si>
  <si>
    <t xml:space="preserve">$20,428K </t>
  </si>
  <si>
    <t xml:space="preserve">$120,307K </t>
  </si>
  <si>
    <t>$7,601K</t>
  </si>
  <si>
    <t>Davis</t>
  </si>
  <si>
    <t>TUCKER</t>
  </si>
  <si>
    <t xml:space="preserve">$488K </t>
  </si>
  <si>
    <t>Hambleton</t>
  </si>
  <si>
    <t>$621K</t>
  </si>
  <si>
    <t xml:space="preserve">$67K </t>
  </si>
  <si>
    <t xml:space="preserve">$804K </t>
  </si>
  <si>
    <t>Hendricks</t>
  </si>
  <si>
    <t>$1,276K</t>
  </si>
  <si>
    <t xml:space="preserve">$876K </t>
  </si>
  <si>
    <t xml:space="preserve">$140K </t>
  </si>
  <si>
    <t xml:space="preserve">$2,257K </t>
  </si>
  <si>
    <t>$382K</t>
  </si>
  <si>
    <t>$141K</t>
  </si>
  <si>
    <t>Parsons</t>
  </si>
  <si>
    <t>$10,580K</t>
  </si>
  <si>
    <t xml:space="preserve">$6,728K </t>
  </si>
  <si>
    <t xml:space="preserve">$5,180K </t>
  </si>
  <si>
    <t xml:space="preserve">$21,869K </t>
  </si>
  <si>
    <t>$3,021K</t>
  </si>
  <si>
    <t>Thomas</t>
  </si>
  <si>
    <t>Tucker County*</t>
  </si>
  <si>
    <t>$16,437K</t>
  </si>
  <si>
    <t xml:space="preserve">$4,584K </t>
  </si>
  <si>
    <t xml:space="preserve">$1,979K </t>
  </si>
  <si>
    <t xml:space="preserve">$22,849K </t>
  </si>
  <si>
    <t>$2,141K</t>
  </si>
  <si>
    <t>$84K</t>
  </si>
  <si>
    <t>$28,914K</t>
  </si>
  <si>
    <t xml:space="preserve">$12,676K </t>
  </si>
  <si>
    <t xml:space="preserve">$48,267K </t>
  </si>
  <si>
    <t>$5,614K</t>
  </si>
  <si>
    <t>Buckhannon</t>
  </si>
  <si>
    <t>UPSHUR</t>
  </si>
  <si>
    <t>$26,394K</t>
  </si>
  <si>
    <t xml:space="preserve">$39,504K </t>
  </si>
  <si>
    <t xml:space="preserve">$7,625K </t>
  </si>
  <si>
    <t xml:space="preserve">$79,363K </t>
  </si>
  <si>
    <t>$1,967K</t>
  </si>
  <si>
    <t>$251K</t>
  </si>
  <si>
    <t>Upshur County*</t>
  </si>
  <si>
    <t>$30,597K</t>
  </si>
  <si>
    <t xml:space="preserve">$18,086K </t>
  </si>
  <si>
    <t xml:space="preserve">$1,865K </t>
  </si>
  <si>
    <t xml:space="preserve">$50,256K </t>
  </si>
  <si>
    <t>$2,983K</t>
  </si>
  <si>
    <t>$56,991K</t>
  </si>
  <si>
    <t xml:space="preserve">$57,591K </t>
  </si>
  <si>
    <t xml:space="preserve">$9,490K </t>
  </si>
  <si>
    <t xml:space="preserve">$129,620K </t>
  </si>
  <si>
    <t>$4,951K</t>
  </si>
  <si>
    <t>Bayard</t>
  </si>
  <si>
    <t>GRANT</t>
  </si>
  <si>
    <t xml:space="preserve">$126K </t>
  </si>
  <si>
    <t xml:space="preserve">$622K </t>
  </si>
  <si>
    <t>Grant County*</t>
  </si>
  <si>
    <t>$12,041K</t>
  </si>
  <si>
    <t xml:space="preserve">$4,345K </t>
  </si>
  <si>
    <t xml:space="preserve">$1,867K </t>
  </si>
  <si>
    <t xml:space="preserve">$18,200K </t>
  </si>
  <si>
    <t>$656K</t>
  </si>
  <si>
    <t>Petersburg</t>
  </si>
  <si>
    <t>$307K</t>
  </si>
  <si>
    <t xml:space="preserve">$1,017K </t>
  </si>
  <si>
    <t xml:space="preserve">$17,506K </t>
  </si>
  <si>
    <t xml:space="preserve">$18,831K </t>
  </si>
  <si>
    <t>$12,851K</t>
  </si>
  <si>
    <t xml:space="preserve">$5,488K </t>
  </si>
  <si>
    <t xml:space="preserve">$19,374K </t>
  </si>
  <si>
    <t xml:space="preserve">$37,652K </t>
  </si>
  <si>
    <t>$754K</t>
  </si>
  <si>
    <t>Capon Bridge</t>
  </si>
  <si>
    <t>HAMPSHIRE</t>
  </si>
  <si>
    <t>$1,943K</t>
  </si>
  <si>
    <t xml:space="preserve">$1,781K </t>
  </si>
  <si>
    <t xml:space="preserve">$254K </t>
  </si>
  <si>
    <t xml:space="preserve">$4,015K </t>
  </si>
  <si>
    <t>$248K</t>
  </si>
  <si>
    <t>Hampshire County*</t>
  </si>
  <si>
    <t>$53,801K</t>
  </si>
  <si>
    <t xml:space="preserve">$7,505K </t>
  </si>
  <si>
    <t xml:space="preserve">$6,537K </t>
  </si>
  <si>
    <t xml:space="preserve">$70,492K </t>
  </si>
  <si>
    <t>$12,410K</t>
  </si>
  <si>
    <t>Romney</t>
  </si>
  <si>
    <t xml:space="preserve">$899K </t>
  </si>
  <si>
    <t xml:space="preserve">$1,715K </t>
  </si>
  <si>
    <t>$55,801K</t>
  </si>
  <si>
    <t xml:space="preserve">$10,046K </t>
  </si>
  <si>
    <t xml:space="preserve">$7,690K </t>
  </si>
  <si>
    <t xml:space="preserve">$76,221K </t>
  </si>
  <si>
    <t>$12,684K</t>
  </si>
  <si>
    <t>$37K</t>
  </si>
  <si>
    <t>Hardy County*</t>
  </si>
  <si>
    <t>HARDY</t>
  </si>
  <si>
    <t>$22,559K</t>
  </si>
  <si>
    <t xml:space="preserve">$16,836K </t>
  </si>
  <si>
    <t xml:space="preserve">$1,639K </t>
  </si>
  <si>
    <t xml:space="preserve">$40,640K </t>
  </si>
  <si>
    <t>$2,809K</t>
  </si>
  <si>
    <t>Moorefield</t>
  </si>
  <si>
    <t>$1,956K</t>
  </si>
  <si>
    <t xml:space="preserve">$12,861K </t>
  </si>
  <si>
    <t xml:space="preserve">$5,073K </t>
  </si>
  <si>
    <t xml:space="preserve">$22,831K </t>
  </si>
  <si>
    <t>$1,000K</t>
  </si>
  <si>
    <t>$271K</t>
  </si>
  <si>
    <t>Wardensville</t>
  </si>
  <si>
    <t>$188K</t>
  </si>
  <si>
    <t xml:space="preserve">$184K </t>
  </si>
  <si>
    <t>$24,704K</t>
  </si>
  <si>
    <t xml:space="preserve">$29,696K </t>
  </si>
  <si>
    <t xml:space="preserve">$6,712K </t>
  </si>
  <si>
    <t xml:space="preserve">$63,656K </t>
  </si>
  <si>
    <t>$3,839K</t>
  </si>
  <si>
    <t>Keyser</t>
  </si>
  <si>
    <t>MINERAL</t>
  </si>
  <si>
    <t>$22,899K</t>
  </si>
  <si>
    <t xml:space="preserve">$5,931K </t>
  </si>
  <si>
    <t xml:space="preserve">$30,025K </t>
  </si>
  <si>
    <t xml:space="preserve">$58,048K </t>
  </si>
  <si>
    <t>$3,705K</t>
  </si>
  <si>
    <t>$139K</t>
  </si>
  <si>
    <t>Mineral County*</t>
  </si>
  <si>
    <t>$38,556K</t>
  </si>
  <si>
    <t xml:space="preserve">$122,245K </t>
  </si>
  <si>
    <t xml:space="preserve">$6,706K </t>
  </si>
  <si>
    <t xml:space="preserve">$166,673K </t>
  </si>
  <si>
    <t>$5,681K</t>
  </si>
  <si>
    <t>$118K</t>
  </si>
  <si>
    <t>Piedmont</t>
  </si>
  <si>
    <t>$821K</t>
  </si>
  <si>
    <t xml:space="preserve">$1,880K </t>
  </si>
  <si>
    <t xml:space="preserve">$865K </t>
  </si>
  <si>
    <t xml:space="preserve">$4,960K </t>
  </si>
  <si>
    <t>Ridgeley</t>
  </si>
  <si>
    <t>$455K</t>
  </si>
  <si>
    <t xml:space="preserve">$437K </t>
  </si>
  <si>
    <t>$62,731K</t>
  </si>
  <si>
    <t xml:space="preserve">$130,056K </t>
  </si>
  <si>
    <t xml:space="preserve">$37,596K </t>
  </si>
  <si>
    <t xml:space="preserve">$230,118K </t>
  </si>
  <si>
    <t>$9,444K</t>
  </si>
  <si>
    <t>$126K</t>
  </si>
  <si>
    <t>Franklin</t>
  </si>
  <si>
    <t>PENDLETON</t>
  </si>
  <si>
    <t>$324K</t>
  </si>
  <si>
    <t xml:space="preserve">$2,063K </t>
  </si>
  <si>
    <t xml:space="preserve">$925K </t>
  </si>
  <si>
    <t xml:space="preserve">$3,311K </t>
  </si>
  <si>
    <t>$238K</t>
  </si>
  <si>
    <t>$202K</t>
  </si>
  <si>
    <t>Pendleton County*</t>
  </si>
  <si>
    <t>$42,572K</t>
  </si>
  <si>
    <t xml:space="preserve">$9,487K </t>
  </si>
  <si>
    <t xml:space="preserve">$12,631K </t>
  </si>
  <si>
    <t xml:space="preserve">$66,068K </t>
  </si>
  <si>
    <t>$2,872K</t>
  </si>
  <si>
    <t>$81K</t>
  </si>
  <si>
    <t>$42,896K</t>
  </si>
  <si>
    <t xml:space="preserve">$11,550K </t>
  </si>
  <si>
    <t xml:space="preserve">$13,556K </t>
  </si>
  <si>
    <t xml:space="preserve">$69,379K </t>
  </si>
  <si>
    <t>$3,014K</t>
  </si>
  <si>
    <t>Berkeley County*</t>
  </si>
  <si>
    <t>BERKELEY</t>
  </si>
  <si>
    <t>$50,851K</t>
  </si>
  <si>
    <t xml:space="preserve">$1,965K </t>
  </si>
  <si>
    <t xml:space="preserve">$5,373K </t>
  </si>
  <si>
    <t xml:space="preserve">$57,931K </t>
  </si>
  <si>
    <t>$5,627K</t>
  </si>
  <si>
    <t>Martinsburg</t>
  </si>
  <si>
    <t>$5,943K</t>
  </si>
  <si>
    <t xml:space="preserve">$55,166K </t>
  </si>
  <si>
    <t xml:space="preserve">$62,324K </t>
  </si>
  <si>
    <t>$14,102K</t>
  </si>
  <si>
    <t>$4,792K</t>
  </si>
  <si>
    <t>$56,794K</t>
  </si>
  <si>
    <t xml:space="preserve">$57,131K </t>
  </si>
  <si>
    <t xml:space="preserve">$6,408K </t>
  </si>
  <si>
    <t xml:space="preserve">$120,255K </t>
  </si>
  <si>
    <t>$19,729K</t>
  </si>
  <si>
    <t>$336K</t>
  </si>
  <si>
    <t>Bolivar</t>
  </si>
  <si>
    <t>JEFFERSON</t>
  </si>
  <si>
    <t xml:space="preserve">$4,000K </t>
  </si>
  <si>
    <t xml:space="preserve">$4,251K </t>
  </si>
  <si>
    <t>$223K</t>
  </si>
  <si>
    <t>$893K</t>
  </si>
  <si>
    <t>$1,063K</t>
  </si>
  <si>
    <t>$95K</t>
  </si>
  <si>
    <t>Charles Town</t>
  </si>
  <si>
    <t>$2,073K</t>
  </si>
  <si>
    <t xml:space="preserve">$7,893K </t>
  </si>
  <si>
    <t xml:space="preserve">$9,966K </t>
  </si>
  <si>
    <t>Harpers Ferry</t>
  </si>
  <si>
    <t>$722K</t>
  </si>
  <si>
    <t xml:space="preserve">$6,243K </t>
  </si>
  <si>
    <t xml:space="preserve">$6,965K </t>
  </si>
  <si>
    <t>$131K</t>
  </si>
  <si>
    <t>$4,785K</t>
  </si>
  <si>
    <t>$227K</t>
  </si>
  <si>
    <t>Jefferson County*</t>
  </si>
  <si>
    <t>$60,022K</t>
  </si>
  <si>
    <t xml:space="preserve">$4,889K </t>
  </si>
  <si>
    <t xml:space="preserve">$5,349K </t>
  </si>
  <si>
    <t xml:space="preserve">$70,260K </t>
  </si>
  <si>
    <t>$6,043K</t>
  </si>
  <si>
    <t>Ranson</t>
  </si>
  <si>
    <t>$5,206K</t>
  </si>
  <si>
    <t xml:space="preserve">$100K </t>
  </si>
  <si>
    <t xml:space="preserve">$5,305K </t>
  </si>
  <si>
    <t>Shepherdstown</t>
  </si>
  <si>
    <t>$7,873K</t>
  </si>
  <si>
    <t xml:space="preserve">$8,975K </t>
  </si>
  <si>
    <t xml:space="preserve">$4,794K </t>
  </si>
  <si>
    <t xml:space="preserve">$21,641K </t>
  </si>
  <si>
    <t>$1,510K</t>
  </si>
  <si>
    <t>$619K</t>
  </si>
  <si>
    <t>$283K</t>
  </si>
  <si>
    <t>$76,146K</t>
  </si>
  <si>
    <t xml:space="preserve">$27,999K </t>
  </si>
  <si>
    <t xml:space="preserve">$14,243K </t>
  </si>
  <si>
    <t xml:space="preserve">$118,388K </t>
  </si>
  <si>
    <t>$13,274K</t>
  </si>
  <si>
    <t>$162K</t>
  </si>
  <si>
    <t>Bath</t>
  </si>
  <si>
    <t>MORGAN</t>
  </si>
  <si>
    <t>$6,294K</t>
  </si>
  <si>
    <t xml:space="preserve">$11,499K </t>
  </si>
  <si>
    <t xml:space="preserve">$16,499K </t>
  </si>
  <si>
    <t xml:space="preserve">$35,224K </t>
  </si>
  <si>
    <t>$1,952K</t>
  </si>
  <si>
    <t>$155K</t>
  </si>
  <si>
    <t>Morgan County*</t>
  </si>
  <si>
    <t>$35,644K</t>
  </si>
  <si>
    <t xml:space="preserve">$14,528K </t>
  </si>
  <si>
    <t xml:space="preserve">$23,386K </t>
  </si>
  <si>
    <t xml:space="preserve">$73,261K </t>
  </si>
  <si>
    <t>$6,860K</t>
  </si>
  <si>
    <t>Paw Paw</t>
  </si>
  <si>
    <t>$1,133K</t>
  </si>
  <si>
    <t xml:space="preserve">$1,507K </t>
  </si>
  <si>
    <t xml:space="preserve">$130K </t>
  </si>
  <si>
    <t xml:space="preserve">$2,770K </t>
  </si>
  <si>
    <t>$43,071K</t>
  </si>
  <si>
    <t xml:space="preserve">$27,534K </t>
  </si>
  <si>
    <t xml:space="preserve">$40,015K </t>
  </si>
  <si>
    <t xml:space="preserve">$111,255K </t>
  </si>
  <si>
    <t>$8,828K</t>
  </si>
  <si>
    <t>Benwood</t>
  </si>
  <si>
    <t>MARSHALL</t>
  </si>
  <si>
    <t>$4,284K</t>
  </si>
  <si>
    <t>Cameron</t>
  </si>
  <si>
    <t>$228K</t>
  </si>
  <si>
    <t>Glen Dale</t>
  </si>
  <si>
    <t>$302K</t>
  </si>
  <si>
    <t>Marshall County*</t>
  </si>
  <si>
    <t>$3,425K</t>
  </si>
  <si>
    <t>Mcmechen</t>
  </si>
  <si>
    <t>$367K</t>
  </si>
  <si>
    <t>Moundsville</t>
  </si>
  <si>
    <t>$8,251K</t>
  </si>
  <si>
    <t>$173K</t>
  </si>
  <si>
    <t>Wheeling**</t>
  </si>
  <si>
    <t>$16,889K</t>
  </si>
  <si>
    <t>Ohio County*</t>
  </si>
  <si>
    <t>OHIO</t>
  </si>
  <si>
    <t>$246K</t>
  </si>
  <si>
    <t>Triadelphia</t>
  </si>
  <si>
    <t>Valley Grove</t>
  </si>
  <si>
    <t>West Liberty</t>
  </si>
  <si>
    <t>$35,456K</t>
  </si>
  <si>
    <t>$108K</t>
  </si>
  <si>
    <t>$35,935K</t>
  </si>
  <si>
    <t>Hundred</t>
  </si>
  <si>
    <t>WETZEL</t>
  </si>
  <si>
    <t>New Martinsville</t>
  </si>
  <si>
    <t>$18,318K</t>
  </si>
  <si>
    <t>$944K</t>
  </si>
  <si>
    <t>Pine Grove</t>
  </si>
  <si>
    <t>$1,153K</t>
  </si>
  <si>
    <t>$207K</t>
  </si>
  <si>
    <t>Smithfield</t>
  </si>
  <si>
    <t>Wetzel County*</t>
  </si>
  <si>
    <t>$5,048K</t>
  </si>
  <si>
    <t>$94K</t>
  </si>
  <si>
    <t>$25,211K</t>
  </si>
  <si>
    <t>Beech Bottom</t>
  </si>
  <si>
    <t>BROOKE</t>
  </si>
  <si>
    <t xml:space="preserve">$6,471K </t>
  </si>
  <si>
    <t xml:space="preserve">$6,778K </t>
  </si>
  <si>
    <t>$191K</t>
  </si>
  <si>
    <t>Bethany</t>
  </si>
  <si>
    <t>$300K</t>
  </si>
  <si>
    <t xml:space="preserve">$236K </t>
  </si>
  <si>
    <t>$236K</t>
  </si>
  <si>
    <t>Brooke County*</t>
  </si>
  <si>
    <t>$5,080K</t>
  </si>
  <si>
    <t xml:space="preserve">$2,546K </t>
  </si>
  <si>
    <t xml:space="preserve">$738K </t>
  </si>
  <si>
    <t xml:space="preserve">$8,364K </t>
  </si>
  <si>
    <t>$472K</t>
  </si>
  <si>
    <t>Follansbee</t>
  </si>
  <si>
    <t>$2,035K</t>
  </si>
  <si>
    <t xml:space="preserve">$3,124K </t>
  </si>
  <si>
    <t xml:space="preserve">$1,254K </t>
  </si>
  <si>
    <t xml:space="preserve">$7,449K </t>
  </si>
  <si>
    <t>$632K</t>
  </si>
  <si>
    <t>$194K</t>
  </si>
  <si>
    <t>Weirton**</t>
  </si>
  <si>
    <t>$409K</t>
  </si>
  <si>
    <t xml:space="preserve">$16,007K </t>
  </si>
  <si>
    <t xml:space="preserve">$23,795K </t>
  </si>
  <si>
    <t xml:space="preserve">$45,683K </t>
  </si>
  <si>
    <t>$420K</t>
  </si>
  <si>
    <t>Wellsburg</t>
  </si>
  <si>
    <t>$32,829K</t>
  </si>
  <si>
    <t xml:space="preserve">$20,054K </t>
  </si>
  <si>
    <t xml:space="preserve">$18,219K </t>
  </si>
  <si>
    <t xml:space="preserve">$71,404K </t>
  </si>
  <si>
    <t>$5,864K</t>
  </si>
  <si>
    <t>$114K</t>
  </si>
  <si>
    <t>$40,653K</t>
  </si>
  <si>
    <t xml:space="preserve">$48,203K </t>
  </si>
  <si>
    <t xml:space="preserve">$44,550K </t>
  </si>
  <si>
    <t xml:space="preserve">$140,215K </t>
  </si>
  <si>
    <t>$7,459K</t>
  </si>
  <si>
    <t>$120K</t>
  </si>
  <si>
    <t>Chester</t>
  </si>
  <si>
    <t>HANCOCK</t>
  </si>
  <si>
    <t>$858K</t>
  </si>
  <si>
    <t xml:space="preserve">$258K </t>
  </si>
  <si>
    <t xml:space="preserve">$7,598K </t>
  </si>
  <si>
    <t xml:space="preserve">$8,714K </t>
  </si>
  <si>
    <t>Hancock County*</t>
  </si>
  <si>
    <t>$11,006K</t>
  </si>
  <si>
    <t xml:space="preserve">$12,120K </t>
  </si>
  <si>
    <t xml:space="preserve">$137K </t>
  </si>
  <si>
    <t xml:space="preserve">$23,262K </t>
  </si>
  <si>
    <t>$2,409K</t>
  </si>
  <si>
    <t>New Cumberland</t>
  </si>
  <si>
    <t>$3,545K</t>
  </si>
  <si>
    <t xml:space="preserve">$6,349K </t>
  </si>
  <si>
    <t xml:space="preserve">$666K </t>
  </si>
  <si>
    <t xml:space="preserve">$10,560K </t>
  </si>
  <si>
    <t>$1,337K</t>
  </si>
  <si>
    <t>$11,175K</t>
  </si>
  <si>
    <t xml:space="preserve">$12,249K </t>
  </si>
  <si>
    <t xml:space="preserve">$30,101K </t>
  </si>
  <si>
    <t>$1,168K</t>
  </si>
  <si>
    <t>$26,584K</t>
  </si>
  <si>
    <t xml:space="preserve">$25,404K </t>
  </si>
  <si>
    <t xml:space="preserve">$20,650K </t>
  </si>
  <si>
    <t xml:space="preserve">$72,638K </t>
  </si>
  <si>
    <t>$4,919K</t>
  </si>
  <si>
    <t>GREENBRIER &amp; MONROE</t>
  </si>
  <si>
    <t>4 &amp; 1</t>
  </si>
  <si>
    <t>$1,471K</t>
  </si>
  <si>
    <t>CABELL &amp; WAYNE</t>
  </si>
  <si>
    <t>2 &amp; 2</t>
  </si>
  <si>
    <t>$93,567K</t>
  </si>
  <si>
    <t xml:space="preserve">$7,657K </t>
  </si>
  <si>
    <t xml:space="preserve">$45,121K </t>
  </si>
  <si>
    <t xml:space="preserve">$146,607K </t>
  </si>
  <si>
    <t>$10,012K</t>
  </si>
  <si>
    <t>$564K</t>
  </si>
  <si>
    <t>FAYETTE &amp; KANAWHA</t>
  </si>
  <si>
    <t>4 &amp; 3</t>
  </si>
  <si>
    <t xml:space="preserve">$75,785K </t>
  </si>
  <si>
    <t>KANAWHA &amp; PUTNAM</t>
  </si>
  <si>
    <t>3 &amp; 3</t>
  </si>
  <si>
    <t>TYLER &amp; WETZEL</t>
  </si>
  <si>
    <t>5 &amp; 10</t>
  </si>
  <si>
    <t>BROOKE &amp; HANCOCK</t>
  </si>
  <si>
    <t>11 &amp; 11</t>
  </si>
  <si>
    <t>$11,584K</t>
  </si>
  <si>
    <t xml:space="preserve">$22,685K </t>
  </si>
  <si>
    <t xml:space="preserve">$36,044K </t>
  </si>
  <si>
    <t>$1,587K</t>
  </si>
  <si>
    <t>$122K</t>
  </si>
  <si>
    <t>MARSHALL &amp; OHIO</t>
  </si>
  <si>
    <t>10 &amp; 10</t>
  </si>
  <si>
    <t>$35,488K</t>
  </si>
  <si>
    <t>DATA SOURCES:</t>
  </si>
  <si>
    <r>
      <rPr>
        <b/>
        <u/>
        <vertAlign val="superscript"/>
        <sz val="9"/>
        <color theme="1"/>
        <rFont val="Calibri"/>
        <family val="2"/>
        <scheme val="minor"/>
      </rPr>
      <t>1</t>
    </r>
    <r>
      <rPr>
        <b/>
        <u/>
        <sz val="9"/>
        <color theme="1"/>
        <rFont val="Calibri"/>
        <family val="2"/>
        <scheme val="minor"/>
      </rPr>
      <t>High-Risk Floodplain Exposure (WV Flood Tool Classification)</t>
    </r>
  </si>
  <si>
    <t xml:space="preserve">Residential, Commercial, Other: </t>
  </si>
  <si>
    <r>
      <rPr>
        <b/>
        <u/>
        <vertAlign val="superscript"/>
        <sz val="9"/>
        <color theme="1"/>
        <rFont val="Calibri"/>
        <family val="2"/>
        <scheme val="minor"/>
      </rPr>
      <t>2</t>
    </r>
    <r>
      <rPr>
        <b/>
        <u/>
        <sz val="9"/>
        <color theme="1"/>
        <rFont val="Calibri"/>
        <family val="2"/>
        <scheme val="minor"/>
      </rPr>
      <t>BUILDING DAMAGE LOSS ESTIMATES (TEIF, Damage Dollar, Damage Percent) (TEIF)</t>
    </r>
  </si>
  <si>
    <t>Value</t>
  </si>
  <si>
    <r>
      <rPr>
        <b/>
        <vertAlign val="superscript"/>
        <sz val="9"/>
        <color theme="1"/>
        <rFont val="Calibri"/>
        <family val="2"/>
        <scheme val="minor"/>
      </rPr>
      <t>3</t>
    </r>
    <r>
      <rPr>
        <b/>
        <sz val="9"/>
        <color theme="1"/>
        <rFont val="Calibri"/>
        <family val="2"/>
        <scheme val="minor"/>
      </rPr>
      <t>MINUS RATED STRUCTURES</t>
    </r>
  </si>
  <si>
    <r>
      <rPr>
        <b/>
        <u/>
        <vertAlign val="superscript"/>
        <sz val="9"/>
        <color theme="1"/>
        <rFont val="Calibri"/>
        <family val="2"/>
        <scheme val="minor"/>
      </rPr>
      <t>4</t>
    </r>
    <r>
      <rPr>
        <b/>
        <u/>
        <sz val="9"/>
        <color theme="1"/>
        <rFont val="Calibri"/>
        <family val="2"/>
        <scheme val="minor"/>
      </rPr>
      <t>POPULATION DISPLACEMENT / SHORT-TERM SHELTER NEEDS</t>
    </r>
  </si>
  <si>
    <t>CL_population_shelter_needs_ownership_20210820.xlsx</t>
  </si>
  <si>
    <r>
      <t xml:space="preserve">Satewide Risk Matrix </t>
    </r>
    <r>
      <rPr>
        <b/>
        <i/>
        <sz val="9"/>
        <color theme="1"/>
        <rFont val="Calibri"/>
        <family val="2"/>
        <scheme val="minor"/>
      </rPr>
      <t>Exposure</t>
    </r>
  </si>
  <si>
    <t>Top 3</t>
  </si>
  <si>
    <t>&gt; 19%</t>
  </si>
  <si>
    <t>&gt; 500 mi</t>
  </si>
  <si>
    <t>&gt; 180 mi</t>
  </si>
  <si>
    <t>&gt; 1K bldg</t>
  </si>
  <si>
    <t>&gt; 100 bldg</t>
  </si>
  <si>
    <t>&gt; 90%</t>
  </si>
  <si>
    <t>&gt; 70%</t>
  </si>
  <si>
    <t>&gt; $40K</t>
  </si>
  <si>
    <t>&gt; $60K</t>
  </si>
  <si>
    <t>&gt; $50K</t>
  </si>
  <si>
    <t>&gt; 5 EF</t>
  </si>
  <si>
    <t>&gt; 10 CA</t>
  </si>
  <si>
    <t>&gt; 10 CAH</t>
  </si>
  <si>
    <t>&lt; 1940</t>
  </si>
  <si>
    <t>&gt; 25%</t>
  </si>
  <si>
    <t>The data sources are listed at the bottom of the table.</t>
  </si>
  <si>
    <r>
      <t>Floodplain Measurements</t>
    </r>
    <r>
      <rPr>
        <b/>
        <vertAlign val="superscript"/>
        <sz val="11"/>
        <rFont val="Calibri"/>
        <family val="2"/>
        <scheme val="minor"/>
      </rPr>
      <t>1</t>
    </r>
  </si>
  <si>
    <r>
      <t>Buildings at High Risk</t>
    </r>
    <r>
      <rPr>
        <b/>
        <vertAlign val="superscript"/>
        <sz val="11"/>
        <color theme="0"/>
        <rFont val="Calibri"/>
        <family val="2"/>
        <scheme val="minor"/>
      </rPr>
      <t>2</t>
    </r>
  </si>
  <si>
    <r>
      <t>Building Dollar ($) Exposure &amp; Building Occupancy Class Type</t>
    </r>
    <r>
      <rPr>
        <b/>
        <vertAlign val="superscript"/>
        <sz val="11"/>
        <color theme="1"/>
        <rFont val="Calibri"/>
        <family val="2"/>
        <scheme val="minor"/>
      </rPr>
      <t>3</t>
    </r>
  </si>
  <si>
    <r>
      <t>Significant Structures</t>
    </r>
    <r>
      <rPr>
        <b/>
        <vertAlign val="superscript"/>
        <sz val="11"/>
        <color theme="1"/>
        <rFont val="Calibri"/>
        <family val="2"/>
        <scheme val="minor"/>
      </rPr>
      <t>4</t>
    </r>
  </si>
  <si>
    <r>
      <t>FIRM STATUS (NEW DEVELOPMENT)</t>
    </r>
    <r>
      <rPr>
        <b/>
        <vertAlign val="superscript"/>
        <sz val="11"/>
        <color theme="0"/>
        <rFont val="Calibri"/>
        <family val="2"/>
        <scheme val="minor"/>
      </rPr>
      <t>5</t>
    </r>
  </si>
  <si>
    <r>
      <t>Rental</t>
    </r>
    <r>
      <rPr>
        <b/>
        <vertAlign val="superscript"/>
        <sz val="11"/>
        <color theme="1"/>
        <rFont val="Calibri"/>
        <family val="2"/>
        <scheme val="minor"/>
      </rPr>
      <t>6</t>
    </r>
  </si>
  <si>
    <t>SFHA Area</t>
  </si>
  <si>
    <t>Stream Length</t>
  </si>
  <si>
    <t>Commercial</t>
  </si>
  <si>
    <t>Total</t>
  </si>
  <si>
    <t>Community Wide</t>
  </si>
  <si>
    <t>High Risk Floodplain</t>
  </si>
  <si>
    <t xml:space="preserve">Residential </t>
  </si>
  <si>
    <t xml:space="preserve">Non-Residential </t>
  </si>
  <si>
    <t>Total Value</t>
  </si>
  <si>
    <t>Building Value Mean/Median</t>
  </si>
  <si>
    <t>Critical Facilities</t>
  </si>
  <si>
    <t>Historical</t>
  </si>
  <si>
    <t>Pre/Post-FIRM</t>
  </si>
  <si>
    <t>Unknown FIRM Status</t>
  </si>
  <si>
    <t>Ownership</t>
  </si>
  <si>
    <t xml:space="preserve">SFHA Area (aSFHA) (acres) </t>
  </si>
  <si>
    <t>Ratio of aSFHA to Community Area</t>
  </si>
  <si>
    <t>Stream Length (mi) -Effective A</t>
  </si>
  <si>
    <t>Stream Length (mi) - Advisory A</t>
  </si>
  <si>
    <t>Total Length (mi) - High Risk Flood Zones</t>
  </si>
  <si>
    <t>E-911 community wide</t>
  </si>
  <si>
    <t>E-911 Floodplain Building Ratio to community</t>
  </si>
  <si>
    <t xml:space="preserve">BLRA Floodplain Ratio to community </t>
  </si>
  <si>
    <t>Total Buildings in High Risk Flood Zones</t>
  </si>
  <si>
    <t>Floodway</t>
  </si>
  <si>
    <t>Mapped in SFHA</t>
  </si>
  <si>
    <t>Mapped Out SFHA</t>
  </si>
  <si>
    <t xml:space="preserve">Residential Manufactured Homes (RES2) % of Single Dwellings  (RES1 &amp; RES2) </t>
  </si>
  <si>
    <t>Residential COUNT %
 (All RESx Classes)</t>
  </si>
  <si>
    <t xml:space="preserve">Residential VALUE %
 (All RESx) </t>
  </si>
  <si>
    <t xml:space="preserve">Non-Residential VALUE % </t>
  </si>
  <si>
    <r>
      <rPr>
        <sz val="9"/>
        <rFont val="Calibri"/>
        <family val="2"/>
        <scheme val="minor"/>
      </rPr>
      <t xml:space="preserve">Residential VALUE
 (All RESx) </t>
    </r>
  </si>
  <si>
    <r>
      <rPr>
        <sz val="9"/>
        <rFont val="Calibri"/>
        <family val="2"/>
        <scheme val="minor"/>
      </rPr>
      <t>Commerical VALUE</t>
    </r>
  </si>
  <si>
    <r>
      <rPr>
        <sz val="9"/>
        <rFont val="Calibri"/>
        <family val="2"/>
        <scheme val="minor"/>
      </rPr>
      <t>Other
 Non-Residential VALUE</t>
    </r>
  </si>
  <si>
    <t>Total
 Building Dollar Exposure</t>
  </si>
  <si>
    <t>Average Building Value</t>
  </si>
  <si>
    <t>Median Building Value</t>
  </si>
  <si>
    <t>Average Building Value RES 1</t>
  </si>
  <si>
    <t>Median Building Value RES 1</t>
  </si>
  <si>
    <t>Essential Facilities</t>
  </si>
  <si>
    <t>Community Assets
 Non-Historical</t>
  </si>
  <si>
    <t xml:space="preserve">Community Assets Historical </t>
  </si>
  <si>
    <t>Average Building Year</t>
  </si>
  <si>
    <t>Median Building Year</t>
  </si>
  <si>
    <t>Initial FIRM Effective Date</t>
  </si>
  <si>
    <t>% Pre-FIRM</t>
  </si>
  <si>
    <t>% Post-FIRM construction regulated to Pre-FIRM (Mapped into SFHA)</t>
  </si>
  <si>
    <t>% Post-FIRM</t>
  </si>
  <si>
    <t>% Unknown</t>
  </si>
  <si>
    <t>% Unknown RES2 Mobile Homes</t>
  </si>
  <si>
    <t>% Unknown Tax Exempt (Property Class X or Other Non-Residential)</t>
  </si>
  <si>
    <t>2/1/1985</t>
  </si>
  <si>
    <t>9/18/1986</t>
  </si>
  <si>
    <t>9/28/1984</t>
  </si>
  <si>
    <t>4/3/1985</t>
  </si>
  <si>
    <t>9/1/1983</t>
  </si>
  <si>
    <t>3/2/2005</t>
  </si>
  <si>
    <t>12/1/1983</t>
  </si>
  <si>
    <t>12/15/1983</t>
  </si>
  <si>
    <t>2/1/1984</t>
  </si>
  <si>
    <t>9/27/1991</t>
  </si>
  <si>
    <t>1/14/1983</t>
  </si>
  <si>
    <t>8/1/1979</t>
  </si>
  <si>
    <t>11/1/1984</t>
  </si>
  <si>
    <t>4/1/1988</t>
  </si>
  <si>
    <t>3/4/1985</t>
  </si>
  <si>
    <t>12/18/1984</t>
  </si>
  <si>
    <t>9/1/1987</t>
  </si>
  <si>
    <t>4/16/1991</t>
  </si>
  <si>
    <t>11/5/1980</t>
  </si>
  <si>
    <t>10/16/1979</t>
  </si>
  <si>
    <t>9/30/1983</t>
  </si>
  <si>
    <t>3/15/1984</t>
  </si>
  <si>
    <t>6/3/1988</t>
  </si>
  <si>
    <t>9/30/1987</t>
  </si>
  <si>
    <t>1/17/1990</t>
  </si>
  <si>
    <t>9/4/1987</t>
  </si>
  <si>
    <t>9/18/1987</t>
  </si>
  <si>
    <t>8/27/1971</t>
  </si>
  <si>
    <t>7/16/1971</t>
  </si>
  <si>
    <t>4/7/1972</t>
  </si>
  <si>
    <t>9/10/1971</t>
  </si>
  <si>
    <t>8/13/1971</t>
  </si>
  <si>
    <t>6/2/1972</t>
  </si>
  <si>
    <t>2/15/1978</t>
  </si>
  <si>
    <t>5/15/1978</t>
  </si>
  <si>
    <t>8/15/1978</t>
  </si>
  <si>
    <t>1/2/1980</t>
  </si>
  <si>
    <t>7/3/1978</t>
  </si>
  <si>
    <t>3/15/1977</t>
  </si>
  <si>
    <t>5/2/1977</t>
  </si>
  <si>
    <t>3/1/1978</t>
  </si>
  <si>
    <t>2/3/1970</t>
  </si>
  <si>
    <t>Mingo County*</t>
  </si>
  <si>
    <t>12/2/1980</t>
  </si>
  <si>
    <t>1/16/1981</t>
  </si>
  <si>
    <t>5/17/1989</t>
  </si>
  <si>
    <t>1/3/1979</t>
  </si>
  <si>
    <t>3/18/1991</t>
  </si>
  <si>
    <t>4/15/1982</t>
  </si>
  <si>
    <t>6/1/1982</t>
  </si>
  <si>
    <t>6/15/1983</t>
  </si>
  <si>
    <t>7/16/1984</t>
  </si>
  <si>
    <t>6/15/1982</t>
  </si>
  <si>
    <t>7/5/1984</t>
  </si>
  <si>
    <t>3/18/1985</t>
  </si>
  <si>
    <t>5/1/1984</t>
  </si>
  <si>
    <t>12/18/1985</t>
  </si>
  <si>
    <t>2/6/1984</t>
  </si>
  <si>
    <t>3/4/1986</t>
  </si>
  <si>
    <t>3/29/1974</t>
  </si>
  <si>
    <t>6/18/1987</t>
  </si>
  <si>
    <t>10/30/1981</t>
  </si>
  <si>
    <t>3/4/1988</t>
  </si>
  <si>
    <t>9/18/1991</t>
  </si>
  <si>
    <t>1/2/1991</t>
  </si>
  <si>
    <t>8/10/1979</t>
  </si>
  <si>
    <t>1/18/1980</t>
  </si>
  <si>
    <t>9/24/1984</t>
  </si>
  <si>
    <t>1/15/1988</t>
  </si>
  <si>
    <t>11/19/1987</t>
  </si>
  <si>
    <t>5/17/1990</t>
  </si>
  <si>
    <t>8/24/1984</t>
  </si>
  <si>
    <t>8/1/1978</t>
  </si>
  <si>
    <t>11/6/1991</t>
  </si>
  <si>
    <t>10/17/1989</t>
  </si>
  <si>
    <t>2/16/1990</t>
  </si>
  <si>
    <t>5/1/1985</t>
  </si>
  <si>
    <t>9/1/1977</t>
  </si>
  <si>
    <t>6/3/1991</t>
  </si>
  <si>
    <t>2/7/2006</t>
  </si>
  <si>
    <t>9/16/1988</t>
  </si>
  <si>
    <t>9/10/1984</t>
  </si>
  <si>
    <t>1/1/1991</t>
  </si>
  <si>
    <t>12/1/1978</t>
  </si>
  <si>
    <t>11/4/1988</t>
  </si>
  <si>
    <t>3/16/1989</t>
  </si>
  <si>
    <t>1/17/1991</t>
  </si>
  <si>
    <t>9/4/1986</t>
  </si>
  <si>
    <t>10/18/1983</t>
  </si>
  <si>
    <t>9/3/1980</t>
  </si>
  <si>
    <t>7/4/1988</t>
  </si>
  <si>
    <t>9/17/1980</t>
  </si>
  <si>
    <t>12/4/1985</t>
  </si>
  <si>
    <t>3/16/1988</t>
  </si>
  <si>
    <t>9/5/1979</t>
  </si>
  <si>
    <t>7/2/1987</t>
  </si>
  <si>
    <t>11/19/1986</t>
  </si>
  <si>
    <t>6/19/2012</t>
  </si>
  <si>
    <t>1/20/2010</t>
  </si>
  <si>
    <t>8/1/1987</t>
  </si>
  <si>
    <t>6/5/2012</t>
  </si>
  <si>
    <t>3/1/1987</t>
  </si>
  <si>
    <t>9/25/2009</t>
  </si>
  <si>
    <t>7/1/1987</t>
  </si>
  <si>
    <t>4/17/1987</t>
  </si>
  <si>
    <t>4/19/2010</t>
  </si>
  <si>
    <t>12/3/1991</t>
  </si>
  <si>
    <t>4/3/1987</t>
  </si>
  <si>
    <t>7/20/1984</t>
  </si>
  <si>
    <t>8/15/1979</t>
  </si>
  <si>
    <t>5/3/1990</t>
  </si>
  <si>
    <t>6/15/1988</t>
  </si>
  <si>
    <t>6/19/1985</t>
  </si>
  <si>
    <t>12/15/1990</t>
  </si>
  <si>
    <t>8/4/1988</t>
  </si>
  <si>
    <t>12/18/1979</t>
  </si>
  <si>
    <t>12/18/2009</t>
  </si>
  <si>
    <t>12/4/1979</t>
  </si>
  <si>
    <t>10/15/1980</t>
  </si>
  <si>
    <t>6/15/1979</t>
  </si>
  <si>
    <t>3/18/1980</t>
  </si>
  <si>
    <t>11/2/1984</t>
  </si>
  <si>
    <t>5/1/1980</t>
  </si>
  <si>
    <t>6/28/1974</t>
  </si>
  <si>
    <t>12/20/1974</t>
  </si>
  <si>
    <t>3/22/1974</t>
  </si>
  <si>
    <t>2/18/1981</t>
  </si>
  <si>
    <t>4/4/1983</t>
  </si>
  <si>
    <t>1/18/1984</t>
  </si>
  <si>
    <t>9/28/1979</t>
  </si>
  <si>
    <t>7/17/2006</t>
  </si>
  <si>
    <t>9/2/1982</t>
  </si>
  <si>
    <t>9/30/1982</t>
  </si>
  <si>
    <t>11/17/1982</t>
  </si>
  <si>
    <t>12/1/1982</t>
  </si>
  <si>
    <t>6/15/1984</t>
  </si>
  <si>
    <t>5/15/1980</t>
  </si>
  <si>
    <t>SPLIT COMMUNITIES</t>
  </si>
  <si>
    <t>Data Sources:</t>
  </si>
  <si>
    <r>
      <rPr>
        <b/>
        <vertAlign val="superscript"/>
        <sz val="11"/>
        <color theme="1"/>
        <rFont val="Calibri"/>
        <family val="2"/>
        <scheme val="minor"/>
      </rPr>
      <t>1</t>
    </r>
    <r>
      <rPr>
        <b/>
        <sz val="11"/>
        <color theme="1"/>
        <rFont val="Calibri"/>
        <family val="2"/>
        <scheme val="minor"/>
      </rPr>
      <t xml:space="preserve"> Floodplain Measurements: </t>
    </r>
    <r>
      <rPr>
        <b/>
        <sz val="11"/>
        <color rgb="FFC00000"/>
        <rFont val="Calibri"/>
        <family val="2"/>
        <scheme val="minor"/>
      </rPr>
      <t>CL_Flood_Zone_Types_Stream-Length_aSFHA_20211025.xlsx</t>
    </r>
    <r>
      <rPr>
        <b/>
        <sz val="11"/>
        <color theme="1"/>
        <rFont val="Calibri"/>
        <family val="2"/>
        <scheme val="minor"/>
      </rPr>
      <t xml:space="preserve"> </t>
    </r>
  </si>
  <si>
    <t>Link to the above table: https://data.wvgis.wvu.edu/pub/RA/State/CL/Flood_Zone_Type-Length-aSFHA/</t>
  </si>
  <si>
    <r>
      <rPr>
        <b/>
        <vertAlign val="superscript"/>
        <sz val="11"/>
        <color theme="1"/>
        <rFont val="Calibri"/>
        <family val="2"/>
        <scheme val="minor"/>
      </rPr>
      <t>2</t>
    </r>
    <r>
      <rPr>
        <b/>
        <sz val="11"/>
        <color theme="1"/>
        <rFont val="Calibri"/>
        <family val="2"/>
        <scheme val="minor"/>
      </rPr>
      <t xml:space="preserve"> Buildings at High Risk:</t>
    </r>
  </si>
  <si>
    <r>
      <t xml:space="preserve">Residential, Commercial, Other &amp; Total values &amp; counts: </t>
    </r>
    <r>
      <rPr>
        <b/>
        <sz val="11"/>
        <color rgb="FFC00000"/>
        <rFont val="Calibri"/>
        <family val="2"/>
        <scheme val="minor"/>
      </rPr>
      <t>CL_building_exposure_occupancy_20220310_Utilities_Edited.xlsx</t>
    </r>
  </si>
  <si>
    <t>(the exposure table in which new utility changes and some other edits were applied manually.)</t>
  </si>
  <si>
    <t>Link to the above table: https://data.wvgis.wvu.edu/pub/RA/State/CL/Building_Exposure/</t>
  </si>
  <si>
    <r>
      <t xml:space="preserve">Community Wide E911 addresses: </t>
    </r>
    <r>
      <rPr>
        <b/>
        <sz val="11"/>
        <color rgb="FFC00000"/>
        <rFont val="Calibri"/>
        <family val="2"/>
        <scheme val="minor"/>
      </rPr>
      <t>CL_Building_Count_CommunityWide_bSFHA_20210921</t>
    </r>
  </si>
  <si>
    <t>Link to the above table: https://data.wvgis.wvu.edu/pub/RA/State/CL/Communitywide/</t>
  </si>
  <si>
    <r>
      <t xml:space="preserve">Number of buildings in Floodways, Mapped in &amp; Mapped out SFHA: </t>
    </r>
    <r>
      <rPr>
        <b/>
        <sz val="11"/>
        <color rgb="FFC00000"/>
        <rFont val="Calibri"/>
        <family val="2"/>
        <scheme val="minor"/>
      </rPr>
      <t>CL_detailed_flood_zones_bldg_counts_20210813.xlsx</t>
    </r>
  </si>
  <si>
    <t>Link to the above table: https://data.wvgis.wvu.edu/pub/RA/State/CL/Detailed_Flood_Zone/</t>
  </si>
  <si>
    <r>
      <rPr>
        <b/>
        <vertAlign val="superscript"/>
        <sz val="11"/>
        <color theme="1"/>
        <rFont val="Calibri"/>
        <family val="2"/>
        <scheme val="minor"/>
      </rPr>
      <t>3</t>
    </r>
    <r>
      <rPr>
        <b/>
        <sz val="11"/>
        <color theme="1"/>
        <rFont val="Calibri"/>
        <family val="2"/>
        <scheme val="minor"/>
      </rPr>
      <t xml:space="preserve"> Building Dollar ($) Exposure &amp; Building Occupancy Class Type:</t>
    </r>
    <r>
      <rPr>
        <sz val="11"/>
        <color theme="1"/>
        <rFont val="Calibri"/>
        <family val="2"/>
        <scheme val="minor"/>
      </rPr>
      <t xml:space="preserve"> </t>
    </r>
    <r>
      <rPr>
        <b/>
        <sz val="11"/>
        <color theme="1"/>
        <rFont val="Calibri"/>
        <family val="2"/>
        <scheme val="minor"/>
      </rPr>
      <t xml:space="preserve"> </t>
    </r>
  </si>
  <si>
    <r>
      <t xml:space="preserve">Residential, Non-residential &amp; Total values: </t>
    </r>
    <r>
      <rPr>
        <b/>
        <sz val="11"/>
        <color rgb="FFC00000"/>
        <rFont val="Calibri"/>
        <family val="2"/>
        <scheme val="minor"/>
      </rPr>
      <t>CL_building_exposure_occupancy_20220310_Utilities_Edited.xlsx</t>
    </r>
  </si>
  <si>
    <r>
      <t xml:space="preserve">Building Value Mean/Median: </t>
    </r>
    <r>
      <rPr>
        <b/>
        <sz val="11"/>
        <color rgb="FFC00000"/>
        <rFont val="Calibri"/>
        <family val="2"/>
        <scheme val="minor"/>
      </rPr>
      <t>CL_FIRM_20220217.xlsx</t>
    </r>
  </si>
  <si>
    <t>Link to the above table: https://data.wvgis.wvu.edu/pub/RA/State/CL/FIRM_Status/</t>
  </si>
  <si>
    <r>
      <rPr>
        <b/>
        <vertAlign val="superscript"/>
        <sz val="11"/>
        <color theme="1"/>
        <rFont val="Calibri"/>
        <family val="2"/>
        <scheme val="minor"/>
      </rPr>
      <t>4</t>
    </r>
    <r>
      <rPr>
        <b/>
        <sz val="11"/>
        <color theme="1"/>
        <rFont val="Calibri"/>
        <family val="2"/>
        <scheme val="minor"/>
      </rPr>
      <t xml:space="preserve"> Significant Structures:</t>
    </r>
    <r>
      <rPr>
        <sz val="11"/>
        <color theme="1"/>
        <rFont val="Calibri"/>
        <family val="2"/>
        <scheme val="minor"/>
      </rPr>
      <t xml:space="preserve"> </t>
    </r>
    <r>
      <rPr>
        <b/>
        <sz val="11"/>
        <color theme="1"/>
        <rFont val="Calibri"/>
        <family val="2"/>
        <scheme val="minor"/>
      </rPr>
      <t xml:space="preserve"> </t>
    </r>
  </si>
  <si>
    <r>
      <t xml:space="preserve">Essential Facilities: </t>
    </r>
    <r>
      <rPr>
        <b/>
        <sz val="11"/>
        <color rgb="FFC00000"/>
        <rFont val="Calibri"/>
        <family val="2"/>
        <scheme val="minor"/>
      </rPr>
      <t>CL_Essential_Facilities_20210825.xlsx</t>
    </r>
  </si>
  <si>
    <t>Link to the above table: https://data.wvgis.wvu.edu/pub/RA/State/CL/Essential_Facility/</t>
  </si>
  <si>
    <r>
      <t xml:space="preserve">Community Assets, Historical &amp;
 Non-Historical: </t>
    </r>
    <r>
      <rPr>
        <b/>
        <sz val="11"/>
        <color rgb="FFC00000"/>
        <rFont val="Calibri"/>
        <family val="2"/>
        <scheme val="minor"/>
      </rPr>
      <t>CL_community_assets_20211215_Utilities_03302022.xlsx</t>
    </r>
  </si>
  <si>
    <t>Link to the above table: https://data.wvgis.wvu.edu/pub/RA/State/CL/Community_Asset/</t>
  </si>
  <si>
    <r>
      <t xml:space="preserve">Average &amp; Median Building Year: </t>
    </r>
    <r>
      <rPr>
        <b/>
        <sz val="11"/>
        <color rgb="FFC00000"/>
        <rFont val="Calibri"/>
        <family val="2"/>
        <scheme val="minor"/>
      </rPr>
      <t>CL_FIRM_20220217.xlsx</t>
    </r>
  </si>
  <si>
    <r>
      <rPr>
        <b/>
        <vertAlign val="superscript"/>
        <sz val="11"/>
        <color theme="1"/>
        <rFont val="Calibri"/>
        <family val="2"/>
        <scheme val="minor"/>
      </rPr>
      <t>5</t>
    </r>
    <r>
      <rPr>
        <b/>
        <sz val="11"/>
        <color theme="1"/>
        <rFont val="Calibri"/>
        <family val="2"/>
        <scheme val="minor"/>
      </rPr>
      <t xml:space="preserve"> FIRM STATUS (NEW DEVELOPMENT):</t>
    </r>
    <r>
      <rPr>
        <sz val="11"/>
        <color theme="1"/>
        <rFont val="Calibri"/>
        <family val="2"/>
        <scheme val="minor"/>
      </rPr>
      <t xml:space="preserve"> </t>
    </r>
    <r>
      <rPr>
        <b/>
        <sz val="11"/>
        <color rgb="FFC00000"/>
        <rFont val="Calibri"/>
        <family val="2"/>
        <scheme val="minor"/>
      </rPr>
      <t>CL_FIRM_20220217.xlsx</t>
    </r>
  </si>
  <si>
    <r>
      <rPr>
        <b/>
        <vertAlign val="superscript"/>
        <sz val="11"/>
        <color theme="1"/>
        <rFont val="Calibri"/>
        <family val="2"/>
        <scheme val="minor"/>
      </rPr>
      <t>6</t>
    </r>
    <r>
      <rPr>
        <b/>
        <sz val="11"/>
        <color theme="1"/>
        <rFont val="Calibri"/>
        <family val="2"/>
        <scheme val="minor"/>
      </rPr>
      <t xml:space="preserve"> Rental/Ownership:</t>
    </r>
    <r>
      <rPr>
        <sz val="11"/>
        <color theme="1"/>
        <rFont val="Calibri"/>
        <family val="2"/>
        <scheme val="minor"/>
      </rPr>
      <t xml:space="preserve"> </t>
    </r>
    <r>
      <rPr>
        <b/>
        <sz val="11"/>
        <color rgb="FFC00000"/>
        <rFont val="Calibri"/>
        <family val="2"/>
        <scheme val="minor"/>
      </rPr>
      <t>CL_population_shelter_needs_ownership_20210820.xlsx</t>
    </r>
  </si>
  <si>
    <t>Link to the above table: https://data.wvgis.wvu.edu/pub/RA/State/CL/Population_Shelter_Needs/</t>
  </si>
  <si>
    <t>Statewide CEP Matrix</t>
  </si>
  <si>
    <t>Indicators</t>
  </si>
  <si>
    <t>** POPULATION GROWTH / SOCIAL VULNERABILITY  **</t>
  </si>
  <si>
    <t>** DISASTERS / CLAIMS / PROPERTIES AT RISK **</t>
  </si>
  <si>
    <t>** FLOOD INSURANCE POLICIES **</t>
  </si>
  <si>
    <t>** FLOODPLAIN MANAGEMENT **</t>
  </si>
  <si>
    <t>Population Growth Rate (2010 - 2020)</t>
  </si>
  <si>
    <t>Population Density Change (2010 - 2020)</t>
  </si>
  <si>
    <t>Estimated Population Growth in SFHA (2019)</t>
  </si>
  <si>
    <t>Average Residential Development Growth Over Previous Decade (County Level, 2019)</t>
  </si>
  <si>
    <t>Social Vulnerability Index (CD) (County Level)</t>
  </si>
  <si>
    <t>Number of Declared Disasters with Flooding since 1989 (County Level)</t>
  </si>
  <si>
    <t>Date of Last Disaster (County Level)</t>
  </si>
  <si>
    <t>Number of Paid Losses</t>
  </si>
  <si>
    <t>Dollar Amount of Previous Claims</t>
  </si>
  <si>
    <t>Claims Outside the SFHA (Zones BCX)</t>
  </si>
  <si>
    <t>Number of Repetitive Loss Structures</t>
  </si>
  <si>
    <t>Number of LOMCs</t>
  </si>
  <si>
    <t xml:space="preserve">Number of Policies </t>
  </si>
  <si>
    <t>Number of Pre-FIRM Policies</t>
  </si>
  <si>
    <t>Percent of SFHA Structures Without Flood Insurance</t>
  </si>
  <si>
    <t>Current CRS Class</t>
  </si>
  <si>
    <t>Current CRS Enrollment Application?</t>
  </si>
  <si>
    <t>Number of Mitigated Properties (County level)</t>
  </si>
  <si>
    <t>Higher Standards Adopted?</t>
  </si>
  <si>
    <t>Compliance at Last Visit</t>
  </si>
  <si>
    <t>Date of Last CAV/CAC</t>
  </si>
  <si>
    <t>Not In CRS</t>
  </si>
  <si>
    <t>No Data Available</t>
  </si>
  <si>
    <t>No Available Data</t>
  </si>
  <si>
    <t xml:space="preserve"> </t>
  </si>
  <si>
    <t>CEP-Tool</t>
  </si>
  <si>
    <t>Data Dictionary</t>
  </si>
  <si>
    <t>This page provides a detailed description of each of the data points and subsequent sources, formats, and purposes for each community within the CEP-Tool</t>
  </si>
  <si>
    <t>Indicator</t>
  </si>
  <si>
    <t>Ranking Directionality</t>
  </si>
  <si>
    <t>Data Type</t>
  </si>
  <si>
    <t>Alignment</t>
  </si>
  <si>
    <t>Data Description</t>
  </si>
  <si>
    <t>Source</t>
  </si>
  <si>
    <t>Report Title</t>
  </si>
  <si>
    <t>Pre-Processed Raw Data Format</t>
  </si>
  <si>
    <t>Processed/Final -Coding/Data Format</t>
  </si>
  <si>
    <t>Methodology</t>
  </si>
  <si>
    <t>Assumptions/Addtl Manipulations</t>
  </si>
  <si>
    <t>Rationale for Inclusion</t>
  </si>
  <si>
    <t>Active or Planned Mapping Study in the FY?</t>
  </si>
  <si>
    <t>Communities with an Active/Planned Mapping Study in the FY are ranked higher than those without.</t>
  </si>
  <si>
    <t>Text</t>
  </si>
  <si>
    <t>Interest</t>
  </si>
  <si>
    <t xml:space="preserve">Does the community have an active or planned mapping study for upcoming fiscal year? </t>
  </si>
  <si>
    <t>Community Information System (CIS)</t>
  </si>
  <si>
    <t>Community Discovery Report</t>
  </si>
  <si>
    <t>csv</t>
  </si>
  <si>
    <t>Yes = 1
No = 0</t>
  </si>
  <si>
    <t xml:space="preserve">1) Community has an active or planned mapping study for FY19 = 1
2) Community does not have an active or planning mapping study for FY19 =0
</t>
  </si>
  <si>
    <t>Where no mapping study information captured, it is assumed that the community does not have a planned or active study during FY19</t>
  </si>
  <si>
    <t>Communities with a planned or active mapping study will require assistance from the program in the FY to update and adopt their ordinance</t>
  </si>
  <si>
    <t>Average Residential Development Growth Over Previous Decade</t>
  </si>
  <si>
    <t>Communities with higher averages are ranked higher than those with lower averages.</t>
  </si>
  <si>
    <t>Average Count</t>
  </si>
  <si>
    <t>Risk</t>
  </si>
  <si>
    <t>Average growth of residential permits issued in the community (proxy indicator of development pressure) over previous ten years</t>
  </si>
  <si>
    <t>Census</t>
  </si>
  <si>
    <t>Residential Permit Estimates - 2007, 2009, 2011, 2013, 2015, 2017</t>
  </si>
  <si>
    <t>txt</t>
  </si>
  <si>
    <t>Numeric Value</t>
  </si>
  <si>
    <t>1) Text files are loaded into excel via the census instruction documentation.
2) Columns containing permits are taken from each text file and copied into a common location.
3) Growth rate percentage calculated by dividing average growth by average number of permits.</t>
  </si>
  <si>
    <t xml:space="preserve">1) Calculations are based on county-wide data.
2) Each CID within a given county reflects the county-level data
</t>
  </si>
  <si>
    <t>Represents a growth in residential construction which presents opportunity to influence the built environment</t>
  </si>
  <si>
    <t>Communities with larger numbers of BCX claims are ranked higher than those with lower numbers.</t>
  </si>
  <si>
    <t>Whole Number</t>
  </si>
  <si>
    <t>Number of claims in zones B, C, and X throughout a community's history</t>
  </si>
  <si>
    <t>Repetitive Losses/ BCX Claims Report</t>
  </si>
  <si>
    <t>None Required</t>
  </si>
  <si>
    <t>Communities with no claims recorded in zones B, C, X are assumed to have no claims outside the SFHA.</t>
  </si>
  <si>
    <t>Indicates flooding is taking place outside of the SFHA or flood zones</t>
  </si>
  <si>
    <t>Coastal/Riverine Community</t>
  </si>
  <si>
    <t>Coastal and Riverine communities are ranked higher than those identified as neither.</t>
  </si>
  <si>
    <t>Indicates whether community has coastal or riverine flood risk</t>
  </si>
  <si>
    <t xml:space="preserve">Community Characteristics 
</t>
  </si>
  <si>
    <t>Coastal = 1, Riverine = 2, Neither = 0</t>
  </si>
  <si>
    <t xml:space="preserve">1) Mutate 1 for "Coastal", 2 for "Riverine" or 0 for "N/A" </t>
  </si>
  <si>
    <t>Where no coastal/riverine status captured, it is assumed that the community is inland or does not classify as coastal/riverine.</t>
  </si>
  <si>
    <t>Indicates that the community has a higher risk of future flooding</t>
  </si>
  <si>
    <t>Community ID</t>
  </si>
  <si>
    <t>Not ranked/weighted</t>
  </si>
  <si>
    <t>Unique FEMA Community ID Number</t>
  </si>
  <si>
    <t>Community Status Book Report</t>
  </si>
  <si>
    <t>1) Remove trailing characters from 6 digit community ID</t>
  </si>
  <si>
    <t>None</t>
  </si>
  <si>
    <t>Required data to uniquely identify a community</t>
  </si>
  <si>
    <t>Name</t>
  </si>
  <si>
    <t>Name of Community</t>
  </si>
  <si>
    <t>Communities with more serious findings (major or serious) and presence of Violations or Potential Violations are ranked higher than those with less severe findings or no presence of Violations or Potential Violations.</t>
  </si>
  <si>
    <t>Composite Score</t>
  </si>
  <si>
    <t>A composite score of a community's state of compliance since last compliance visit (CAV or CAC) including number of variances granted (community level) and number of Potential Violations (county level) to NFIP minimum standards</t>
  </si>
  <si>
    <t>Community Information System (CIS)
Risk Management Directorate (RMD) VIOTRAC Docket Spreadsheet</t>
  </si>
  <si>
    <t xml:space="preserve">Summary of CAC Findings Report
Summary of CAV Findings Report
Violation Dockets Master List </t>
  </si>
  <si>
    <t>Composite Compliance Score (0-16)</t>
  </si>
  <si>
    <t xml:space="preserve">1) Ordinance, Enforcement, and Engineering findings are individually scored as follows: None = 0, Minor =1, Serious = 2, Major = 2
2) The presence of Violations (V) and/or Potential Violations (PV) is then given a multiplier: If PV=Yes and V= No, then 2; If PV=No and V=No, then 1; If PV=Yes and V=Yes, then 2; If PV=No and V=Yes, then 2; and No or none recorded = 1
3) The composite score for each CAV and CAC is then calculated as follows:  Composite Score = (Ord Score + Enf Score + Eng Score + Other Score) X (Violation/Potential Violation Multiplier) =Composite Compliance Score (0-16)
</t>
  </si>
  <si>
    <t xml:space="preserve">If a community had zero Ordinance, Enforcement, Engineering, or Other findings, but there was a presence of a violation or a potential violation, they were scored as 8 to account for critical data entry omissions.    </t>
  </si>
  <si>
    <t>A community with a history of compliance issues and variances on their ordinances may indicate a lack of ability to properly comply with NFIP standards</t>
  </si>
  <si>
    <t>County Name</t>
  </si>
  <si>
    <t>Name of County</t>
  </si>
  <si>
    <t>Communities with a lower CRS class are ranked higher than those with a higher CRS class, or without a CRS class.</t>
  </si>
  <si>
    <t>Current CRS class (1-9, indicates if community is not currently participating in CRS)</t>
  </si>
  <si>
    <t>Community Ratings System Overview Report</t>
  </si>
  <si>
    <t>Class 1-9; Not in CRS</t>
  </si>
  <si>
    <t xml:space="preserve">1) The CRS class was selected from the class/discount field in the CRS Overview Report and placed into its own column. 
2) For each CID in the CRS Overview Report, the associated class was recorded as CRS Class in the database.
</t>
  </si>
  <si>
    <t>Communities not in the CRS Overview Report were recorded as "Not in CRS"</t>
  </si>
  <si>
    <t>Voluntarily willing to adopt higher standards indicates a community's interest in mitigation</t>
  </si>
  <si>
    <t>Communities with a current CRS application are ranked higher than those without a current application.</t>
  </si>
  <si>
    <t>Does the community have a current CRS enrollment application?</t>
  </si>
  <si>
    <t>CRS Application Report</t>
  </si>
  <si>
    <t>1) Current CRS Enrollment Application = Yes
2) No current CRS Enrollment Application = No</t>
  </si>
  <si>
    <t>If there is no indication of a CRS Enrollment Application, it is assumed they have not applied</t>
  </si>
  <si>
    <t>Communities expressing interest in CRS may be more interested in better managing their risk</t>
  </si>
  <si>
    <t>Current NFIP Participation Status</t>
  </si>
  <si>
    <t>Indicates whether community is participating in the NFIP</t>
  </si>
  <si>
    <t>Participating
NOT Participating</t>
  </si>
  <si>
    <t>Captures an engaged stakeholder required to meet national standards</t>
  </si>
  <si>
    <t>Communities with older CAVs/CACs are ranked higher than communities with more recent CAVs/CACs.</t>
  </si>
  <si>
    <t>Date</t>
  </si>
  <si>
    <t>The date of the most recent community assistance visit or community assistance contact, if applicable</t>
  </si>
  <si>
    <t>Summary of CAC Findings Report
Summary of CAV Findings Report</t>
  </si>
  <si>
    <t>Date
N/A: No recorded CAV/CAC mutated to "No Available Data"</t>
  </si>
  <si>
    <t>1) CAV/CACs are grouped by CID, then arranged by date in descending order starting with the most recent date. 
2) For each CID, the first row is selected, which aligns to the date of the most recent engagement. All other rows are filtered out, leaving the date of the most recent CAV or CAC per CID.</t>
  </si>
  <si>
    <t>If a community does not have a recorded CAV/CAC, it is assumed that the community has not had a CAV or CAC and is given no date (represented by "No Available Data")</t>
  </si>
  <si>
    <t>Community has not been engaged; opportunity to educate on benefits of mitigation</t>
  </si>
  <si>
    <t>Date of Last Floodplain Management Training/Workshop</t>
  </si>
  <si>
    <t>Communities with less recent Floodplain Management Training are ranked higher than those with more recent trainings/workshops.</t>
  </si>
  <si>
    <t xml:space="preserve">Date of the last floodplain management training or workshop </t>
  </si>
  <si>
    <t>Community Overview
Custom report at the national level</t>
  </si>
  <si>
    <t>Date
No Available Data</t>
  </si>
  <si>
    <t xml:space="preserve">If no date is recorded for a community, it is assumed that the community has not had an NFIP training or workshop </t>
  </si>
  <si>
    <t>Indicates that the community has received basic NFIP Floodplain Management 101 training so they are better equipped to enforce regulatory standards. Communities that have NOT received training recently could be considered more risky or present an opportunity to increase their interest</t>
  </si>
  <si>
    <t>Date of Last Disaster</t>
  </si>
  <si>
    <t>Communities with more recent disaster dates are ranked higher than those with older dates.</t>
  </si>
  <si>
    <t>Opportunity</t>
  </si>
  <si>
    <t>Date of the most recent declared disaster (flood) in the county</t>
  </si>
  <si>
    <t>Open FEMA</t>
  </si>
  <si>
    <t>Disaster Declarations Summary</t>
  </si>
  <si>
    <t xml:space="preserve">1) Disaster declarations are grouped by state, then county.
2) For each state/county pair, disasters are arranged by declaration date in descending order, starting with the most recent disaster declaration.
3) The first row for each county/state group is selected, returning the date of the most recent disaster in that county. </t>
  </si>
  <si>
    <t>1) Based on county-level data.
2) Each CID within a given county reflects the county-level data
3) Where disaster dataset could not be matched with CID, it was assumed that the county experienced zero flood related disasters. </t>
  </si>
  <si>
    <t xml:space="preserve">Recency of disaster proven to increase communities' willingness to seek/accept change/mitigation </t>
  </si>
  <si>
    <t>Communities with higher dollar amounts of paid losses are ranked higher than those with lower dollar amounts.</t>
  </si>
  <si>
    <t>Dollar Amount</t>
  </si>
  <si>
    <t>Dollar amount of paid losses in the community’s history</t>
  </si>
  <si>
    <t>Insurance Report</t>
  </si>
  <si>
    <t>Where no dollar amount was recorded for community, it was assumed that the community had no paid losses</t>
  </si>
  <si>
    <t xml:space="preserve">A high total dollar amount of previous claims in a community indicates that flooding is occurring and community members are making claims against their policies </t>
  </si>
  <si>
    <t>Estimated Population Growth in SFHA</t>
  </si>
  <si>
    <t>Communities with a greater estimated population growth in the SFHA are ranked higher than those communities with lower estimated population growth in the SFHA.</t>
  </si>
  <si>
    <t>Percentage</t>
  </si>
  <si>
    <t>Estimate of a community's population growth in the SFHA</t>
  </si>
  <si>
    <t>Custom Geospatial Analysis</t>
  </si>
  <si>
    <t>Census Population Tables
FEMA Community Layer
FEMA National Flood Hazard Layer</t>
  </si>
  <si>
    <t>csv
Shapefile
Shapefile</t>
  </si>
  <si>
    <t xml:space="preserve">Percentage </t>
  </si>
  <si>
    <t>Pre Processing: Population growth is calculated for each census tract or block in the U.S. by calculating growth rate from 2010 to most recent population data available. 
1) Community boundaries are overlayed with census block groups to get population segments within each community. 
2) The SFHA is clipped from the NFHL to obtain only the boundaries of the special flood hazard area. 
3) The extracted SFHA is imposed upon each community, and only the census block groups within each community that intersect with the SFHA are selected. 
4) The population growth within the selected census block groups are averaged for each community where there is more than one census tract or block in the community. If there is only one census tract or block in the community, then only that value is used.
5) This process is repeated for each state in the U.S., and results are concatenated into a national level CSV used for input into the tool. 
6) Data is exported to CSV or JSON file, depending on output file size. </t>
  </si>
  <si>
    <t xml:space="preserve">1) In the event that the NFHL does not contain any special flood hazard areas for a given community, it will be assumed that there are zero people living in the SFHA in that community. 
2) Where there are multiple census tracts or blocks within a community (very common), the population growth rate of the community will reflect the average population growth rate of the census tracts or blocks within the community. </t>
  </si>
  <si>
    <t>A community with a high population growth rate in the SFHA area will likely have high amounts of development in that area. This may present an opportunity to intervene and ensure proper ordinances and mitigation activities</t>
  </si>
  <si>
    <t>Estimated Population Growth Rate</t>
  </si>
  <si>
    <t>Communities with higher population growth rate estimates are ranked higher than those with lower estimates.</t>
  </si>
  <si>
    <t>Estimated population growth rate of the community</t>
  </si>
  <si>
    <t>Census Population Tables</t>
  </si>
  <si>
    <t>1) County level population growth rates are calculated over the previous decade
2) The 10-year growth rate is applied to each CID within each county</t>
  </si>
  <si>
    <t xml:space="preserve">1) Based on county-level data
2) Each CID within a given county reflects the county-level data
3) Communities than span multiple counties are given the average value across the counties that it occupies. </t>
  </si>
  <si>
    <t>High growth rate indicates future development, which could lead to opportunities to influence the built environment</t>
  </si>
  <si>
    <t>Communities who have adopted higher standards are ranked higher than those who have not.</t>
  </si>
  <si>
    <t>Indicates whether community has adopted a more restrictive ordinance than what is minimally required</t>
  </si>
  <si>
    <t>Community Ordinance Summary Custom Report</t>
  </si>
  <si>
    <t>1) More restrictive ordinance = Yes
2) No More restrictive ordinance = No</t>
  </si>
  <si>
    <t>Where no more restrictive ordinance is selected for a community, it is assumed that they have not adopted higher standards.</t>
  </si>
  <si>
    <t>Adopting higher standards indicates a community's interest in complying with the minimum requirements of the NFIP</t>
  </si>
  <si>
    <t>Individual Assistance Payouts</t>
  </si>
  <si>
    <t>Communities with larger dollar amounts of IA payouts are ranked higher than those with lower amounts.</t>
  </si>
  <si>
    <t>Total dollar amount of individual assistance payouts throughout a community's history for all declared disasters (starting with DR-4116)</t>
  </si>
  <si>
    <t>Open FEMA (pulled from the National Emergency Management Information System (NEMIS))</t>
  </si>
  <si>
    <t>FEMA Housing Assistance Program Data</t>
  </si>
  <si>
    <t xml:space="preserve">Individual assistance payouts at the county level are applied to all CID's in the county
1) Calculations are based on county level data for Owners and Renters
2) IHP Total Dollar amounts were summed by county for both Owners and Renters; Owners and Renters sums were then summed by county for total county IA Payout
3) Each CID within a given county reflects the county level data
</t>
  </si>
  <si>
    <t xml:space="preserve">Counties/communities without any IA Payouts are assumed to have no available data
</t>
  </si>
  <si>
    <t>A community with a high number of individual assistance payouts has demonstrated that flooding has occurred and caused significant damage</t>
  </si>
  <si>
    <t>Number of Declared Disasters with Flooding since 1989</t>
  </si>
  <si>
    <t xml:space="preserve">Communities with a larger number of declared disasters with flooding since 1989 are ranked higher than those with fewer. </t>
  </si>
  <si>
    <t xml:space="preserve">Number of federally declared disasters with flooding since 1989 (1989 = beginning of the Stafford Act and start of consistent collection of this data on a national level). </t>
  </si>
  <si>
    <t xml:space="preserve">1) Filter by "incident type" to include only those disasters which include flooding incidents.
2) Filter by "Declared" to include only those which were declared in 1989 or later.
3) Group by state and county and mutate a column to sum disasters by state, county combination. </t>
  </si>
  <si>
    <t>1) Based on county-level data.
2) Each CID within a given county reflects the county-level data
3) Where disaster dataset could not be matched with CID, it was assumed that the county experiences zero flood related disasters. 
4) Communities than span multiple counties are given the average value across the counties that it occupies.</t>
  </si>
  <si>
    <t xml:space="preserve">Previous disasters indicate potential for future risk. </t>
  </si>
  <si>
    <t>Number of GTA Contacts in the Last Year</t>
  </si>
  <si>
    <t>Communities with a greater number of GTA contacts in the last year are ranked higher than those with fewer GTA contacts.</t>
  </si>
  <si>
    <t>The number of general technical assistance contacts recorded for a given community within the last fiscal year</t>
  </si>
  <si>
    <t>General Technical Assistance Detail Report</t>
  </si>
  <si>
    <t>Sum of recorded GTAs per CID since October 1, 2018</t>
  </si>
  <si>
    <t>Where no GTA data is available, it is assumed that the community received zero GTAs during period</t>
  </si>
  <si>
    <t>A community that is continually reaching out for technical assistance displays an interest/need in complying with NFIP regulations</t>
  </si>
  <si>
    <t>Communities with a larger count of LOMCs are ranked higher than those with lower LOMC counts.</t>
  </si>
  <si>
    <t>A count of the number of LOMC requests made by a community</t>
  </si>
  <si>
    <t>Communities returning blank values for number of LOMCs are indicated by "No Available Data"</t>
  </si>
  <si>
    <t>A community with a high rate of LOMCs issued has a greater potential for individuals to not purchase flood insurance, despite previously being mapped within an SFHA,  indicating need for a visit</t>
  </si>
  <si>
    <t>Number of Mitigated Properties</t>
  </si>
  <si>
    <r>
      <t xml:space="preserve">Opportunity: Communities with a </t>
    </r>
    <r>
      <rPr>
        <b/>
        <sz val="11"/>
        <color rgb="FF000000"/>
        <rFont val="Arial Narrow"/>
        <family val="2"/>
      </rPr>
      <t>lower</t>
    </r>
    <r>
      <rPr>
        <sz val="11"/>
        <color rgb="FF000000"/>
        <rFont val="Arial Narrow"/>
        <family val="2"/>
      </rPr>
      <t xml:space="preserve"> number of mitigated properties are ranked higher than those with a greater number of mitigated properties.
Interest: Communities with a higher number of mitigated properties are ranked higher than those with a lower number of mitigated properties.
</t>
    </r>
  </si>
  <si>
    <t>Opportunity, Interest</t>
  </si>
  <si>
    <t>Number of mitigated properties in the community</t>
  </si>
  <si>
    <t xml:space="preserve">Open FEMA </t>
  </si>
  <si>
    <t>Hazard Mitigation Assistance Projects</t>
  </si>
  <si>
    <t>1) Group date by state and county
2) Create new column to sum the 'number of properties' column for each state/county pairing 
3) Apply number of mitigated properties at the county level to each CID within the county</t>
  </si>
  <si>
    <t>1) Counts are based on county level data
2) Each CID within a given county reflects the county-level data
3) Communities than span multiple counties are given the average value across the counties that it occupies.</t>
  </si>
  <si>
    <t xml:space="preserve">Indicates community accepts risk/is actively mitigating </t>
  </si>
  <si>
    <t>Communities with a higher number of previous claims are ranked higher than those with fewer previous claims.</t>
  </si>
  <si>
    <t>Number</t>
  </si>
  <si>
    <t>Number of paid losses in the community’s history</t>
  </si>
  <si>
    <t xml:space="preserve">Numeric Value
</t>
  </si>
  <si>
    <t>Where no number of claims was recorded for a community, it was assumed that the community had no paid losses</t>
  </si>
  <si>
    <t xml:space="preserve">A high number of claims in a community indicates that flooding is occurring and community members are making claims against their policies </t>
  </si>
  <si>
    <t>Communities with a greater number of polices are ranked higher than those with fewer policies</t>
  </si>
  <si>
    <t xml:space="preserve">Number of policies in force in the community </t>
  </si>
  <si>
    <t>Number of policies</t>
  </si>
  <si>
    <t>Where no insurance data was available, it was assumed that the community had zero policies (typical for all non-participating communities)</t>
  </si>
  <si>
    <t>Higher number of policies in force equates to a riskier area</t>
  </si>
  <si>
    <t>Risk: Communities with a greater number of pre-FIRM policies are ranked higher than those with fewer pre-FIRM policies.
Opportunity: Communities with a greater number of pre-FIRM policies are ranked higher than those with fewer pre-FIRM policies.</t>
  </si>
  <si>
    <t>Risk, Opportunity</t>
  </si>
  <si>
    <t xml:space="preserve">Count of pre-FIRM subsidized rate policies in a community
</t>
  </si>
  <si>
    <t>BureauNet/Pivot Analytics and Reporting Tool (PART)</t>
  </si>
  <si>
    <t>Custom Subsidized Rate Policy Report</t>
  </si>
  <si>
    <t xml:space="preserve">Custom data pull from BureauNet/PART for date of FIRM by community, subsidized rate policies by community, and date of subsidized rate policies by community
</t>
  </si>
  <si>
    <t>Requires ability for FPMD or FID to pull/share data</t>
  </si>
  <si>
    <t xml:space="preserve">A high count of policies issued pre-FIRM represents a high number of structures built before a community received a FIRM, presenting both a risk, because these structures are likely not mitigated, as well as an opportunity to turn over the existing building stock
</t>
  </si>
  <si>
    <t>Risk: Communities with a higher number of repetitive loss structures are ranked higher than those with fewer.
Opportunity: Communities with a higher number of repetitive loss structures are ranked higher than those with fewer.</t>
  </si>
  <si>
    <t xml:space="preserve">Number of structures (covered by NFIP Policies) that have experienced repetitive losses </t>
  </si>
  <si>
    <t>Communities with no repetitive losses recorded are assumed to have zero repetitive loss structures.</t>
  </si>
  <si>
    <t>A preponderance of repetitive loss structures indicates that the community is at a higher risk for future losses</t>
  </si>
  <si>
    <t>Communities with a higher percentage of structures in the SFHA that have not complied with mandatory flood insurance are ranked higher than those who have lower percentages.</t>
  </si>
  <si>
    <t>Percentage of structures in the SFHA that have not complied with mandatory flood insurance purchase requirements (insured structures/all structures in SFHA)</t>
  </si>
  <si>
    <t>Federal Insurance Directorate (FID)</t>
  </si>
  <si>
    <t>Estimated County Level Insurance Rates</t>
  </si>
  <si>
    <t>1) No cleaning needed to achieve rate.
2) Insurance rate in the SFHA is multiplied by the total structures in the SFHA to get structures covered by insurance in SFHA.</t>
  </si>
  <si>
    <t>1) Calculations are based on county-wide data
2) Each CID within a given county reflects the county-level data
3) Communities than span multiple counties are given the average value across the counties that it occupies.</t>
  </si>
  <si>
    <t>Indicates the percent of at-risk structures that are not protected by insurance and would therefore suffer higher losses in the event of a flood</t>
  </si>
  <si>
    <t>Population in SFHA</t>
  </si>
  <si>
    <t>Communities with a larger population in the SFHA are ranked higher than those communities with a smaller population in the SFHA.</t>
  </si>
  <si>
    <t>The number of people in the community who live within the special flood hazard area</t>
  </si>
  <si>
    <r>
      <t xml:space="preserve">1) Community boundaries are segmented by census block groups to get population segments </t>
    </r>
    <r>
      <rPr>
        <i/>
        <sz val="11"/>
        <color theme="1"/>
        <rFont val="Arial Narrow"/>
        <family val="2"/>
      </rPr>
      <t xml:space="preserve">within </t>
    </r>
    <r>
      <rPr>
        <sz val="11"/>
        <color theme="1"/>
        <rFont val="Arial Narrow"/>
        <family val="2"/>
      </rPr>
      <t>communities. 
2) The SFHA is clipped from the NFHL to obtain only the boundaries of the special flood hazard area. 
3) The extracted SFHA is imposed upon each community, and only the censusblock groups within each community that intersect with the SFHA are selected. 
4) The population counts within the selected census block groups are summed for each community
5) Data is exported to CSV or JSON file, depending on output file size. 
6) This process is repeated for each U.S. State, and the results are concatenated into a national level CSV file used as input into the tool.</t>
    </r>
  </si>
  <si>
    <t>1) In the event that the NFHL does not contain any special flood hazard areas for a given community, it will be assumed that there are zero people living in the SFHA in that community. 
2) Communities than span multiple counties are given the average value across the counties that it occupies.</t>
  </si>
  <si>
    <t>NFIP regulations enforceable in SFHA. More people in SFHA = higher risk to potential losses to structures/human life</t>
  </si>
  <si>
    <t>Region</t>
  </si>
  <si>
    <t>FEMA Region Number</t>
  </si>
  <si>
    <t>Numeric Value 1-10</t>
  </si>
  <si>
    <t>Social Vulnerability Index</t>
  </si>
  <si>
    <t xml:space="preserve">Communities with a lower SVI are ranked higher than those with a lower SVI. </t>
  </si>
  <si>
    <t>Decimal Number</t>
  </si>
  <si>
    <t>Measure of a county's social vulnerability to environmental hazards, including socioeconomic status, gender, race, age, employment loss, special needs, etc. based off 2010-2014 data</t>
  </si>
  <si>
    <t>Centers for Disease Control (CDC) Social Vulnerability Index</t>
  </si>
  <si>
    <t>CDC's Social Vulnerability Index (SVI)</t>
  </si>
  <si>
    <t>Decimal value generated by CDC (percentile ranging from 0-1)
No Data Available: No SVI score</t>
  </si>
  <si>
    <t>1) A community with an overall SVI Score greater than or equal to 0.5 demonstrates a moderate to low level of vulnerability; a community without data is assumed to not have an SVI score.
2) Based on County Level data</t>
  </si>
  <si>
    <t>A community with a higher social vulnerability is less likely to be able to quickly and fully recover from a natural disaster, such as flooding</t>
  </si>
  <si>
    <t>State</t>
  </si>
  <si>
    <t>State Abbreviation</t>
  </si>
  <si>
    <t>Name of State</t>
  </si>
  <si>
    <t>Tribe</t>
  </si>
  <si>
    <t>Yes/No</t>
  </si>
  <si>
    <t>Indicates whether community is a tribe</t>
  </si>
  <si>
    <t>Yes = 1, No = 0</t>
  </si>
  <si>
    <t>1) Mutate Yes/No column into 0 for "no" or 1 for "yes"</t>
  </si>
  <si>
    <t>Estimated Population Growth Rate (County Level)</t>
  </si>
  <si>
    <t>Average Residential Development Growth Over Previous Decade (County Level)</t>
  </si>
  <si>
    <t>Risk EXPOSURE</t>
  </si>
  <si>
    <t>DATA FIELD</t>
  </si>
  <si>
    <t>NOTES</t>
  </si>
  <si>
    <t>SOURCE</t>
  </si>
  <si>
    <t>FEMA Community Identifier Number</t>
  </si>
  <si>
    <t>FEMA Community Name</t>
  </si>
  <si>
    <t>Community Type</t>
  </si>
  <si>
    <t>Regional Planning and Development Council (RPDC) Region Number</t>
  </si>
  <si>
    <t>Floodplain Measurements</t>
  </si>
  <si>
    <t>SFHA Area (aSFHA) (acres)</t>
  </si>
  <si>
    <t>Regulatory Floodplain (SFHA) Area (acres)</t>
  </si>
  <si>
    <t>Percentage of SFHA in Community</t>
  </si>
  <si>
    <t>Buildings at High Risk</t>
  </si>
  <si>
    <t>Residential (all Units); Single and Group Housing (Hazus Specific Occupancy Labels: ALL RESx Classes of RES1 to RES6)</t>
  </si>
  <si>
    <t>Commercial; Hazus Specific Occupancy Labels: ALL COMx and INDx Classes (COM1-6 &amp; IND1-6)</t>
  </si>
  <si>
    <t>Other Non-Residential (Hazus Specific Occupancy Labels: AGR1, EDUx, GOVx, REL1)</t>
  </si>
  <si>
    <t>Count total</t>
  </si>
  <si>
    <t>Sum of all residentila, Commersial and other</t>
  </si>
  <si>
    <t>Value total</t>
  </si>
  <si>
    <t>E-911 Floodplain Building Ratio  to community</t>
  </si>
  <si>
    <t>BLRA Floodplain Ratio to community</t>
  </si>
  <si>
    <t>Total Buildings = High-Risk Effective Floodplain + High-Risk Advisory Floodplain</t>
  </si>
  <si>
    <r>
      <t>Floodways</t>
    </r>
    <r>
      <rPr>
        <sz val="11"/>
        <color rgb="FF000000"/>
        <rFont val="Calibri"/>
        <family val="2"/>
        <scheme val="minor"/>
      </rPr>
      <t xml:space="preserve"> cans be dangerous because water may flow very fast.  Development is not allowed unless there is "no rise" in flood elevations, floodway elevations, and floodway widths are certified.  Structures in floodways may require special consideration for mitigation measures.</t>
    </r>
  </si>
  <si>
    <t>Mapped In SFHA</t>
  </si>
  <si>
    <r>
      <t xml:space="preserve">Structures potentially </t>
    </r>
    <r>
      <rPr>
        <b/>
        <sz val="11"/>
        <color rgb="FF000000"/>
        <rFont val="Calibri"/>
        <family val="2"/>
        <scheme val="minor"/>
      </rPr>
      <t>"mapped-in" the SFHA</t>
    </r>
    <r>
      <rPr>
        <sz val="11"/>
        <color rgb="FF000000"/>
        <rFont val="Calibri"/>
        <family val="2"/>
        <scheme val="minor"/>
      </rPr>
      <t xml:space="preserve"> according to mapped High-Risk Advisory Floodplains based on more accurate topography and model-backed A Zones.  The "mapped-in" structures most likely will be included in the SFHA when future FEMA Restudies are done and new FIRMS become effective.  Communities should review all "mapped-in" structures.  Homeowners are at higher risk to flooding and should be contacted about Flood Insurance Preferred Risk Policies and other potential mitigation measures.</t>
    </r>
  </si>
  <si>
    <t>Floodplain Building Ratio</t>
  </si>
  <si>
    <r>
      <t xml:space="preserve">Structures potentially </t>
    </r>
    <r>
      <rPr>
        <b/>
        <sz val="11"/>
        <color rgb="FF000000"/>
        <rFont val="Calibri"/>
        <family val="2"/>
        <scheme val="minor"/>
      </rPr>
      <t>"mapped-out" the SFHA</t>
    </r>
    <r>
      <rPr>
        <sz val="11"/>
        <color rgb="FF000000"/>
        <rFont val="Calibri"/>
        <family val="2"/>
        <scheme val="minor"/>
      </rPr>
      <t xml:space="preserve"> according to mapped Advisory Floodplains and most likely will NOT be included in the SFHA when the new FIRMs become effective from future Restudies.  Communities should review all "mapped-out" structures for LiDAR LOMAs.  Although these structures may be mapped to a lesser flood risk designation, property owners should be encouraged to purchase Flood Insurance Preferred Risk Policies at lower premiums.</t>
    </r>
  </si>
  <si>
    <t>Building Dollar ($) Exposure &amp; Building Occupancy Class Type</t>
  </si>
  <si>
    <t xml:space="preserve">Count STRUCTURE USE - RESx </t>
  </si>
  <si>
    <r>
      <t xml:space="preserve">ALL </t>
    </r>
    <r>
      <rPr>
        <b/>
        <sz val="11"/>
        <color rgb="FF000000"/>
        <rFont val="Calibri"/>
        <family val="2"/>
        <scheme val="minor"/>
      </rPr>
      <t>RESx</t>
    </r>
    <r>
      <rPr>
        <sz val="11"/>
        <color rgb="FF000000"/>
        <rFont val="Calibri"/>
        <family val="2"/>
        <scheme val="minor"/>
      </rPr>
      <t xml:space="preserve"> Classes</t>
    </r>
  </si>
  <si>
    <t xml:space="preserve">Value STRUCTURE USE -  RESx </t>
  </si>
  <si>
    <t>(RES1 to RES6)</t>
  </si>
  <si>
    <t>Non-Residential</t>
  </si>
  <si>
    <t>Count STRUCTURE USE - Commercial</t>
  </si>
  <si>
    <r>
      <t xml:space="preserve">ALL </t>
    </r>
    <r>
      <rPr>
        <b/>
        <sz val="11"/>
        <color rgb="FF000000"/>
        <rFont val="Calibri"/>
        <family val="2"/>
        <scheme val="minor"/>
      </rPr>
      <t>COMx</t>
    </r>
    <r>
      <rPr>
        <sz val="11"/>
        <color rgb="FF000000"/>
        <rFont val="Calibri"/>
        <family val="2"/>
        <scheme val="minor"/>
      </rPr>
      <t xml:space="preserve"> and</t>
    </r>
    <r>
      <rPr>
        <b/>
        <sz val="11"/>
        <color rgb="FF000000"/>
        <rFont val="Calibri"/>
        <family val="2"/>
        <scheme val="minor"/>
      </rPr>
      <t xml:space="preserve"> INDx</t>
    </r>
    <r>
      <rPr>
        <sz val="11"/>
        <color rgb="FF000000"/>
        <rFont val="Calibri"/>
        <family val="2"/>
        <scheme val="minor"/>
      </rPr>
      <t xml:space="preserve"> Classes</t>
    </r>
  </si>
  <si>
    <t>Value STRUCTURE USE - Commercial</t>
  </si>
  <si>
    <t xml:space="preserve">(COM1-6 &amp; IND1-6) </t>
  </si>
  <si>
    <t>Count STRUCTURE USE - Other Non-Residential</t>
  </si>
  <si>
    <r>
      <t>AGR1</t>
    </r>
    <r>
      <rPr>
        <sz val="11"/>
        <color rgb="FF000000"/>
        <rFont val="Calibri"/>
        <family val="2"/>
        <scheme val="minor"/>
      </rPr>
      <t xml:space="preserve">, </t>
    </r>
    <r>
      <rPr>
        <b/>
        <sz val="11"/>
        <color rgb="FF000000"/>
        <rFont val="Calibri"/>
        <family val="2"/>
        <scheme val="minor"/>
      </rPr>
      <t>EDUx</t>
    </r>
    <r>
      <rPr>
        <sz val="11"/>
        <color rgb="FF000000"/>
        <rFont val="Calibri"/>
        <family val="2"/>
        <scheme val="minor"/>
      </rPr>
      <t xml:space="preserve">, </t>
    </r>
    <r>
      <rPr>
        <b/>
        <sz val="11"/>
        <color rgb="FF000000"/>
        <rFont val="Calibri"/>
        <family val="2"/>
        <scheme val="minor"/>
      </rPr>
      <t>GOVx</t>
    </r>
    <r>
      <rPr>
        <sz val="11"/>
        <color rgb="FF000000"/>
        <rFont val="Calibri"/>
        <family val="2"/>
        <scheme val="minor"/>
      </rPr>
      <t xml:space="preserve">, </t>
    </r>
    <r>
      <rPr>
        <b/>
        <sz val="11"/>
        <color rgb="FF000000"/>
        <rFont val="Calibri"/>
        <family val="2"/>
        <scheme val="minor"/>
      </rPr>
      <t>REL1</t>
    </r>
  </si>
  <si>
    <t>Value STRUCTURE USE - Other Non-Residential</t>
  </si>
  <si>
    <t>Significant Structures</t>
  </si>
  <si>
    <t>Police Station, Fire Station, 911 Center, School, Hospital, Nursing Home</t>
  </si>
  <si>
    <t>Community Assets</t>
  </si>
  <si>
    <t>Non-Historical: Religious Organization, Governmental Building, Utility, Education, EMS, Other Community Assets of significant importance to community</t>
  </si>
  <si>
    <t xml:space="preserve">Historical: National Register Building Sites, Buildings built before 1930 and located within National Register Areas (historic districts, farms, etc.), </t>
  </si>
  <si>
    <t>National Register of Historic Places</t>
  </si>
  <si>
    <t>FIRM Status (New Development)</t>
  </si>
  <si>
    <t xml:space="preserve">Effective date of the initial Flood Insurance Rate Map, or the year the community started participating in the National Flood Insurance Program (NFIP). </t>
  </si>
  <si>
    <t>Pre FIRM</t>
  </si>
  <si>
    <t>Number of Pre-FIRM buildings.  For insurance rating purposes, a pre-FIRM building is one that was constructed or substantially improved on or before December 31, 1974, or before the effective date of the initial Flood Insurance Rate Map of the community, whichever is later. Most pre-FIRM buildings were constructed without taking the flood hazard into account.</t>
  </si>
  <si>
    <t>Post-FIRM construction regulated to Pre-FIRM (Mapped into SFHA)</t>
  </si>
  <si>
    <t xml:space="preserve">Number of Post-FIRM Regulated to Pre-FIRM. Special Circumstances Due to Map or Regulatory Changes. A post-FIRM structure that was in full compliance at the time of construction may not meet current floodplain development standards. This can result from a map revision that expands the regulated floodplain area and/or increases the calculated height of the 100-year flood (Base Flood Elevation).  If the site of a post-FIRM structure was not mapped as a Special Flood Hazard Area at the time of construction, then repairs or alterations are regulated as though it is a pre-FIRM structure. </t>
  </si>
  <si>
    <t>Post-FIRM</t>
  </si>
  <si>
    <t>Number of Post-FIRM buildings.  For insurance rating purposes, a post-FIRM building is one that was constructed or substantially improved after December 31, 1974, or after the effective date of the initial Flood Insurance Rate Map of a community, whichever is later. A post-FIRM building is required to meet the National Flood Insurance Program’s minimum Regular Program flood protection standards.</t>
  </si>
  <si>
    <t>Rental</t>
  </si>
  <si>
    <t>Assessment Tax Class = 2</t>
  </si>
  <si>
    <t>FLOOD LOSS MODEL</t>
  </si>
  <si>
    <t>High-Risk Floodplain Exposure (WV Flood Tool Classification)</t>
  </si>
  <si>
    <t>BUILDING DAMAGE LOSS ESTIMATES (TEIF, Damage Dollar, Damage Percent)</t>
  </si>
  <si>
    <t xml:space="preserve">Total Building count (residential &amp; non-residential) in floodplains (Effective &amp; Advisory) </t>
  </si>
  <si>
    <t xml:space="preserve">Total Building value (residential &amp; non-residential) in floodplains (Effective &amp; Advisory)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</si>
</sst>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quot;$&quot;#,##0,\K"/>
    <numFmt numFmtId="165" formatCode="&quot;$&quot;#,##0.0,\K"/>
    <numFmt numFmtId="166" formatCode="0.0"/>
    <numFmt numFmtId="167" formatCode="&quot;$&quot;#,##0,\K\ "/>
    <numFmt numFmtId="168" formatCode="0.0%"/>
  </numFmts>
  <fonts count="62"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9"/>
      <color theme="1"/>
      <name val="Calibri"/>
      <family val="2"/>
      <scheme val="minor"/>
    </font>
    <font>
      <b/>
      <i/>
      <sz val="9"/>
      <color theme="1"/>
      <name val="Calibri"/>
      <family val="2"/>
      <scheme val="minor"/>
    </font>
    <font>
      <sz val="11"/>
      <name val="Calibri"/>
      <family val="2"/>
      <scheme val="minor"/>
    </font>
    <font>
      <sz val="9"/>
      <color theme="1"/>
      <name val="Calibri"/>
      <family val="2"/>
      <scheme val="minor"/>
    </font>
    <font>
      <sz val="9"/>
      <name val="Calibri"/>
      <family val="2"/>
      <scheme val="minor"/>
    </font>
    <font>
      <i/>
      <sz val="9"/>
      <color rgb="FFC00000"/>
      <name val="Calibri"/>
      <family val="2"/>
      <scheme val="minor"/>
    </font>
    <font>
      <b/>
      <sz val="9"/>
      <color rgb="FFC00000"/>
      <name val="Calibri"/>
      <family val="2"/>
      <scheme val="minor"/>
    </font>
    <font>
      <sz val="9"/>
      <color rgb="FFC00000"/>
      <name val="Calibri"/>
      <family val="2"/>
      <scheme val="minor"/>
    </font>
    <font>
      <i/>
      <sz val="9"/>
      <color theme="1"/>
      <name val="Calibri"/>
      <family val="2"/>
      <scheme val="minor"/>
    </font>
    <font>
      <b/>
      <sz val="11"/>
      <color theme="2"/>
      <name val="Calibri"/>
      <family val="2"/>
      <scheme val="minor"/>
    </font>
    <font>
      <b/>
      <vertAlign val="superscript"/>
      <sz val="11"/>
      <color theme="2"/>
      <name val="Calibri"/>
      <family val="2"/>
      <scheme val="minor"/>
    </font>
    <font>
      <b/>
      <sz val="11"/>
      <name val="Calibri"/>
      <family val="2"/>
      <scheme val="minor"/>
    </font>
    <font>
      <b/>
      <vertAlign val="superscript"/>
      <sz val="11"/>
      <name val="Calibri"/>
      <family val="2"/>
      <scheme val="minor"/>
    </font>
    <font>
      <vertAlign val="superscript"/>
      <sz val="11"/>
      <name val="Calibri"/>
      <family val="2"/>
      <scheme val="minor"/>
    </font>
    <font>
      <b/>
      <sz val="10"/>
      <name val="Calibri"/>
      <family val="2"/>
      <scheme val="minor"/>
    </font>
    <font>
      <b/>
      <sz val="10"/>
      <color theme="1"/>
      <name val="Calibri"/>
      <family val="2"/>
      <scheme val="minor"/>
    </font>
    <font>
      <sz val="10"/>
      <name val="Calibri"/>
      <family val="2"/>
      <scheme val="minor"/>
    </font>
    <font>
      <b/>
      <sz val="9"/>
      <name val="Calibri"/>
      <family val="2"/>
      <scheme val="minor"/>
    </font>
    <font>
      <sz val="9"/>
      <color rgb="FF000000"/>
      <name val="Calibri"/>
      <family val="2"/>
      <scheme val="minor"/>
    </font>
    <font>
      <b/>
      <sz val="9"/>
      <color rgb="FF000000"/>
      <name val="Calibri"/>
      <family val="2"/>
      <scheme val="minor"/>
    </font>
    <font>
      <b/>
      <u/>
      <sz val="10"/>
      <color theme="1"/>
      <name val="Calibri"/>
      <family val="2"/>
      <scheme val="minor"/>
    </font>
    <font>
      <b/>
      <i/>
      <u/>
      <sz val="9"/>
      <color theme="1"/>
      <name val="Calibri"/>
      <family val="2"/>
      <scheme val="minor"/>
    </font>
    <font>
      <b/>
      <u/>
      <sz val="9"/>
      <color theme="1"/>
      <name val="Calibri"/>
      <family val="2"/>
      <scheme val="minor"/>
    </font>
    <font>
      <b/>
      <u/>
      <vertAlign val="superscript"/>
      <sz val="9"/>
      <color theme="1"/>
      <name val="Calibri"/>
      <family val="2"/>
      <scheme val="minor"/>
    </font>
    <font>
      <u/>
      <sz val="11"/>
      <color theme="10"/>
      <name val="Calibri"/>
      <family val="2"/>
      <scheme val="minor"/>
    </font>
    <font>
      <u/>
      <sz val="9"/>
      <color rgb="FFFF0000"/>
      <name val="Calibri"/>
      <family val="2"/>
      <scheme val="minor"/>
    </font>
    <font>
      <u/>
      <sz val="9"/>
      <color theme="10"/>
      <name val="Calibri"/>
      <family val="2"/>
      <scheme val="minor"/>
    </font>
    <font>
      <b/>
      <vertAlign val="superscript"/>
      <sz val="9"/>
      <color theme="1"/>
      <name val="Calibri"/>
      <family val="2"/>
      <scheme val="minor"/>
    </font>
    <font>
      <b/>
      <vertAlign val="superscript"/>
      <sz val="11"/>
      <color theme="0"/>
      <name val="Calibri"/>
      <family val="2"/>
      <scheme val="minor"/>
    </font>
    <font>
      <b/>
      <vertAlign val="superscript"/>
      <sz val="11"/>
      <color theme="1"/>
      <name val="Calibri"/>
      <family val="2"/>
      <scheme val="minor"/>
    </font>
    <font>
      <sz val="9"/>
      <color theme="0"/>
      <name val="Calibri"/>
      <family val="2"/>
      <scheme val="minor"/>
    </font>
    <font>
      <sz val="9"/>
      <color theme="0" tint="-0.499984740745262"/>
      <name val="Calibri"/>
      <family val="2"/>
      <scheme val="minor"/>
    </font>
    <font>
      <sz val="9"/>
      <color rgb="FF000000"/>
      <name val="Calibri"/>
      <family val="2"/>
    </font>
    <font>
      <b/>
      <sz val="9"/>
      <color rgb="FF000000"/>
      <name val="Calibri"/>
      <family val="2"/>
    </font>
    <font>
      <sz val="9"/>
      <name val="Calibri"/>
      <family val="2"/>
    </font>
    <font>
      <sz val="9"/>
      <color rgb="FFC00000"/>
      <name val="Calibri"/>
      <family val="2"/>
    </font>
    <font>
      <b/>
      <sz val="9"/>
      <name val="Calibri"/>
      <family val="2"/>
    </font>
    <font>
      <b/>
      <sz val="9"/>
      <color rgb="FFC00000"/>
      <name val="Calibri"/>
      <family val="2"/>
    </font>
    <font>
      <b/>
      <u/>
      <sz val="11"/>
      <color theme="1"/>
      <name val="Calibri"/>
      <family val="2"/>
      <scheme val="minor"/>
    </font>
    <font>
      <b/>
      <sz val="11"/>
      <color rgb="FFC00000"/>
      <name val="Calibri"/>
      <family val="2"/>
      <scheme val="minor"/>
    </font>
    <font>
      <sz val="11"/>
      <color rgb="FFC00000"/>
      <name val="Calibri"/>
      <family val="2"/>
      <scheme val="minor"/>
    </font>
    <font>
      <b/>
      <sz val="12"/>
      <color theme="0"/>
      <name val="Calibri"/>
      <family val="2"/>
      <scheme val="minor"/>
    </font>
    <font>
      <sz val="10"/>
      <color theme="1"/>
      <name val="Calibri"/>
      <family val="2"/>
      <scheme val="minor"/>
    </font>
    <font>
      <sz val="9"/>
      <color theme="7" tint="-0.499984740745262"/>
      <name val="Calibri"/>
      <family val="2"/>
      <scheme val="minor"/>
    </font>
    <font>
      <sz val="11"/>
      <color theme="0"/>
      <name val="Calibri"/>
      <family val="2"/>
      <scheme val="minor"/>
    </font>
    <font>
      <sz val="11"/>
      <color rgb="FF000000"/>
      <name val="Arial Narrow"/>
      <family val="2"/>
    </font>
    <font>
      <b/>
      <sz val="32"/>
      <color theme="1"/>
      <name val="Franklin Gothic Demi"/>
      <family val="2"/>
    </font>
    <font>
      <sz val="48"/>
      <color rgb="FF002060"/>
      <name val="Franklin Gothic Demi"/>
      <family val="2"/>
    </font>
    <font>
      <sz val="18"/>
      <color rgb="FF363636"/>
      <name val="Arial Narrow"/>
      <family val="2"/>
    </font>
    <font>
      <b/>
      <sz val="11"/>
      <color theme="1"/>
      <name val="Franklin Gothic Demi Cond"/>
      <family val="2"/>
    </font>
    <font>
      <b/>
      <sz val="11"/>
      <color rgb="FFFFFFFF"/>
      <name val="Franklin Gothic Demi Cond"/>
      <family val="2"/>
    </font>
    <font>
      <sz val="11"/>
      <color theme="1"/>
      <name val="Arial Narrow"/>
      <family val="2"/>
    </font>
    <font>
      <sz val="10"/>
      <color theme="1"/>
      <name val="Arial Narrow"/>
      <family val="2"/>
    </font>
    <font>
      <b/>
      <sz val="11"/>
      <color rgb="FF000000"/>
      <name val="Arial Narrow"/>
      <family val="2"/>
    </font>
    <font>
      <i/>
      <sz val="11"/>
      <color theme="1"/>
      <name val="Arial Narrow"/>
      <family val="2"/>
    </font>
    <font>
      <sz val="11"/>
      <color rgb="FF000000"/>
      <name val="Calibri"/>
      <family val="2"/>
      <scheme val="minor"/>
    </font>
    <font>
      <b/>
      <sz val="11"/>
      <color rgb="FF000000"/>
      <name val="Calibri"/>
      <family val="2"/>
      <scheme val="minor"/>
    </font>
    <font>
      <sz val="11"/>
      <color theme="1" tint="0.34998626667073579"/>
      <name val="Calibri"/>
      <family val="2"/>
      <scheme val="minor"/>
    </font>
  </fonts>
  <fills count="52">
    <fill>
      <patternFill patternType="none"/>
    </fill>
    <fill>
      <patternFill patternType="gray125"/>
    </fill>
    <fill>
      <patternFill patternType="solid">
        <fgColor rgb="FFFFFF00"/>
        <bgColor indexed="64"/>
      </patternFill>
    </fill>
    <fill>
      <patternFill patternType="solid">
        <fgColor theme="2" tint="-9.9978637043366805E-2"/>
        <bgColor indexed="64"/>
      </patternFill>
    </fill>
    <fill>
      <patternFill patternType="solid">
        <fgColor rgb="FFC00000"/>
        <bgColor indexed="64"/>
      </patternFill>
    </fill>
    <fill>
      <patternFill patternType="solid">
        <fgColor theme="4" tint="-0.499984740745262"/>
        <bgColor indexed="64"/>
      </patternFill>
    </fill>
    <fill>
      <patternFill patternType="solid">
        <fgColor theme="5" tint="-0.249977111117893"/>
        <bgColor indexed="64"/>
      </patternFill>
    </fill>
    <fill>
      <patternFill patternType="solid">
        <fgColor rgb="FFFF9900"/>
        <bgColor indexed="64"/>
      </patternFill>
    </fill>
    <fill>
      <patternFill patternType="solid">
        <fgColor theme="6" tint="-0.49998474074526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rgb="FFFFC00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F2F2F2"/>
        <bgColor rgb="FF000000"/>
      </patternFill>
    </fill>
    <fill>
      <patternFill patternType="solid">
        <fgColor rgb="FFF2F2F2"/>
        <bgColor indexed="64"/>
      </patternFill>
    </fill>
    <fill>
      <patternFill patternType="solid">
        <fgColor rgb="FFFCD5B4"/>
        <bgColor rgb="FF000000"/>
      </patternFill>
    </fill>
    <fill>
      <patternFill patternType="solid">
        <fgColor rgb="FFFCD5B4"/>
        <bgColor indexed="64"/>
      </patternFill>
    </fill>
    <fill>
      <patternFill patternType="solid">
        <fgColor rgb="FFFFFFCC"/>
        <bgColor indexed="64"/>
      </patternFill>
    </fill>
    <fill>
      <patternFill patternType="solid">
        <fgColor rgb="FFFFFFCC"/>
        <bgColor rgb="FF000000"/>
      </patternFill>
    </fill>
    <fill>
      <patternFill patternType="solid">
        <fgColor theme="3" tint="0.59999389629810485"/>
        <bgColor indexed="64"/>
      </patternFill>
    </fill>
    <fill>
      <patternFill patternType="solid">
        <fgColor theme="6" tint="-0.249977111117893"/>
        <bgColor indexed="64"/>
      </patternFill>
    </fill>
    <fill>
      <patternFill patternType="solid">
        <fgColor theme="8"/>
        <bgColor indexed="64"/>
      </patternFill>
    </fill>
    <fill>
      <patternFill patternType="solid">
        <fgColor theme="7"/>
        <bgColor indexed="64"/>
      </patternFill>
    </fill>
    <fill>
      <patternFill patternType="solid">
        <fgColor theme="2" tint="-0.499984740745262"/>
        <bgColor indexed="64"/>
      </patternFill>
    </fill>
    <fill>
      <patternFill patternType="solid">
        <fgColor rgb="FFC5D9F1"/>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4"/>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rgb="FF92D050"/>
        <bgColor indexed="64"/>
      </patternFill>
    </fill>
    <fill>
      <patternFill patternType="solid">
        <fgColor rgb="FF66FFFF"/>
        <bgColor indexed="64"/>
      </patternFill>
    </fill>
    <fill>
      <patternFill patternType="solid">
        <fgColor theme="8" tint="0.59999389629810485"/>
        <bgColor indexed="64"/>
      </patternFill>
    </fill>
    <fill>
      <patternFill patternType="solid">
        <fgColor rgb="FF7030A0"/>
        <bgColor indexed="64"/>
      </patternFill>
    </fill>
    <fill>
      <patternFill patternType="solid">
        <fgColor rgb="FFFFFF00"/>
        <bgColor rgb="FF000000"/>
      </patternFill>
    </fill>
    <fill>
      <patternFill patternType="solid">
        <fgColor rgb="FF002060"/>
        <bgColor indexed="64"/>
      </patternFill>
    </fill>
    <fill>
      <patternFill patternType="solid">
        <fgColor theme="4" tint="0.79998168889431442"/>
        <bgColor indexed="64"/>
      </patternFill>
    </fill>
    <fill>
      <patternFill patternType="solid">
        <fgColor theme="9" tint="0.79998168889431442"/>
        <bgColor theme="0" tint="-0.34998626667073579"/>
      </patternFill>
    </fill>
    <fill>
      <patternFill patternType="solid">
        <fgColor theme="9" tint="0.79998168889431442"/>
        <bgColor theme="0" tint="-0.14999847407452621"/>
      </patternFill>
    </fill>
    <fill>
      <patternFill patternType="solid">
        <fgColor rgb="FFFFFFCC"/>
        <bgColor theme="0" tint="-0.14999847407452621"/>
      </patternFill>
    </fill>
    <fill>
      <patternFill patternType="solid">
        <fgColor rgb="FFFFFFCC"/>
        <bgColor theme="0" tint="-0.34998626667073579"/>
      </patternFill>
    </fill>
    <fill>
      <patternFill patternType="solid">
        <fgColor theme="4" tint="0.79998168889431442"/>
        <bgColor theme="0" tint="-0.34998626667073579"/>
      </patternFill>
    </fill>
    <fill>
      <patternFill patternType="solid">
        <fgColor theme="4" tint="0.79998168889431442"/>
        <bgColor theme="0" tint="-0.14999847407452621"/>
      </patternFill>
    </fill>
    <fill>
      <patternFill patternType="solid">
        <fgColor theme="6" tint="0.79998168889431442"/>
        <bgColor theme="0" tint="-0.34998626667073579"/>
      </patternFill>
    </fill>
    <fill>
      <patternFill patternType="solid">
        <fgColor theme="6" tint="0.79998168889431442"/>
        <bgColor theme="0" tint="-0.14999847407452621"/>
      </patternFill>
    </fill>
    <fill>
      <patternFill patternType="solid">
        <fgColor rgb="FFD0CECE"/>
        <bgColor indexed="64"/>
      </patternFill>
    </fill>
    <fill>
      <patternFill patternType="solid">
        <fgColor theme="5"/>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medium">
        <color indexed="64"/>
      </right>
      <top/>
      <bottom style="medium">
        <color indexed="64"/>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indexed="64"/>
      </left>
      <right/>
      <top/>
      <bottom/>
      <diagonal/>
    </border>
    <border>
      <left style="medium">
        <color indexed="64"/>
      </left>
      <right/>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8" fillId="0" borderId="0" applyNumberFormat="0" applyFill="0" applyBorder="0" applyAlignment="0" applyProtection="0"/>
  </cellStyleXfs>
  <cellXfs count="2056">
    <xf numFmtId="0" fontId="0" fillId="0" borderId="0" xfId="0"/>
    <xf numFmtId="0" fontId="4" fillId="0" borderId="0" xfId="0" applyFont="1" applyAlignment="1">
      <alignment horizontal="left"/>
    </xf>
    <xf numFmtId="0" fontId="3" fillId="0" borderId="0" xfId="0" applyFont="1"/>
    <xf numFmtId="0" fontId="0" fillId="0" borderId="0" xfId="0" applyFont="1"/>
    <xf numFmtId="2" fontId="0" fillId="0" borderId="0" xfId="0" applyNumberFormat="1" applyFont="1"/>
    <xf numFmtId="0" fontId="0" fillId="0" borderId="0" xfId="0" applyFont="1" applyAlignment="1">
      <alignment horizontal="center" vertical="center"/>
    </xf>
    <xf numFmtId="0" fontId="6" fillId="0" borderId="0" xfId="0" applyFont="1" applyAlignment="1">
      <alignment horizontal="center" vertical="center"/>
    </xf>
    <xf numFmtId="3" fontId="0" fillId="0" borderId="0" xfId="0" applyNumberFormat="1"/>
    <xf numFmtId="0" fontId="7" fillId="0" borderId="0" xfId="0" applyFont="1" applyAlignment="1">
      <alignment horizontal="center" vertical="center"/>
    </xf>
    <xf numFmtId="14" fontId="8" fillId="0" borderId="0" xfId="0" applyNumberFormat="1" applyFont="1" applyAlignment="1">
      <alignment horizontal="left"/>
    </xf>
    <xf numFmtId="0" fontId="7" fillId="0" borderId="0" xfId="0" applyFont="1"/>
    <xf numFmtId="0" fontId="9" fillId="0" borderId="0" xfId="0" applyFont="1"/>
    <xf numFmtId="0" fontId="4" fillId="2" borderId="1" xfId="0" applyFont="1" applyFill="1" applyBorder="1" applyAlignment="1">
      <alignment horizontal="center"/>
    </xf>
    <xf numFmtId="2" fontId="4" fillId="2" borderId="1" xfId="0" applyNumberFormat="1" applyFont="1" applyFill="1" applyBorder="1" applyAlignment="1">
      <alignment horizontal="center"/>
    </xf>
    <xf numFmtId="164" fontId="4" fillId="2" borderId="1" xfId="0" applyNumberFormat="1" applyFont="1" applyFill="1" applyBorder="1" applyAlignment="1">
      <alignment horizontal="center" vertical="center"/>
    </xf>
    <xf numFmtId="0" fontId="8" fillId="0" borderId="1" xfId="0" applyFont="1" applyBorder="1" applyAlignment="1">
      <alignment horizontal="center" vertical="center"/>
    </xf>
    <xf numFmtId="0" fontId="10" fillId="2" borderId="1" xfId="0" applyFont="1" applyFill="1" applyBorder="1" applyAlignment="1">
      <alignment horizontal="center"/>
    </xf>
    <xf numFmtId="0" fontId="11" fillId="0" borderId="1" xfId="0" applyFont="1" applyBorder="1"/>
    <xf numFmtId="165" fontId="10" fillId="2" borderId="1" xfId="0" applyNumberFormat="1" applyFont="1" applyFill="1" applyBorder="1" applyAlignment="1">
      <alignment horizontal="center"/>
    </xf>
    <xf numFmtId="164" fontId="10" fillId="2" borderId="1" xfId="0" applyNumberFormat="1" applyFont="1" applyFill="1" applyBorder="1" applyAlignment="1">
      <alignment horizontal="center"/>
    </xf>
    <xf numFmtId="0" fontId="7" fillId="0" borderId="1" xfId="0" applyFont="1" applyBorder="1"/>
    <xf numFmtId="9" fontId="10" fillId="2" borderId="1" xfId="3" applyFont="1" applyFill="1" applyBorder="1" applyAlignment="1">
      <alignment horizontal="center"/>
    </xf>
    <xf numFmtId="0" fontId="10" fillId="0" borderId="1" xfId="0" applyFont="1" applyBorder="1" applyAlignment="1">
      <alignment horizontal="center"/>
    </xf>
    <xf numFmtId="3" fontId="10" fillId="0" borderId="1" xfId="0" applyNumberFormat="1" applyFont="1" applyBorder="1" applyAlignment="1">
      <alignment horizontal="center"/>
    </xf>
    <xf numFmtId="0" fontId="10" fillId="0" borderId="1" xfId="0" applyFont="1" applyBorder="1" applyAlignment="1">
      <alignment horizontal="center" vertical="center"/>
    </xf>
    <xf numFmtId="0" fontId="10" fillId="2" borderId="1" xfId="0" applyFont="1" applyFill="1" applyBorder="1" applyAlignment="1">
      <alignment horizontal="center" vertical="center"/>
    </xf>
    <xf numFmtId="0" fontId="7" fillId="0" borderId="1" xfId="0" applyFont="1" applyBorder="1" applyAlignment="1">
      <alignment horizontal="center" vertical="center"/>
    </xf>
    <xf numFmtId="0" fontId="0" fillId="0" borderId="0" xfId="0" applyAlignment="1">
      <alignment horizontal="left"/>
    </xf>
    <xf numFmtId="0" fontId="12" fillId="0" borderId="0" xfId="0" applyFont="1" applyAlignment="1">
      <alignment horizontal="left"/>
    </xf>
    <xf numFmtId="0" fontId="12" fillId="0" borderId="0" xfId="0" applyFont="1"/>
    <xf numFmtId="164" fontId="4" fillId="3" borderId="0" xfId="0" applyNumberFormat="1" applyFont="1" applyFill="1" applyAlignment="1">
      <alignment horizontal="center"/>
    </xf>
    <xf numFmtId="9" fontId="4" fillId="3" borderId="0" xfId="3" applyFont="1" applyFill="1" applyAlignment="1">
      <alignment horizontal="center"/>
    </xf>
    <xf numFmtId="0" fontId="0" fillId="0" borderId="0" xfId="0" applyAlignment="1">
      <alignment horizontal="center" vertical="center"/>
    </xf>
    <xf numFmtId="0" fontId="0" fillId="0" borderId="0" xfId="0" applyAlignment="1">
      <alignment horizontal="center"/>
    </xf>
    <xf numFmtId="0" fontId="4" fillId="0" borderId="0" xfId="0" applyFont="1" applyAlignment="1">
      <alignment horizontal="center" vertical="center"/>
    </xf>
    <xf numFmtId="164" fontId="6" fillId="0" borderId="0" xfId="0" applyNumberFormat="1" applyFont="1" applyAlignment="1">
      <alignment horizontal="center" vertical="center"/>
    </xf>
    <xf numFmtId="0" fontId="8" fillId="0" borderId="0" xfId="0" applyFont="1" applyAlignment="1">
      <alignment horizontal="center"/>
    </xf>
    <xf numFmtId="0" fontId="6" fillId="0" borderId="0" xfId="0" applyFont="1"/>
    <xf numFmtId="164" fontId="8" fillId="0" borderId="0" xfId="0" applyNumberFormat="1" applyFont="1" applyAlignment="1">
      <alignment horizontal="center"/>
    </xf>
    <xf numFmtId="0" fontId="8" fillId="4" borderId="0" xfId="0" applyFont="1" applyFill="1" applyAlignment="1">
      <alignment horizontal="center"/>
    </xf>
    <xf numFmtId="0" fontId="6" fillId="4" borderId="0" xfId="0" applyFont="1" applyFill="1"/>
    <xf numFmtId="3" fontId="6" fillId="0" borderId="0" xfId="0" applyNumberFormat="1" applyFont="1"/>
    <xf numFmtId="165" fontId="8" fillId="0" borderId="0" xfId="0" applyNumberFormat="1" applyFont="1" applyAlignment="1">
      <alignment horizontal="center"/>
    </xf>
    <xf numFmtId="0" fontId="8" fillId="0" borderId="0" xfId="0" applyFont="1" applyAlignment="1">
      <alignment horizontal="center" vertical="center"/>
    </xf>
    <xf numFmtId="166" fontId="8" fillId="0" borderId="0" xfId="0" applyNumberFormat="1" applyFont="1" applyAlignment="1">
      <alignment horizontal="center" vertical="center"/>
    </xf>
    <xf numFmtId="1" fontId="8" fillId="0" borderId="0" xfId="0" applyNumberFormat="1" applyFont="1" applyAlignment="1">
      <alignment horizontal="center" vertical="center"/>
    </xf>
    <xf numFmtId="9" fontId="8" fillId="0" borderId="0" xfId="3" applyFont="1" applyAlignment="1">
      <alignment horizontal="center" vertical="center"/>
    </xf>
    <xf numFmtId="0" fontId="20" fillId="0" borderId="0" xfId="0" applyFont="1" applyAlignment="1">
      <alignment horizontal="center" vertical="center"/>
    </xf>
    <xf numFmtId="9" fontId="21" fillId="15" borderId="15" xfId="3" applyFont="1" applyFill="1" applyBorder="1" applyAlignment="1">
      <alignment horizontal="center" vertical="center" wrapText="1"/>
    </xf>
    <xf numFmtId="0" fontId="7" fillId="16" borderId="16" xfId="0" applyFont="1" applyFill="1" applyBorder="1" applyAlignment="1">
      <alignment horizontal="center" vertical="center" wrapText="1"/>
    </xf>
    <xf numFmtId="0" fontId="7" fillId="16" borderId="17" xfId="0" applyFont="1" applyFill="1" applyBorder="1" applyAlignment="1">
      <alignment horizontal="center" vertical="center" wrapText="1"/>
    </xf>
    <xf numFmtId="0" fontId="7" fillId="16" borderId="18" xfId="0" applyFont="1" applyFill="1" applyBorder="1" applyAlignment="1">
      <alignment horizontal="center" vertical="center" wrapText="1"/>
    </xf>
    <xf numFmtId="0" fontId="7" fillId="10" borderId="16" xfId="0" applyFont="1" applyFill="1" applyBorder="1" applyAlignment="1">
      <alignment horizontal="center" vertical="center" wrapText="1"/>
    </xf>
    <xf numFmtId="2" fontId="7" fillId="10" borderId="17" xfId="2" applyNumberFormat="1" applyFont="1" applyFill="1" applyBorder="1" applyAlignment="1">
      <alignment horizontal="center" vertical="center" wrapText="1"/>
    </xf>
    <xf numFmtId="0" fontId="7" fillId="10" borderId="17" xfId="0" applyFont="1" applyFill="1" applyBorder="1" applyAlignment="1">
      <alignment horizontal="center" vertical="center" wrapText="1"/>
    </xf>
    <xf numFmtId="164" fontId="7" fillId="10" borderId="17" xfId="0" applyNumberFormat="1" applyFont="1" applyFill="1" applyBorder="1" applyAlignment="1">
      <alignment horizontal="center" vertical="center" wrapText="1"/>
    </xf>
    <xf numFmtId="164" fontId="7" fillId="10" borderId="18" xfId="0" applyNumberFormat="1" applyFont="1" applyFill="1" applyBorder="1" applyAlignment="1">
      <alignment horizontal="center" vertical="center" wrapText="1"/>
    </xf>
    <xf numFmtId="164" fontId="8" fillId="11" borderId="16" xfId="0" applyNumberFormat="1" applyFont="1" applyFill="1" applyBorder="1" applyAlignment="1">
      <alignment horizontal="center" vertical="center" wrapText="1"/>
    </xf>
    <xf numFmtId="164" fontId="8" fillId="11" borderId="17" xfId="0" applyNumberFormat="1" applyFont="1" applyFill="1" applyBorder="1" applyAlignment="1">
      <alignment horizontal="center" vertical="center" wrapText="1"/>
    </xf>
    <xf numFmtId="0" fontId="8" fillId="11" borderId="17" xfId="0" applyFont="1" applyFill="1" applyBorder="1" applyAlignment="1">
      <alignment horizontal="center" vertical="center" wrapText="1"/>
    </xf>
    <xf numFmtId="0" fontId="8" fillId="11" borderId="18" xfId="0" applyFont="1" applyFill="1" applyBorder="1" applyAlignment="1">
      <alignment horizontal="center" vertical="center" wrapText="1"/>
    </xf>
    <xf numFmtId="0" fontId="8" fillId="12" borderId="19" xfId="0" applyFont="1" applyFill="1" applyBorder="1" applyAlignment="1">
      <alignment horizontal="center" vertical="center" wrapText="1"/>
    </xf>
    <xf numFmtId="0" fontId="8" fillId="12" borderId="20" xfId="0" applyFont="1" applyFill="1" applyBorder="1" applyAlignment="1">
      <alignment horizontal="center" vertical="center" wrapText="1"/>
    </xf>
    <xf numFmtId="0" fontId="8" fillId="12" borderId="21" xfId="0" applyFont="1" applyFill="1" applyBorder="1" applyAlignment="1">
      <alignment horizontal="center" vertical="center" wrapText="1"/>
    </xf>
    <xf numFmtId="165" fontId="8" fillId="13" borderId="16" xfId="0" applyNumberFormat="1" applyFont="1" applyFill="1" applyBorder="1" applyAlignment="1">
      <alignment horizontal="center" vertical="center" wrapText="1"/>
    </xf>
    <xf numFmtId="165" fontId="8" fillId="13" borderId="17" xfId="0" applyNumberFormat="1" applyFont="1" applyFill="1" applyBorder="1" applyAlignment="1">
      <alignment horizontal="center" vertical="center" wrapText="1"/>
    </xf>
    <xf numFmtId="0" fontId="8" fillId="13" borderId="17" xfId="0" applyFont="1" applyFill="1" applyBorder="1" applyAlignment="1">
      <alignment horizontal="center" vertical="center" wrapText="1"/>
    </xf>
    <xf numFmtId="164" fontId="8" fillId="13" borderId="17" xfId="0" applyNumberFormat="1" applyFont="1" applyFill="1" applyBorder="1" applyAlignment="1">
      <alignment horizontal="center" vertical="center" wrapText="1"/>
    </xf>
    <xf numFmtId="164" fontId="8" fillId="13" borderId="18" xfId="0" applyNumberFormat="1" applyFont="1" applyFill="1" applyBorder="1" applyAlignment="1">
      <alignment horizontal="center" vertical="center" wrapText="1"/>
    </xf>
    <xf numFmtId="0" fontId="8" fillId="13" borderId="22" xfId="0" applyFont="1" applyFill="1" applyBorder="1" applyAlignment="1">
      <alignment horizontal="center" vertical="center" wrapText="1"/>
    </xf>
    <xf numFmtId="0" fontId="7" fillId="13" borderId="17" xfId="0" applyFont="1" applyFill="1" applyBorder="1" applyAlignment="1">
      <alignment horizontal="center" vertical="center" wrapText="1"/>
    </xf>
    <xf numFmtId="9" fontId="8" fillId="13" borderId="17" xfId="3" applyFont="1" applyFill="1" applyBorder="1" applyAlignment="1">
      <alignment horizontal="center" vertical="center" wrapText="1"/>
    </xf>
    <xf numFmtId="0" fontId="8" fillId="13" borderId="18" xfId="0" applyFont="1" applyFill="1" applyBorder="1" applyAlignment="1">
      <alignment horizontal="center" vertical="center" wrapText="1"/>
    </xf>
    <xf numFmtId="0" fontId="6" fillId="0" borderId="0" xfId="0" applyFont="1" applyAlignment="1">
      <alignment horizontal="center" vertical="center" wrapText="1"/>
    </xf>
    <xf numFmtId="0" fontId="8" fillId="3" borderId="23" xfId="0" applyFont="1" applyFill="1" applyBorder="1" applyAlignment="1">
      <alignment horizontal="center" vertical="center" wrapText="1"/>
    </xf>
    <xf numFmtId="3" fontId="8" fillId="3" borderId="24" xfId="0" applyNumberFormat="1" applyFont="1" applyFill="1" applyBorder="1" applyAlignment="1">
      <alignment horizontal="center" vertical="center" wrapText="1"/>
    </xf>
    <xf numFmtId="0" fontId="6" fillId="0" borderId="0" xfId="0" applyFont="1" applyAlignment="1">
      <alignment vertical="center"/>
    </xf>
    <xf numFmtId="0" fontId="8" fillId="14" borderId="23" xfId="0" applyFont="1" applyFill="1" applyBorder="1" applyAlignment="1">
      <alignment horizontal="center" vertical="center" wrapText="1"/>
    </xf>
    <xf numFmtId="0" fontId="8" fillId="14" borderId="20" xfId="0" applyFont="1" applyFill="1" applyBorder="1" applyAlignment="1">
      <alignment horizontal="center" vertical="center" wrapText="1"/>
    </xf>
    <xf numFmtId="165" fontId="8" fillId="14" borderId="20" xfId="0" applyNumberFormat="1" applyFont="1" applyFill="1" applyBorder="1" applyAlignment="1">
      <alignment horizontal="center" vertical="center" wrapText="1"/>
    </xf>
    <xf numFmtId="0" fontId="8" fillId="14" borderId="24" xfId="0" applyFont="1" applyFill="1" applyBorder="1" applyAlignment="1">
      <alignment horizontal="center" vertical="center" wrapText="1"/>
    </xf>
    <xf numFmtId="1" fontId="8" fillId="15" borderId="23" xfId="0" applyNumberFormat="1" applyFont="1" applyFill="1" applyBorder="1" applyAlignment="1">
      <alignment horizontal="center" vertical="center" wrapText="1"/>
    </xf>
    <xf numFmtId="9" fontId="8" fillId="15" borderId="24" xfId="0" applyNumberFormat="1" applyFont="1" applyFill="1" applyBorder="1" applyAlignment="1">
      <alignment horizontal="center" vertical="center" wrapText="1"/>
    </xf>
    <xf numFmtId="0" fontId="8" fillId="15" borderId="23" xfId="0" applyFont="1" applyFill="1" applyBorder="1" applyAlignment="1">
      <alignment horizontal="center" vertical="center" wrapText="1"/>
    </xf>
    <xf numFmtId="9" fontId="8" fillId="15" borderId="20" xfId="0" applyNumberFormat="1" applyFont="1" applyFill="1" applyBorder="1" applyAlignment="1">
      <alignment horizontal="center" vertical="center" wrapText="1"/>
    </xf>
    <xf numFmtId="1" fontId="8" fillId="15" borderId="24" xfId="0" applyNumberFormat="1" applyFont="1" applyFill="1" applyBorder="1" applyAlignment="1">
      <alignment horizontal="center" vertical="center" wrapText="1"/>
    </xf>
    <xf numFmtId="1" fontId="8" fillId="15" borderId="20" xfId="0" applyNumberFormat="1" applyFont="1" applyFill="1" applyBorder="1" applyAlignment="1">
      <alignment horizontal="center" vertical="center" wrapText="1"/>
    </xf>
    <xf numFmtId="9" fontId="8" fillId="15" borderId="25" xfId="0" applyNumberFormat="1" applyFont="1" applyFill="1" applyBorder="1" applyAlignment="1">
      <alignment horizontal="center" vertical="center" wrapText="1"/>
    </xf>
    <xf numFmtId="0" fontId="0" fillId="0" borderId="0" xfId="0" applyAlignment="1">
      <alignment vertical="center"/>
    </xf>
    <xf numFmtId="0" fontId="7" fillId="0" borderId="26" xfId="0" applyFont="1" applyBorder="1" applyAlignment="1">
      <alignment horizontal="center"/>
    </xf>
    <xf numFmtId="0" fontId="7" fillId="0" borderId="27" xfId="0" applyFont="1" applyBorder="1"/>
    <xf numFmtId="0" fontId="7" fillId="0" borderId="28" xfId="0" applyFont="1" applyBorder="1" applyAlignment="1">
      <alignment horizontal="center"/>
    </xf>
    <xf numFmtId="2" fontId="7" fillId="0" borderId="27" xfId="0" applyNumberFormat="1" applyFont="1" applyBorder="1" applyAlignment="1">
      <alignment horizontal="center"/>
    </xf>
    <xf numFmtId="0" fontId="7" fillId="0" borderId="27" xfId="0" applyFont="1" applyBorder="1" applyAlignment="1">
      <alignment horizontal="center" vertical="center"/>
    </xf>
    <xf numFmtId="0" fontId="11" fillId="0" borderId="29" xfId="0" applyFont="1" applyBorder="1" applyAlignment="1">
      <alignment horizontal="center" vertical="center"/>
    </xf>
    <xf numFmtId="0" fontId="22" fillId="0" borderId="26" xfId="0" applyFont="1" applyBorder="1" applyAlignment="1">
      <alignment horizontal="center" vertical="center"/>
    </xf>
    <xf numFmtId="0" fontId="22" fillId="0" borderId="27" xfId="0" applyFont="1" applyBorder="1" applyAlignment="1">
      <alignment horizontal="center" vertical="center"/>
    </xf>
    <xf numFmtId="167" fontId="7" fillId="0" borderId="27" xfId="0" applyNumberFormat="1" applyFont="1" applyBorder="1" applyAlignment="1">
      <alignment horizontal="center"/>
    </xf>
    <xf numFmtId="9" fontId="11" fillId="0" borderId="27" xfId="0" applyNumberFormat="1" applyFont="1" applyBorder="1" applyAlignment="1">
      <alignment horizontal="center"/>
    </xf>
    <xf numFmtId="0" fontId="22" fillId="0" borderId="29" xfId="0" applyFont="1" applyBorder="1" applyAlignment="1">
      <alignment horizontal="center" vertical="center"/>
    </xf>
    <xf numFmtId="0" fontId="22" fillId="0" borderId="26" xfId="0" applyFont="1" applyBorder="1" applyAlignment="1">
      <alignment horizontal="center"/>
    </xf>
    <xf numFmtId="0" fontId="22" fillId="0" borderId="27" xfId="0" applyFont="1" applyBorder="1" applyAlignment="1">
      <alignment horizontal="center"/>
    </xf>
    <xf numFmtId="0" fontId="22" fillId="0" borderId="28" xfId="0" applyFont="1" applyBorder="1" applyAlignment="1">
      <alignment horizontal="center"/>
    </xf>
    <xf numFmtId="0" fontId="22" fillId="0" borderId="13" xfId="0" applyFont="1" applyBorder="1" applyAlignment="1">
      <alignment horizontal="center"/>
    </xf>
    <xf numFmtId="0" fontId="22" fillId="0" borderId="30" xfId="0" applyFont="1" applyBorder="1" applyAlignment="1">
      <alignment horizontal="center"/>
    </xf>
    <xf numFmtId="164" fontId="7" fillId="0" borderId="30" xfId="0" applyNumberFormat="1" applyFont="1" applyBorder="1" applyAlignment="1">
      <alignment horizontal="center"/>
    </xf>
    <xf numFmtId="0" fontId="22" fillId="0" borderId="14" xfId="0" applyFont="1" applyBorder="1" applyAlignment="1">
      <alignment horizontal="center" vertical="center"/>
    </xf>
    <xf numFmtId="0" fontId="22" fillId="0" borderId="31" xfId="0" applyFont="1" applyBorder="1" applyAlignment="1">
      <alignment horizontal="center"/>
    </xf>
    <xf numFmtId="9" fontId="8" fillId="0" borderId="27" xfId="0" applyNumberFormat="1" applyFont="1" applyFill="1" applyBorder="1" applyAlignment="1">
      <alignment horizontal="center" vertical="center" wrapText="1"/>
    </xf>
    <xf numFmtId="9" fontId="7" fillId="0" borderId="27" xfId="3" applyFont="1" applyFill="1" applyBorder="1" applyAlignment="1">
      <alignment horizontal="center"/>
    </xf>
    <xf numFmtId="9" fontId="22" fillId="0" borderId="27" xfId="0" applyNumberFormat="1" applyFont="1" applyBorder="1" applyAlignment="1">
      <alignment horizontal="center"/>
    </xf>
    <xf numFmtId="0" fontId="22" fillId="0" borderId="29" xfId="0" applyFont="1" applyBorder="1" applyAlignment="1">
      <alignment horizontal="center"/>
    </xf>
    <xf numFmtId="0" fontId="7" fillId="0" borderId="0" xfId="0" applyFont="1" applyAlignment="1">
      <alignment horizontal="center" vertical="top" wrapText="1"/>
    </xf>
    <xf numFmtId="3" fontId="7" fillId="0" borderId="29" xfId="0" applyNumberFormat="1" applyFont="1" applyBorder="1" applyAlignment="1">
      <alignment horizontal="center" vertical="center"/>
    </xf>
    <xf numFmtId="0" fontId="7" fillId="0" borderId="27" xfId="0" applyFont="1" applyBorder="1" applyAlignment="1">
      <alignment horizontal="center"/>
    </xf>
    <xf numFmtId="0" fontId="7" fillId="0" borderId="29" xfId="0" applyFont="1" applyBorder="1" applyAlignment="1">
      <alignment horizontal="center"/>
    </xf>
    <xf numFmtId="0" fontId="7" fillId="0" borderId="0" xfId="0" applyFont="1" applyFill="1"/>
    <xf numFmtId="9" fontId="11" fillId="0" borderId="29" xfId="0" applyNumberFormat="1" applyFont="1" applyBorder="1" applyAlignment="1">
      <alignment horizontal="center" vertical="center"/>
    </xf>
    <xf numFmtId="9" fontId="11" fillId="0" borderId="27" xfId="0" applyNumberFormat="1" applyFont="1" applyBorder="1" applyAlignment="1">
      <alignment horizontal="center" vertical="center"/>
    </xf>
    <xf numFmtId="0" fontId="22" fillId="0" borderId="28" xfId="0" applyFont="1" applyBorder="1" applyAlignment="1">
      <alignment horizontal="center" vertical="center"/>
    </xf>
    <xf numFmtId="9" fontId="11" fillId="0" borderId="32" xfId="0" applyNumberFormat="1" applyFont="1" applyBorder="1" applyAlignment="1">
      <alignment horizontal="center"/>
    </xf>
    <xf numFmtId="0" fontId="7" fillId="0" borderId="33" xfId="0" applyFont="1" applyBorder="1" applyAlignment="1">
      <alignment horizontal="center"/>
    </xf>
    <xf numFmtId="0" fontId="7" fillId="0" borderId="34" xfId="0" applyFont="1" applyBorder="1" applyAlignment="1">
      <alignment horizontal="center"/>
    </xf>
    <xf numFmtId="2" fontId="11" fillId="0" borderId="1" xfId="0" applyNumberFormat="1" applyFont="1" applyBorder="1" applyAlignment="1">
      <alignment horizontal="center"/>
    </xf>
    <xf numFmtId="0" fontId="7" fillId="0" borderId="35" xfId="0" applyFont="1" applyBorder="1" applyAlignment="1">
      <alignment horizontal="center" vertical="center"/>
    </xf>
    <xf numFmtId="0" fontId="22" fillId="0" borderId="33" xfId="0" applyFont="1" applyBorder="1" applyAlignment="1">
      <alignment horizontal="center" vertical="center"/>
    </xf>
    <xf numFmtId="0" fontId="22" fillId="0" borderId="1" xfId="0" applyFont="1" applyBorder="1" applyAlignment="1">
      <alignment horizontal="center" vertical="center"/>
    </xf>
    <xf numFmtId="167" fontId="7" fillId="0" borderId="1" xfId="0" applyNumberFormat="1" applyFont="1" applyBorder="1" applyAlignment="1">
      <alignment horizontal="center"/>
    </xf>
    <xf numFmtId="9" fontId="7" fillId="0" borderId="1" xfId="0" applyNumberFormat="1" applyFont="1" applyBorder="1" applyAlignment="1">
      <alignment horizontal="center"/>
    </xf>
    <xf numFmtId="0" fontId="22" fillId="0" borderId="35" xfId="0" applyFont="1" applyBorder="1" applyAlignment="1">
      <alignment horizontal="center" vertical="center"/>
    </xf>
    <xf numFmtId="0" fontId="22" fillId="0" borderId="33" xfId="0" applyFont="1" applyBorder="1" applyAlignment="1">
      <alignment horizontal="center"/>
    </xf>
    <xf numFmtId="0" fontId="22" fillId="0" borderId="1" xfId="0" applyFont="1" applyBorder="1" applyAlignment="1">
      <alignment horizontal="center"/>
    </xf>
    <xf numFmtId="0" fontId="22" fillId="0" borderId="34" xfId="0" applyFont="1" applyBorder="1" applyAlignment="1">
      <alignment horizontal="center"/>
    </xf>
    <xf numFmtId="0" fontId="11" fillId="0" borderId="1" xfId="0" applyFont="1" applyBorder="1" applyAlignment="1">
      <alignment horizontal="center"/>
    </xf>
    <xf numFmtId="164" fontId="11" fillId="0" borderId="1" xfId="0" applyNumberFormat="1" applyFont="1" applyBorder="1" applyAlignment="1">
      <alignment horizontal="center"/>
    </xf>
    <xf numFmtId="164" fontId="7" fillId="0" borderId="1" xfId="0" applyNumberFormat="1" applyFont="1" applyBorder="1" applyAlignment="1">
      <alignment horizontal="center"/>
    </xf>
    <xf numFmtId="0" fontId="22" fillId="0" borderId="36" xfId="0" applyFont="1" applyBorder="1" applyAlignment="1">
      <alignment horizontal="center"/>
    </xf>
    <xf numFmtId="9" fontId="8" fillId="0" borderId="1" xfId="0" applyNumberFormat="1" applyFont="1" applyFill="1" applyBorder="1" applyAlignment="1">
      <alignment horizontal="center" vertical="center" wrapText="1"/>
    </xf>
    <xf numFmtId="9" fontId="7" fillId="0" borderId="1" xfId="3" applyFont="1" applyFill="1" applyBorder="1" applyAlignment="1">
      <alignment horizontal="center"/>
    </xf>
    <xf numFmtId="9" fontId="22" fillId="0" borderId="1" xfId="0" applyNumberFormat="1" applyFont="1" applyBorder="1" applyAlignment="1">
      <alignment horizontal="center"/>
    </xf>
    <xf numFmtId="0" fontId="22" fillId="0" borderId="35" xfId="0" applyFont="1" applyBorder="1" applyAlignment="1">
      <alignment horizontal="center"/>
    </xf>
    <xf numFmtId="3" fontId="7" fillId="0" borderId="35" xfId="0" applyNumberFormat="1" applyFont="1" applyBorder="1" applyAlignment="1">
      <alignment horizontal="center" vertical="center"/>
    </xf>
    <xf numFmtId="0" fontId="7" fillId="0" borderId="1" xfId="0" applyFont="1" applyBorder="1" applyAlignment="1">
      <alignment horizontal="center"/>
    </xf>
    <xf numFmtId="0" fontId="7" fillId="0" borderId="35" xfId="0" applyFont="1" applyBorder="1" applyAlignment="1">
      <alignment horizontal="center"/>
    </xf>
    <xf numFmtId="9" fontId="11" fillId="0" borderId="35" xfId="0" applyNumberFormat="1" applyFont="1" applyBorder="1" applyAlignment="1">
      <alignment horizontal="center" vertical="center"/>
    </xf>
    <xf numFmtId="9" fontId="11" fillId="0" borderId="1" xfId="0" applyNumberFormat="1" applyFont="1" applyBorder="1" applyAlignment="1">
      <alignment horizontal="center" vertical="center"/>
    </xf>
    <xf numFmtId="9" fontId="22" fillId="0" borderId="1" xfId="0" applyNumberFormat="1" applyFont="1" applyBorder="1" applyAlignment="1">
      <alignment horizontal="center" vertical="center"/>
    </xf>
    <xf numFmtId="0" fontId="22" fillId="0" borderId="34" xfId="0" applyFont="1" applyBorder="1" applyAlignment="1">
      <alignment horizontal="center" vertical="center"/>
    </xf>
    <xf numFmtId="9" fontId="22" fillId="0" borderId="37" xfId="0" applyNumberFormat="1" applyFont="1" applyBorder="1" applyAlignment="1">
      <alignment horizontal="center"/>
    </xf>
    <xf numFmtId="9" fontId="11" fillId="0" borderId="1" xfId="0" applyNumberFormat="1" applyFont="1" applyBorder="1" applyAlignment="1">
      <alignment horizontal="center"/>
    </xf>
    <xf numFmtId="9" fontId="11" fillId="0" borderId="1" xfId="0" applyNumberFormat="1" applyFont="1" applyFill="1" applyBorder="1" applyAlignment="1">
      <alignment horizontal="center" vertical="center" wrapText="1"/>
    </xf>
    <xf numFmtId="0" fontId="7" fillId="17" borderId="0" xfId="0" applyFont="1" applyFill="1" applyAlignment="1">
      <alignment horizontal="center" vertical="top" wrapText="1"/>
    </xf>
    <xf numFmtId="0" fontId="7" fillId="17" borderId="0" xfId="0" applyFont="1" applyFill="1"/>
    <xf numFmtId="9" fontId="11" fillId="0" borderId="37" xfId="0" applyNumberFormat="1" applyFont="1" applyBorder="1" applyAlignment="1">
      <alignment horizontal="center"/>
    </xf>
    <xf numFmtId="0" fontId="0" fillId="17" borderId="0" xfId="0" applyFill="1"/>
    <xf numFmtId="2" fontId="7" fillId="0" borderId="1" xfId="0" applyNumberFormat="1" applyFont="1" applyBorder="1" applyAlignment="1">
      <alignment horizontal="center"/>
    </xf>
    <xf numFmtId="9" fontId="11" fillId="0" borderId="1" xfId="3" applyFont="1" applyFill="1" applyBorder="1" applyAlignment="1">
      <alignment horizontal="center"/>
    </xf>
    <xf numFmtId="0" fontId="22" fillId="0" borderId="13" xfId="0" applyFont="1" applyBorder="1" applyAlignment="1">
      <alignment horizontal="center" vertical="center"/>
    </xf>
    <xf numFmtId="9" fontId="11" fillId="0" borderId="14" xfId="0" applyNumberFormat="1" applyFont="1" applyBorder="1" applyAlignment="1">
      <alignment horizontal="center" vertical="center"/>
    </xf>
    <xf numFmtId="9" fontId="11" fillId="0" borderId="30" xfId="0" applyNumberFormat="1" applyFont="1" applyBorder="1" applyAlignment="1">
      <alignment horizontal="center" vertical="center"/>
    </xf>
    <xf numFmtId="0" fontId="22" fillId="0" borderId="30" xfId="0" applyFont="1" applyBorder="1" applyAlignment="1">
      <alignment horizontal="center" vertical="center"/>
    </xf>
    <xf numFmtId="0" fontId="22" fillId="0" borderId="38" xfId="0" applyFont="1" applyBorder="1" applyAlignment="1">
      <alignment horizontal="center" vertical="center"/>
    </xf>
    <xf numFmtId="9" fontId="22" fillId="0" borderId="39" xfId="0" applyNumberFormat="1" applyFont="1" applyBorder="1" applyAlignment="1">
      <alignment horizontal="center"/>
    </xf>
    <xf numFmtId="0" fontId="7" fillId="16" borderId="33" xfId="0" applyFont="1" applyFill="1" applyBorder="1" applyAlignment="1">
      <alignment horizontal="center"/>
    </xf>
    <xf numFmtId="0" fontId="7" fillId="16" borderId="1" xfId="0" applyFont="1" applyFill="1" applyBorder="1"/>
    <xf numFmtId="0" fontId="7" fillId="16" borderId="34" xfId="0" applyFont="1" applyFill="1" applyBorder="1" applyAlignment="1">
      <alignment horizontal="center"/>
    </xf>
    <xf numFmtId="0" fontId="7" fillId="18" borderId="33" xfId="0" applyFont="1" applyFill="1" applyBorder="1" applyAlignment="1">
      <alignment horizontal="center"/>
    </xf>
    <xf numFmtId="2" fontId="7" fillId="18" borderId="1" xfId="0" applyNumberFormat="1" applyFont="1" applyFill="1" applyBorder="1" applyAlignment="1">
      <alignment horizontal="center"/>
    </xf>
    <xf numFmtId="0" fontId="7" fillId="18" borderId="1" xfId="0" applyFont="1" applyFill="1" applyBorder="1" applyAlignment="1">
      <alignment horizontal="center" vertical="center"/>
    </xf>
    <xf numFmtId="0" fontId="7" fillId="18" borderId="35" xfId="0" applyFont="1" applyFill="1" applyBorder="1" applyAlignment="1">
      <alignment horizontal="center" vertical="center"/>
    </xf>
    <xf numFmtId="0" fontId="22" fillId="18" borderId="33" xfId="0" applyFont="1" applyFill="1" applyBorder="1" applyAlignment="1">
      <alignment horizontal="center" vertical="center"/>
    </xf>
    <xf numFmtId="0" fontId="22" fillId="19" borderId="1" xfId="0" applyFont="1" applyFill="1" applyBorder="1" applyAlignment="1">
      <alignment horizontal="center" vertical="center"/>
    </xf>
    <xf numFmtId="167" fontId="11" fillId="19" borderId="1" xfId="0" applyNumberFormat="1" applyFont="1" applyFill="1" applyBorder="1" applyAlignment="1">
      <alignment horizontal="center"/>
    </xf>
    <xf numFmtId="9" fontId="7" fillId="19" borderId="1" xfId="0" applyNumberFormat="1" applyFont="1" applyFill="1" applyBorder="1" applyAlignment="1">
      <alignment horizontal="center"/>
    </xf>
    <xf numFmtId="0" fontId="22" fillId="18" borderId="35" xfId="0" applyFont="1" applyFill="1" applyBorder="1" applyAlignment="1">
      <alignment horizontal="center" vertical="center"/>
    </xf>
    <xf numFmtId="0" fontId="22" fillId="18" borderId="33" xfId="0" applyFont="1" applyFill="1" applyBorder="1" applyAlignment="1">
      <alignment horizontal="center"/>
    </xf>
    <xf numFmtId="0" fontId="22" fillId="18" borderId="1" xfId="0" applyFont="1" applyFill="1" applyBorder="1" applyAlignment="1">
      <alignment horizontal="center"/>
    </xf>
    <xf numFmtId="0" fontId="22" fillId="18" borderId="34" xfId="0" applyFont="1" applyFill="1" applyBorder="1" applyAlignment="1">
      <alignment horizontal="center"/>
    </xf>
    <xf numFmtId="164" fontId="7" fillId="16" borderId="1" xfId="0" applyNumberFormat="1" applyFont="1" applyFill="1" applyBorder="1" applyAlignment="1">
      <alignment horizontal="center"/>
    </xf>
    <xf numFmtId="0" fontId="22" fillId="18" borderId="36" xfId="0" applyFont="1" applyFill="1" applyBorder="1" applyAlignment="1">
      <alignment horizontal="center"/>
    </xf>
    <xf numFmtId="0" fontId="11" fillId="18" borderId="1" xfId="0" applyFont="1" applyFill="1" applyBorder="1" applyAlignment="1">
      <alignment horizontal="center"/>
    </xf>
    <xf numFmtId="9" fontId="8" fillId="19" borderId="1" xfId="0" applyNumberFormat="1" applyFont="1" applyFill="1" applyBorder="1" applyAlignment="1">
      <alignment horizontal="center" vertical="center" wrapText="1"/>
    </xf>
    <xf numFmtId="9" fontId="7" fillId="16" borderId="1" xfId="3" applyFont="1" applyFill="1" applyBorder="1" applyAlignment="1">
      <alignment horizontal="center"/>
    </xf>
    <xf numFmtId="9" fontId="22" fillId="18" borderId="1" xfId="0" applyNumberFormat="1" applyFont="1" applyFill="1" applyBorder="1" applyAlignment="1">
      <alignment horizontal="center"/>
    </xf>
    <xf numFmtId="0" fontId="22" fillId="18" borderId="35" xfId="0" applyFont="1" applyFill="1" applyBorder="1" applyAlignment="1">
      <alignment horizontal="center"/>
    </xf>
    <xf numFmtId="3" fontId="7" fillId="19" borderId="35" xfId="0" applyNumberFormat="1" applyFont="1" applyFill="1" applyBorder="1" applyAlignment="1">
      <alignment horizontal="center" vertical="center"/>
    </xf>
    <xf numFmtId="0" fontId="7" fillId="18" borderId="1" xfId="0" applyFont="1" applyFill="1" applyBorder="1" applyAlignment="1">
      <alignment horizontal="center"/>
    </xf>
    <xf numFmtId="0" fontId="7" fillId="18" borderId="35" xfId="0" applyFont="1" applyFill="1" applyBorder="1" applyAlignment="1">
      <alignment horizontal="center"/>
    </xf>
    <xf numFmtId="0" fontId="7" fillId="16" borderId="1" xfId="0" applyFont="1" applyFill="1" applyBorder="1" applyAlignment="1">
      <alignment horizontal="center"/>
    </xf>
    <xf numFmtId="0" fontId="7" fillId="16" borderId="35" xfId="0" applyFont="1" applyFill="1" applyBorder="1" applyAlignment="1">
      <alignment horizontal="center"/>
    </xf>
    <xf numFmtId="9" fontId="11" fillId="18" borderId="35" xfId="0" applyNumberFormat="1" applyFont="1" applyFill="1" applyBorder="1" applyAlignment="1">
      <alignment horizontal="center" vertical="center"/>
    </xf>
    <xf numFmtId="9" fontId="11" fillId="18" borderId="1" xfId="0" applyNumberFormat="1" applyFont="1" applyFill="1" applyBorder="1" applyAlignment="1">
      <alignment horizontal="center" vertical="center"/>
    </xf>
    <xf numFmtId="9" fontId="22" fillId="18" borderId="1" xfId="0" applyNumberFormat="1" applyFont="1" applyFill="1" applyBorder="1" applyAlignment="1">
      <alignment horizontal="center" vertical="center"/>
    </xf>
    <xf numFmtId="0" fontId="22" fillId="18" borderId="1" xfId="0" applyFont="1" applyFill="1" applyBorder="1" applyAlignment="1">
      <alignment horizontal="center" vertical="center"/>
    </xf>
    <xf numFmtId="0" fontId="22" fillId="18" borderId="34" xfId="0" applyFont="1" applyFill="1" applyBorder="1" applyAlignment="1">
      <alignment horizontal="center" vertical="center"/>
    </xf>
    <xf numFmtId="9" fontId="11" fillId="18" borderId="37" xfId="0" applyNumberFormat="1" applyFont="1" applyFill="1" applyBorder="1" applyAlignment="1">
      <alignment horizontal="center"/>
    </xf>
    <xf numFmtId="0" fontId="22" fillId="0" borderId="33"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35" xfId="0" applyFont="1" applyFill="1" applyBorder="1" applyAlignment="1">
      <alignment horizontal="center" vertical="center"/>
    </xf>
    <xf numFmtId="0" fontId="0" fillId="0" borderId="0" xfId="0" applyFill="1"/>
    <xf numFmtId="9" fontId="22" fillId="0" borderId="35" xfId="0" applyNumberFormat="1" applyFont="1" applyBorder="1" applyAlignment="1">
      <alignment horizontal="center" vertical="center"/>
    </xf>
    <xf numFmtId="0" fontId="4" fillId="12" borderId="33" xfId="0" applyFont="1" applyFill="1" applyBorder="1" applyAlignment="1">
      <alignment horizontal="center"/>
    </xf>
    <xf numFmtId="0" fontId="4" fillId="12" borderId="1" xfId="0" applyFont="1" applyFill="1" applyBorder="1"/>
    <xf numFmtId="0" fontId="4" fillId="12" borderId="34" xfId="0" applyFont="1" applyFill="1" applyBorder="1" applyAlignment="1">
      <alignment horizontal="center"/>
    </xf>
    <xf numFmtId="0" fontId="10" fillId="20" borderId="33" xfId="0" applyFont="1" applyFill="1" applyBorder="1" applyAlignment="1">
      <alignment horizontal="center"/>
    </xf>
    <xf numFmtId="2" fontId="4" fillId="20" borderId="1" xfId="0" applyNumberFormat="1" applyFont="1" applyFill="1" applyBorder="1" applyAlignment="1">
      <alignment horizontal="center"/>
    </xf>
    <xf numFmtId="0" fontId="10" fillId="20" borderId="1" xfId="0" applyFont="1" applyFill="1" applyBorder="1" applyAlignment="1">
      <alignment horizontal="center" vertical="center"/>
    </xf>
    <xf numFmtId="0" fontId="4" fillId="20" borderId="1" xfId="0" applyFont="1" applyFill="1" applyBorder="1" applyAlignment="1">
      <alignment horizontal="center" vertical="center"/>
    </xf>
    <xf numFmtId="0" fontId="4" fillId="20" borderId="35" xfId="0" applyFont="1" applyFill="1" applyBorder="1" applyAlignment="1">
      <alignment horizontal="center" vertical="center"/>
    </xf>
    <xf numFmtId="0" fontId="23" fillId="20" borderId="33" xfId="0" applyFont="1" applyFill="1" applyBorder="1" applyAlignment="1">
      <alignment horizontal="center" vertical="center"/>
    </xf>
    <xf numFmtId="0" fontId="23" fillId="20" borderId="1" xfId="0" applyFont="1" applyFill="1" applyBorder="1" applyAlignment="1">
      <alignment horizontal="center" vertical="center"/>
    </xf>
    <xf numFmtId="167" fontId="10" fillId="21" borderId="1" xfId="0" applyNumberFormat="1" applyFont="1" applyFill="1" applyBorder="1" applyAlignment="1">
      <alignment horizontal="center"/>
    </xf>
    <xf numFmtId="9" fontId="4" fillId="21" borderId="1" xfId="0" applyNumberFormat="1" applyFont="1" applyFill="1" applyBorder="1" applyAlignment="1">
      <alignment horizontal="center"/>
    </xf>
    <xf numFmtId="0" fontId="23" fillId="20" borderId="35" xfId="0" applyFont="1" applyFill="1" applyBorder="1" applyAlignment="1">
      <alignment horizontal="center" vertical="center"/>
    </xf>
    <xf numFmtId="0" fontId="23" fillId="20" borderId="33" xfId="0" applyFont="1" applyFill="1" applyBorder="1" applyAlignment="1">
      <alignment horizontal="center"/>
    </xf>
    <xf numFmtId="0" fontId="23" fillId="20" borderId="1" xfId="0" applyFont="1" applyFill="1" applyBorder="1" applyAlignment="1">
      <alignment horizontal="center"/>
    </xf>
    <xf numFmtId="0" fontId="23" fillId="20" borderId="34" xfId="0" applyFont="1" applyFill="1" applyBorder="1" applyAlignment="1">
      <alignment horizontal="center"/>
    </xf>
    <xf numFmtId="0" fontId="10" fillId="20" borderId="1" xfId="0" applyFont="1" applyFill="1" applyBorder="1" applyAlignment="1">
      <alignment horizontal="center"/>
    </xf>
    <xf numFmtId="164" fontId="4" fillId="21" borderId="1" xfId="0" applyNumberFormat="1" applyFont="1" applyFill="1" applyBorder="1" applyAlignment="1">
      <alignment horizontal="center"/>
    </xf>
    <xf numFmtId="0" fontId="23" fillId="20" borderId="36" xfId="0" applyFont="1" applyFill="1" applyBorder="1" applyAlignment="1">
      <alignment horizontal="center"/>
    </xf>
    <xf numFmtId="9" fontId="8" fillId="21" borderId="1" xfId="0" applyNumberFormat="1" applyFont="1" applyFill="1" applyBorder="1" applyAlignment="1">
      <alignment horizontal="center" vertical="center" wrapText="1"/>
    </xf>
    <xf numFmtId="9" fontId="4" fillId="21" borderId="1" xfId="3" applyFont="1" applyFill="1" applyBorder="1" applyAlignment="1">
      <alignment horizontal="center"/>
    </xf>
    <xf numFmtId="9" fontId="23" fillId="20" borderId="1" xfId="0" applyNumberFormat="1" applyFont="1" applyFill="1" applyBorder="1" applyAlignment="1">
      <alignment horizontal="center"/>
    </xf>
    <xf numFmtId="0" fontId="10" fillId="20" borderId="35" xfId="0" applyFont="1" applyFill="1" applyBorder="1" applyAlignment="1">
      <alignment horizontal="center"/>
    </xf>
    <xf numFmtId="0" fontId="10" fillId="21" borderId="33" xfId="0" applyFont="1" applyFill="1" applyBorder="1" applyAlignment="1">
      <alignment horizontal="center"/>
    </xf>
    <xf numFmtId="3" fontId="4" fillId="21" borderId="35" xfId="0" applyNumberFormat="1" applyFont="1" applyFill="1" applyBorder="1" applyAlignment="1">
      <alignment horizontal="center" vertical="center"/>
    </xf>
    <xf numFmtId="0" fontId="4" fillId="20" borderId="33" xfId="0" applyFont="1" applyFill="1" applyBorder="1" applyAlignment="1">
      <alignment horizontal="center"/>
    </xf>
    <xf numFmtId="0" fontId="4" fillId="20" borderId="1" xfId="0" applyFont="1" applyFill="1" applyBorder="1" applyAlignment="1">
      <alignment horizontal="center"/>
    </xf>
    <xf numFmtId="0" fontId="4" fillId="20" borderId="35" xfId="0" applyFont="1" applyFill="1" applyBorder="1" applyAlignment="1">
      <alignment horizontal="center"/>
    </xf>
    <xf numFmtId="0" fontId="4" fillId="21" borderId="1" xfId="0" applyFont="1" applyFill="1" applyBorder="1" applyAlignment="1">
      <alignment horizontal="center"/>
    </xf>
    <xf numFmtId="0" fontId="4" fillId="21" borderId="35" xfId="0" applyFont="1" applyFill="1" applyBorder="1" applyAlignment="1">
      <alignment horizontal="center"/>
    </xf>
    <xf numFmtId="0" fontId="10" fillId="20" borderId="33" xfId="0" applyFont="1" applyFill="1" applyBorder="1" applyAlignment="1">
      <alignment horizontal="center" vertical="center"/>
    </xf>
    <xf numFmtId="9" fontId="10" fillId="20" borderId="35" xfId="0" applyNumberFormat="1" applyFont="1" applyFill="1" applyBorder="1" applyAlignment="1">
      <alignment horizontal="center" vertical="center"/>
    </xf>
    <xf numFmtId="9" fontId="10" fillId="20" borderId="1" xfId="0" applyNumberFormat="1" applyFont="1" applyFill="1" applyBorder="1" applyAlignment="1">
      <alignment horizontal="center" vertical="center"/>
    </xf>
    <xf numFmtId="0" fontId="10" fillId="20" borderId="35" xfId="0" applyFont="1" applyFill="1" applyBorder="1" applyAlignment="1">
      <alignment horizontal="center" vertical="center"/>
    </xf>
    <xf numFmtId="9" fontId="23" fillId="20" borderId="1" xfId="0" applyNumberFormat="1" applyFont="1" applyFill="1" applyBorder="1" applyAlignment="1">
      <alignment horizontal="center" vertical="center"/>
    </xf>
    <xf numFmtId="0" fontId="23" fillId="20" borderId="34" xfId="0" applyFont="1" applyFill="1" applyBorder="1" applyAlignment="1">
      <alignment horizontal="center" vertical="center"/>
    </xf>
    <xf numFmtId="9" fontId="10" fillId="20" borderId="37" xfId="0" applyNumberFormat="1" applyFont="1" applyFill="1" applyBorder="1" applyAlignment="1">
      <alignment horizontal="center"/>
    </xf>
    <xf numFmtId="0" fontId="22" fillId="19" borderId="33" xfId="0" applyFont="1" applyFill="1" applyBorder="1" applyAlignment="1">
      <alignment horizontal="center" vertical="center"/>
    </xf>
    <xf numFmtId="0" fontId="22" fillId="19" borderId="35" xfId="0" applyFont="1" applyFill="1" applyBorder="1" applyAlignment="1">
      <alignment horizontal="center" vertical="center"/>
    </xf>
    <xf numFmtId="9" fontId="22" fillId="18" borderId="35" xfId="0" applyNumberFormat="1" applyFont="1" applyFill="1" applyBorder="1" applyAlignment="1">
      <alignment horizontal="center" vertical="center"/>
    </xf>
    <xf numFmtId="0" fontId="7" fillId="0" borderId="13" xfId="0" applyFont="1" applyBorder="1" applyAlignment="1">
      <alignment horizontal="center"/>
    </xf>
    <xf numFmtId="0" fontId="7" fillId="0" borderId="30" xfId="0" applyFont="1" applyBorder="1" applyAlignment="1">
      <alignment horizontal="center"/>
    </xf>
    <xf numFmtId="0" fontId="7" fillId="0" borderId="14" xfId="0" applyFont="1" applyBorder="1" applyAlignment="1">
      <alignment horizontal="center"/>
    </xf>
    <xf numFmtId="164" fontId="4" fillId="20" borderId="1" xfId="0" applyNumberFormat="1" applyFont="1" applyFill="1" applyBorder="1" applyAlignment="1">
      <alignment horizontal="center"/>
    </xf>
    <xf numFmtId="0" fontId="23" fillId="20" borderId="35" xfId="0" applyFont="1" applyFill="1" applyBorder="1" applyAlignment="1">
      <alignment horizontal="center"/>
    </xf>
    <xf numFmtId="0" fontId="4" fillId="21" borderId="33" xfId="0" applyFont="1" applyFill="1" applyBorder="1" applyAlignment="1">
      <alignment horizontal="center"/>
    </xf>
    <xf numFmtId="9" fontId="23" fillId="20" borderId="35" xfId="0" applyNumberFormat="1" applyFont="1" applyFill="1" applyBorder="1" applyAlignment="1">
      <alignment horizontal="center" vertical="center"/>
    </xf>
    <xf numFmtId="0" fontId="7" fillId="0" borderId="30" xfId="0" applyFont="1" applyBorder="1"/>
    <xf numFmtId="0" fontId="7" fillId="19" borderId="1" xfId="0" applyFont="1" applyFill="1" applyBorder="1"/>
    <xf numFmtId="167" fontId="7" fillId="19" borderId="1" xfId="0" applyNumberFormat="1" applyFont="1" applyFill="1" applyBorder="1" applyAlignment="1">
      <alignment horizontal="center"/>
    </xf>
    <xf numFmtId="0" fontId="7" fillId="0" borderId="0" xfId="0" applyFont="1" applyBorder="1"/>
    <xf numFmtId="0" fontId="4" fillId="12" borderId="35" xfId="0" applyFont="1" applyFill="1" applyBorder="1" applyAlignment="1">
      <alignment horizontal="center"/>
    </xf>
    <xf numFmtId="167" fontId="4" fillId="21" borderId="1" xfId="0" applyNumberFormat="1" applyFont="1" applyFill="1" applyBorder="1" applyAlignment="1">
      <alignment horizontal="center"/>
    </xf>
    <xf numFmtId="0" fontId="11" fillId="16" borderId="33" xfId="0" applyFont="1" applyFill="1" applyBorder="1" applyAlignment="1">
      <alignment horizontal="center"/>
    </xf>
    <xf numFmtId="0" fontId="11" fillId="16" borderId="1" xfId="0" applyFont="1" applyFill="1" applyBorder="1" applyAlignment="1">
      <alignment horizontal="center"/>
    </xf>
    <xf numFmtId="0" fontId="10" fillId="21" borderId="1" xfId="0" applyFont="1" applyFill="1" applyBorder="1" applyAlignment="1">
      <alignment horizontal="center"/>
    </xf>
    <xf numFmtId="9" fontId="11" fillId="19" borderId="1" xfId="0" applyNumberFormat="1" applyFont="1" applyFill="1" applyBorder="1" applyAlignment="1">
      <alignment horizontal="center"/>
    </xf>
    <xf numFmtId="9" fontId="11" fillId="19" borderId="1" xfId="0" applyNumberFormat="1" applyFont="1" applyFill="1" applyBorder="1" applyAlignment="1">
      <alignment horizontal="center" vertical="center" wrapText="1"/>
    </xf>
    <xf numFmtId="9" fontId="11" fillId="16" borderId="1" xfId="3" applyFont="1" applyFill="1" applyBorder="1" applyAlignment="1">
      <alignment horizontal="center"/>
    </xf>
    <xf numFmtId="9" fontId="11" fillId="18" borderId="1" xfId="0" applyNumberFormat="1" applyFont="1" applyFill="1" applyBorder="1" applyAlignment="1">
      <alignment horizontal="center"/>
    </xf>
    <xf numFmtId="9" fontId="10" fillId="21" borderId="1" xfId="0" applyNumberFormat="1" applyFont="1" applyFill="1" applyBorder="1" applyAlignment="1">
      <alignment horizontal="center"/>
    </xf>
    <xf numFmtId="9" fontId="11" fillId="21" borderId="1" xfId="0" applyNumberFormat="1" applyFont="1" applyFill="1" applyBorder="1" applyAlignment="1">
      <alignment horizontal="center" vertical="center" wrapText="1"/>
    </xf>
    <xf numFmtId="9" fontId="10" fillId="21" borderId="1" xfId="3" applyFont="1" applyFill="1" applyBorder="1" applyAlignment="1">
      <alignment horizontal="center"/>
    </xf>
    <xf numFmtId="0" fontId="22" fillId="0" borderId="38" xfId="0" applyFont="1" applyBorder="1" applyAlignment="1">
      <alignment horizontal="center"/>
    </xf>
    <xf numFmtId="0" fontId="4" fillId="12" borderId="40" xfId="0" applyFont="1" applyFill="1" applyBorder="1" applyAlignment="1">
      <alignment horizontal="center"/>
    </xf>
    <xf numFmtId="0" fontId="4" fillId="12" borderId="41" xfId="0" applyFont="1" applyFill="1" applyBorder="1"/>
    <xf numFmtId="0" fontId="4" fillId="12" borderId="42" xfId="0" applyFont="1" applyFill="1" applyBorder="1" applyAlignment="1">
      <alignment horizontal="center"/>
    </xf>
    <xf numFmtId="0" fontId="4" fillId="20" borderId="40" xfId="0" applyFont="1" applyFill="1" applyBorder="1" applyAlignment="1">
      <alignment horizontal="center"/>
    </xf>
    <xf numFmtId="2" fontId="4" fillId="20" borderId="41" xfId="0" applyNumberFormat="1" applyFont="1" applyFill="1" applyBorder="1" applyAlignment="1">
      <alignment horizontal="center"/>
    </xf>
    <xf numFmtId="0" fontId="4" fillId="20" borderId="41" xfId="0" applyFont="1" applyFill="1" applyBorder="1" applyAlignment="1">
      <alignment horizontal="center" vertical="center"/>
    </xf>
    <xf numFmtId="0" fontId="10" fillId="20" borderId="41" xfId="0" applyFont="1" applyFill="1" applyBorder="1" applyAlignment="1">
      <alignment horizontal="center" vertical="center"/>
    </xf>
    <xf numFmtId="0" fontId="4" fillId="20" borderId="42" xfId="0" applyFont="1" applyFill="1" applyBorder="1" applyAlignment="1">
      <alignment horizontal="center" vertical="center"/>
    </xf>
    <xf numFmtId="0" fontId="23" fillId="20" borderId="40" xfId="0" applyFont="1" applyFill="1" applyBorder="1" applyAlignment="1">
      <alignment horizontal="center" vertical="center"/>
    </xf>
    <xf numFmtId="0" fontId="23" fillId="20" borderId="41" xfId="0" applyFont="1" applyFill="1" applyBorder="1" applyAlignment="1">
      <alignment horizontal="center" vertical="center"/>
    </xf>
    <xf numFmtId="167" fontId="10" fillId="21" borderId="41" xfId="0" applyNumberFormat="1" applyFont="1" applyFill="1" applyBorder="1" applyAlignment="1">
      <alignment horizontal="center"/>
    </xf>
    <xf numFmtId="9" fontId="4" fillId="21" borderId="41" xfId="0" applyNumberFormat="1" applyFont="1" applyFill="1" applyBorder="1" applyAlignment="1">
      <alignment horizontal="center"/>
    </xf>
    <xf numFmtId="0" fontId="23" fillId="20" borderId="42" xfId="0" applyFont="1" applyFill="1" applyBorder="1" applyAlignment="1">
      <alignment horizontal="center" vertical="center"/>
    </xf>
    <xf numFmtId="0" fontId="23" fillId="20" borderId="23" xfId="0" applyFont="1" applyFill="1" applyBorder="1" applyAlignment="1">
      <alignment horizontal="center"/>
    </xf>
    <xf numFmtId="0" fontId="23" fillId="20" borderId="20" xfId="0" applyFont="1" applyFill="1" applyBorder="1" applyAlignment="1">
      <alignment horizontal="center"/>
    </xf>
    <xf numFmtId="0" fontId="23" fillId="20" borderId="21" xfId="0" applyFont="1" applyFill="1" applyBorder="1" applyAlignment="1">
      <alignment horizontal="center"/>
    </xf>
    <xf numFmtId="0" fontId="23" fillId="20" borderId="43" xfId="0" applyFont="1" applyFill="1" applyBorder="1" applyAlignment="1">
      <alignment horizontal="center"/>
    </xf>
    <xf numFmtId="0" fontId="23" fillId="20" borderId="41" xfId="0" applyFont="1" applyFill="1" applyBorder="1" applyAlignment="1">
      <alignment horizontal="center"/>
    </xf>
    <xf numFmtId="0" fontId="10" fillId="20" borderId="41" xfId="0" applyFont="1" applyFill="1" applyBorder="1" applyAlignment="1">
      <alignment horizontal="center"/>
    </xf>
    <xf numFmtId="9" fontId="21" fillId="21" borderId="41" xfId="0" applyNumberFormat="1" applyFont="1" applyFill="1" applyBorder="1" applyAlignment="1">
      <alignment horizontal="center" vertical="center" wrapText="1"/>
    </xf>
    <xf numFmtId="9" fontId="4" fillId="21" borderId="41" xfId="3" applyFont="1" applyFill="1" applyBorder="1" applyAlignment="1">
      <alignment horizontal="center"/>
    </xf>
    <xf numFmtId="9" fontId="23" fillId="20" borderId="41" xfId="0" applyNumberFormat="1" applyFont="1" applyFill="1" applyBorder="1" applyAlignment="1">
      <alignment horizontal="center"/>
    </xf>
    <xf numFmtId="0" fontId="23" fillId="20" borderId="42" xfId="0" applyFont="1" applyFill="1" applyBorder="1" applyAlignment="1">
      <alignment horizontal="center"/>
    </xf>
    <xf numFmtId="0" fontId="10" fillId="21" borderId="40" xfId="0" applyFont="1" applyFill="1" applyBorder="1" applyAlignment="1">
      <alignment horizontal="center"/>
    </xf>
    <xf numFmtId="3" fontId="4" fillId="21" borderId="42" xfId="0" applyNumberFormat="1" applyFont="1" applyFill="1" applyBorder="1" applyAlignment="1">
      <alignment horizontal="center" vertical="center"/>
    </xf>
    <xf numFmtId="0" fontId="4" fillId="20" borderId="41" xfId="0" applyFont="1" applyFill="1" applyBorder="1" applyAlignment="1">
      <alignment horizontal="center"/>
    </xf>
    <xf numFmtId="0" fontId="4" fillId="20" borderId="42" xfId="0" applyFont="1" applyFill="1" applyBorder="1" applyAlignment="1">
      <alignment horizontal="center"/>
    </xf>
    <xf numFmtId="0" fontId="10" fillId="21" borderId="41" xfId="0" applyFont="1" applyFill="1" applyBorder="1" applyAlignment="1">
      <alignment horizontal="center"/>
    </xf>
    <xf numFmtId="0" fontId="4" fillId="21" borderId="42" xfId="0" applyFont="1" applyFill="1" applyBorder="1" applyAlignment="1">
      <alignment horizontal="center"/>
    </xf>
    <xf numFmtId="9" fontId="23" fillId="20" borderId="42" xfId="0" applyNumberFormat="1" applyFont="1" applyFill="1" applyBorder="1" applyAlignment="1">
      <alignment horizontal="center" vertical="center"/>
    </xf>
    <xf numFmtId="9" fontId="10" fillId="20" borderId="41" xfId="0" applyNumberFormat="1" applyFont="1" applyFill="1" applyBorder="1" applyAlignment="1">
      <alignment horizontal="center" vertical="center"/>
    </xf>
    <xf numFmtId="9" fontId="23" fillId="20" borderId="41" xfId="0" applyNumberFormat="1" applyFont="1" applyFill="1" applyBorder="1" applyAlignment="1">
      <alignment horizontal="center" vertical="center"/>
    </xf>
    <xf numFmtId="0" fontId="23" fillId="20" borderId="44" xfId="0" applyFont="1" applyFill="1" applyBorder="1" applyAlignment="1">
      <alignment horizontal="center" vertical="center"/>
    </xf>
    <xf numFmtId="9" fontId="10" fillId="20" borderId="45" xfId="0" applyNumberFormat="1" applyFont="1" applyFill="1" applyBorder="1" applyAlignment="1">
      <alignment horizontal="center"/>
    </xf>
    <xf numFmtId="167" fontId="7" fillId="0" borderId="27" xfId="0" applyNumberFormat="1" applyFont="1" applyBorder="1" applyAlignment="1">
      <alignment horizontal="center" vertical="center"/>
    </xf>
    <xf numFmtId="9" fontId="7" fillId="0" borderId="27" xfId="0" applyNumberFormat="1" applyFont="1" applyBorder="1" applyAlignment="1">
      <alignment horizontal="center" vertical="center"/>
    </xf>
    <xf numFmtId="0" fontId="22" fillId="0" borderId="11" xfId="0" applyFont="1" applyBorder="1" applyAlignment="1">
      <alignment horizontal="center" vertical="center"/>
    </xf>
    <xf numFmtId="0" fontId="7" fillId="0" borderId="31" xfId="0" applyFont="1" applyBorder="1" applyAlignment="1">
      <alignment horizontal="center"/>
    </xf>
    <xf numFmtId="9" fontId="8" fillId="0" borderId="27" xfId="3" applyFont="1" applyFill="1" applyBorder="1" applyAlignment="1">
      <alignment horizontal="center"/>
    </xf>
    <xf numFmtId="9" fontId="22" fillId="0" borderId="29" xfId="0" applyNumberFormat="1" applyFont="1" applyBorder="1" applyAlignment="1">
      <alignment horizontal="center" vertical="center"/>
    </xf>
    <xf numFmtId="9" fontId="22" fillId="0" borderId="27" xfId="0" applyNumberFormat="1" applyFont="1" applyBorder="1" applyAlignment="1">
      <alignment horizontal="center" vertical="center"/>
    </xf>
    <xf numFmtId="9" fontId="11" fillId="0" borderId="32" xfId="0" applyNumberFormat="1" applyFont="1" applyBorder="1" applyAlignment="1">
      <alignment horizontal="center" vertical="center"/>
    </xf>
    <xf numFmtId="2" fontId="11" fillId="18" borderId="1" xfId="0" applyNumberFormat="1" applyFont="1" applyFill="1" applyBorder="1" applyAlignment="1">
      <alignment horizontal="center"/>
    </xf>
    <xf numFmtId="167" fontId="11" fillId="19" borderId="1" xfId="0" applyNumberFormat="1" applyFont="1" applyFill="1" applyBorder="1" applyAlignment="1">
      <alignment horizontal="center" vertical="center"/>
    </xf>
    <xf numFmtId="9" fontId="7" fillId="19" borderId="1" xfId="0" applyNumberFormat="1" applyFont="1" applyFill="1" applyBorder="1" applyAlignment="1">
      <alignment horizontal="center" vertical="center"/>
    </xf>
    <xf numFmtId="0" fontId="22" fillId="18" borderId="46" xfId="0" applyFont="1" applyFill="1" applyBorder="1" applyAlignment="1">
      <alignment horizontal="center" vertical="center"/>
    </xf>
    <xf numFmtId="0" fontId="7" fillId="18" borderId="36" xfId="0" applyFont="1" applyFill="1" applyBorder="1" applyAlignment="1">
      <alignment horizontal="center"/>
    </xf>
    <xf numFmtId="9" fontId="8" fillId="19" borderId="30" xfId="3" applyFont="1" applyFill="1" applyBorder="1" applyAlignment="1">
      <alignment horizontal="center"/>
    </xf>
    <xf numFmtId="9" fontId="11" fillId="18" borderId="37" xfId="0" applyNumberFormat="1" applyFont="1" applyFill="1" applyBorder="1" applyAlignment="1">
      <alignment horizontal="center" vertical="center"/>
    </xf>
    <xf numFmtId="167" fontId="11" fillId="0" borderId="1" xfId="0" applyNumberFormat="1" applyFont="1" applyBorder="1" applyAlignment="1">
      <alignment horizontal="center" vertical="center"/>
    </xf>
    <xf numFmtId="9" fontId="7" fillId="0" borderId="1" xfId="0" applyNumberFormat="1" applyFont="1" applyBorder="1" applyAlignment="1">
      <alignment horizontal="center" vertical="center"/>
    </xf>
    <xf numFmtId="0" fontId="22" fillId="0" borderId="46" xfId="0" applyFont="1" applyBorder="1" applyAlignment="1">
      <alignment horizontal="center" vertical="center"/>
    </xf>
    <xf numFmtId="0" fontId="7" fillId="0" borderId="36" xfId="0" applyFont="1" applyBorder="1" applyAlignment="1">
      <alignment horizontal="center"/>
    </xf>
    <xf numFmtId="9" fontId="8" fillId="0" borderId="30" xfId="3" applyFont="1" applyFill="1" applyBorder="1" applyAlignment="1">
      <alignment horizontal="center"/>
    </xf>
    <xf numFmtId="9" fontId="11" fillId="0" borderId="37" xfId="0" applyNumberFormat="1" applyFont="1" applyBorder="1" applyAlignment="1">
      <alignment horizontal="center" vertical="center"/>
    </xf>
    <xf numFmtId="167" fontId="7" fillId="0" borderId="1" xfId="0" applyNumberFormat="1" applyFont="1" applyBorder="1" applyAlignment="1">
      <alignment horizontal="center" vertical="center"/>
    </xf>
    <xf numFmtId="167" fontId="10" fillId="21" borderId="1" xfId="0" applyNumberFormat="1" applyFont="1" applyFill="1" applyBorder="1" applyAlignment="1">
      <alignment horizontal="center" vertical="center"/>
    </xf>
    <xf numFmtId="9" fontId="4" fillId="21" borderId="1" xfId="0" applyNumberFormat="1" applyFont="1" applyFill="1" applyBorder="1" applyAlignment="1">
      <alignment horizontal="center" vertical="center"/>
    </xf>
    <xf numFmtId="0" fontId="23" fillId="20" borderId="46" xfId="0" applyFont="1" applyFill="1" applyBorder="1" applyAlignment="1">
      <alignment horizontal="center" vertical="center"/>
    </xf>
    <xf numFmtId="0" fontId="4" fillId="20" borderId="36" xfId="0" applyFont="1" applyFill="1" applyBorder="1" applyAlignment="1">
      <alignment horizontal="center"/>
    </xf>
    <xf numFmtId="9" fontId="8" fillId="21" borderId="30" xfId="3" applyFont="1" applyFill="1" applyBorder="1" applyAlignment="1">
      <alignment horizontal="center"/>
    </xf>
    <xf numFmtId="9" fontId="10" fillId="20" borderId="37" xfId="0" applyNumberFormat="1" applyFont="1" applyFill="1" applyBorder="1" applyAlignment="1">
      <alignment horizontal="center" vertical="center"/>
    </xf>
    <xf numFmtId="0" fontId="11" fillId="18" borderId="33" xfId="0" applyFont="1" applyFill="1" applyBorder="1" applyAlignment="1">
      <alignment horizontal="center"/>
    </xf>
    <xf numFmtId="0" fontId="11" fillId="18" borderId="1" xfId="0" applyFont="1" applyFill="1" applyBorder="1" applyAlignment="1">
      <alignment horizontal="center" vertical="center"/>
    </xf>
    <xf numFmtId="0" fontId="11" fillId="18" borderId="35" xfId="0" applyFont="1" applyFill="1" applyBorder="1" applyAlignment="1">
      <alignment horizontal="center"/>
    </xf>
    <xf numFmtId="0" fontId="11" fillId="18" borderId="33" xfId="0" applyFont="1" applyFill="1" applyBorder="1" applyAlignment="1">
      <alignment horizontal="center" vertical="center"/>
    </xf>
    <xf numFmtId="0" fontId="11" fillId="18" borderId="35" xfId="0" applyFont="1" applyFill="1" applyBorder="1" applyAlignment="1">
      <alignment horizontal="center" vertical="center"/>
    </xf>
    <xf numFmtId="0" fontId="11" fillId="0" borderId="1" xfId="0" applyFont="1" applyBorder="1" applyAlignment="1">
      <alignment horizontal="center" vertical="center"/>
    </xf>
    <xf numFmtId="9" fontId="22" fillId="0" borderId="37" xfId="0" applyNumberFormat="1" applyFont="1" applyBorder="1" applyAlignment="1">
      <alignment horizontal="center" vertical="center"/>
    </xf>
    <xf numFmtId="9" fontId="11" fillId="0" borderId="30" xfId="3" applyFont="1" applyFill="1" applyBorder="1" applyAlignment="1">
      <alignment horizontal="center"/>
    </xf>
    <xf numFmtId="9" fontId="11" fillId="19" borderId="1" xfId="0" applyNumberFormat="1" applyFont="1" applyFill="1" applyBorder="1" applyAlignment="1">
      <alignment horizontal="center" vertical="center"/>
    </xf>
    <xf numFmtId="164" fontId="11" fillId="16" borderId="1" xfId="0" applyNumberFormat="1" applyFont="1" applyFill="1" applyBorder="1" applyAlignment="1">
      <alignment horizontal="center"/>
    </xf>
    <xf numFmtId="9" fontId="11" fillId="19" borderId="30" xfId="3" applyFont="1" applyFill="1" applyBorder="1" applyAlignment="1">
      <alignment horizontal="center"/>
    </xf>
    <xf numFmtId="0" fontId="22" fillId="0" borderId="46" xfId="0" applyFont="1" applyFill="1" applyBorder="1" applyAlignment="1">
      <alignment horizontal="center" vertical="center"/>
    </xf>
    <xf numFmtId="9" fontId="10" fillId="21" borderId="1" xfId="0" applyNumberFormat="1" applyFont="1" applyFill="1" applyBorder="1" applyAlignment="1">
      <alignment horizontal="center" vertical="center"/>
    </xf>
    <xf numFmtId="9" fontId="11" fillId="21" borderId="30" xfId="3" applyFont="1" applyFill="1" applyBorder="1" applyAlignment="1">
      <alignment horizontal="center"/>
    </xf>
    <xf numFmtId="9" fontId="10" fillId="20" borderId="1" xfId="0" applyNumberFormat="1" applyFont="1" applyFill="1" applyBorder="1" applyAlignment="1">
      <alignment horizontal="center"/>
    </xf>
    <xf numFmtId="167" fontId="10" fillId="21" borderId="41" xfId="0" applyNumberFormat="1" applyFont="1" applyFill="1" applyBorder="1" applyAlignment="1">
      <alignment horizontal="center" vertical="center"/>
    </xf>
    <xf numFmtId="9" fontId="4" fillId="21" borderId="41" xfId="0" applyNumberFormat="1" applyFont="1" applyFill="1" applyBorder="1" applyAlignment="1">
      <alignment horizontal="center" vertical="center"/>
    </xf>
    <xf numFmtId="0" fontId="23" fillId="20" borderId="47" xfId="0" applyFont="1" applyFill="1" applyBorder="1" applyAlignment="1">
      <alignment horizontal="center" vertical="center"/>
    </xf>
    <xf numFmtId="0" fontId="23" fillId="20" borderId="40" xfId="0" applyFont="1" applyFill="1" applyBorder="1" applyAlignment="1">
      <alignment horizontal="center"/>
    </xf>
    <xf numFmtId="0" fontId="23" fillId="20" borderId="44" xfId="0" applyFont="1" applyFill="1" applyBorder="1" applyAlignment="1">
      <alignment horizontal="center"/>
    </xf>
    <xf numFmtId="0" fontId="4" fillId="20" borderId="43" xfId="0" applyFont="1" applyFill="1" applyBorder="1" applyAlignment="1">
      <alignment horizontal="center"/>
    </xf>
    <xf numFmtId="9" fontId="8" fillId="21" borderId="41" xfId="3" applyFont="1" applyFill="1" applyBorder="1" applyAlignment="1">
      <alignment horizontal="center"/>
    </xf>
    <xf numFmtId="9" fontId="10" fillId="20" borderId="48" xfId="0" applyNumberFormat="1" applyFont="1" applyFill="1" applyBorder="1" applyAlignment="1">
      <alignment horizontal="center" vertical="center"/>
    </xf>
    <xf numFmtId="0" fontId="7" fillId="16" borderId="26" xfId="0" applyFont="1" applyFill="1" applyBorder="1" applyAlignment="1">
      <alignment horizontal="center"/>
    </xf>
    <xf numFmtId="0" fontId="7" fillId="16" borderId="27" xfId="0" applyFont="1" applyFill="1" applyBorder="1"/>
    <xf numFmtId="0" fontId="7" fillId="16" borderId="29" xfId="0" applyFont="1" applyFill="1" applyBorder="1" applyAlignment="1">
      <alignment horizontal="center"/>
    </xf>
    <xf numFmtId="0" fontId="11" fillId="19" borderId="13" xfId="0" applyFont="1" applyFill="1" applyBorder="1" applyAlignment="1">
      <alignment horizontal="center"/>
    </xf>
    <xf numFmtId="2" fontId="7" fillId="19" borderId="30" xfId="0" applyNumberFormat="1" applyFont="1" applyFill="1" applyBorder="1" applyAlignment="1">
      <alignment horizontal="center"/>
    </xf>
    <xf numFmtId="0" fontId="7" fillId="16" borderId="30" xfId="0" applyFont="1" applyFill="1" applyBorder="1" applyAlignment="1">
      <alignment horizontal="center"/>
    </xf>
    <xf numFmtId="167" fontId="7" fillId="16" borderId="30" xfId="0" applyNumberFormat="1" applyFont="1" applyFill="1" applyBorder="1" applyAlignment="1">
      <alignment horizontal="center"/>
    </xf>
    <xf numFmtId="0" fontId="7" fillId="19" borderId="30" xfId="0" applyFont="1" applyFill="1" applyBorder="1" applyAlignment="1">
      <alignment horizontal="center"/>
    </xf>
    <xf numFmtId="167" fontId="7" fillId="19" borderId="14" xfId="0" applyNumberFormat="1" applyFont="1" applyFill="1" applyBorder="1" applyAlignment="1">
      <alignment horizontal="center"/>
    </xf>
    <xf numFmtId="0" fontId="7" fillId="19" borderId="26" xfId="0" applyFont="1" applyFill="1" applyBorder="1" applyAlignment="1">
      <alignment horizontal="center" vertical="center"/>
    </xf>
    <xf numFmtId="167" fontId="7" fillId="19" borderId="27" xfId="0" applyNumberFormat="1" applyFont="1" applyFill="1" applyBorder="1" applyAlignment="1">
      <alignment horizontal="center" vertical="center"/>
    </xf>
    <xf numFmtId="167" fontId="11" fillId="19" borderId="27" xfId="0" applyNumberFormat="1" applyFont="1" applyFill="1" applyBorder="1" applyAlignment="1">
      <alignment horizontal="center" vertical="center"/>
    </xf>
    <xf numFmtId="9" fontId="7" fillId="19" borderId="27" xfId="0" applyNumberFormat="1" applyFont="1" applyFill="1" applyBorder="1" applyAlignment="1">
      <alignment horizontal="center" vertical="center"/>
    </xf>
    <xf numFmtId="0" fontId="7" fillId="19" borderId="12" xfId="0" applyFont="1" applyFill="1" applyBorder="1" applyAlignment="1">
      <alignment horizontal="center" vertical="center"/>
    </xf>
    <xf numFmtId="0" fontId="7" fillId="16" borderId="27" xfId="0" applyFont="1" applyFill="1" applyBorder="1" applyAlignment="1">
      <alignment horizontal="center"/>
    </xf>
    <xf numFmtId="0" fontId="7" fillId="16" borderId="28" xfId="0" applyFont="1" applyFill="1" applyBorder="1" applyAlignment="1">
      <alignment horizontal="center"/>
    </xf>
    <xf numFmtId="164" fontId="7" fillId="16" borderId="33" xfId="0" applyNumberFormat="1" applyFont="1" applyFill="1" applyBorder="1" applyAlignment="1">
      <alignment horizontal="center"/>
    </xf>
    <xf numFmtId="0" fontId="7" fillId="16" borderId="31" xfId="0" applyFont="1" applyFill="1" applyBorder="1" applyAlignment="1">
      <alignment horizontal="center"/>
    </xf>
    <xf numFmtId="0" fontId="11" fillId="16" borderId="27" xfId="0" applyFont="1" applyFill="1" applyBorder="1" applyAlignment="1">
      <alignment horizontal="center"/>
    </xf>
    <xf numFmtId="9" fontId="8" fillId="19" borderId="27" xfId="3" applyFont="1" applyFill="1" applyBorder="1" applyAlignment="1">
      <alignment horizontal="center"/>
    </xf>
    <xf numFmtId="9" fontId="7" fillId="16" borderId="27" xfId="3" applyFont="1" applyFill="1" applyBorder="1" applyAlignment="1">
      <alignment horizontal="center"/>
    </xf>
    <xf numFmtId="0" fontId="11" fillId="16" borderId="26" xfId="0" applyFont="1" applyFill="1" applyBorder="1" applyAlignment="1">
      <alignment horizontal="center"/>
    </xf>
    <xf numFmtId="3" fontId="7" fillId="19" borderId="29" xfId="0" applyNumberFormat="1" applyFont="1" applyFill="1" applyBorder="1" applyAlignment="1">
      <alignment horizontal="center" vertical="center"/>
    </xf>
    <xf numFmtId="164" fontId="7" fillId="16" borderId="27" xfId="0" applyNumberFormat="1" applyFont="1" applyFill="1" applyBorder="1" applyAlignment="1">
      <alignment horizontal="center"/>
    </xf>
    <xf numFmtId="0" fontId="7" fillId="16" borderId="26" xfId="0" applyFont="1" applyFill="1" applyBorder="1" applyAlignment="1">
      <alignment horizontal="center" vertical="center"/>
    </xf>
    <xf numFmtId="0" fontId="7" fillId="16" borderId="29" xfId="0" applyFont="1" applyFill="1" applyBorder="1" applyAlignment="1">
      <alignment horizontal="center" vertical="center"/>
    </xf>
    <xf numFmtId="0" fontId="11" fillId="16" borderId="26" xfId="0" applyFont="1" applyFill="1" applyBorder="1" applyAlignment="1">
      <alignment horizontal="center" vertical="center"/>
    </xf>
    <xf numFmtId="9" fontId="11" fillId="16" borderId="29" xfId="0" applyNumberFormat="1" applyFont="1" applyFill="1" applyBorder="1" applyAlignment="1">
      <alignment horizontal="center" vertical="center"/>
    </xf>
    <xf numFmtId="9" fontId="11" fillId="16" borderId="27" xfId="0" applyNumberFormat="1" applyFont="1" applyFill="1" applyBorder="1" applyAlignment="1">
      <alignment horizontal="center" vertical="center"/>
    </xf>
    <xf numFmtId="0" fontId="11" fillId="16" borderId="29" xfId="0" applyFont="1" applyFill="1" applyBorder="1" applyAlignment="1">
      <alignment horizontal="center" vertical="center"/>
    </xf>
    <xf numFmtId="9" fontId="7" fillId="16" borderId="27" xfId="0" applyNumberFormat="1" applyFont="1" applyFill="1" applyBorder="1" applyAlignment="1">
      <alignment horizontal="center" vertical="center"/>
    </xf>
    <xf numFmtId="0" fontId="7" fillId="16" borderId="27" xfId="0" applyFont="1" applyFill="1" applyBorder="1" applyAlignment="1">
      <alignment horizontal="center" vertical="center"/>
    </xf>
    <xf numFmtId="0" fontId="7" fillId="16" borderId="28" xfId="0" applyFont="1" applyFill="1" applyBorder="1" applyAlignment="1">
      <alignment horizontal="center" vertical="center"/>
    </xf>
    <xf numFmtId="9" fontId="11" fillId="16" borderId="32" xfId="0" applyNumberFormat="1" applyFont="1" applyFill="1" applyBorder="1" applyAlignment="1">
      <alignment horizontal="center"/>
    </xf>
    <xf numFmtId="167" fontId="7" fillId="0" borderId="35" xfId="0" applyNumberFormat="1" applyFont="1" applyBorder="1" applyAlignment="1">
      <alignment horizontal="center"/>
    </xf>
    <xf numFmtId="0" fontId="7" fillId="0" borderId="33" xfId="0" applyFont="1" applyBorder="1" applyAlignment="1">
      <alignment horizontal="center" vertical="center"/>
    </xf>
    <xf numFmtId="0" fontId="7" fillId="0" borderId="49" xfId="0" applyFont="1" applyBorder="1" applyAlignment="1">
      <alignment horizontal="center" vertical="center"/>
    </xf>
    <xf numFmtId="164" fontId="7" fillId="0" borderId="33" xfId="0" applyNumberFormat="1" applyFont="1" applyBorder="1" applyAlignment="1">
      <alignment horizontal="center"/>
    </xf>
    <xf numFmtId="9" fontId="7" fillId="0" borderId="1" xfId="3" applyFont="1" applyBorder="1" applyAlignment="1">
      <alignment horizontal="center"/>
    </xf>
    <xf numFmtId="9" fontId="7" fillId="0" borderId="35" xfId="0" applyNumberFormat="1" applyFont="1" applyBorder="1" applyAlignment="1">
      <alignment horizontal="center" vertical="center"/>
    </xf>
    <xf numFmtId="0" fontId="7" fillId="0" borderId="34" xfId="0" applyFont="1" applyBorder="1" applyAlignment="1">
      <alignment horizontal="center" vertical="center"/>
    </xf>
    <xf numFmtId="9" fontId="7" fillId="0" borderId="37" xfId="0" applyNumberFormat="1" applyFont="1" applyBorder="1" applyAlignment="1">
      <alignment horizontal="center"/>
    </xf>
    <xf numFmtId="9" fontId="11" fillId="0" borderId="1" xfId="3" applyFont="1" applyBorder="1" applyAlignment="1">
      <alignment horizontal="center"/>
    </xf>
    <xf numFmtId="9" fontId="8" fillId="0" borderId="1" xfId="3" applyFont="1" applyFill="1" applyBorder="1" applyAlignment="1">
      <alignment horizontal="center"/>
    </xf>
    <xf numFmtId="0" fontId="10" fillId="12" borderId="33" xfId="0" applyFont="1" applyFill="1" applyBorder="1" applyAlignment="1">
      <alignment horizontal="center"/>
    </xf>
    <xf numFmtId="2" fontId="4" fillId="12" borderId="1" xfId="0" applyNumberFormat="1" applyFont="1" applyFill="1" applyBorder="1" applyAlignment="1">
      <alignment horizontal="center"/>
    </xf>
    <xf numFmtId="0" fontId="4" fillId="12" borderId="1" xfId="0" applyFont="1" applyFill="1" applyBorder="1" applyAlignment="1">
      <alignment horizontal="center"/>
    </xf>
    <xf numFmtId="167" fontId="4" fillId="12" borderId="1" xfId="0" applyNumberFormat="1" applyFont="1" applyFill="1" applyBorder="1" applyAlignment="1">
      <alignment horizontal="center"/>
    </xf>
    <xf numFmtId="167" fontId="4" fillId="21" borderId="35" xfId="0" applyNumberFormat="1" applyFont="1" applyFill="1" applyBorder="1" applyAlignment="1">
      <alignment horizontal="center"/>
    </xf>
    <xf numFmtId="0" fontId="4" fillId="12" borderId="33" xfId="0" applyFont="1" applyFill="1" applyBorder="1" applyAlignment="1">
      <alignment horizontal="center" vertical="center"/>
    </xf>
    <xf numFmtId="167" fontId="4" fillId="12" borderId="1" xfId="0" applyNumberFormat="1" applyFont="1" applyFill="1" applyBorder="1" applyAlignment="1">
      <alignment horizontal="center" vertical="center"/>
    </xf>
    <xf numFmtId="0" fontId="4" fillId="12" borderId="49" xfId="0" applyFont="1" applyFill="1" applyBorder="1" applyAlignment="1">
      <alignment horizontal="center" vertical="center"/>
    </xf>
    <xf numFmtId="0" fontId="4" fillId="21" borderId="34" xfId="0" applyFont="1" applyFill="1" applyBorder="1" applyAlignment="1">
      <alignment horizontal="center"/>
    </xf>
    <xf numFmtId="164" fontId="4" fillId="21" borderId="33" xfId="0" applyNumberFormat="1" applyFont="1" applyFill="1" applyBorder="1" applyAlignment="1">
      <alignment horizontal="center"/>
    </xf>
    <xf numFmtId="0" fontId="4" fillId="21" borderId="36" xfId="0" applyFont="1" applyFill="1" applyBorder="1" applyAlignment="1">
      <alignment horizontal="center"/>
    </xf>
    <xf numFmtId="9" fontId="8" fillId="21" borderId="1" xfId="3" applyFont="1" applyFill="1" applyBorder="1" applyAlignment="1">
      <alignment horizontal="center"/>
    </xf>
    <xf numFmtId="0" fontId="10" fillId="21" borderId="35" xfId="0" applyFont="1" applyFill="1" applyBorder="1" applyAlignment="1">
      <alignment horizontal="center"/>
    </xf>
    <xf numFmtId="0" fontId="10" fillId="21" borderId="33" xfId="0" applyFont="1" applyFill="1" applyBorder="1" applyAlignment="1">
      <alignment horizontal="center" vertical="center"/>
    </xf>
    <xf numFmtId="0" fontId="4" fillId="21" borderId="33" xfId="0" applyFont="1" applyFill="1" applyBorder="1" applyAlignment="1">
      <alignment horizontal="center" vertical="center"/>
    </xf>
    <xf numFmtId="0" fontId="4" fillId="21" borderId="35" xfId="0" applyFont="1" applyFill="1" applyBorder="1" applyAlignment="1">
      <alignment horizontal="center" vertical="center"/>
    </xf>
    <xf numFmtId="9" fontId="10" fillId="21" borderId="35" xfId="0" applyNumberFormat="1" applyFont="1" applyFill="1" applyBorder="1" applyAlignment="1">
      <alignment horizontal="center" vertical="center"/>
    </xf>
    <xf numFmtId="0" fontId="10" fillId="21" borderId="35" xfId="0" applyFont="1" applyFill="1" applyBorder="1" applyAlignment="1">
      <alignment horizontal="center" vertical="center"/>
    </xf>
    <xf numFmtId="0" fontId="4" fillId="21" borderId="1" xfId="0" applyFont="1" applyFill="1" applyBorder="1" applyAlignment="1">
      <alignment horizontal="center" vertical="center"/>
    </xf>
    <xf numFmtId="0" fontId="4" fillId="21" borderId="34" xfId="0" applyFont="1" applyFill="1" applyBorder="1" applyAlignment="1">
      <alignment horizontal="center" vertical="center"/>
    </xf>
    <xf numFmtId="9" fontId="10" fillId="21" borderId="37" xfId="0" applyNumberFormat="1" applyFont="1" applyFill="1" applyBorder="1" applyAlignment="1">
      <alignment horizontal="center"/>
    </xf>
    <xf numFmtId="0" fontId="7" fillId="0" borderId="33" xfId="0" applyFont="1" applyFill="1" applyBorder="1" applyAlignment="1">
      <alignment horizontal="center"/>
    </xf>
    <xf numFmtId="0" fontId="7" fillId="0" borderId="1" xfId="0" applyFont="1" applyFill="1" applyBorder="1"/>
    <xf numFmtId="0" fontId="7" fillId="0" borderId="35" xfId="0" applyFont="1" applyFill="1" applyBorder="1" applyAlignment="1">
      <alignment horizontal="center"/>
    </xf>
    <xf numFmtId="0" fontId="7" fillId="0" borderId="1" xfId="0" applyFont="1" applyFill="1" applyBorder="1" applyAlignment="1">
      <alignment horizontal="center"/>
    </xf>
    <xf numFmtId="0" fontId="7" fillId="0" borderId="34" xfId="0" applyFont="1" applyFill="1" applyBorder="1" applyAlignment="1">
      <alignment horizontal="center"/>
    </xf>
    <xf numFmtId="164" fontId="7" fillId="0" borderId="33" xfId="0" applyNumberFormat="1" applyFont="1" applyFill="1" applyBorder="1" applyAlignment="1">
      <alignment horizontal="center"/>
    </xf>
    <xf numFmtId="164" fontId="7" fillId="0" borderId="1" xfId="0" applyNumberFormat="1" applyFont="1" applyFill="1" applyBorder="1" applyAlignment="1">
      <alignment horizontal="center"/>
    </xf>
    <xf numFmtId="0" fontId="7" fillId="0" borderId="36" xfId="0" applyFont="1" applyFill="1" applyBorder="1" applyAlignment="1">
      <alignment horizontal="center"/>
    </xf>
    <xf numFmtId="0" fontId="7" fillId="0" borderId="0" xfId="0" applyFont="1" applyFill="1" applyBorder="1"/>
    <xf numFmtId="0" fontId="7" fillId="0" borderId="33" xfId="0" applyFont="1" applyFill="1" applyBorder="1" applyAlignment="1">
      <alignment horizontal="center" vertical="center"/>
    </xf>
    <xf numFmtId="0" fontId="7" fillId="0" borderId="35" xfId="0" applyFont="1" applyFill="1" applyBorder="1" applyAlignment="1">
      <alignment horizontal="center" vertical="center"/>
    </xf>
    <xf numFmtId="9" fontId="7" fillId="0" borderId="35" xfId="0" applyNumberFormat="1" applyFont="1" applyFill="1" applyBorder="1" applyAlignment="1">
      <alignment horizontal="center" vertical="center"/>
    </xf>
    <xf numFmtId="9"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7" fillId="0" borderId="34" xfId="0" applyFont="1" applyFill="1" applyBorder="1" applyAlignment="1">
      <alignment horizontal="center" vertical="center"/>
    </xf>
    <xf numFmtId="9" fontId="7" fillId="0" borderId="37" xfId="0" applyNumberFormat="1" applyFont="1" applyFill="1" applyBorder="1" applyAlignment="1">
      <alignment horizontal="center"/>
    </xf>
    <xf numFmtId="2" fontId="7" fillId="16" borderId="1" xfId="0" applyNumberFormat="1" applyFont="1" applyFill="1" applyBorder="1" applyAlignment="1">
      <alignment horizontal="center"/>
    </xf>
    <xf numFmtId="167" fontId="7" fillId="16" borderId="1" xfId="0" applyNumberFormat="1" applyFont="1" applyFill="1" applyBorder="1" applyAlignment="1">
      <alignment horizontal="center"/>
    </xf>
    <xf numFmtId="167" fontId="7" fillId="16" borderId="35" xfId="0" applyNumberFormat="1" applyFont="1" applyFill="1" applyBorder="1" applyAlignment="1">
      <alignment horizontal="center"/>
    </xf>
    <xf numFmtId="0" fontId="7" fillId="16" borderId="33" xfId="0" applyFont="1" applyFill="1" applyBorder="1" applyAlignment="1">
      <alignment horizontal="center" vertical="center"/>
    </xf>
    <xf numFmtId="167" fontId="7" fillId="16" borderId="1" xfId="0" applyNumberFormat="1" applyFont="1" applyFill="1" applyBorder="1" applyAlignment="1">
      <alignment horizontal="center" vertical="center"/>
    </xf>
    <xf numFmtId="167" fontId="7" fillId="19" borderId="1" xfId="0" applyNumberFormat="1" applyFont="1" applyFill="1" applyBorder="1" applyAlignment="1">
      <alignment horizontal="center" vertical="center"/>
    </xf>
    <xf numFmtId="0" fontId="7" fillId="16" borderId="49" xfId="0" applyFont="1" applyFill="1" applyBorder="1" applyAlignment="1">
      <alignment horizontal="center" vertical="center"/>
    </xf>
    <xf numFmtId="0" fontId="7" fillId="16" borderId="36" xfId="0" applyFont="1" applyFill="1" applyBorder="1" applyAlignment="1">
      <alignment horizontal="center"/>
    </xf>
    <xf numFmtId="9" fontId="8" fillId="19" borderId="1" xfId="3" applyFont="1" applyFill="1" applyBorder="1" applyAlignment="1">
      <alignment horizontal="center"/>
    </xf>
    <xf numFmtId="0" fontId="7" fillId="16" borderId="35" xfId="0" applyFont="1" applyFill="1" applyBorder="1" applyAlignment="1">
      <alignment horizontal="center" vertical="center"/>
    </xf>
    <xf numFmtId="9" fontId="7" fillId="16" borderId="35" xfId="0" applyNumberFormat="1" applyFont="1" applyFill="1" applyBorder="1" applyAlignment="1">
      <alignment horizontal="center" vertical="center"/>
    </xf>
    <xf numFmtId="9" fontId="7" fillId="16" borderId="1" xfId="0" applyNumberFormat="1" applyFont="1" applyFill="1" applyBorder="1" applyAlignment="1">
      <alignment horizontal="center" vertical="center"/>
    </xf>
    <xf numFmtId="0" fontId="7" fillId="16" borderId="1" xfId="0" applyFont="1" applyFill="1" applyBorder="1" applyAlignment="1">
      <alignment horizontal="center" vertical="center"/>
    </xf>
    <xf numFmtId="0" fontId="7" fillId="16" borderId="34" xfId="0" applyFont="1" applyFill="1" applyBorder="1" applyAlignment="1">
      <alignment horizontal="center" vertical="center"/>
    </xf>
    <xf numFmtId="9" fontId="11" fillId="16" borderId="37" xfId="0" applyNumberFormat="1" applyFont="1" applyFill="1" applyBorder="1" applyAlignment="1">
      <alignment horizontal="center"/>
    </xf>
    <xf numFmtId="167" fontId="4" fillId="12" borderId="35" xfId="0" applyNumberFormat="1" applyFont="1" applyFill="1" applyBorder="1" applyAlignment="1">
      <alignment horizontal="center"/>
    </xf>
    <xf numFmtId="167" fontId="4" fillId="21" borderId="1" xfId="0" applyNumberFormat="1" applyFont="1" applyFill="1" applyBorder="1" applyAlignment="1">
      <alignment horizontal="center" vertical="center"/>
    </xf>
    <xf numFmtId="9" fontId="4" fillId="21" borderId="35" xfId="0" applyNumberFormat="1" applyFont="1" applyFill="1" applyBorder="1" applyAlignment="1">
      <alignment horizontal="center" vertical="center"/>
    </xf>
    <xf numFmtId="2" fontId="7" fillId="0" borderId="1" xfId="0" applyNumberFormat="1" applyFont="1" applyFill="1" applyBorder="1" applyAlignment="1">
      <alignment horizontal="center"/>
    </xf>
    <xf numFmtId="167" fontId="7" fillId="0" borderId="1" xfId="0" applyNumberFormat="1" applyFont="1" applyFill="1" applyBorder="1" applyAlignment="1">
      <alignment horizontal="center"/>
    </xf>
    <xf numFmtId="167" fontId="7" fillId="0" borderId="35" xfId="0" applyNumberFormat="1" applyFont="1" applyFill="1" applyBorder="1" applyAlignment="1">
      <alignment horizontal="center"/>
    </xf>
    <xf numFmtId="164" fontId="11" fillId="0" borderId="33" xfId="0" applyNumberFormat="1" applyFont="1" applyBorder="1" applyAlignment="1">
      <alignment horizontal="center"/>
    </xf>
    <xf numFmtId="0" fontId="11" fillId="0" borderId="33" xfId="0" applyFont="1" applyBorder="1" applyAlignment="1">
      <alignment horizontal="center"/>
    </xf>
    <xf numFmtId="167" fontId="7" fillId="0" borderId="1" xfId="0" applyNumberFormat="1" applyFont="1" applyFill="1" applyBorder="1" applyAlignment="1">
      <alignment horizontal="center" vertical="center"/>
    </xf>
    <xf numFmtId="0" fontId="7" fillId="0" borderId="49" xfId="0" applyFont="1" applyFill="1" applyBorder="1" applyAlignment="1">
      <alignment horizontal="center" vertical="center"/>
    </xf>
    <xf numFmtId="0" fontId="11" fillId="19" borderId="33" xfId="0" applyFont="1" applyFill="1" applyBorder="1" applyAlignment="1">
      <alignment horizontal="center"/>
    </xf>
    <xf numFmtId="2" fontId="7" fillId="19" borderId="1" xfId="0" applyNumberFormat="1" applyFont="1" applyFill="1" applyBorder="1" applyAlignment="1">
      <alignment horizontal="center"/>
    </xf>
    <xf numFmtId="0" fontId="11" fillId="19" borderId="1" xfId="0" applyFont="1" applyFill="1" applyBorder="1" applyAlignment="1">
      <alignment horizontal="center"/>
    </xf>
    <xf numFmtId="167" fontId="7" fillId="19" borderId="35" xfId="0" applyNumberFormat="1" applyFont="1" applyFill="1" applyBorder="1" applyAlignment="1">
      <alignment horizontal="center"/>
    </xf>
    <xf numFmtId="0" fontId="7" fillId="19" borderId="33" xfId="0" applyFont="1" applyFill="1" applyBorder="1" applyAlignment="1">
      <alignment horizontal="center" vertical="center"/>
    </xf>
    <xf numFmtId="0" fontId="7" fillId="19" borderId="49" xfId="0" applyFont="1" applyFill="1" applyBorder="1" applyAlignment="1">
      <alignment horizontal="center" vertical="center"/>
    </xf>
    <xf numFmtId="9" fontId="8" fillId="16" borderId="1" xfId="3" applyFont="1" applyFill="1" applyBorder="1" applyAlignment="1">
      <alignment horizontal="center"/>
    </xf>
    <xf numFmtId="0" fontId="11" fillId="16" borderId="35" xfId="0" applyFont="1" applyFill="1" applyBorder="1" applyAlignment="1">
      <alignment horizontal="center"/>
    </xf>
    <xf numFmtId="0" fontId="11" fillId="16" borderId="33" xfId="0" applyFont="1" applyFill="1" applyBorder="1" applyAlignment="1">
      <alignment horizontal="center" vertical="center"/>
    </xf>
    <xf numFmtId="9" fontId="11" fillId="16" borderId="1" xfId="0" applyNumberFormat="1" applyFont="1" applyFill="1" applyBorder="1" applyAlignment="1">
      <alignment horizontal="center" vertical="center"/>
    </xf>
    <xf numFmtId="0" fontId="11" fillId="16" borderId="35" xfId="0" applyFont="1" applyFill="1" applyBorder="1" applyAlignment="1">
      <alignment horizontal="center" vertical="center"/>
    </xf>
    <xf numFmtId="0" fontId="7" fillId="0" borderId="37" xfId="0" applyFont="1" applyBorder="1" applyAlignment="1">
      <alignment horizontal="center"/>
    </xf>
    <xf numFmtId="0" fontId="10" fillId="12" borderId="1" xfId="0" applyFont="1" applyFill="1" applyBorder="1" applyAlignment="1">
      <alignment horizontal="center"/>
    </xf>
    <xf numFmtId="0" fontId="7" fillId="19" borderId="1" xfId="0" applyFont="1" applyFill="1" applyBorder="1" applyAlignment="1">
      <alignment horizontal="center"/>
    </xf>
    <xf numFmtId="0" fontId="4" fillId="12" borderId="23" xfId="0" applyFont="1" applyFill="1" applyBorder="1" applyAlignment="1">
      <alignment horizontal="center"/>
    </xf>
    <xf numFmtId="2" fontId="4" fillId="12" borderId="20" xfId="0" applyNumberFormat="1" applyFont="1" applyFill="1" applyBorder="1" applyAlignment="1">
      <alignment horizontal="center"/>
    </xf>
    <xf numFmtId="0" fontId="4" fillId="12" borderId="20" xfId="0" applyFont="1" applyFill="1" applyBorder="1" applyAlignment="1">
      <alignment horizontal="center"/>
    </xf>
    <xf numFmtId="167" fontId="4" fillId="12" borderId="20" xfId="0" applyNumberFormat="1" applyFont="1" applyFill="1" applyBorder="1" applyAlignment="1">
      <alignment horizontal="center"/>
    </xf>
    <xf numFmtId="167" fontId="4" fillId="12" borderId="24" xfId="0" applyNumberFormat="1" applyFont="1" applyFill="1" applyBorder="1" applyAlignment="1">
      <alignment horizontal="center"/>
    </xf>
    <xf numFmtId="0" fontId="4" fillId="21" borderId="40" xfId="0" applyFont="1" applyFill="1" applyBorder="1" applyAlignment="1">
      <alignment horizontal="center" vertical="center"/>
    </xf>
    <xf numFmtId="167" fontId="4" fillId="21" borderId="41" xfId="0" applyNumberFormat="1" applyFont="1" applyFill="1" applyBorder="1" applyAlignment="1">
      <alignment horizontal="center" vertical="center"/>
    </xf>
    <xf numFmtId="0" fontId="4" fillId="21" borderId="50" xfId="0" applyFont="1" applyFill="1" applyBorder="1" applyAlignment="1">
      <alignment horizontal="center" vertical="center"/>
    </xf>
    <xf numFmtId="0" fontId="4" fillId="21" borderId="40" xfId="0" applyFont="1" applyFill="1" applyBorder="1" applyAlignment="1">
      <alignment horizontal="center"/>
    </xf>
    <xf numFmtId="0" fontId="4" fillId="21" borderId="41" xfId="0" applyFont="1" applyFill="1" applyBorder="1" applyAlignment="1">
      <alignment horizontal="center"/>
    </xf>
    <xf numFmtId="0" fontId="4" fillId="21" borderId="44" xfId="0" applyFont="1" applyFill="1" applyBorder="1" applyAlignment="1">
      <alignment horizontal="center"/>
    </xf>
    <xf numFmtId="0" fontId="4" fillId="21" borderId="43" xfId="0" applyFont="1" applyFill="1" applyBorder="1" applyAlignment="1">
      <alignment horizontal="center"/>
    </xf>
    <xf numFmtId="164" fontId="4" fillId="21" borderId="41" xfId="0" applyNumberFormat="1" applyFont="1" applyFill="1" applyBorder="1" applyAlignment="1">
      <alignment horizontal="center"/>
    </xf>
    <xf numFmtId="0" fontId="4" fillId="21" borderId="42" xfId="0" applyFont="1" applyFill="1" applyBorder="1" applyAlignment="1">
      <alignment horizontal="center" vertical="center"/>
    </xf>
    <xf numFmtId="9" fontId="4" fillId="21" borderId="42" xfId="0" applyNumberFormat="1" applyFont="1" applyFill="1" applyBorder="1" applyAlignment="1">
      <alignment horizontal="center" vertical="center"/>
    </xf>
    <xf numFmtId="0" fontId="4" fillId="21" borderId="41" xfId="0" applyFont="1" applyFill="1" applyBorder="1" applyAlignment="1">
      <alignment horizontal="center" vertical="center"/>
    </xf>
    <xf numFmtId="0" fontId="4" fillId="21" borderId="44" xfId="0" applyFont="1" applyFill="1" applyBorder="1" applyAlignment="1">
      <alignment horizontal="center" vertical="center"/>
    </xf>
    <xf numFmtId="9" fontId="10" fillId="21" borderId="48" xfId="0" applyNumberFormat="1" applyFont="1" applyFill="1" applyBorder="1" applyAlignment="1">
      <alignment horizontal="center"/>
    </xf>
    <xf numFmtId="0" fontId="7" fillId="0" borderId="26" xfId="0" applyFont="1" applyFill="1" applyBorder="1" applyAlignment="1">
      <alignment horizontal="center"/>
    </xf>
    <xf numFmtId="0" fontId="7" fillId="0" borderId="27" xfId="0" applyFont="1" applyFill="1" applyBorder="1"/>
    <xf numFmtId="0" fontId="7" fillId="0" borderId="29" xfId="0" applyFont="1" applyFill="1" applyBorder="1" applyAlignment="1">
      <alignment horizontal="center"/>
    </xf>
    <xf numFmtId="167" fontId="7" fillId="0" borderId="29" xfId="0" applyNumberFormat="1" applyFont="1" applyBorder="1" applyAlignment="1">
      <alignment horizontal="center"/>
    </xf>
    <xf numFmtId="0" fontId="7" fillId="0" borderId="31" xfId="0" applyFont="1" applyBorder="1" applyAlignment="1">
      <alignment horizontal="center" vertical="center"/>
    </xf>
    <xf numFmtId="9" fontId="7" fillId="0" borderId="27" xfId="0" applyNumberFormat="1" applyFont="1" applyBorder="1" applyAlignment="1">
      <alignment horizontal="center"/>
    </xf>
    <xf numFmtId="0" fontId="7" fillId="0" borderId="51" xfId="0" applyFont="1" applyBorder="1" applyAlignment="1">
      <alignment horizont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9" fontId="7" fillId="0" borderId="14" xfId="0" applyNumberFormat="1" applyFont="1" applyBorder="1" applyAlignment="1">
      <alignment horizontal="center" vertical="center"/>
    </xf>
    <xf numFmtId="9" fontId="7" fillId="0" borderId="30" xfId="0" applyNumberFormat="1" applyFont="1" applyBorder="1" applyAlignment="1">
      <alignment horizontal="center" vertical="center"/>
    </xf>
    <xf numFmtId="0" fontId="7" fillId="0" borderId="30" xfId="0" applyFont="1" applyBorder="1" applyAlignment="1">
      <alignment horizontal="center" vertical="center"/>
    </xf>
    <xf numFmtId="0" fontId="7" fillId="0" borderId="38" xfId="0" applyFont="1" applyBorder="1" applyAlignment="1">
      <alignment horizontal="center" vertical="center"/>
    </xf>
    <xf numFmtId="9" fontId="11" fillId="0" borderId="39" xfId="0" applyNumberFormat="1" applyFont="1" applyBorder="1" applyAlignment="1">
      <alignment horizontal="center"/>
    </xf>
    <xf numFmtId="0" fontId="7" fillId="16" borderId="36" xfId="0" applyFont="1" applyFill="1" applyBorder="1" applyAlignment="1">
      <alignment horizontal="center" vertical="center"/>
    </xf>
    <xf numFmtId="0" fontId="7" fillId="18" borderId="34" xfId="0" applyFont="1" applyFill="1" applyBorder="1" applyAlignment="1">
      <alignment horizontal="center"/>
    </xf>
    <xf numFmtId="9" fontId="7" fillId="18" borderId="1" xfId="0" applyNumberFormat="1" applyFont="1" applyFill="1" applyBorder="1" applyAlignment="1">
      <alignment horizontal="center"/>
    </xf>
    <xf numFmtId="0" fontId="7" fillId="0" borderId="36" xfId="0" applyFont="1" applyBorder="1" applyAlignment="1">
      <alignment horizontal="center" vertical="center"/>
    </xf>
    <xf numFmtId="0" fontId="4" fillId="12" borderId="36" xfId="0" applyFont="1" applyFill="1" applyBorder="1" applyAlignment="1">
      <alignment horizontal="center" vertical="center"/>
    </xf>
    <xf numFmtId="0" fontId="4" fillId="20" borderId="34" xfId="0" applyFont="1" applyFill="1" applyBorder="1" applyAlignment="1">
      <alignment horizontal="center"/>
    </xf>
    <xf numFmtId="9" fontId="21" fillId="21" borderId="1" xfId="3" applyFont="1" applyFill="1" applyBorder="1" applyAlignment="1">
      <alignment horizontal="center"/>
    </xf>
    <xf numFmtId="9" fontId="4" fillId="20" borderId="1" xfId="0" applyNumberFormat="1" applyFont="1" applyFill="1" applyBorder="1" applyAlignment="1">
      <alignment horizontal="center"/>
    </xf>
    <xf numFmtId="0" fontId="7" fillId="21" borderId="33" xfId="0" applyFont="1" applyFill="1" applyBorder="1" applyAlignment="1">
      <alignment horizontal="center" vertical="center"/>
    </xf>
    <xf numFmtId="0" fontId="7" fillId="21" borderId="35" xfId="0" applyFont="1" applyFill="1" applyBorder="1" applyAlignment="1">
      <alignment horizontal="center" vertical="center"/>
    </xf>
    <xf numFmtId="0" fontId="11" fillId="16" borderId="36" xfId="0" applyFont="1" applyFill="1" applyBorder="1" applyAlignment="1">
      <alignment horizontal="center"/>
    </xf>
    <xf numFmtId="0" fontId="10" fillId="21" borderId="36" xfId="0" applyFont="1" applyFill="1" applyBorder="1" applyAlignment="1">
      <alignment horizontal="center"/>
    </xf>
    <xf numFmtId="2" fontId="4" fillId="12" borderId="41" xfId="0" applyNumberFormat="1" applyFont="1" applyFill="1" applyBorder="1" applyAlignment="1">
      <alignment horizontal="center"/>
    </xf>
    <xf numFmtId="0" fontId="4" fillId="12" borderId="41" xfId="0" applyFont="1" applyFill="1" applyBorder="1" applyAlignment="1">
      <alignment horizontal="center"/>
    </xf>
    <xf numFmtId="167" fontId="4" fillId="12" borderId="41" xfId="0" applyNumberFormat="1" applyFont="1" applyFill="1" applyBorder="1" applyAlignment="1">
      <alignment horizontal="center"/>
    </xf>
    <xf numFmtId="167" fontId="4" fillId="12" borderId="42" xfId="0" applyNumberFormat="1" applyFont="1" applyFill="1" applyBorder="1" applyAlignment="1">
      <alignment horizontal="center"/>
    </xf>
    <xf numFmtId="0" fontId="4" fillId="12" borderId="43" xfId="0" applyFont="1" applyFill="1" applyBorder="1" applyAlignment="1">
      <alignment horizontal="center" vertical="center"/>
    </xf>
    <xf numFmtId="167" fontId="4" fillId="12" borderId="41" xfId="0" applyNumberFormat="1" applyFont="1" applyFill="1" applyBorder="1" applyAlignment="1">
      <alignment horizontal="center" vertical="center"/>
    </xf>
    <xf numFmtId="0" fontId="4" fillId="20" borderId="44" xfId="0" applyFont="1" applyFill="1" applyBorder="1" applyAlignment="1">
      <alignment horizontal="center"/>
    </xf>
    <xf numFmtId="9" fontId="21" fillId="21" borderId="41" xfId="3" applyFont="1" applyFill="1" applyBorder="1" applyAlignment="1">
      <alignment horizontal="center"/>
    </xf>
    <xf numFmtId="9" fontId="4" fillId="20" borderId="41" xfId="0" applyNumberFormat="1" applyFont="1" applyFill="1" applyBorder="1" applyAlignment="1">
      <alignment horizontal="center"/>
    </xf>
    <xf numFmtId="0" fontId="4" fillId="21" borderId="23" xfId="0" applyFont="1" applyFill="1" applyBorder="1" applyAlignment="1">
      <alignment horizontal="center"/>
    </xf>
    <xf numFmtId="3" fontId="7" fillId="19" borderId="24" xfId="0" applyNumberFormat="1" applyFont="1" applyFill="1" applyBorder="1" applyAlignment="1">
      <alignment horizontal="center" vertical="center"/>
    </xf>
    <xf numFmtId="0" fontId="4" fillId="20" borderId="23" xfId="0" applyFont="1" applyFill="1" applyBorder="1" applyAlignment="1">
      <alignment horizontal="center"/>
    </xf>
    <xf numFmtId="0" fontId="4" fillId="20" borderId="20" xfId="0" applyFont="1" applyFill="1" applyBorder="1" applyAlignment="1">
      <alignment horizontal="center"/>
    </xf>
    <xf numFmtId="0" fontId="4" fillId="20" borderId="24" xfId="0" applyFont="1" applyFill="1" applyBorder="1" applyAlignment="1">
      <alignment horizontal="center"/>
    </xf>
    <xf numFmtId="0" fontId="4" fillId="21" borderId="19" xfId="0" applyFont="1" applyFill="1" applyBorder="1" applyAlignment="1">
      <alignment horizontal="center"/>
    </xf>
    <xf numFmtId="0" fontId="4" fillId="21" borderId="24" xfId="0" applyFont="1" applyFill="1" applyBorder="1" applyAlignment="1">
      <alignment horizontal="center"/>
    </xf>
    <xf numFmtId="0" fontId="7" fillId="21" borderId="23" xfId="0" applyFont="1" applyFill="1" applyBorder="1" applyAlignment="1">
      <alignment horizontal="center" vertical="center"/>
    </xf>
    <xf numFmtId="0" fontId="7" fillId="21" borderId="24" xfId="0" applyFont="1" applyFill="1" applyBorder="1" applyAlignment="1">
      <alignment horizontal="center" vertical="center"/>
    </xf>
    <xf numFmtId="0" fontId="4" fillId="21" borderId="23" xfId="0" applyFont="1" applyFill="1" applyBorder="1" applyAlignment="1">
      <alignment horizontal="center" vertical="center"/>
    </xf>
    <xf numFmtId="9" fontId="4" fillId="21" borderId="24" xfId="0" applyNumberFormat="1" applyFont="1" applyFill="1" applyBorder="1" applyAlignment="1">
      <alignment horizontal="center" vertical="center"/>
    </xf>
    <xf numFmtId="9" fontId="4" fillId="21" borderId="20" xfId="0" applyNumberFormat="1" applyFont="1" applyFill="1" applyBorder="1" applyAlignment="1">
      <alignment horizontal="center" vertical="center"/>
    </xf>
    <xf numFmtId="0" fontId="4" fillId="21" borderId="24" xfId="0" applyFont="1" applyFill="1" applyBorder="1" applyAlignment="1">
      <alignment horizontal="center" vertical="center"/>
    </xf>
    <xf numFmtId="0" fontId="4" fillId="21" borderId="20" xfId="0" applyFont="1" applyFill="1" applyBorder="1" applyAlignment="1">
      <alignment horizontal="center" vertical="center"/>
    </xf>
    <xf numFmtId="0" fontId="4" fillId="21" borderId="21" xfId="0" applyFont="1" applyFill="1" applyBorder="1" applyAlignment="1">
      <alignment horizontal="center" vertical="center"/>
    </xf>
    <xf numFmtId="9" fontId="10" fillId="21" borderId="45" xfId="0" applyNumberFormat="1" applyFont="1" applyFill="1" applyBorder="1" applyAlignment="1">
      <alignment horizontal="center"/>
    </xf>
    <xf numFmtId="0" fontId="7" fillId="16" borderId="13" xfId="0" applyFont="1" applyFill="1" applyBorder="1" applyAlignment="1">
      <alignment horizontal="center"/>
    </xf>
    <xf numFmtId="2" fontId="7" fillId="16" borderId="30" xfId="0" applyNumberFormat="1" applyFont="1" applyFill="1" applyBorder="1" applyAlignment="1">
      <alignment horizontal="center"/>
    </xf>
    <xf numFmtId="167" fontId="7" fillId="19" borderId="38" xfId="0" applyNumberFormat="1" applyFont="1" applyFill="1" applyBorder="1" applyAlignment="1">
      <alignment horizontal="center"/>
    </xf>
    <xf numFmtId="0" fontId="7" fillId="16" borderId="31" xfId="0" applyFont="1" applyFill="1" applyBorder="1" applyAlignment="1">
      <alignment horizontal="center" vertical="center"/>
    </xf>
    <xf numFmtId="9" fontId="7" fillId="16" borderId="29" xfId="0" applyNumberFormat="1" applyFont="1" applyFill="1" applyBorder="1" applyAlignment="1">
      <alignment horizontal="center" vertical="center"/>
    </xf>
    <xf numFmtId="167" fontId="7" fillId="0" borderId="34" xfId="0" applyNumberFormat="1" applyFont="1" applyBorder="1" applyAlignment="1">
      <alignment horizontal="center"/>
    </xf>
    <xf numFmtId="167" fontId="4" fillId="12" borderId="34" xfId="0" applyNumberFormat="1" applyFont="1" applyFill="1" applyBorder="1" applyAlignment="1">
      <alignment horizontal="center"/>
    </xf>
    <xf numFmtId="9" fontId="21" fillId="12" borderId="1" xfId="3" applyFont="1" applyFill="1" applyBorder="1" applyAlignment="1">
      <alignment horizontal="center"/>
    </xf>
    <xf numFmtId="0" fontId="4" fillId="21" borderId="36" xfId="0" applyFont="1" applyFill="1" applyBorder="1" applyAlignment="1">
      <alignment horizontal="center" vertical="center"/>
    </xf>
    <xf numFmtId="167" fontId="7" fillId="16" borderId="34" xfId="0" applyNumberFormat="1" applyFont="1" applyFill="1" applyBorder="1" applyAlignment="1">
      <alignment horizontal="center"/>
    </xf>
    <xf numFmtId="164" fontId="11" fillId="16" borderId="33" xfId="0" applyNumberFormat="1" applyFont="1" applyFill="1" applyBorder="1" applyAlignment="1">
      <alignment horizontal="center"/>
    </xf>
    <xf numFmtId="164" fontId="10" fillId="21" borderId="33" xfId="0" applyNumberFormat="1" applyFont="1" applyFill="1" applyBorder="1" applyAlignment="1">
      <alignment horizontal="center"/>
    </xf>
    <xf numFmtId="164" fontId="10" fillId="21" borderId="1" xfId="0" applyNumberFormat="1" applyFont="1" applyFill="1" applyBorder="1" applyAlignment="1">
      <alignment horizontal="center"/>
    </xf>
    <xf numFmtId="9" fontId="11" fillId="19" borderId="1" xfId="3" applyFont="1" applyFill="1" applyBorder="1" applyAlignment="1">
      <alignment horizontal="center"/>
    </xf>
    <xf numFmtId="9" fontId="10" fillId="12" borderId="1" xfId="3" applyFont="1" applyFill="1" applyBorder="1" applyAlignment="1">
      <alignment horizontal="center"/>
    </xf>
    <xf numFmtId="167" fontId="7" fillId="0" borderId="34" xfId="0" applyNumberFormat="1" applyFont="1" applyFill="1" applyBorder="1" applyAlignment="1">
      <alignment horizontal="center"/>
    </xf>
    <xf numFmtId="167" fontId="7" fillId="19" borderId="34" xfId="0" applyNumberFormat="1" applyFont="1" applyFill="1" applyBorder="1" applyAlignment="1">
      <alignment horizontal="center"/>
    </xf>
    <xf numFmtId="167" fontId="4" fillId="21" borderId="34" xfId="0" applyNumberFormat="1" applyFont="1" applyFill="1" applyBorder="1" applyAlignment="1">
      <alignment horizontal="center"/>
    </xf>
    <xf numFmtId="0" fontId="21" fillId="12" borderId="41" xfId="0" applyFont="1" applyFill="1" applyBorder="1" applyAlignment="1">
      <alignment horizontal="center"/>
    </xf>
    <xf numFmtId="167" fontId="4" fillId="12" borderId="44" xfId="0" applyNumberFormat="1" applyFont="1" applyFill="1" applyBorder="1" applyAlignment="1">
      <alignment horizontal="center"/>
    </xf>
    <xf numFmtId="0" fontId="4" fillId="12" borderId="23" xfId="0" applyFont="1" applyFill="1" applyBorder="1" applyAlignment="1">
      <alignment horizontal="center" vertical="center"/>
    </xf>
    <xf numFmtId="167" fontId="4" fillId="12" borderId="20" xfId="0" applyNumberFormat="1" applyFont="1" applyFill="1" applyBorder="1" applyAlignment="1">
      <alignment horizontal="center" vertical="center"/>
    </xf>
    <xf numFmtId="167" fontId="10" fillId="21" borderId="20" xfId="0" applyNumberFormat="1" applyFont="1" applyFill="1" applyBorder="1" applyAlignment="1">
      <alignment horizontal="center" vertical="center"/>
    </xf>
    <xf numFmtId="0" fontId="4" fillId="21" borderId="20" xfId="0" applyFont="1" applyFill="1" applyBorder="1" applyAlignment="1">
      <alignment horizontal="center"/>
    </xf>
    <xf numFmtId="0" fontId="10" fillId="21" borderId="20" xfId="0" applyFont="1" applyFill="1" applyBorder="1" applyAlignment="1">
      <alignment horizontal="center"/>
    </xf>
    <xf numFmtId="9" fontId="21" fillId="12" borderId="20" xfId="3" applyFont="1" applyFill="1" applyBorder="1" applyAlignment="1">
      <alignment horizontal="center"/>
    </xf>
    <xf numFmtId="9" fontId="4" fillId="21" borderId="20" xfId="3" applyFont="1" applyFill="1" applyBorder="1" applyAlignment="1">
      <alignment horizontal="center"/>
    </xf>
    <xf numFmtId="164" fontId="4" fillId="21" borderId="20" xfId="0" applyNumberFormat="1" applyFont="1" applyFill="1" applyBorder="1" applyAlignment="1">
      <alignment horizontal="center"/>
    </xf>
    <xf numFmtId="0" fontId="4" fillId="21" borderId="43" xfId="0" applyFont="1" applyFill="1" applyBorder="1" applyAlignment="1">
      <alignment horizontal="center" vertical="center"/>
    </xf>
    <xf numFmtId="0" fontId="7" fillId="18" borderId="26" xfId="0" applyFont="1" applyFill="1" applyBorder="1" applyAlignment="1">
      <alignment horizontal="center"/>
    </xf>
    <xf numFmtId="2" fontId="7" fillId="18" borderId="27" xfId="0" applyNumberFormat="1" applyFont="1" applyFill="1" applyBorder="1" applyAlignment="1">
      <alignment horizontal="center"/>
    </xf>
    <xf numFmtId="0" fontId="7" fillId="18" borderId="27" xfId="0" applyFont="1" applyFill="1" applyBorder="1" applyAlignment="1">
      <alignment horizontal="center" vertical="center"/>
    </xf>
    <xf numFmtId="0" fontId="7" fillId="18" borderId="28" xfId="0" applyFont="1" applyFill="1" applyBorder="1" applyAlignment="1">
      <alignment horizontal="center" vertical="center"/>
    </xf>
    <xf numFmtId="0" fontId="22" fillId="18" borderId="26" xfId="0" applyFont="1" applyFill="1" applyBorder="1" applyAlignment="1">
      <alignment horizontal="center" vertical="center"/>
    </xf>
    <xf numFmtId="0" fontId="22" fillId="18" borderId="27" xfId="0" applyFont="1" applyFill="1" applyBorder="1" applyAlignment="1">
      <alignment horizontal="center" vertical="center"/>
    </xf>
    <xf numFmtId="0" fontId="22" fillId="18" borderId="29" xfId="0" applyFont="1" applyFill="1" applyBorder="1" applyAlignment="1">
      <alignment horizontal="center" vertical="center"/>
    </xf>
    <xf numFmtId="0" fontId="22" fillId="18" borderId="26" xfId="0" applyFont="1" applyFill="1" applyBorder="1" applyAlignment="1">
      <alignment horizontal="center"/>
    </xf>
    <xf numFmtId="0" fontId="22" fillId="18" borderId="27" xfId="0" applyFont="1" applyFill="1" applyBorder="1" applyAlignment="1">
      <alignment horizontal="center"/>
    </xf>
    <xf numFmtId="0" fontId="22" fillId="18" borderId="28" xfId="0" applyFont="1" applyFill="1" applyBorder="1" applyAlignment="1">
      <alignment horizontal="center"/>
    </xf>
    <xf numFmtId="0" fontId="7" fillId="18" borderId="31" xfId="0" applyFont="1" applyFill="1" applyBorder="1" applyAlignment="1">
      <alignment horizontal="center"/>
    </xf>
    <xf numFmtId="0" fontId="7" fillId="18" borderId="27" xfId="0" applyFont="1" applyFill="1" applyBorder="1" applyAlignment="1">
      <alignment horizontal="center"/>
    </xf>
    <xf numFmtId="9" fontId="8" fillId="16" borderId="27" xfId="3" applyFont="1" applyFill="1" applyBorder="1" applyAlignment="1">
      <alignment horizontal="center"/>
    </xf>
    <xf numFmtId="9" fontId="22" fillId="18" borderId="27" xfId="0" applyNumberFormat="1" applyFont="1" applyFill="1" applyBorder="1" applyAlignment="1">
      <alignment horizontal="center"/>
    </xf>
    <xf numFmtId="0" fontId="22" fillId="18" borderId="29" xfId="0" applyFont="1" applyFill="1" applyBorder="1" applyAlignment="1">
      <alignment horizontal="center"/>
    </xf>
    <xf numFmtId="0" fontId="7" fillId="18" borderId="29" xfId="0" applyFont="1" applyFill="1" applyBorder="1" applyAlignment="1">
      <alignment horizontal="center"/>
    </xf>
    <xf numFmtId="9" fontId="22" fillId="18" borderId="29" xfId="0" applyNumberFormat="1" applyFont="1" applyFill="1" applyBorder="1" applyAlignment="1">
      <alignment horizontal="center" vertical="center"/>
    </xf>
    <xf numFmtId="9" fontId="22" fillId="18" borderId="27" xfId="0" applyNumberFormat="1" applyFont="1" applyFill="1" applyBorder="1" applyAlignment="1">
      <alignment horizontal="center" vertical="center"/>
    </xf>
    <xf numFmtId="0" fontId="22" fillId="18" borderId="28" xfId="0" applyFont="1" applyFill="1" applyBorder="1" applyAlignment="1">
      <alignment horizontal="center" vertical="center"/>
    </xf>
    <xf numFmtId="9" fontId="11" fillId="18" borderId="32" xfId="0" applyNumberFormat="1" applyFont="1" applyFill="1" applyBorder="1" applyAlignment="1">
      <alignment horizontal="center" vertical="center"/>
    </xf>
    <xf numFmtId="0" fontId="4" fillId="20" borderId="34" xfId="0" applyFont="1" applyFill="1" applyBorder="1" applyAlignment="1">
      <alignment horizontal="center" vertical="center"/>
    </xf>
    <xf numFmtId="0" fontId="7" fillId="18" borderId="34" xfId="0" applyFont="1" applyFill="1" applyBorder="1" applyAlignment="1">
      <alignment horizontal="center" vertical="center"/>
    </xf>
    <xf numFmtId="0" fontId="11" fillId="0" borderId="34" xfId="0" applyFont="1" applyBorder="1" applyAlignment="1">
      <alignment horizontal="center" vertical="center"/>
    </xf>
    <xf numFmtId="2" fontId="10" fillId="20" borderId="1" xfId="0" applyNumberFormat="1" applyFont="1" applyFill="1" applyBorder="1" applyAlignment="1">
      <alignment horizontal="center"/>
    </xf>
    <xf numFmtId="0" fontId="22" fillId="0" borderId="37" xfId="0" applyFont="1" applyBorder="1" applyAlignment="1">
      <alignment horizontal="center" vertical="center"/>
    </xf>
    <xf numFmtId="0" fontId="4" fillId="20" borderId="44" xfId="0" applyFont="1" applyFill="1" applyBorder="1" applyAlignment="1">
      <alignment horizontal="center" vertical="center"/>
    </xf>
    <xf numFmtId="0" fontId="23" fillId="20" borderId="23" xfId="0" applyFont="1" applyFill="1" applyBorder="1" applyAlignment="1">
      <alignment horizontal="center" vertical="center"/>
    </xf>
    <xf numFmtId="0" fontId="21" fillId="20" borderId="20" xfId="0" applyFont="1" applyFill="1" applyBorder="1" applyAlignment="1">
      <alignment horizontal="center" vertical="center"/>
    </xf>
    <xf numFmtId="167" fontId="4" fillId="21" borderId="20" xfId="0" applyNumberFormat="1" applyFont="1" applyFill="1" applyBorder="1" applyAlignment="1">
      <alignment horizontal="center" vertical="center"/>
    </xf>
    <xf numFmtId="0" fontId="23" fillId="20" borderId="24" xfId="0" applyFont="1" applyFill="1" applyBorder="1" applyAlignment="1">
      <alignment horizontal="center" vertical="center"/>
    </xf>
    <xf numFmtId="3" fontId="4" fillId="21" borderId="42" xfId="0" applyNumberFormat="1" applyFont="1" applyFill="1" applyBorder="1" applyAlignment="1">
      <alignment horizontal="center"/>
    </xf>
    <xf numFmtId="0" fontId="7" fillId="18" borderId="26" xfId="0" applyFont="1" applyFill="1" applyBorder="1" applyAlignment="1">
      <alignment horizontal="center" vertical="center"/>
    </xf>
    <xf numFmtId="2" fontId="7" fillId="18" borderId="31" xfId="0" applyNumberFormat="1" applyFont="1" applyFill="1" applyBorder="1" applyAlignment="1">
      <alignment horizontal="center" vertical="center"/>
    </xf>
    <xf numFmtId="9" fontId="11" fillId="19" borderId="27" xfId="0" applyNumberFormat="1" applyFont="1" applyFill="1" applyBorder="1" applyAlignment="1">
      <alignment horizontal="center" vertical="center"/>
    </xf>
    <xf numFmtId="9" fontId="11" fillId="16" borderId="27" xfId="3" applyFont="1" applyFill="1" applyBorder="1" applyAlignment="1">
      <alignment horizontal="center"/>
    </xf>
    <xf numFmtId="9" fontId="11" fillId="18" borderId="27" xfId="0" applyNumberFormat="1" applyFont="1" applyFill="1" applyBorder="1" applyAlignment="1">
      <alignment horizontal="center"/>
    </xf>
    <xf numFmtId="9" fontId="11" fillId="18" borderId="27" xfId="0" applyNumberFormat="1" applyFont="1" applyFill="1" applyBorder="1" applyAlignment="1">
      <alignment horizontal="center" vertical="center"/>
    </xf>
    <xf numFmtId="2" fontId="7" fillId="0" borderId="36" xfId="0" applyNumberFormat="1" applyFont="1" applyBorder="1" applyAlignment="1">
      <alignment horizontal="center" vertical="center"/>
    </xf>
    <xf numFmtId="0" fontId="4" fillId="20" borderId="33" xfId="0" applyFont="1" applyFill="1" applyBorder="1" applyAlignment="1">
      <alignment horizontal="center" vertical="center"/>
    </xf>
    <xf numFmtId="2" fontId="4" fillId="20" borderId="36" xfId="0" applyNumberFormat="1" applyFont="1" applyFill="1" applyBorder="1" applyAlignment="1">
      <alignment horizontal="center" vertical="center"/>
    </xf>
    <xf numFmtId="9" fontId="21" fillId="21" borderId="30" xfId="3" applyFont="1" applyFill="1" applyBorder="1" applyAlignment="1">
      <alignment horizontal="center"/>
    </xf>
    <xf numFmtId="9" fontId="8" fillId="16" borderId="30" xfId="3" applyFont="1" applyFill="1" applyBorder="1" applyAlignment="1">
      <alignment horizontal="center"/>
    </xf>
    <xf numFmtId="0" fontId="11" fillId="18" borderId="34" xfId="0" applyFont="1" applyFill="1" applyBorder="1" applyAlignment="1">
      <alignment horizontal="center" vertical="center"/>
    </xf>
    <xf numFmtId="0" fontId="22" fillId="19" borderId="34" xfId="0" applyFont="1" applyFill="1" applyBorder="1" applyAlignment="1">
      <alignment horizontal="center" vertical="center"/>
    </xf>
    <xf numFmtId="0" fontId="10" fillId="20" borderId="44" xfId="0" applyFont="1" applyFill="1" applyBorder="1" applyAlignment="1">
      <alignment horizontal="center" vertical="center"/>
    </xf>
    <xf numFmtId="0" fontId="23" fillId="20" borderId="20" xfId="0" applyFont="1" applyFill="1" applyBorder="1" applyAlignment="1">
      <alignment horizontal="center" vertical="center"/>
    </xf>
    <xf numFmtId="0" fontId="23" fillId="20" borderId="21" xfId="0" applyFont="1" applyFill="1" applyBorder="1" applyAlignment="1">
      <alignment horizontal="center" vertical="center"/>
    </xf>
    <xf numFmtId="0" fontId="4" fillId="20" borderId="19" xfId="0" applyFont="1" applyFill="1" applyBorder="1" applyAlignment="1">
      <alignment horizontal="center"/>
    </xf>
    <xf numFmtId="9" fontId="21" fillId="21" borderId="52" xfId="3" applyFont="1" applyFill="1" applyBorder="1" applyAlignment="1">
      <alignment horizontal="center"/>
    </xf>
    <xf numFmtId="9" fontId="23" fillId="20" borderId="20" xfId="0" applyNumberFormat="1" applyFont="1" applyFill="1" applyBorder="1" applyAlignment="1">
      <alignment horizontal="center"/>
    </xf>
    <xf numFmtId="0" fontId="23" fillId="20" borderId="24" xfId="0" applyFont="1" applyFill="1" applyBorder="1" applyAlignment="1">
      <alignment horizontal="center"/>
    </xf>
    <xf numFmtId="0" fontId="7" fillId="0" borderId="28" xfId="0" applyFont="1" applyBorder="1" applyAlignment="1">
      <alignment horizontal="center" vertical="center"/>
    </xf>
    <xf numFmtId="0" fontId="22" fillId="19" borderId="26" xfId="0" applyFont="1" applyFill="1" applyBorder="1" applyAlignment="1">
      <alignment horizontal="center" vertical="center"/>
    </xf>
    <xf numFmtId="0" fontId="22" fillId="19" borderId="27" xfId="0" applyFont="1" applyFill="1" applyBorder="1" applyAlignment="1">
      <alignment horizontal="center" vertical="center"/>
    </xf>
    <xf numFmtId="0" fontId="22" fillId="19" borderId="28" xfId="0" applyFont="1" applyFill="1" applyBorder="1" applyAlignment="1">
      <alignment horizontal="center" vertical="center"/>
    </xf>
    <xf numFmtId="0" fontId="11" fillId="18" borderId="27" xfId="0" applyFont="1" applyFill="1" applyBorder="1" applyAlignment="1">
      <alignment horizontal="center"/>
    </xf>
    <xf numFmtId="9" fontId="10" fillId="21" borderId="30" xfId="3" applyFont="1" applyFill="1" applyBorder="1" applyAlignment="1">
      <alignment horizontal="center"/>
    </xf>
    <xf numFmtId="0" fontId="22" fillId="0" borderId="34" xfId="0" applyFont="1" applyFill="1" applyBorder="1" applyAlignment="1">
      <alignment horizontal="center" vertical="center"/>
    </xf>
    <xf numFmtId="9" fontId="11" fillId="16" borderId="30" xfId="3" applyFont="1" applyFill="1" applyBorder="1" applyAlignment="1">
      <alignment horizontal="center"/>
    </xf>
    <xf numFmtId="9" fontId="10" fillId="21" borderId="20" xfId="3" applyFont="1" applyFill="1" applyBorder="1" applyAlignment="1">
      <alignment horizontal="center"/>
    </xf>
    <xf numFmtId="0" fontId="7" fillId="0" borderId="1" xfId="0" applyFont="1" applyBorder="1" applyAlignment="1"/>
    <xf numFmtId="167" fontId="7" fillId="0" borderId="28" xfId="0" applyNumberFormat="1" applyFont="1" applyBorder="1" applyAlignment="1">
      <alignment horizontal="center"/>
    </xf>
    <xf numFmtId="0" fontId="7" fillId="0" borderId="26" xfId="0" applyFont="1" applyBorder="1" applyAlignment="1">
      <alignment horizontal="center" vertical="center"/>
    </xf>
    <xf numFmtId="0" fontId="7" fillId="0" borderId="29" xfId="0" applyFont="1" applyBorder="1" applyAlignment="1">
      <alignment horizontal="center" vertical="center"/>
    </xf>
    <xf numFmtId="164" fontId="7" fillId="0" borderId="1" xfId="0" applyNumberFormat="1" applyFont="1" applyBorder="1" applyAlignment="1">
      <alignment horizontal="center" vertical="center"/>
    </xf>
    <xf numFmtId="9" fontId="8" fillId="0" borderId="27" xfId="3" applyFont="1" applyBorder="1" applyAlignment="1">
      <alignment horizontal="center"/>
    </xf>
    <xf numFmtId="9" fontId="11" fillId="0" borderId="27" xfId="3" applyFont="1" applyFill="1" applyBorder="1" applyAlignment="1">
      <alignment horizontal="center" vertical="center"/>
    </xf>
    <xf numFmtId="3" fontId="7" fillId="0" borderId="29" xfId="0" applyNumberFormat="1" applyFont="1" applyBorder="1" applyAlignment="1">
      <alignment horizontal="center"/>
    </xf>
    <xf numFmtId="0" fontId="7" fillId="0" borderId="51" xfId="0" applyFont="1" applyBorder="1" applyAlignment="1">
      <alignment horizontal="center" vertical="center"/>
    </xf>
    <xf numFmtId="9" fontId="11" fillId="0" borderId="39" xfId="0" applyNumberFormat="1" applyFont="1" applyBorder="1" applyAlignment="1">
      <alignment horizontal="center" vertical="center"/>
    </xf>
    <xf numFmtId="0" fontId="0" fillId="0" borderId="0" xfId="0" applyBorder="1"/>
    <xf numFmtId="9" fontId="8" fillId="0" borderId="1" xfId="3" applyFont="1" applyBorder="1" applyAlignment="1">
      <alignment horizontal="center"/>
    </xf>
    <xf numFmtId="9" fontId="7" fillId="0" borderId="1" xfId="3" applyFont="1" applyFill="1" applyBorder="1" applyAlignment="1">
      <alignment horizontal="center" vertical="center"/>
    </xf>
    <xf numFmtId="3" fontId="7" fillId="0" borderId="35" xfId="0" applyNumberFormat="1" applyFont="1" applyBorder="1" applyAlignment="1">
      <alignment horizontal="center"/>
    </xf>
    <xf numFmtId="0" fontId="0" fillId="0" borderId="53" xfId="0" applyBorder="1"/>
    <xf numFmtId="0" fontId="7" fillId="19" borderId="13" xfId="0" applyFont="1" applyFill="1" applyBorder="1" applyAlignment="1">
      <alignment horizontal="center"/>
    </xf>
    <xf numFmtId="0" fontId="7" fillId="19" borderId="30" xfId="0" applyFont="1" applyFill="1" applyBorder="1" applyAlignment="1"/>
    <xf numFmtId="0" fontId="7" fillId="19" borderId="14" xfId="0" applyFont="1" applyFill="1" applyBorder="1" applyAlignment="1">
      <alignment horizontal="center"/>
    </xf>
    <xf numFmtId="167" fontId="7" fillId="16" borderId="38" xfId="0" applyNumberFormat="1" applyFont="1" applyFill="1" applyBorder="1" applyAlignment="1">
      <alignment horizontal="center"/>
    </xf>
    <xf numFmtId="0" fontId="7" fillId="18" borderId="36" xfId="0" applyFont="1" applyFill="1" applyBorder="1" applyAlignment="1">
      <alignment horizontal="center" vertical="center"/>
    </xf>
    <xf numFmtId="164" fontId="11" fillId="16" borderId="1" xfId="0" applyNumberFormat="1" applyFont="1" applyFill="1" applyBorder="1" applyAlignment="1">
      <alignment horizontal="center" vertical="center"/>
    </xf>
    <xf numFmtId="164" fontId="7" fillId="16" borderId="1" xfId="0" applyNumberFormat="1" applyFont="1" applyFill="1" applyBorder="1" applyAlignment="1">
      <alignment horizontal="center" vertical="center"/>
    </xf>
    <xf numFmtId="9" fontId="11" fillId="16" borderId="1" xfId="3" applyFont="1" applyFill="1" applyBorder="1" applyAlignment="1">
      <alignment horizontal="center" vertical="center"/>
    </xf>
    <xf numFmtId="9" fontId="7" fillId="16" borderId="1" xfId="3" applyFont="1" applyFill="1" applyBorder="1" applyAlignment="1">
      <alignment horizontal="center" vertical="center"/>
    </xf>
    <xf numFmtId="0" fontId="7" fillId="16" borderId="13" xfId="0" applyFont="1" applyFill="1" applyBorder="1" applyAlignment="1">
      <alignment horizontal="center" vertical="center"/>
    </xf>
    <xf numFmtId="3" fontId="7" fillId="18" borderId="14" xfId="0" applyNumberFormat="1" applyFont="1" applyFill="1" applyBorder="1" applyAlignment="1">
      <alignment horizontal="center"/>
    </xf>
    <xf numFmtId="0" fontId="11" fillId="16" borderId="51" xfId="0" applyFont="1" applyFill="1" applyBorder="1" applyAlignment="1">
      <alignment horizontal="center" vertical="center"/>
    </xf>
    <xf numFmtId="0" fontId="7" fillId="16" borderId="14" xfId="0" applyFont="1" applyFill="1" applyBorder="1" applyAlignment="1">
      <alignment horizontal="center" vertical="center"/>
    </xf>
    <xf numFmtId="0" fontId="7" fillId="18" borderId="13" xfId="0" applyFont="1" applyFill="1" applyBorder="1" applyAlignment="1">
      <alignment horizontal="center" vertical="center"/>
    </xf>
    <xf numFmtId="0" fontId="7" fillId="18" borderId="14" xfId="0" applyFont="1" applyFill="1" applyBorder="1" applyAlignment="1">
      <alignment horizontal="center" vertical="center"/>
    </xf>
    <xf numFmtId="9" fontId="7" fillId="18" borderId="14" xfId="0" applyNumberFormat="1" applyFont="1" applyFill="1" applyBorder="1" applyAlignment="1">
      <alignment horizontal="center" vertical="center"/>
    </xf>
    <xf numFmtId="9" fontId="7" fillId="18" borderId="30" xfId="0" applyNumberFormat="1" applyFont="1" applyFill="1" applyBorder="1" applyAlignment="1">
      <alignment horizontal="center" vertical="center"/>
    </xf>
    <xf numFmtId="0" fontId="7" fillId="18" borderId="51" xfId="0" applyFont="1" applyFill="1" applyBorder="1" applyAlignment="1">
      <alignment horizontal="center" vertical="center"/>
    </xf>
    <xf numFmtId="0" fontId="7" fillId="18" borderId="30" xfId="0" applyFont="1" applyFill="1" applyBorder="1" applyAlignment="1">
      <alignment horizontal="center" vertical="center"/>
    </xf>
    <xf numFmtId="0" fontId="7" fillId="18" borderId="38" xfId="0" applyFont="1" applyFill="1" applyBorder="1" applyAlignment="1">
      <alignment horizontal="center" vertical="center"/>
    </xf>
    <xf numFmtId="9" fontId="11" fillId="18" borderId="39" xfId="0" applyNumberFormat="1" applyFont="1" applyFill="1" applyBorder="1" applyAlignment="1">
      <alignment horizontal="center" vertical="center"/>
    </xf>
    <xf numFmtId="164" fontId="11" fillId="0" borderId="1" xfId="0" applyNumberFormat="1" applyFont="1" applyBorder="1" applyAlignment="1">
      <alignment horizontal="center" vertical="center"/>
    </xf>
    <xf numFmtId="9" fontId="11" fillId="0" borderId="1" xfId="3" applyFont="1" applyFill="1" applyBorder="1" applyAlignment="1">
      <alignment horizontal="center" vertical="center"/>
    </xf>
    <xf numFmtId="9" fontId="7" fillId="0" borderId="37" xfId="0" applyNumberFormat="1" applyFont="1" applyBorder="1" applyAlignment="1">
      <alignment horizontal="center" vertical="center"/>
    </xf>
    <xf numFmtId="0" fontId="4" fillId="21" borderId="1" xfId="0" applyFont="1" applyFill="1" applyBorder="1" applyAlignment="1"/>
    <xf numFmtId="0" fontId="4" fillId="20" borderId="36" xfId="0" applyFont="1" applyFill="1" applyBorder="1" applyAlignment="1">
      <alignment horizontal="center" vertical="center"/>
    </xf>
    <xf numFmtId="164" fontId="10" fillId="21" borderId="1" xfId="0" applyNumberFormat="1" applyFont="1" applyFill="1" applyBorder="1" applyAlignment="1">
      <alignment horizontal="center" vertical="center"/>
    </xf>
    <xf numFmtId="164" fontId="4" fillId="21" borderId="1" xfId="0" applyNumberFormat="1" applyFont="1" applyFill="1" applyBorder="1" applyAlignment="1">
      <alignment horizontal="center" vertical="center"/>
    </xf>
    <xf numFmtId="0" fontId="10" fillId="21" borderId="1" xfId="0" applyFont="1" applyFill="1" applyBorder="1" applyAlignment="1">
      <alignment horizontal="center" vertical="center"/>
    </xf>
    <xf numFmtId="9" fontId="10" fillId="21" borderId="1" xfId="3" applyFont="1" applyFill="1" applyBorder="1" applyAlignment="1">
      <alignment horizontal="center" vertical="center"/>
    </xf>
    <xf numFmtId="9" fontId="4" fillId="21" borderId="1" xfId="3" applyFont="1" applyFill="1" applyBorder="1" applyAlignment="1">
      <alignment horizontal="center" vertical="center"/>
    </xf>
    <xf numFmtId="3" fontId="4" fillId="20" borderId="35" xfId="0" applyNumberFormat="1" applyFont="1" applyFill="1" applyBorder="1" applyAlignment="1">
      <alignment horizontal="center"/>
    </xf>
    <xf numFmtId="0" fontId="10" fillId="21" borderId="36" xfId="0" applyFont="1" applyFill="1" applyBorder="1" applyAlignment="1">
      <alignment horizontal="center" vertical="center"/>
    </xf>
    <xf numFmtId="9" fontId="4" fillId="20" borderId="35" xfId="0" applyNumberFormat="1" applyFont="1" applyFill="1" applyBorder="1" applyAlignment="1">
      <alignment horizontal="center" vertical="center"/>
    </xf>
    <xf numFmtId="9" fontId="4" fillId="20" borderId="1" xfId="0" applyNumberFormat="1" applyFont="1" applyFill="1" applyBorder="1" applyAlignment="1">
      <alignment horizontal="center" vertical="center"/>
    </xf>
    <xf numFmtId="0" fontId="7" fillId="19" borderId="33" xfId="0" applyFont="1" applyFill="1" applyBorder="1" applyAlignment="1">
      <alignment horizontal="center"/>
    </xf>
    <xf numFmtId="0" fontId="7" fillId="19" borderId="1" xfId="0" applyFont="1" applyFill="1" applyBorder="1" applyAlignment="1"/>
    <xf numFmtId="0" fontId="7" fillId="19" borderId="35" xfId="0" applyFont="1" applyFill="1" applyBorder="1" applyAlignment="1">
      <alignment horizontal="center"/>
    </xf>
    <xf numFmtId="3" fontId="7" fillId="18" borderId="35" xfId="0" applyNumberFormat="1" applyFont="1" applyFill="1" applyBorder="1" applyAlignment="1">
      <alignment horizontal="center"/>
    </xf>
    <xf numFmtId="0" fontId="7" fillId="18" borderId="33" xfId="0" applyFont="1" applyFill="1" applyBorder="1" applyAlignment="1">
      <alignment horizontal="center" vertical="center"/>
    </xf>
    <xf numFmtId="9" fontId="7" fillId="18" borderId="35" xfId="0" applyNumberFormat="1" applyFont="1" applyFill="1" applyBorder="1" applyAlignment="1">
      <alignment horizontal="center" vertical="center"/>
    </xf>
    <xf numFmtId="9" fontId="7" fillId="18" borderId="1" xfId="0" applyNumberFormat="1" applyFont="1" applyFill="1" applyBorder="1" applyAlignment="1">
      <alignment horizontal="center" vertical="center"/>
    </xf>
    <xf numFmtId="0" fontId="11" fillId="0" borderId="1" xfId="0" applyFont="1" applyFill="1" applyBorder="1" applyAlignment="1">
      <alignment horizontal="center"/>
    </xf>
    <xf numFmtId="0" fontId="11" fillId="0" borderId="35" xfId="0" applyFont="1" applyBorder="1" applyAlignment="1">
      <alignment horizontal="center"/>
    </xf>
    <xf numFmtId="0" fontId="11" fillId="0" borderId="33" xfId="0" applyFont="1" applyBorder="1" applyAlignment="1">
      <alignment horizontal="center" vertical="center"/>
    </xf>
    <xf numFmtId="0" fontId="11" fillId="0" borderId="36" xfId="0" applyFont="1" applyBorder="1" applyAlignment="1">
      <alignment horizontal="center" vertical="center"/>
    </xf>
    <xf numFmtId="0" fontId="11" fillId="0" borderId="35" xfId="0" applyFont="1" applyBorder="1" applyAlignment="1">
      <alignment horizontal="center" vertical="center"/>
    </xf>
    <xf numFmtId="0" fontId="10" fillId="20" borderId="36" xfId="0" applyFont="1" applyFill="1" applyBorder="1" applyAlignment="1">
      <alignment horizontal="center" vertical="center"/>
    </xf>
    <xf numFmtId="0" fontId="7" fillId="0" borderId="1" xfId="0" applyFont="1" applyFill="1" applyBorder="1" applyAlignment="1"/>
    <xf numFmtId="167" fontId="11" fillId="0" borderId="34" xfId="0" applyNumberFormat="1" applyFont="1" applyBorder="1" applyAlignment="1">
      <alignment horizontal="center"/>
    </xf>
    <xf numFmtId="0" fontId="7" fillId="19" borderId="35" xfId="0" applyFont="1" applyFill="1" applyBorder="1" applyAlignment="1">
      <alignment horizontal="center" vertical="center"/>
    </xf>
    <xf numFmtId="0" fontId="4" fillId="21" borderId="41" xfId="0" applyFont="1" applyFill="1" applyBorder="1" applyAlignment="1"/>
    <xf numFmtId="167" fontId="4" fillId="21" borderId="41" xfId="0" applyNumberFormat="1" applyFont="1" applyFill="1" applyBorder="1" applyAlignment="1">
      <alignment horizontal="center"/>
    </xf>
    <xf numFmtId="167" fontId="4" fillId="21" borderId="44" xfId="0" applyNumberFormat="1" applyFont="1" applyFill="1" applyBorder="1" applyAlignment="1">
      <alignment horizontal="center"/>
    </xf>
    <xf numFmtId="9" fontId="10" fillId="21" borderId="20" xfId="0" applyNumberFormat="1" applyFont="1" applyFill="1" applyBorder="1" applyAlignment="1">
      <alignment horizontal="center" vertical="center"/>
    </xf>
    <xf numFmtId="0" fontId="4" fillId="20" borderId="19" xfId="0" applyFont="1" applyFill="1" applyBorder="1" applyAlignment="1">
      <alignment horizontal="center" vertical="center"/>
    </xf>
    <xf numFmtId="0" fontId="4" fillId="20" borderId="20" xfId="0" applyFont="1" applyFill="1" applyBorder="1" applyAlignment="1">
      <alignment horizontal="center" vertical="center"/>
    </xf>
    <xf numFmtId="0" fontId="4" fillId="20" borderId="21" xfId="0" applyFont="1" applyFill="1" applyBorder="1" applyAlignment="1">
      <alignment horizontal="center" vertical="center"/>
    </xf>
    <xf numFmtId="0" fontId="10" fillId="21" borderId="41" xfId="0" applyFont="1" applyFill="1" applyBorder="1" applyAlignment="1">
      <alignment horizontal="center" vertical="center"/>
    </xf>
    <xf numFmtId="9" fontId="4" fillId="21" borderId="41" xfId="3" applyFont="1" applyFill="1" applyBorder="1" applyAlignment="1">
      <alignment horizontal="center" vertical="center"/>
    </xf>
    <xf numFmtId="0" fontId="10" fillId="21" borderId="40" xfId="0" applyFont="1" applyFill="1" applyBorder="1" applyAlignment="1">
      <alignment horizontal="center" vertical="center"/>
    </xf>
    <xf numFmtId="3" fontId="4" fillId="20" borderId="42" xfId="0" applyNumberFormat="1" applyFont="1" applyFill="1" applyBorder="1" applyAlignment="1">
      <alignment horizontal="center"/>
    </xf>
    <xf numFmtId="0" fontId="10" fillId="21" borderId="43" xfId="0" applyFont="1" applyFill="1" applyBorder="1" applyAlignment="1">
      <alignment horizontal="center" vertical="center"/>
    </xf>
    <xf numFmtId="0" fontId="4" fillId="20" borderId="23" xfId="0" applyFont="1" applyFill="1" applyBorder="1" applyAlignment="1">
      <alignment horizontal="center" vertical="center"/>
    </xf>
    <xf numFmtId="0" fontId="4" fillId="20" borderId="24" xfId="0" applyFont="1" applyFill="1" applyBorder="1" applyAlignment="1">
      <alignment horizontal="center" vertical="center"/>
    </xf>
    <xf numFmtId="0" fontId="4" fillId="20" borderId="40" xfId="0" applyFont="1" applyFill="1" applyBorder="1" applyAlignment="1">
      <alignment horizontal="center" vertical="center"/>
    </xf>
    <xf numFmtId="9" fontId="4" fillId="20" borderId="42" xfId="0" applyNumberFormat="1" applyFont="1" applyFill="1" applyBorder="1" applyAlignment="1">
      <alignment horizontal="center" vertical="center"/>
    </xf>
    <xf numFmtId="0" fontId="4" fillId="20" borderId="43" xfId="0" applyFont="1" applyFill="1" applyBorder="1" applyAlignment="1">
      <alignment horizontal="center" vertical="center"/>
    </xf>
    <xf numFmtId="9" fontId="4" fillId="20" borderId="41" xfId="0" applyNumberFormat="1" applyFont="1" applyFill="1" applyBorder="1" applyAlignment="1">
      <alignment horizontal="center" vertical="center"/>
    </xf>
    <xf numFmtId="9" fontId="8" fillId="0" borderId="27" xfId="0" applyNumberFormat="1" applyFont="1" applyBorder="1" applyAlignment="1">
      <alignment horizontal="center"/>
    </xf>
    <xf numFmtId="0" fontId="22" fillId="0" borderId="32" xfId="0" applyFont="1" applyBorder="1" applyAlignment="1">
      <alignment horizontal="center" vertical="center"/>
    </xf>
    <xf numFmtId="9" fontId="8" fillId="0" borderId="30" xfId="0" applyNumberFormat="1" applyFont="1" applyBorder="1" applyAlignment="1">
      <alignment horizontal="center"/>
    </xf>
    <xf numFmtId="9" fontId="8" fillId="18" borderId="1" xfId="0" applyNumberFormat="1" applyFont="1" applyFill="1" applyBorder="1" applyAlignment="1">
      <alignment horizontal="center"/>
    </xf>
    <xf numFmtId="9" fontId="21" fillId="21" borderId="30" xfId="0" applyNumberFormat="1" applyFont="1" applyFill="1" applyBorder="1" applyAlignment="1">
      <alignment horizontal="center"/>
    </xf>
    <xf numFmtId="9" fontId="21" fillId="21" borderId="54" xfId="0" applyNumberFormat="1" applyFont="1" applyFill="1" applyBorder="1" applyAlignment="1">
      <alignment horizontal="center"/>
    </xf>
    <xf numFmtId="0" fontId="7" fillId="22" borderId="26" xfId="0" applyFont="1" applyFill="1" applyBorder="1" applyAlignment="1">
      <alignment horizontal="center"/>
    </xf>
    <xf numFmtId="0" fontId="7" fillId="22" borderId="27" xfId="0" applyFont="1" applyFill="1" applyBorder="1"/>
    <xf numFmtId="0" fontId="7" fillId="22" borderId="29" xfId="0" applyFont="1" applyFill="1" applyBorder="1" applyAlignment="1">
      <alignment horizontal="center"/>
    </xf>
    <xf numFmtId="2" fontId="7" fillId="22" borderId="27" xfId="0" applyNumberFormat="1" applyFont="1" applyFill="1" applyBorder="1" applyAlignment="1">
      <alignment horizontal="center"/>
    </xf>
    <xf numFmtId="0" fontId="7" fillId="22" borderId="27" xfId="0" applyFont="1" applyFill="1" applyBorder="1" applyAlignment="1">
      <alignment horizontal="center"/>
    </xf>
    <xf numFmtId="167" fontId="7" fillId="22" borderId="27" xfId="0" applyNumberFormat="1" applyFont="1" applyFill="1" applyBorder="1" applyAlignment="1">
      <alignment horizontal="center"/>
    </xf>
    <xf numFmtId="167" fontId="7" fillId="22" borderId="28" xfId="0" applyNumberFormat="1" applyFont="1" applyFill="1" applyBorder="1" applyAlignment="1">
      <alignment horizontal="center"/>
    </xf>
    <xf numFmtId="0" fontId="7" fillId="22" borderId="26" xfId="0" applyFont="1" applyFill="1" applyBorder="1" applyAlignment="1">
      <alignment horizontal="center" vertical="center"/>
    </xf>
    <xf numFmtId="167" fontId="7" fillId="22" borderId="27" xfId="0" applyNumberFormat="1" applyFont="1" applyFill="1" applyBorder="1" applyAlignment="1">
      <alignment horizontal="center" vertical="center"/>
    </xf>
    <xf numFmtId="9" fontId="11" fillId="22" borderId="27" xfId="0" applyNumberFormat="1" applyFont="1" applyFill="1" applyBorder="1" applyAlignment="1">
      <alignment horizontal="center" vertical="center"/>
    </xf>
    <xf numFmtId="0" fontId="7" fillId="22" borderId="29" xfId="0" applyFont="1" applyFill="1" applyBorder="1" applyAlignment="1">
      <alignment horizontal="center" vertical="center"/>
    </xf>
    <xf numFmtId="0" fontId="7" fillId="23" borderId="26" xfId="0" applyFont="1" applyFill="1" applyBorder="1" applyAlignment="1">
      <alignment horizontal="center"/>
    </xf>
    <xf numFmtId="0" fontId="7" fillId="23" borderId="27" xfId="0" applyFont="1" applyFill="1" applyBorder="1" applyAlignment="1">
      <alignment horizontal="center"/>
    </xf>
    <xf numFmtId="0" fontId="7" fillId="23" borderId="28" xfId="0" applyFont="1" applyFill="1" applyBorder="1" applyAlignment="1">
      <alignment horizontal="center"/>
    </xf>
    <xf numFmtId="0" fontId="7" fillId="23" borderId="33" xfId="0" applyFont="1" applyFill="1" applyBorder="1" applyAlignment="1">
      <alignment horizontal="center"/>
    </xf>
    <xf numFmtId="0" fontId="7" fillId="23" borderId="1" xfId="0" applyFont="1" applyFill="1" applyBorder="1" applyAlignment="1">
      <alignment horizontal="center"/>
    </xf>
    <xf numFmtId="164" fontId="7" fillId="22" borderId="1" xfId="0" applyNumberFormat="1" applyFont="1" applyFill="1" applyBorder="1" applyAlignment="1">
      <alignment horizontal="center"/>
    </xf>
    <xf numFmtId="0" fontId="22" fillId="23" borderId="35" xfId="0" applyFont="1" applyFill="1" applyBorder="1" applyAlignment="1">
      <alignment horizontal="center" vertical="center"/>
    </xf>
    <xf numFmtId="0" fontId="7" fillId="23" borderId="31" xfId="0" applyFont="1" applyFill="1" applyBorder="1" applyAlignment="1">
      <alignment horizontal="center"/>
    </xf>
    <xf numFmtId="9" fontId="8" fillId="22" borderId="27" xfId="3" applyFont="1" applyFill="1" applyBorder="1" applyAlignment="1">
      <alignment horizontal="center"/>
    </xf>
    <xf numFmtId="9" fontId="7" fillId="22" borderId="27" xfId="3" applyFont="1" applyFill="1" applyBorder="1" applyAlignment="1">
      <alignment horizontal="center"/>
    </xf>
    <xf numFmtId="9" fontId="7" fillId="23" borderId="27" xfId="0" applyNumberFormat="1" applyFont="1" applyFill="1" applyBorder="1" applyAlignment="1">
      <alignment horizontal="center"/>
    </xf>
    <xf numFmtId="0" fontId="7" fillId="23" borderId="29" xfId="0" applyFont="1" applyFill="1" applyBorder="1" applyAlignment="1">
      <alignment horizontal="center"/>
    </xf>
    <xf numFmtId="3" fontId="7" fillId="22" borderId="55" xfId="0" applyNumberFormat="1" applyFont="1" applyFill="1" applyBorder="1" applyAlignment="1">
      <alignment horizontal="center"/>
    </xf>
    <xf numFmtId="3" fontId="7" fillId="22" borderId="29" xfId="0" applyNumberFormat="1" applyFont="1" applyFill="1" applyBorder="1" applyAlignment="1">
      <alignment horizontal="center" vertical="center"/>
    </xf>
    <xf numFmtId="0" fontId="7" fillId="22" borderId="31" xfId="0" applyFont="1" applyFill="1" applyBorder="1" applyAlignment="1">
      <alignment horizontal="center"/>
    </xf>
    <xf numFmtId="9" fontId="7" fillId="22" borderId="29" xfId="0" applyNumberFormat="1" applyFont="1" applyFill="1" applyBorder="1" applyAlignment="1">
      <alignment horizontal="center" vertical="center"/>
    </xf>
    <xf numFmtId="9" fontId="7" fillId="22" borderId="27" xfId="0" applyNumberFormat="1" applyFont="1" applyFill="1" applyBorder="1" applyAlignment="1">
      <alignment horizontal="center" vertical="center"/>
    </xf>
    <xf numFmtId="0" fontId="7" fillId="22" borderId="27" xfId="0" applyFont="1" applyFill="1" applyBorder="1" applyAlignment="1">
      <alignment horizontal="center" vertical="center"/>
    </xf>
    <xf numFmtId="9" fontId="11" fillId="22" borderId="32" xfId="0" applyNumberFormat="1" applyFont="1" applyFill="1" applyBorder="1" applyAlignment="1">
      <alignment horizontal="center" vertical="center"/>
    </xf>
    <xf numFmtId="0" fontId="7" fillId="22" borderId="33" xfId="0" applyFont="1" applyFill="1" applyBorder="1" applyAlignment="1">
      <alignment horizontal="center"/>
    </xf>
    <xf numFmtId="0" fontId="7" fillId="22" borderId="1" xfId="0" applyFont="1" applyFill="1" applyBorder="1"/>
    <xf numFmtId="0" fontId="7" fillId="22" borderId="35" xfId="0" applyFont="1" applyFill="1" applyBorder="1" applyAlignment="1">
      <alignment horizontal="center"/>
    </xf>
    <xf numFmtId="2" fontId="11" fillId="23" borderId="1" xfId="0" applyNumberFormat="1" applyFont="1" applyFill="1" applyBorder="1" applyAlignment="1">
      <alignment horizontal="center"/>
    </xf>
    <xf numFmtId="0" fontId="7" fillId="23" borderId="1" xfId="0" applyFont="1" applyFill="1" applyBorder="1" applyAlignment="1">
      <alignment horizontal="center" vertical="center"/>
    </xf>
    <xf numFmtId="0" fontId="7" fillId="23" borderId="34" xfId="0" applyFont="1" applyFill="1" applyBorder="1" applyAlignment="1">
      <alignment horizontal="center" vertical="center"/>
    </xf>
    <xf numFmtId="0" fontId="22" fillId="23" borderId="33" xfId="0" applyFont="1" applyFill="1" applyBorder="1" applyAlignment="1">
      <alignment horizontal="center" vertical="center"/>
    </xf>
    <xf numFmtId="0" fontId="22" fillId="23" borderId="1" xfId="0" applyFont="1" applyFill="1" applyBorder="1" applyAlignment="1">
      <alignment horizontal="center" vertical="center"/>
    </xf>
    <xf numFmtId="167" fontId="11" fillId="22" borderId="1" xfId="0" applyNumberFormat="1" applyFont="1" applyFill="1" applyBorder="1" applyAlignment="1">
      <alignment horizontal="center" vertical="center"/>
    </xf>
    <xf numFmtId="9" fontId="7" fillId="22" borderId="1" xfId="0" applyNumberFormat="1" applyFont="1" applyFill="1" applyBorder="1" applyAlignment="1">
      <alignment horizontal="center" vertical="center"/>
    </xf>
    <xf numFmtId="0" fontId="22" fillId="23" borderId="33" xfId="0" applyFont="1" applyFill="1" applyBorder="1" applyAlignment="1">
      <alignment horizontal="center"/>
    </xf>
    <xf numFmtId="0" fontId="22" fillId="23" borderId="1" xfId="0" applyFont="1" applyFill="1" applyBorder="1" applyAlignment="1">
      <alignment horizontal="center"/>
    </xf>
    <xf numFmtId="0" fontId="22" fillId="23" borderId="34" xfId="0" applyFont="1" applyFill="1" applyBorder="1" applyAlignment="1">
      <alignment horizontal="center"/>
    </xf>
    <xf numFmtId="0" fontId="7" fillId="23" borderId="36" xfId="0" applyFont="1" applyFill="1" applyBorder="1" applyAlignment="1">
      <alignment horizontal="center"/>
    </xf>
    <xf numFmtId="9" fontId="8" fillId="22" borderId="30" xfId="3" applyFont="1" applyFill="1" applyBorder="1" applyAlignment="1">
      <alignment horizontal="center"/>
    </xf>
    <xf numFmtId="9" fontId="7" fillId="23" borderId="1" xfId="0" applyNumberFormat="1" applyFont="1" applyFill="1" applyBorder="1" applyAlignment="1">
      <alignment horizontal="center"/>
    </xf>
    <xf numFmtId="9" fontId="22" fillId="23" borderId="1" xfId="0" applyNumberFormat="1" applyFont="1" applyFill="1" applyBorder="1" applyAlignment="1">
      <alignment horizontal="center"/>
    </xf>
    <xf numFmtId="0" fontId="22" fillId="23" borderId="35" xfId="0" applyFont="1" applyFill="1" applyBorder="1" applyAlignment="1">
      <alignment horizontal="center"/>
    </xf>
    <xf numFmtId="3" fontId="7" fillId="22" borderId="35" xfId="0" applyNumberFormat="1" applyFont="1" applyFill="1" applyBorder="1" applyAlignment="1">
      <alignment horizontal="center" vertical="center"/>
    </xf>
    <xf numFmtId="0" fontId="7" fillId="23" borderId="35" xfId="0" applyFont="1" applyFill="1" applyBorder="1" applyAlignment="1">
      <alignment horizontal="center"/>
    </xf>
    <xf numFmtId="0" fontId="7" fillId="22" borderId="34" xfId="0" applyFont="1" applyFill="1" applyBorder="1" applyAlignment="1">
      <alignment horizontal="center"/>
    </xf>
    <xf numFmtId="0" fontId="7" fillId="22" borderId="1" xfId="0" applyFont="1" applyFill="1" applyBorder="1" applyAlignment="1">
      <alignment horizontal="center"/>
    </xf>
    <xf numFmtId="0" fontId="22" fillId="23" borderId="13" xfId="0" applyFont="1" applyFill="1" applyBorder="1" applyAlignment="1">
      <alignment horizontal="center" vertical="center"/>
    </xf>
    <xf numFmtId="0" fontId="22" fillId="23" borderId="14" xfId="0" applyFont="1" applyFill="1" applyBorder="1" applyAlignment="1">
      <alignment horizontal="center" vertical="center"/>
    </xf>
    <xf numFmtId="9" fontId="22" fillId="23" borderId="14" xfId="0" applyNumberFormat="1" applyFont="1" applyFill="1" applyBorder="1" applyAlignment="1">
      <alignment horizontal="center" vertical="center"/>
    </xf>
    <xf numFmtId="9" fontId="22" fillId="23" borderId="30" xfId="0" applyNumberFormat="1" applyFont="1" applyFill="1" applyBorder="1" applyAlignment="1">
      <alignment horizontal="center" vertical="center"/>
    </xf>
    <xf numFmtId="0" fontId="22" fillId="23" borderId="30" xfId="0" applyFont="1" applyFill="1" applyBorder="1" applyAlignment="1">
      <alignment horizontal="center" vertical="center"/>
    </xf>
    <xf numFmtId="9" fontId="11" fillId="23" borderId="39" xfId="0" applyNumberFormat="1" applyFont="1" applyFill="1" applyBorder="1" applyAlignment="1">
      <alignment horizontal="center" vertical="center"/>
    </xf>
    <xf numFmtId="2" fontId="7" fillId="22" borderId="1" xfId="0" applyNumberFormat="1" applyFont="1" applyFill="1" applyBorder="1" applyAlignment="1">
      <alignment horizontal="center"/>
    </xf>
    <xf numFmtId="167" fontId="7" fillId="22" borderId="1" xfId="0" applyNumberFormat="1" applyFont="1" applyFill="1" applyBorder="1" applyAlignment="1">
      <alignment horizontal="center"/>
    </xf>
    <xf numFmtId="167" fontId="7" fillId="22" borderId="34" xfId="0" applyNumberFormat="1" applyFont="1" applyFill="1" applyBorder="1" applyAlignment="1">
      <alignment horizontal="center"/>
    </xf>
    <xf numFmtId="167" fontId="7" fillId="22" borderId="1" xfId="0" applyNumberFormat="1" applyFont="1" applyFill="1" applyBorder="1" applyAlignment="1">
      <alignment horizontal="center" vertical="center"/>
    </xf>
    <xf numFmtId="164" fontId="7" fillId="22" borderId="33" xfId="0" applyNumberFormat="1" applyFont="1" applyFill="1" applyBorder="1" applyAlignment="1">
      <alignment horizontal="center"/>
    </xf>
    <xf numFmtId="0" fontId="7" fillId="22" borderId="36" xfId="0" applyFont="1" applyFill="1" applyBorder="1" applyAlignment="1">
      <alignment horizontal="center"/>
    </xf>
    <xf numFmtId="9" fontId="7" fillId="22" borderId="1" xfId="3" applyFont="1" applyFill="1" applyBorder="1" applyAlignment="1">
      <alignment horizontal="center"/>
    </xf>
    <xf numFmtId="0" fontId="7" fillId="22" borderId="13" xfId="0" applyFont="1" applyFill="1" applyBorder="1" applyAlignment="1">
      <alignment horizontal="center" vertical="center"/>
    </xf>
    <xf numFmtId="0" fontId="7" fillId="22" borderId="33" xfId="0" applyFont="1" applyFill="1" applyBorder="1" applyAlignment="1">
      <alignment horizontal="center" vertical="center"/>
    </xf>
    <xf numFmtId="0" fontId="7" fillId="22" borderId="35" xfId="0" applyFont="1" applyFill="1" applyBorder="1" applyAlignment="1">
      <alignment horizontal="center" vertical="center"/>
    </xf>
    <xf numFmtId="9" fontId="7" fillId="22" borderId="35" xfId="0" applyNumberFormat="1" applyFont="1" applyFill="1" applyBorder="1" applyAlignment="1">
      <alignment horizontal="center" vertical="center"/>
    </xf>
    <xf numFmtId="0" fontId="7" fillId="22" borderId="1" xfId="0" applyFont="1" applyFill="1" applyBorder="1" applyAlignment="1">
      <alignment horizontal="center" vertical="center"/>
    </xf>
    <xf numFmtId="9" fontId="7" fillId="22" borderId="37" xfId="0" applyNumberFormat="1" applyFont="1" applyFill="1" applyBorder="1" applyAlignment="1">
      <alignment horizontal="center" vertical="center"/>
    </xf>
    <xf numFmtId="9" fontId="11" fillId="22" borderId="35" xfId="0" applyNumberFormat="1" applyFont="1" applyFill="1" applyBorder="1" applyAlignment="1">
      <alignment horizontal="center" vertical="center"/>
    </xf>
    <xf numFmtId="9" fontId="11" fillId="22" borderId="1" xfId="0" applyNumberFormat="1" applyFont="1" applyFill="1" applyBorder="1" applyAlignment="1">
      <alignment horizontal="center" vertical="center"/>
    </xf>
    <xf numFmtId="9" fontId="11" fillId="22" borderId="37" xfId="0" applyNumberFormat="1" applyFont="1" applyFill="1" applyBorder="1" applyAlignment="1">
      <alignment horizontal="center" vertical="center"/>
    </xf>
    <xf numFmtId="164" fontId="11" fillId="22" borderId="33" xfId="0" applyNumberFormat="1" applyFont="1" applyFill="1" applyBorder="1" applyAlignment="1">
      <alignment horizontal="center"/>
    </xf>
    <xf numFmtId="164" fontId="11" fillId="22" borderId="1" xfId="0" applyNumberFormat="1" applyFont="1" applyFill="1" applyBorder="1" applyAlignment="1">
      <alignment horizontal="center"/>
    </xf>
    <xf numFmtId="0" fontId="7" fillId="22" borderId="23" xfId="0" applyFont="1" applyFill="1" applyBorder="1" applyAlignment="1">
      <alignment horizontal="center" vertical="center"/>
    </xf>
    <xf numFmtId="2" fontId="7" fillId="23" borderId="1" xfId="0" applyNumberFormat="1" applyFont="1" applyFill="1" applyBorder="1" applyAlignment="1">
      <alignment horizontal="center"/>
    </xf>
    <xf numFmtId="9" fontId="22" fillId="23" borderId="35" xfId="0" applyNumberFormat="1" applyFont="1" applyFill="1" applyBorder="1" applyAlignment="1">
      <alignment horizontal="center" vertical="center"/>
    </xf>
    <xf numFmtId="9" fontId="22" fillId="23" borderId="1" xfId="0" applyNumberFormat="1" applyFont="1" applyFill="1" applyBorder="1" applyAlignment="1">
      <alignment horizontal="center" vertical="center"/>
    </xf>
    <xf numFmtId="9" fontId="11" fillId="23" borderId="37" xfId="0" applyNumberFormat="1" applyFont="1" applyFill="1" applyBorder="1" applyAlignment="1">
      <alignment horizontal="center" vertical="center"/>
    </xf>
    <xf numFmtId="0" fontId="7" fillId="22" borderId="40" xfId="0" applyFont="1" applyFill="1" applyBorder="1" applyAlignment="1">
      <alignment horizontal="center"/>
    </xf>
    <xf numFmtId="0" fontId="7" fillId="22" borderId="41" xfId="0" applyFont="1" applyFill="1" applyBorder="1" applyAlignment="1"/>
    <xf numFmtId="0" fontId="7" fillId="22" borderId="42" xfId="0" applyFont="1" applyFill="1" applyBorder="1" applyAlignment="1">
      <alignment horizontal="center"/>
    </xf>
    <xf numFmtId="2" fontId="7" fillId="22" borderId="41" xfId="0" applyNumberFormat="1" applyFont="1" applyFill="1" applyBorder="1" applyAlignment="1">
      <alignment horizontal="center"/>
    </xf>
    <xf numFmtId="0" fontId="11" fillId="22" borderId="41" xfId="0" applyFont="1" applyFill="1" applyBorder="1" applyAlignment="1">
      <alignment horizontal="center"/>
    </xf>
    <xf numFmtId="167" fontId="7" fillId="22" borderId="41" xfId="0" applyNumberFormat="1" applyFont="1" applyFill="1" applyBorder="1" applyAlignment="1">
      <alignment horizontal="center"/>
    </xf>
    <xf numFmtId="0" fontId="7" fillId="22" borderId="41" xfId="0" applyFont="1" applyFill="1" applyBorder="1" applyAlignment="1">
      <alignment horizontal="center"/>
    </xf>
    <xf numFmtId="167" fontId="7" fillId="22" borderId="44" xfId="0" applyNumberFormat="1" applyFont="1" applyFill="1" applyBorder="1" applyAlignment="1">
      <alignment horizontal="center"/>
    </xf>
    <xf numFmtId="0" fontId="7" fillId="22" borderId="40" xfId="0" applyFont="1" applyFill="1" applyBorder="1" applyAlignment="1">
      <alignment horizontal="center" vertical="center"/>
    </xf>
    <xf numFmtId="167" fontId="7" fillId="22" borderId="41" xfId="0" applyNumberFormat="1" applyFont="1" applyFill="1" applyBorder="1" applyAlignment="1">
      <alignment horizontal="center" vertical="center"/>
    </xf>
    <xf numFmtId="167" fontId="11" fillId="22" borderId="41" xfId="0" applyNumberFormat="1" applyFont="1" applyFill="1" applyBorder="1" applyAlignment="1">
      <alignment horizontal="center" vertical="center"/>
    </xf>
    <xf numFmtId="9" fontId="7" fillId="22" borderId="41" xfId="0" applyNumberFormat="1" applyFont="1" applyFill="1" applyBorder="1" applyAlignment="1">
      <alignment horizontal="center" vertical="center"/>
    </xf>
    <xf numFmtId="0" fontId="7" fillId="22" borderId="42" xfId="0" applyFont="1" applyFill="1" applyBorder="1" applyAlignment="1">
      <alignment horizontal="center" vertical="center"/>
    </xf>
    <xf numFmtId="0" fontId="7" fillId="23" borderId="40" xfId="0" applyFont="1" applyFill="1" applyBorder="1" applyAlignment="1">
      <alignment horizontal="center" vertical="center"/>
    </xf>
    <xf numFmtId="0" fontId="7" fillId="23" borderId="41" xfId="0" applyFont="1" applyFill="1" applyBorder="1" applyAlignment="1">
      <alignment horizontal="center" vertical="center"/>
    </xf>
    <xf numFmtId="0" fontId="7" fillId="23" borderId="44" xfId="0" applyFont="1" applyFill="1" applyBorder="1" applyAlignment="1">
      <alignment horizontal="center" vertical="center"/>
    </xf>
    <xf numFmtId="0" fontId="7" fillId="23" borderId="40" xfId="0" applyFont="1" applyFill="1" applyBorder="1" applyAlignment="1">
      <alignment horizontal="center"/>
    </xf>
    <xf numFmtId="0" fontId="7" fillId="23" borderId="41" xfId="0" applyFont="1" applyFill="1" applyBorder="1" applyAlignment="1">
      <alignment horizontal="center"/>
    </xf>
    <xf numFmtId="0" fontId="11" fillId="23" borderId="41" xfId="0" applyFont="1" applyFill="1" applyBorder="1" applyAlignment="1">
      <alignment horizontal="center"/>
    </xf>
    <xf numFmtId="164" fontId="7" fillId="22" borderId="41" xfId="0" applyNumberFormat="1" applyFont="1" applyFill="1" applyBorder="1" applyAlignment="1">
      <alignment horizontal="center" vertical="center"/>
    </xf>
    <xf numFmtId="0" fontId="22" fillId="23" borderId="42" xfId="0" applyFont="1" applyFill="1" applyBorder="1" applyAlignment="1">
      <alignment horizontal="center" vertical="center"/>
    </xf>
    <xf numFmtId="0" fontId="7" fillId="23" borderId="43" xfId="0" applyFont="1" applyFill="1" applyBorder="1" applyAlignment="1">
      <alignment horizontal="center"/>
    </xf>
    <xf numFmtId="0" fontId="11" fillId="22" borderId="41" xfId="0" applyFont="1" applyFill="1" applyBorder="1" applyAlignment="1">
      <alignment horizontal="center" vertical="center"/>
    </xf>
    <xf numFmtId="9" fontId="8" fillId="22" borderId="54" xfId="3" applyFont="1" applyFill="1" applyBorder="1" applyAlignment="1">
      <alignment horizontal="center"/>
    </xf>
    <xf numFmtId="9" fontId="7" fillId="22" borderId="41" xfId="3" applyFont="1" applyFill="1" applyBorder="1" applyAlignment="1">
      <alignment horizontal="center" vertical="center"/>
    </xf>
    <xf numFmtId="9" fontId="7" fillId="23" borderId="41" xfId="0" applyNumberFormat="1" applyFont="1" applyFill="1" applyBorder="1" applyAlignment="1">
      <alignment horizontal="center"/>
    </xf>
    <xf numFmtId="0" fontId="11" fillId="23" borderId="42" xfId="0" applyFont="1" applyFill="1" applyBorder="1" applyAlignment="1">
      <alignment horizontal="center"/>
    </xf>
    <xf numFmtId="0" fontId="11" fillId="22" borderId="56" xfId="0" applyFont="1" applyFill="1" applyBorder="1" applyAlignment="1">
      <alignment horizontal="center" vertical="center"/>
    </xf>
    <xf numFmtId="3" fontId="7" fillId="22" borderId="42" xfId="0" applyNumberFormat="1" applyFont="1" applyFill="1" applyBorder="1" applyAlignment="1">
      <alignment horizontal="center" vertical="center"/>
    </xf>
    <xf numFmtId="0" fontId="7" fillId="23" borderId="42" xfId="0" applyFont="1" applyFill="1" applyBorder="1" applyAlignment="1">
      <alignment horizontal="center"/>
    </xf>
    <xf numFmtId="0" fontId="7" fillId="23" borderId="42" xfId="0" applyFont="1" applyFill="1" applyBorder="1" applyAlignment="1">
      <alignment horizontal="center" vertical="center"/>
    </xf>
    <xf numFmtId="9" fontId="7" fillId="23" borderId="42" xfId="0" applyNumberFormat="1" applyFont="1" applyFill="1" applyBorder="1" applyAlignment="1">
      <alignment horizontal="center" vertical="center"/>
    </xf>
    <xf numFmtId="0" fontId="11" fillId="23" borderId="40" xfId="0" applyFont="1" applyFill="1" applyBorder="1" applyAlignment="1">
      <alignment horizontal="center" vertical="center"/>
    </xf>
    <xf numFmtId="9" fontId="11" fillId="23" borderId="41" xfId="0" applyNumberFormat="1" applyFont="1" applyFill="1" applyBorder="1" applyAlignment="1">
      <alignment horizontal="center" vertical="center"/>
    </xf>
    <xf numFmtId="0" fontId="11" fillId="23" borderId="42" xfId="0" applyFont="1" applyFill="1" applyBorder="1" applyAlignment="1">
      <alignment horizontal="center" vertical="center"/>
    </xf>
    <xf numFmtId="9" fontId="7" fillId="23" borderId="41" xfId="0" applyNumberFormat="1" applyFont="1" applyFill="1" applyBorder="1" applyAlignment="1">
      <alignment horizontal="center" vertical="center"/>
    </xf>
    <xf numFmtId="9" fontId="11" fillId="23" borderId="48" xfId="0" applyNumberFormat="1" applyFont="1" applyFill="1" applyBorder="1" applyAlignment="1">
      <alignment horizontal="center" vertical="center"/>
    </xf>
    <xf numFmtId="0" fontId="7" fillId="0" borderId="0" xfId="0" applyFont="1" applyFill="1" applyBorder="1" applyAlignment="1">
      <alignment horizontal="center"/>
    </xf>
    <xf numFmtId="0" fontId="7" fillId="0" borderId="0" xfId="0" applyFont="1" applyFill="1" applyBorder="1" applyAlignment="1"/>
    <xf numFmtId="2" fontId="7" fillId="0" borderId="0" xfId="0" applyNumberFormat="1" applyFont="1" applyFill="1" applyBorder="1" applyAlignment="1">
      <alignment horizontal="center"/>
    </xf>
    <xf numFmtId="167" fontId="7" fillId="0" borderId="0" xfId="0" applyNumberFormat="1" applyFont="1" applyFill="1" applyBorder="1" applyAlignment="1">
      <alignment horizontal="center"/>
    </xf>
    <xf numFmtId="0" fontId="7" fillId="0" borderId="0" xfId="0" applyFont="1" applyFill="1" applyBorder="1" applyAlignment="1">
      <alignment horizontal="center" vertical="center"/>
    </xf>
    <xf numFmtId="167" fontId="7" fillId="0" borderId="0" xfId="0" applyNumberFormat="1" applyFont="1" applyFill="1" applyBorder="1" applyAlignment="1">
      <alignment horizontal="center" vertical="center"/>
    </xf>
    <xf numFmtId="164" fontId="7" fillId="0" borderId="0" xfId="0" applyNumberFormat="1" applyFont="1" applyFill="1" applyBorder="1" applyAlignment="1">
      <alignment horizontal="center" vertical="center"/>
    </xf>
    <xf numFmtId="9" fontId="7" fillId="0" borderId="0" xfId="0" applyNumberFormat="1" applyFont="1" applyFill="1" applyBorder="1" applyAlignment="1">
      <alignment horizontal="center" vertical="center"/>
    </xf>
    <xf numFmtId="9" fontId="7" fillId="0" borderId="0" xfId="3" applyFont="1" applyFill="1" applyBorder="1" applyAlignment="1">
      <alignment horizontal="center" vertical="center"/>
    </xf>
    <xf numFmtId="9" fontId="7" fillId="0" borderId="0" xfId="0" applyNumberFormat="1" applyFont="1" applyFill="1" applyBorder="1" applyAlignment="1">
      <alignment horizontal="center"/>
    </xf>
    <xf numFmtId="0" fontId="0" fillId="0" borderId="0" xfId="0" applyFont="1" applyFill="1"/>
    <xf numFmtId="3" fontId="7" fillId="0" borderId="0" xfId="0" applyNumberFormat="1" applyFont="1" applyFill="1" applyBorder="1" applyAlignment="1">
      <alignment horizontal="center"/>
    </xf>
    <xf numFmtId="0" fontId="24" fillId="0" borderId="0" xfId="0" applyFont="1" applyAlignment="1">
      <alignment vertical="center"/>
    </xf>
    <xf numFmtId="0" fontId="7" fillId="0" borderId="0" xfId="0" applyFont="1" applyAlignment="1">
      <alignment vertical="center"/>
    </xf>
    <xf numFmtId="2" fontId="7" fillId="0" borderId="0" xfId="0" applyNumberFormat="1" applyFont="1"/>
    <xf numFmtId="3" fontId="7" fillId="0" borderId="0" xfId="0" applyNumberFormat="1" applyFont="1"/>
    <xf numFmtId="0" fontId="25" fillId="0" borderId="0" xfId="0" applyFont="1" applyAlignment="1">
      <alignment vertical="center"/>
    </xf>
    <xf numFmtId="0" fontId="26" fillId="0" borderId="0" xfId="0" applyFont="1" applyAlignment="1">
      <alignment vertical="center"/>
    </xf>
    <xf numFmtId="0" fontId="29" fillId="0" borderId="0" xfId="4" applyFont="1" applyAlignment="1">
      <alignment vertical="center"/>
    </xf>
    <xf numFmtId="0" fontId="30" fillId="0" borderId="0" xfId="4" applyFont="1"/>
    <xf numFmtId="0" fontId="26" fillId="0" borderId="0" xfId="4" applyFont="1" applyAlignment="1">
      <alignment vertical="center"/>
    </xf>
    <xf numFmtId="0" fontId="30" fillId="0" borderId="0" xfId="4" applyFont="1" applyAlignment="1">
      <alignment vertical="center"/>
    </xf>
    <xf numFmtId="0" fontId="29" fillId="0" borderId="0" xfId="4" applyFont="1"/>
    <xf numFmtId="0" fontId="28" fillId="0" borderId="0" xfId="4" applyAlignment="1">
      <alignment vertical="center"/>
    </xf>
    <xf numFmtId="0" fontId="4" fillId="0" borderId="0" xfId="0" applyFont="1" applyAlignment="1">
      <alignment vertical="center"/>
    </xf>
    <xf numFmtId="0" fontId="26" fillId="0" borderId="0" xfId="0" applyFont="1"/>
    <xf numFmtId="0" fontId="4" fillId="0" borderId="0" xfId="0" applyFont="1" applyAlignment="1">
      <alignment horizontal="left" vertical="center"/>
    </xf>
    <xf numFmtId="1" fontId="0" fillId="0" borderId="0" xfId="0" applyNumberFormat="1"/>
    <xf numFmtId="9" fontId="0" fillId="0" borderId="0" xfId="0" applyNumberFormat="1" applyAlignment="1">
      <alignment horizontal="center"/>
    </xf>
    <xf numFmtId="14" fontId="7" fillId="0" borderId="0" xfId="0" applyNumberFormat="1" applyFont="1" applyAlignment="1">
      <alignment horizontal="left" vertical="center"/>
    </xf>
    <xf numFmtId="0" fontId="9" fillId="0" borderId="0" xfId="0" applyFont="1" applyAlignment="1">
      <alignment horizontal="center" vertical="center"/>
    </xf>
    <xf numFmtId="0" fontId="21" fillId="2" borderId="1" xfId="0" applyFont="1" applyFill="1" applyBorder="1" applyAlignment="1">
      <alignment horizontal="center" vertical="center"/>
    </xf>
    <xf numFmtId="1" fontId="10" fillId="2" borderId="1" xfId="0" applyNumberFormat="1" applyFont="1" applyFill="1" applyBorder="1" applyAlignment="1">
      <alignment horizontal="center"/>
    </xf>
    <xf numFmtId="9" fontId="10" fillId="2" borderId="1" xfId="0" applyNumberFormat="1" applyFont="1" applyFill="1" applyBorder="1" applyAlignment="1">
      <alignment horizontal="center"/>
    </xf>
    <xf numFmtId="0" fontId="12" fillId="0" borderId="0" xfId="0" applyFont="1" applyAlignment="1">
      <alignment horizontal="center" vertical="center"/>
    </xf>
    <xf numFmtId="0" fontId="4" fillId="3" borderId="0" xfId="0" applyFont="1" applyFill="1" applyAlignment="1">
      <alignment horizontal="center"/>
    </xf>
    <xf numFmtId="0" fontId="7" fillId="0" borderId="0" xfId="0" applyFont="1" applyAlignment="1">
      <alignment horizontal="left" vertical="center"/>
    </xf>
    <xf numFmtId="167" fontId="0" fillId="0" borderId="0" xfId="0" applyNumberFormat="1" applyAlignment="1">
      <alignment horizontal="center" vertical="center"/>
    </xf>
    <xf numFmtId="0" fontId="3" fillId="28" borderId="15" xfId="0" applyFont="1" applyFill="1" applyBorder="1" applyAlignment="1">
      <alignment horizontal="center"/>
    </xf>
    <xf numFmtId="0" fontId="3" fillId="34" borderId="15" xfId="0" applyFont="1" applyFill="1" applyBorder="1" applyAlignment="1">
      <alignment horizontal="center"/>
    </xf>
    <xf numFmtId="0" fontId="3" fillId="3" borderId="25" xfId="0" applyFont="1" applyFill="1" applyBorder="1" applyAlignment="1">
      <alignment horizontal="center" vertical="center"/>
    </xf>
    <xf numFmtId="3" fontId="7" fillId="31" borderId="56" xfId="1" applyNumberFormat="1" applyFont="1" applyFill="1" applyBorder="1" applyAlignment="1">
      <alignment horizontal="center" vertical="center" wrapText="1"/>
    </xf>
    <xf numFmtId="166" fontId="7" fillId="30" borderId="54" xfId="0" applyNumberFormat="1" applyFont="1" applyFill="1" applyBorder="1" applyAlignment="1">
      <alignment horizontal="center" vertical="center" wrapText="1"/>
    </xf>
    <xf numFmtId="166" fontId="7" fillId="30" borderId="58" xfId="0" applyNumberFormat="1" applyFont="1" applyFill="1" applyBorder="1" applyAlignment="1">
      <alignment horizontal="center" vertical="center" wrapText="1"/>
    </xf>
    <xf numFmtId="0" fontId="8" fillId="10" borderId="56" xfId="0" applyFont="1" applyFill="1" applyBorder="1" applyAlignment="1">
      <alignment horizontal="center" vertical="center" wrapText="1"/>
    </xf>
    <xf numFmtId="0" fontId="8" fillId="10" borderId="59" xfId="0" applyFont="1" applyFill="1" applyBorder="1" applyAlignment="1">
      <alignment horizontal="center" vertical="center" wrapText="1"/>
    </xf>
    <xf numFmtId="0" fontId="8" fillId="10" borderId="54" xfId="0" applyFont="1" applyFill="1" applyBorder="1" applyAlignment="1">
      <alignment horizontal="center" vertical="center" wrapText="1"/>
    </xf>
    <xf numFmtId="164" fontId="8" fillId="10" borderId="54" xfId="0" applyNumberFormat="1" applyFont="1" applyFill="1" applyBorder="1" applyAlignment="1">
      <alignment horizontal="center" vertical="center" wrapText="1"/>
    </xf>
    <xf numFmtId="164" fontId="8" fillId="10" borderId="60" xfId="0" applyNumberFormat="1" applyFont="1" applyFill="1" applyBorder="1" applyAlignment="1">
      <alignment horizontal="center" vertical="center" wrapText="1"/>
    </xf>
    <xf numFmtId="0" fontId="7" fillId="31" borderId="16" xfId="0" applyFont="1" applyFill="1" applyBorder="1" applyAlignment="1">
      <alignment horizontal="center" vertical="center" wrapText="1"/>
    </xf>
    <xf numFmtId="164" fontId="7" fillId="31" borderId="57" xfId="0" applyNumberFormat="1" applyFont="1" applyFill="1" applyBorder="1" applyAlignment="1">
      <alignment horizontal="center" vertical="center" wrapText="1"/>
    </xf>
    <xf numFmtId="9" fontId="8" fillId="32" borderId="16" xfId="3" applyFont="1" applyFill="1" applyBorder="1" applyAlignment="1">
      <alignment horizontal="center" vertical="center" wrapText="1"/>
    </xf>
    <xf numFmtId="9" fontId="8" fillId="32" borderId="18" xfId="3" applyFont="1" applyFill="1" applyBorder="1" applyAlignment="1">
      <alignment horizontal="center" vertical="center" wrapText="1"/>
    </xf>
    <xf numFmtId="1" fontId="8" fillId="33" borderId="16" xfId="0" applyNumberFormat="1" applyFont="1" applyFill="1" applyBorder="1" applyAlignment="1">
      <alignment horizontal="center" vertical="center" wrapText="1"/>
    </xf>
    <xf numFmtId="0" fontId="8" fillId="33" borderId="17" xfId="0" applyFont="1" applyFill="1" applyBorder="1" applyAlignment="1">
      <alignment horizontal="center" vertical="center" wrapText="1"/>
    </xf>
    <xf numFmtId="0" fontId="34" fillId="38" borderId="17" xfId="0" applyFont="1" applyFill="1" applyBorder="1" applyAlignment="1">
      <alignment horizontal="center" vertical="center" wrapText="1"/>
    </xf>
    <xf numFmtId="0" fontId="7" fillId="14" borderId="17" xfId="0" applyFont="1" applyFill="1" applyBorder="1" applyAlignment="1">
      <alignment horizontal="center" vertical="center" wrapText="1"/>
    </xf>
    <xf numFmtId="0" fontId="22" fillId="39" borderId="18" xfId="0" applyFont="1" applyFill="1" applyBorder="1" applyAlignment="1">
      <alignment horizontal="center" vertical="center" wrapText="1"/>
    </xf>
    <xf numFmtId="0" fontId="8" fillId="15" borderId="16" xfId="0" applyFont="1" applyFill="1" applyBorder="1" applyAlignment="1">
      <alignment horizontal="center" vertical="center" wrapText="1"/>
    </xf>
    <xf numFmtId="0" fontId="8" fillId="15" borderId="17" xfId="0" applyFont="1" applyFill="1" applyBorder="1" applyAlignment="1">
      <alignment horizontal="center" vertical="center" wrapText="1"/>
    </xf>
    <xf numFmtId="9" fontId="35" fillId="15" borderId="17" xfId="0" applyNumberFormat="1" applyFont="1" applyFill="1" applyBorder="1" applyAlignment="1">
      <alignment horizontal="center" vertical="center" wrapText="1"/>
    </xf>
    <xf numFmtId="9" fontId="35" fillId="15" borderId="18" xfId="0" applyNumberFormat="1" applyFont="1" applyFill="1" applyBorder="1" applyAlignment="1">
      <alignment horizontal="center" vertical="center" wrapText="1"/>
    </xf>
    <xf numFmtId="9" fontId="35" fillId="15" borderId="16" xfId="0" applyNumberFormat="1" applyFont="1" applyFill="1" applyBorder="1" applyAlignment="1">
      <alignment horizontal="center" vertical="center" wrapText="1"/>
    </xf>
    <xf numFmtId="0" fontId="7" fillId="34" borderId="15" xfId="0" applyFont="1" applyFill="1" applyBorder="1" applyAlignment="1">
      <alignment horizontal="center" vertical="center" wrapText="1"/>
    </xf>
    <xf numFmtId="164" fontId="7" fillId="35" borderId="16" xfId="0" applyNumberFormat="1" applyFont="1" applyFill="1" applyBorder="1" applyAlignment="1">
      <alignment horizontal="center" vertical="center" wrapText="1"/>
    </xf>
    <xf numFmtId="164" fontId="7" fillId="35" borderId="17" xfId="0" applyNumberFormat="1" applyFont="1" applyFill="1" applyBorder="1" applyAlignment="1">
      <alignment horizontal="center" vertical="center" wrapText="1"/>
    </xf>
    <xf numFmtId="164" fontId="7" fillId="35" borderId="18" xfId="0" applyNumberFormat="1" applyFont="1" applyFill="1" applyBorder="1" applyAlignment="1">
      <alignment horizontal="center" vertical="center" wrapText="1"/>
    </xf>
    <xf numFmtId="0" fontId="7" fillId="36" borderId="16" xfId="0" applyFont="1" applyFill="1" applyBorder="1" applyAlignment="1">
      <alignment horizontal="center" vertical="center" wrapText="1"/>
    </xf>
    <xf numFmtId="0" fontId="7" fillId="36" borderId="18" xfId="0" applyFont="1" applyFill="1" applyBorder="1" applyAlignment="1">
      <alignment horizontal="center" vertical="center" wrapText="1"/>
    </xf>
    <xf numFmtId="0" fontId="7" fillId="37" borderId="16" xfId="0" applyFont="1" applyFill="1" applyBorder="1" applyAlignment="1">
      <alignment horizontal="center" vertical="center" wrapText="1"/>
    </xf>
    <xf numFmtId="0" fontId="7" fillId="37" borderId="17" xfId="0" applyFont="1" applyFill="1" applyBorder="1" applyAlignment="1">
      <alignment horizontal="center" vertical="center" wrapText="1"/>
    </xf>
    <xf numFmtId="0" fontId="7" fillId="37" borderId="57" xfId="0" applyFont="1" applyFill="1" applyBorder="1" applyAlignment="1">
      <alignment horizontal="center" vertical="center" wrapText="1"/>
    </xf>
    <xf numFmtId="9" fontId="7" fillId="13" borderId="55" xfId="3" applyFont="1" applyFill="1" applyBorder="1" applyAlignment="1">
      <alignment horizontal="center" vertical="center" wrapText="1"/>
    </xf>
    <xf numFmtId="9" fontId="7" fillId="13" borderId="61" xfId="3" applyFont="1" applyFill="1" applyBorder="1" applyAlignment="1">
      <alignment horizontal="center" vertical="center" wrapText="1"/>
    </xf>
    <xf numFmtId="9" fontId="7" fillId="13" borderId="62" xfId="3" applyFont="1" applyFill="1" applyBorder="1" applyAlignment="1">
      <alignment horizontal="center" vertical="center" wrapText="1"/>
    </xf>
    <xf numFmtId="9" fontId="7" fillId="13" borderId="22" xfId="3" applyFont="1" applyFill="1" applyBorder="1" applyAlignment="1">
      <alignment horizontal="center" vertical="center" wrapText="1"/>
    </xf>
    <xf numFmtId="9" fontId="7" fillId="13" borderId="17" xfId="3" applyFont="1" applyFill="1" applyBorder="1" applyAlignment="1">
      <alignment horizontal="center" vertical="center" wrapText="1"/>
    </xf>
    <xf numFmtId="9" fontId="7" fillId="13" borderId="18" xfId="3" applyFont="1" applyFill="1" applyBorder="1" applyAlignment="1">
      <alignment horizontal="center" vertical="center" wrapText="1"/>
    </xf>
    <xf numFmtId="0" fontId="7" fillId="3" borderId="15" xfId="0" applyFont="1" applyFill="1" applyBorder="1" applyAlignment="1">
      <alignment horizontal="center" vertical="center" wrapText="1"/>
    </xf>
    <xf numFmtId="0" fontId="0" fillId="0" borderId="0" xfId="0" applyAlignment="1">
      <alignment horizontal="center" vertical="center" wrapText="1"/>
    </xf>
    <xf numFmtId="0" fontId="8" fillId="0" borderId="30" xfId="0" applyFont="1" applyFill="1" applyBorder="1" applyAlignment="1"/>
    <xf numFmtId="0" fontId="8" fillId="0" borderId="38" xfId="0" applyFont="1" applyFill="1" applyBorder="1" applyAlignment="1">
      <alignment horizontal="center"/>
    </xf>
    <xf numFmtId="0" fontId="8" fillId="0" borderId="1" xfId="0" applyFont="1" applyFill="1" applyBorder="1" applyAlignment="1">
      <alignment horizontal="center"/>
    </xf>
    <xf numFmtId="0" fontId="8" fillId="0" borderId="1" xfId="0" applyFont="1" applyFill="1" applyBorder="1" applyAlignment="1"/>
    <xf numFmtId="0" fontId="8" fillId="0" borderId="34" xfId="0" applyFont="1" applyFill="1" applyBorder="1" applyAlignment="1">
      <alignment horizontal="center"/>
    </xf>
    <xf numFmtId="0" fontId="8" fillId="19" borderId="1" xfId="0" applyFont="1" applyFill="1" applyBorder="1" applyAlignment="1">
      <alignment horizontal="center"/>
    </xf>
    <xf numFmtId="0" fontId="8" fillId="19" borderId="1" xfId="0" applyFont="1" applyFill="1" applyBorder="1" applyAlignment="1"/>
    <xf numFmtId="0" fontId="8" fillId="19" borderId="34" xfId="0" applyFont="1" applyFill="1" applyBorder="1" applyAlignment="1">
      <alignment horizontal="center"/>
    </xf>
    <xf numFmtId="3" fontId="7" fillId="19" borderId="33" xfId="0" applyNumberFormat="1" applyFont="1" applyFill="1" applyBorder="1" applyAlignment="1">
      <alignment horizontal="center"/>
    </xf>
    <xf numFmtId="166" fontId="36" fillId="18" borderId="1" xfId="0" applyNumberFormat="1" applyFont="1" applyFill="1" applyBorder="1" applyAlignment="1">
      <alignment horizontal="center"/>
    </xf>
    <xf numFmtId="166" fontId="36" fillId="18" borderId="35" xfId="0" applyNumberFormat="1" applyFont="1" applyFill="1" applyBorder="1" applyAlignment="1">
      <alignment horizontal="center"/>
    </xf>
    <xf numFmtId="9" fontId="7" fillId="19" borderId="35" xfId="3" applyFont="1" applyFill="1" applyBorder="1" applyAlignment="1">
      <alignment horizontal="center"/>
    </xf>
    <xf numFmtId="9" fontId="7" fillId="19" borderId="33" xfId="3" applyFont="1" applyFill="1" applyBorder="1" applyAlignment="1">
      <alignment horizontal="center"/>
    </xf>
    <xf numFmtId="167" fontId="7" fillId="19" borderId="33" xfId="0" applyNumberFormat="1" applyFont="1" applyFill="1" applyBorder="1" applyAlignment="1">
      <alignment horizontal="center"/>
    </xf>
    <xf numFmtId="167" fontId="7" fillId="19" borderId="37" xfId="0" applyNumberFormat="1" applyFont="1" applyFill="1" applyBorder="1" applyAlignment="1">
      <alignment horizontal="center"/>
    </xf>
    <xf numFmtId="164" fontId="7" fillId="19" borderId="33" xfId="0" applyNumberFormat="1" applyFont="1" applyFill="1" applyBorder="1" applyAlignment="1">
      <alignment horizontal="center"/>
    </xf>
    <xf numFmtId="164" fontId="7" fillId="19" borderId="1" xfId="0" applyNumberFormat="1" applyFont="1" applyFill="1" applyBorder="1" applyAlignment="1">
      <alignment horizontal="center"/>
    </xf>
    <xf numFmtId="164" fontId="7" fillId="19" borderId="35" xfId="0" applyNumberFormat="1" applyFont="1" applyFill="1" applyBorder="1" applyAlignment="1">
      <alignment horizontal="center"/>
    </xf>
    <xf numFmtId="0" fontId="11" fillId="19" borderId="35" xfId="0" applyFont="1" applyFill="1" applyBorder="1" applyAlignment="1">
      <alignment horizontal="center"/>
    </xf>
    <xf numFmtId="9" fontId="7" fillId="19" borderId="1" xfId="3" applyFont="1" applyFill="1" applyBorder="1" applyAlignment="1">
      <alignment horizontal="center"/>
    </xf>
    <xf numFmtId="9" fontId="11" fillId="19" borderId="33" xfId="3" applyFont="1" applyFill="1" applyBorder="1" applyAlignment="1">
      <alignment horizontal="center"/>
    </xf>
    <xf numFmtId="9" fontId="7" fillId="19" borderId="37" xfId="0" applyNumberFormat="1" applyFont="1" applyFill="1" applyBorder="1" applyAlignment="1">
      <alignment horizontal="center"/>
    </xf>
    <xf numFmtId="0" fontId="21" fillId="21" borderId="1" xfId="0" applyFont="1" applyFill="1" applyBorder="1" applyAlignment="1">
      <alignment horizontal="center"/>
    </xf>
    <xf numFmtId="0" fontId="21" fillId="21" borderId="1" xfId="0" applyFont="1" applyFill="1" applyBorder="1" applyAlignment="1"/>
    <xf numFmtId="0" fontId="21" fillId="21" borderId="34" xfId="0" applyFont="1" applyFill="1" applyBorder="1" applyAlignment="1">
      <alignment horizontal="center"/>
    </xf>
    <xf numFmtId="0" fontId="21" fillId="21" borderId="33" xfId="0" applyFont="1" applyFill="1" applyBorder="1" applyAlignment="1">
      <alignment horizontal="center"/>
    </xf>
    <xf numFmtId="166" fontId="37" fillId="20" borderId="1" xfId="0" applyNumberFormat="1" applyFont="1" applyFill="1" applyBorder="1" applyAlignment="1">
      <alignment horizontal="center"/>
    </xf>
    <xf numFmtId="166" fontId="37" fillId="20" borderId="35" xfId="0" applyNumberFormat="1" applyFont="1" applyFill="1" applyBorder="1" applyAlignment="1">
      <alignment horizontal="center"/>
    </xf>
    <xf numFmtId="9" fontId="4" fillId="21" borderId="35" xfId="3" applyFont="1" applyFill="1" applyBorder="1" applyAlignment="1">
      <alignment horizontal="center"/>
    </xf>
    <xf numFmtId="9" fontId="4" fillId="21" borderId="33" xfId="3" applyFont="1" applyFill="1" applyBorder="1" applyAlignment="1">
      <alignment horizontal="center"/>
    </xf>
    <xf numFmtId="167" fontId="4" fillId="21" borderId="33" xfId="0" applyNumberFormat="1" applyFont="1" applyFill="1" applyBorder="1" applyAlignment="1">
      <alignment horizontal="center"/>
    </xf>
    <xf numFmtId="167" fontId="4" fillId="21" borderId="37" xfId="0" applyNumberFormat="1" applyFont="1" applyFill="1" applyBorder="1" applyAlignment="1">
      <alignment horizontal="center"/>
    </xf>
    <xf numFmtId="9" fontId="10" fillId="21" borderId="33" xfId="3" applyFont="1" applyFill="1" applyBorder="1" applyAlignment="1">
      <alignment horizontal="center"/>
    </xf>
    <xf numFmtId="9" fontId="4" fillId="21" borderId="37" xfId="0" applyNumberFormat="1" applyFont="1" applyFill="1" applyBorder="1" applyAlignment="1">
      <alignment horizontal="center"/>
    </xf>
    <xf numFmtId="9" fontId="11" fillId="19" borderId="35" xfId="3" applyFont="1" applyFill="1" applyBorder="1" applyAlignment="1">
      <alignment horizontal="center"/>
    </xf>
    <xf numFmtId="9" fontId="10" fillId="21" borderId="35" xfId="3" applyFont="1" applyFill="1" applyBorder="1" applyAlignment="1">
      <alignment horizontal="center"/>
    </xf>
    <xf numFmtId="0" fontId="8" fillId="0" borderId="1" xfId="0" applyFont="1" applyBorder="1" applyAlignment="1">
      <alignment horizontal="center"/>
    </xf>
    <xf numFmtId="0" fontId="8" fillId="0" borderId="1" xfId="0" applyFont="1" applyBorder="1" applyAlignment="1"/>
    <xf numFmtId="0" fontId="8" fillId="0" borderId="34" xfId="0" applyFont="1" applyBorder="1" applyAlignment="1">
      <alignment horizontal="center"/>
    </xf>
    <xf numFmtId="3" fontId="7" fillId="0" borderId="33" xfId="0" applyNumberFormat="1" applyFont="1" applyBorder="1" applyAlignment="1">
      <alignment horizontal="center"/>
    </xf>
    <xf numFmtId="166" fontId="36" fillId="0" borderId="1" xfId="0" applyNumberFormat="1" applyFont="1" applyBorder="1" applyAlignment="1">
      <alignment horizontal="center"/>
    </xf>
    <xf numFmtId="166" fontId="36" fillId="0" borderId="35" xfId="0" applyNumberFormat="1" applyFont="1" applyBorder="1" applyAlignment="1">
      <alignment horizontal="center"/>
    </xf>
    <xf numFmtId="9" fontId="7" fillId="0" borderId="35" xfId="3" applyFont="1" applyBorder="1" applyAlignment="1">
      <alignment horizontal="center"/>
    </xf>
    <xf numFmtId="9" fontId="7" fillId="0" borderId="33" xfId="3" applyFont="1" applyBorder="1" applyAlignment="1">
      <alignment horizontal="center"/>
    </xf>
    <xf numFmtId="9" fontId="8" fillId="0" borderId="1" xfId="0" applyNumberFormat="1" applyFont="1" applyBorder="1" applyAlignment="1">
      <alignment horizontal="center"/>
    </xf>
    <xf numFmtId="167" fontId="7" fillId="0" borderId="33" xfId="0" applyNumberFormat="1" applyFont="1" applyBorder="1" applyAlignment="1">
      <alignment horizontal="center"/>
    </xf>
    <xf numFmtId="167" fontId="8" fillId="0" borderId="37" xfId="0" applyNumberFormat="1" applyFont="1" applyBorder="1" applyAlignment="1">
      <alignment horizontal="center"/>
    </xf>
    <xf numFmtId="164" fontId="7" fillId="0" borderId="35" xfId="0" applyNumberFormat="1" applyFont="1" applyBorder="1" applyAlignment="1">
      <alignment horizontal="center"/>
    </xf>
    <xf numFmtId="0" fontId="21" fillId="21" borderId="41" xfId="0" applyFont="1" applyFill="1" applyBorder="1" applyAlignment="1">
      <alignment horizontal="center"/>
    </xf>
    <xf numFmtId="0" fontId="21" fillId="21" borderId="41" xfId="0" applyFont="1" applyFill="1" applyBorder="1" applyAlignment="1"/>
    <xf numFmtId="0" fontId="21" fillId="21" borderId="44" xfId="0" applyFont="1" applyFill="1" applyBorder="1" applyAlignment="1">
      <alignment horizontal="center"/>
    </xf>
    <xf numFmtId="0" fontId="21" fillId="21" borderId="40" xfId="0" applyFont="1" applyFill="1" applyBorder="1" applyAlignment="1">
      <alignment horizontal="center"/>
    </xf>
    <xf numFmtId="166" fontId="37" fillId="20" borderId="41" xfId="0" applyNumberFormat="1" applyFont="1" applyFill="1" applyBorder="1" applyAlignment="1">
      <alignment horizontal="center"/>
    </xf>
    <xf numFmtId="166" fontId="37" fillId="20" borderId="42" xfId="0" applyNumberFormat="1" applyFont="1" applyFill="1" applyBorder="1" applyAlignment="1">
      <alignment horizontal="center"/>
    </xf>
    <xf numFmtId="167" fontId="4" fillId="21" borderId="42" xfId="0" applyNumberFormat="1" applyFont="1" applyFill="1" applyBorder="1" applyAlignment="1">
      <alignment horizontal="center"/>
    </xf>
    <xf numFmtId="9" fontId="4" fillId="21" borderId="42" xfId="3" applyFont="1" applyFill="1" applyBorder="1" applyAlignment="1">
      <alignment horizontal="center"/>
    </xf>
    <xf numFmtId="9" fontId="4" fillId="21" borderId="40" xfId="3" applyFont="1" applyFill="1" applyBorder="1" applyAlignment="1">
      <alignment horizontal="center"/>
    </xf>
    <xf numFmtId="167" fontId="4" fillId="21" borderId="40" xfId="0" applyNumberFormat="1" applyFont="1" applyFill="1" applyBorder="1" applyAlignment="1">
      <alignment horizontal="center"/>
    </xf>
    <xf numFmtId="167" fontId="4" fillId="21" borderId="48" xfId="0" applyNumberFormat="1" applyFont="1" applyFill="1" applyBorder="1" applyAlignment="1">
      <alignment horizontal="center"/>
    </xf>
    <xf numFmtId="0" fontId="10" fillId="21" borderId="42" xfId="0" applyFont="1" applyFill="1" applyBorder="1" applyAlignment="1">
      <alignment horizontal="center"/>
    </xf>
    <xf numFmtId="9" fontId="4" fillId="21" borderId="48" xfId="0" applyNumberFormat="1" applyFont="1" applyFill="1" applyBorder="1" applyAlignment="1">
      <alignment horizontal="center"/>
    </xf>
    <xf numFmtId="164" fontId="11" fillId="19" borderId="33" xfId="0" applyNumberFormat="1" applyFont="1" applyFill="1" applyBorder="1" applyAlignment="1">
      <alignment horizontal="center"/>
    </xf>
    <xf numFmtId="164" fontId="11" fillId="19" borderId="1" xfId="0" applyNumberFormat="1" applyFont="1" applyFill="1" applyBorder="1" applyAlignment="1">
      <alignment horizontal="center"/>
    </xf>
    <xf numFmtId="164" fontId="11" fillId="0" borderId="35" xfId="0" applyNumberFormat="1" applyFont="1" applyBorder="1" applyAlignment="1">
      <alignment horizontal="center"/>
    </xf>
    <xf numFmtId="167" fontId="10" fillId="21" borderId="35" xfId="0" applyNumberFormat="1" applyFont="1" applyFill="1" applyBorder="1" applyAlignment="1">
      <alignment horizontal="center"/>
    </xf>
    <xf numFmtId="167" fontId="10" fillId="21" borderId="37" xfId="0" applyNumberFormat="1" applyFont="1" applyFill="1" applyBorder="1" applyAlignment="1">
      <alignment horizontal="center"/>
    </xf>
    <xf numFmtId="167" fontId="10" fillId="21" borderId="33" xfId="0" applyNumberFormat="1" applyFont="1" applyFill="1" applyBorder="1" applyAlignment="1">
      <alignment horizontal="center"/>
    </xf>
    <xf numFmtId="167" fontId="11" fillId="19" borderId="35" xfId="0" applyNumberFormat="1" applyFont="1" applyFill="1" applyBorder="1" applyAlignment="1">
      <alignment horizontal="center"/>
    </xf>
    <xf numFmtId="3" fontId="11" fillId="19" borderId="33" xfId="0" applyNumberFormat="1" applyFont="1" applyFill="1" applyBorder="1" applyAlignment="1">
      <alignment horizontal="center"/>
    </xf>
    <xf numFmtId="167" fontId="10" fillId="21" borderId="42" xfId="0" applyNumberFormat="1" applyFont="1" applyFill="1" applyBorder="1" applyAlignment="1">
      <alignment horizontal="center"/>
    </xf>
    <xf numFmtId="9" fontId="10" fillId="21" borderId="42" xfId="3" applyFont="1" applyFill="1" applyBorder="1" applyAlignment="1">
      <alignment horizontal="center"/>
    </xf>
    <xf numFmtId="0" fontId="8" fillId="19" borderId="13" xfId="0" applyFont="1" applyFill="1" applyBorder="1" applyAlignment="1">
      <alignment horizontal="center"/>
    </xf>
    <xf numFmtId="0" fontId="8" fillId="19" borderId="30" xfId="0" applyFont="1" applyFill="1" applyBorder="1" applyAlignment="1">
      <alignment horizontal="left"/>
    </xf>
    <xf numFmtId="0" fontId="8" fillId="19" borderId="14" xfId="0" applyFont="1" applyFill="1" applyBorder="1" applyAlignment="1">
      <alignment horizontal="center"/>
    </xf>
    <xf numFmtId="3" fontId="8" fillId="18" borderId="13" xfId="0" applyNumberFormat="1" applyFont="1" applyFill="1" applyBorder="1" applyAlignment="1">
      <alignment horizontal="center"/>
    </xf>
    <xf numFmtId="9" fontId="8" fillId="18" borderId="30" xfId="0" applyNumberFormat="1" applyFont="1" applyFill="1" applyBorder="1" applyAlignment="1">
      <alignment horizontal="center"/>
    </xf>
    <xf numFmtId="0" fontId="8" fillId="18" borderId="30" xfId="0" applyFont="1" applyFill="1" applyBorder="1" applyAlignment="1">
      <alignment horizontal="center"/>
    </xf>
    <xf numFmtId="166" fontId="8" fillId="18" borderId="38" xfId="0" applyNumberFormat="1" applyFont="1" applyFill="1" applyBorder="1" applyAlignment="1">
      <alignment horizontal="center"/>
    </xf>
    <xf numFmtId="167" fontId="8" fillId="19" borderId="30" xfId="0" applyNumberFormat="1" applyFont="1" applyFill="1" applyBorder="1" applyAlignment="1">
      <alignment horizontal="center"/>
    </xf>
    <xf numFmtId="0" fontId="8" fillId="19" borderId="30" xfId="0" applyFont="1" applyFill="1" applyBorder="1" applyAlignment="1">
      <alignment horizontal="center"/>
    </xf>
    <xf numFmtId="167" fontId="8" fillId="19" borderId="14" xfId="0" applyNumberFormat="1" applyFont="1" applyFill="1" applyBorder="1" applyAlignment="1">
      <alignment horizontal="center"/>
    </xf>
    <xf numFmtId="0" fontId="8" fillId="19" borderId="51" xfId="0" applyFont="1" applyFill="1" applyBorder="1" applyAlignment="1">
      <alignment horizontal="center"/>
    </xf>
    <xf numFmtId="1" fontId="8" fillId="18" borderId="13" xfId="0" applyNumberFormat="1" applyFont="1" applyFill="1" applyBorder="1" applyAlignment="1">
      <alignment horizontal="center"/>
    </xf>
    <xf numFmtId="9" fontId="8" fillId="19" borderId="38" xfId="3" applyFont="1" applyFill="1" applyBorder="1" applyAlignment="1">
      <alignment horizontal="center"/>
    </xf>
    <xf numFmtId="9" fontId="8" fillId="18" borderId="13" xfId="0" applyNumberFormat="1" applyFont="1" applyFill="1" applyBorder="1" applyAlignment="1">
      <alignment horizontal="center"/>
    </xf>
    <xf numFmtId="0" fontId="11" fillId="19" borderId="51" xfId="0" applyFont="1" applyFill="1" applyBorder="1" applyAlignment="1">
      <alignment horizontal="center"/>
    </xf>
    <xf numFmtId="0" fontId="11" fillId="18" borderId="30" xfId="0" applyFont="1" applyFill="1" applyBorder="1" applyAlignment="1">
      <alignment horizontal="center"/>
    </xf>
    <xf numFmtId="0" fontId="8" fillId="18" borderId="14" xfId="0" applyFont="1" applyFill="1" applyBorder="1" applyAlignment="1">
      <alignment horizontal="center"/>
    </xf>
    <xf numFmtId="9" fontId="11" fillId="18" borderId="26" xfId="0" applyNumberFormat="1" applyFont="1" applyFill="1" applyBorder="1" applyAlignment="1">
      <alignment horizontal="center"/>
    </xf>
    <xf numFmtId="9" fontId="11" fillId="19" borderId="27" xfId="0" applyNumberFormat="1" applyFont="1" applyFill="1" applyBorder="1" applyAlignment="1">
      <alignment horizontal="center"/>
    </xf>
    <xf numFmtId="9" fontId="8" fillId="19" borderId="27" xfId="0" applyNumberFormat="1" applyFont="1" applyFill="1" applyBorder="1" applyAlignment="1">
      <alignment horizontal="center"/>
    </xf>
    <xf numFmtId="167" fontId="8" fillId="19" borderId="29" xfId="0" applyNumberFormat="1" applyFont="1" applyFill="1" applyBorder="1" applyAlignment="1">
      <alignment horizontal="center"/>
    </xf>
    <xf numFmtId="167" fontId="8" fillId="19" borderId="51" xfId="0" applyNumberFormat="1" applyFont="1" applyFill="1" applyBorder="1" applyAlignment="1">
      <alignment horizontal="center"/>
    </xf>
    <xf numFmtId="167" fontId="8" fillId="19" borderId="13" xfId="0" applyNumberFormat="1" applyFont="1" applyFill="1" applyBorder="1" applyAlignment="1">
      <alignment horizontal="center"/>
    </xf>
    <xf numFmtId="0" fontId="11" fillId="18" borderId="13" xfId="0" applyFont="1" applyFill="1" applyBorder="1" applyAlignment="1">
      <alignment horizontal="center"/>
    </xf>
    <xf numFmtId="0" fontId="11" fillId="19" borderId="14" xfId="0" applyFont="1" applyFill="1" applyBorder="1" applyAlignment="1">
      <alignment horizontal="center"/>
    </xf>
    <xf numFmtId="0" fontId="8" fillId="18" borderId="51" xfId="0" applyFont="1" applyFill="1" applyBorder="1" applyAlignment="1">
      <alignment horizontal="center"/>
    </xf>
    <xf numFmtId="0" fontId="8" fillId="19" borderId="38" xfId="0" applyFont="1" applyFill="1" applyBorder="1" applyAlignment="1">
      <alignment horizontal="center"/>
    </xf>
    <xf numFmtId="9" fontId="8" fillId="19" borderId="14" xfId="3" applyFont="1" applyFill="1" applyBorder="1" applyAlignment="1">
      <alignment horizontal="center"/>
    </xf>
    <xf numFmtId="9" fontId="11" fillId="19" borderId="13" xfId="3" applyFont="1" applyFill="1" applyBorder="1" applyAlignment="1">
      <alignment horizontal="center"/>
    </xf>
    <xf numFmtId="9" fontId="8" fillId="18" borderId="39" xfId="0" applyNumberFormat="1" applyFont="1" applyFill="1" applyBorder="1" applyAlignment="1">
      <alignment horizontal="center"/>
    </xf>
    <xf numFmtId="0" fontId="8" fillId="0" borderId="33" xfId="0" applyFont="1" applyFill="1" applyBorder="1" applyAlignment="1">
      <alignment horizontal="center"/>
    </xf>
    <xf numFmtId="0" fontId="8" fillId="0" borderId="1" xfId="0" applyFont="1" applyFill="1" applyBorder="1" applyAlignment="1">
      <alignment horizontal="left"/>
    </xf>
    <xf numFmtId="0" fontId="8" fillId="0" borderId="35" xfId="0" applyFont="1" applyFill="1" applyBorder="1" applyAlignment="1">
      <alignment horizontal="center"/>
    </xf>
    <xf numFmtId="0" fontId="21" fillId="21" borderId="1" xfId="0" applyFont="1" applyFill="1" applyBorder="1" applyAlignment="1">
      <alignment horizontal="left"/>
    </xf>
    <xf numFmtId="0" fontId="21" fillId="21" borderId="35" xfId="0" applyFont="1" applyFill="1" applyBorder="1" applyAlignment="1">
      <alignment horizontal="center"/>
    </xf>
    <xf numFmtId="0" fontId="21" fillId="20" borderId="1" xfId="0" applyFont="1" applyFill="1" applyBorder="1" applyAlignment="1">
      <alignment horizontal="center"/>
    </xf>
    <xf numFmtId="166" fontId="21" fillId="20" borderId="34" xfId="0" applyNumberFormat="1" applyFont="1" applyFill="1" applyBorder="1" applyAlignment="1">
      <alignment horizontal="center"/>
    </xf>
    <xf numFmtId="167" fontId="21" fillId="21" borderId="1" xfId="0" applyNumberFormat="1" applyFont="1" applyFill="1" applyBorder="1" applyAlignment="1">
      <alignment horizontal="center"/>
    </xf>
    <xf numFmtId="167" fontId="21" fillId="21" borderId="35" xfId="0" applyNumberFormat="1" applyFont="1" applyFill="1" applyBorder="1" applyAlignment="1">
      <alignment horizontal="center"/>
    </xf>
    <xf numFmtId="0" fontId="21" fillId="21" borderId="36" xfId="0" applyFont="1" applyFill="1" applyBorder="1" applyAlignment="1">
      <alignment horizontal="center"/>
    </xf>
    <xf numFmtId="9" fontId="21" fillId="21" borderId="34" xfId="3" applyFont="1" applyFill="1" applyBorder="1" applyAlignment="1">
      <alignment horizontal="center"/>
    </xf>
    <xf numFmtId="9" fontId="21" fillId="20" borderId="33" xfId="0" applyNumberFormat="1" applyFont="1" applyFill="1" applyBorder="1" applyAlignment="1">
      <alignment horizontal="center"/>
    </xf>
    <xf numFmtId="0" fontId="21" fillId="20" borderId="35" xfId="0" applyFont="1" applyFill="1" applyBorder="1" applyAlignment="1">
      <alignment horizontal="center"/>
    </xf>
    <xf numFmtId="9" fontId="10" fillId="20" borderId="33" xfId="0" applyNumberFormat="1" applyFont="1" applyFill="1" applyBorder="1" applyAlignment="1">
      <alignment horizontal="center"/>
    </xf>
    <xf numFmtId="9" fontId="21" fillId="20" borderId="1" xfId="0" applyNumberFormat="1" applyFont="1" applyFill="1" applyBorder="1" applyAlignment="1">
      <alignment horizontal="center"/>
    </xf>
    <xf numFmtId="167" fontId="21" fillId="21" borderId="36" xfId="0" applyNumberFormat="1" applyFont="1" applyFill="1" applyBorder="1" applyAlignment="1">
      <alignment horizontal="center"/>
    </xf>
    <xf numFmtId="167" fontId="21" fillId="21" borderId="33" xfId="0" applyNumberFormat="1" applyFont="1" applyFill="1" applyBorder="1" applyAlignment="1">
      <alignment horizontal="center"/>
    </xf>
    <xf numFmtId="0" fontId="21" fillId="20" borderId="36" xfId="0" applyFont="1" applyFill="1" applyBorder="1" applyAlignment="1">
      <alignment horizontal="center"/>
    </xf>
    <xf numFmtId="9" fontId="21" fillId="21" borderId="35" xfId="3" applyFont="1" applyFill="1" applyBorder="1" applyAlignment="1">
      <alignment horizontal="center"/>
    </xf>
    <xf numFmtId="9" fontId="21" fillId="20" borderId="37" xfId="0" applyNumberFormat="1" applyFont="1" applyFill="1" applyBorder="1" applyAlignment="1">
      <alignment horizontal="center"/>
    </xf>
    <xf numFmtId="0" fontId="8" fillId="19" borderId="33" xfId="0" applyFont="1" applyFill="1" applyBorder="1" applyAlignment="1">
      <alignment horizontal="center"/>
    </xf>
    <xf numFmtId="0" fontId="8" fillId="19" borderId="1" xfId="0" applyFont="1" applyFill="1" applyBorder="1" applyAlignment="1">
      <alignment horizontal="left"/>
    </xf>
    <xf numFmtId="0" fontId="8" fillId="19" borderId="35" xfId="0" applyFont="1" applyFill="1" applyBorder="1" applyAlignment="1">
      <alignment horizontal="center"/>
    </xf>
    <xf numFmtId="3" fontId="8" fillId="18" borderId="33" xfId="0" applyNumberFormat="1" applyFont="1" applyFill="1" applyBorder="1" applyAlignment="1">
      <alignment horizontal="center"/>
    </xf>
    <xf numFmtId="0" fontId="8" fillId="18" borderId="1" xfId="0" applyFont="1" applyFill="1" applyBorder="1" applyAlignment="1">
      <alignment horizontal="center"/>
    </xf>
    <xf numFmtId="166" fontId="8" fillId="18" borderId="34" xfId="0" applyNumberFormat="1" applyFont="1" applyFill="1" applyBorder="1" applyAlignment="1">
      <alignment horizontal="center"/>
    </xf>
    <xf numFmtId="167" fontId="8" fillId="19" borderId="1" xfId="0" applyNumberFormat="1" applyFont="1" applyFill="1" applyBorder="1" applyAlignment="1">
      <alignment horizontal="center"/>
    </xf>
    <xf numFmtId="167" fontId="8" fillId="19" borderId="35" xfId="0" applyNumberFormat="1" applyFont="1" applyFill="1" applyBorder="1" applyAlignment="1">
      <alignment horizontal="center"/>
    </xf>
    <xf numFmtId="0" fontId="8" fillId="19" borderId="36" xfId="0" applyFont="1" applyFill="1" applyBorder="1" applyAlignment="1">
      <alignment horizontal="center"/>
    </xf>
    <xf numFmtId="9" fontId="8" fillId="19" borderId="34" xfId="3" applyFont="1" applyFill="1" applyBorder="1" applyAlignment="1">
      <alignment horizontal="center"/>
    </xf>
    <xf numFmtId="9" fontId="8" fillId="18" borderId="33" xfId="0" applyNumberFormat="1" applyFont="1" applyFill="1" applyBorder="1" applyAlignment="1">
      <alignment horizontal="center"/>
    </xf>
    <xf numFmtId="0" fontId="8" fillId="18" borderId="35" xfId="0" applyFont="1" applyFill="1" applyBorder="1" applyAlignment="1">
      <alignment horizontal="center"/>
    </xf>
    <xf numFmtId="9" fontId="11" fillId="18" borderId="33" xfId="0" applyNumberFormat="1" applyFont="1" applyFill="1" applyBorder="1" applyAlignment="1">
      <alignment horizontal="center"/>
    </xf>
    <xf numFmtId="9" fontId="8" fillId="19" borderId="1" xfId="0" applyNumberFormat="1" applyFont="1" applyFill="1" applyBorder="1" applyAlignment="1">
      <alignment horizontal="center"/>
    </xf>
    <xf numFmtId="167" fontId="8" fillId="19" borderId="36" xfId="0" applyNumberFormat="1" applyFont="1" applyFill="1" applyBorder="1" applyAlignment="1">
      <alignment horizontal="center"/>
    </xf>
    <xf numFmtId="167" fontId="8" fillId="19" borderId="33" xfId="0" applyNumberFormat="1" applyFont="1" applyFill="1" applyBorder="1" applyAlignment="1">
      <alignment horizontal="center"/>
    </xf>
    <xf numFmtId="0" fontId="8" fillId="18" borderId="33" xfId="0" applyFont="1" applyFill="1" applyBorder="1" applyAlignment="1">
      <alignment horizontal="center"/>
    </xf>
    <xf numFmtId="0" fontId="8" fillId="18" borderId="36" xfId="0" applyFont="1" applyFill="1" applyBorder="1" applyAlignment="1">
      <alignment horizontal="center"/>
    </xf>
    <xf numFmtId="9" fontId="8" fillId="19" borderId="35" xfId="3" applyFont="1" applyFill="1" applyBorder="1" applyAlignment="1">
      <alignment horizontal="center"/>
    </xf>
    <xf numFmtId="9" fontId="8" fillId="18" borderId="37" xfId="0" applyNumberFormat="1" applyFont="1" applyFill="1" applyBorder="1" applyAlignment="1">
      <alignment horizontal="center"/>
    </xf>
    <xf numFmtId="0" fontId="21" fillId="20" borderId="33" xfId="0" applyFont="1" applyFill="1" applyBorder="1" applyAlignment="1">
      <alignment horizontal="center"/>
    </xf>
    <xf numFmtId="166" fontId="11" fillId="18" borderId="34" xfId="0" applyNumberFormat="1" applyFont="1" applyFill="1" applyBorder="1" applyAlignment="1">
      <alignment horizontal="center"/>
    </xf>
    <xf numFmtId="0" fontId="11" fillId="19" borderId="36" xfId="0" applyFont="1" applyFill="1" applyBorder="1" applyAlignment="1">
      <alignment horizontal="center"/>
    </xf>
    <xf numFmtId="9" fontId="8" fillId="19" borderId="33" xfId="3" applyFont="1" applyFill="1" applyBorder="1" applyAlignment="1">
      <alignment horizontal="center"/>
    </xf>
    <xf numFmtId="0" fontId="8" fillId="0" borderId="33" xfId="0" applyFont="1" applyBorder="1" applyAlignment="1">
      <alignment horizontal="center"/>
    </xf>
    <xf numFmtId="0" fontId="8" fillId="0" borderId="1" xfId="0" applyFont="1" applyBorder="1" applyAlignment="1">
      <alignment horizontal="left"/>
    </xf>
    <xf numFmtId="0" fontId="8" fillId="0" borderId="35" xfId="0" applyFont="1" applyBorder="1" applyAlignment="1">
      <alignment horizontal="center"/>
    </xf>
    <xf numFmtId="166" fontId="8" fillId="0" borderId="34" xfId="0" applyNumberFormat="1" applyFont="1" applyBorder="1" applyAlignment="1">
      <alignment horizontal="center"/>
    </xf>
    <xf numFmtId="0" fontId="8" fillId="0" borderId="36" xfId="0" applyFont="1" applyBorder="1" applyAlignment="1">
      <alignment horizontal="center"/>
    </xf>
    <xf numFmtId="167" fontId="8" fillId="0" borderId="1" xfId="0" applyNumberFormat="1" applyFont="1" applyBorder="1" applyAlignment="1">
      <alignment horizontal="center"/>
    </xf>
    <xf numFmtId="9" fontId="8" fillId="0" borderId="34" xfId="3" applyFont="1" applyBorder="1" applyAlignment="1">
      <alignment horizontal="center"/>
    </xf>
    <xf numFmtId="9" fontId="8" fillId="0" borderId="33" xfId="0" applyNumberFormat="1" applyFont="1" applyBorder="1" applyAlignment="1">
      <alignment horizontal="center"/>
    </xf>
    <xf numFmtId="167" fontId="8" fillId="0" borderId="35" xfId="0" applyNumberFormat="1" applyFont="1" applyBorder="1" applyAlignment="1">
      <alignment horizontal="center"/>
    </xf>
    <xf numFmtId="167" fontId="8" fillId="0" borderId="33" xfId="0" applyNumberFormat="1" applyFont="1" applyBorder="1" applyAlignment="1">
      <alignment horizontal="center"/>
    </xf>
    <xf numFmtId="167" fontId="11" fillId="0" borderId="1" xfId="0" applyNumberFormat="1" applyFont="1" applyBorder="1" applyAlignment="1">
      <alignment horizontal="center"/>
    </xf>
    <xf numFmtId="167" fontId="11" fillId="0" borderId="35" xfId="0" applyNumberFormat="1" applyFont="1" applyBorder="1" applyAlignment="1">
      <alignment horizontal="center"/>
    </xf>
    <xf numFmtId="9" fontId="8" fillId="0" borderId="37" xfId="0" applyNumberFormat="1" applyFont="1" applyBorder="1" applyAlignment="1">
      <alignment horizontal="center"/>
    </xf>
    <xf numFmtId="0" fontId="11" fillId="0" borderId="34" xfId="0" applyFont="1" applyBorder="1" applyAlignment="1">
      <alignment horizontal="center"/>
    </xf>
    <xf numFmtId="0" fontId="8" fillId="0" borderId="37" xfId="0" applyFont="1" applyBorder="1" applyAlignment="1">
      <alignment horizontal="center"/>
    </xf>
    <xf numFmtId="166" fontId="10" fillId="20" borderId="34" xfId="0" applyNumberFormat="1" applyFont="1" applyFill="1" applyBorder="1" applyAlignment="1">
      <alignment horizontal="center"/>
    </xf>
    <xf numFmtId="167" fontId="10" fillId="21" borderId="36" xfId="0" applyNumberFormat="1" applyFont="1" applyFill="1" applyBorder="1" applyAlignment="1">
      <alignment horizontal="center"/>
    </xf>
    <xf numFmtId="0" fontId="10" fillId="20" borderId="36" xfId="0" applyFont="1" applyFill="1" applyBorder="1" applyAlignment="1">
      <alignment horizontal="center"/>
    </xf>
    <xf numFmtId="9" fontId="21" fillId="21" borderId="33" xfId="3" applyFont="1" applyFill="1" applyBorder="1" applyAlignment="1">
      <alignment horizontal="center"/>
    </xf>
    <xf numFmtId="167" fontId="8" fillId="0" borderId="36" xfId="0" applyNumberFormat="1" applyFont="1" applyBorder="1" applyAlignment="1">
      <alignment horizontal="center"/>
    </xf>
    <xf numFmtId="0" fontId="21" fillId="21" borderId="41" xfId="0" applyFont="1" applyFill="1" applyBorder="1" applyAlignment="1">
      <alignment horizontal="left"/>
    </xf>
    <xf numFmtId="0" fontId="21" fillId="21" borderId="42" xfId="0" applyFont="1" applyFill="1" applyBorder="1" applyAlignment="1">
      <alignment horizontal="center"/>
    </xf>
    <xf numFmtId="0" fontId="21" fillId="20" borderId="41" xfId="0" applyFont="1" applyFill="1" applyBorder="1" applyAlignment="1">
      <alignment horizontal="center"/>
    </xf>
    <xf numFmtId="166" fontId="21" fillId="20" borderId="44" xfId="0" applyNumberFormat="1" applyFont="1" applyFill="1" applyBorder="1" applyAlignment="1">
      <alignment horizontal="center"/>
    </xf>
    <xf numFmtId="167" fontId="21" fillId="21" borderId="41" xfId="0" applyNumberFormat="1" applyFont="1" applyFill="1" applyBorder="1" applyAlignment="1">
      <alignment horizontal="center"/>
    </xf>
    <xf numFmtId="167" fontId="21" fillId="21" borderId="42" xfId="0" applyNumberFormat="1" applyFont="1" applyFill="1" applyBorder="1" applyAlignment="1">
      <alignment horizontal="center"/>
    </xf>
    <xf numFmtId="0" fontId="21" fillId="21" borderId="43" xfId="0" applyFont="1" applyFill="1" applyBorder="1" applyAlignment="1">
      <alignment horizontal="center"/>
    </xf>
    <xf numFmtId="9" fontId="21" fillId="21" borderId="44" xfId="3" applyFont="1" applyFill="1" applyBorder="1" applyAlignment="1">
      <alignment horizontal="center"/>
    </xf>
    <xf numFmtId="9" fontId="21" fillId="20" borderId="40" xfId="0" applyNumberFormat="1" applyFont="1" applyFill="1" applyBorder="1" applyAlignment="1">
      <alignment horizontal="center"/>
    </xf>
    <xf numFmtId="0" fontId="10" fillId="21" borderId="43" xfId="0" applyFont="1" applyFill="1" applyBorder="1" applyAlignment="1">
      <alignment horizontal="center"/>
    </xf>
    <xf numFmtId="0" fontId="21" fillId="20" borderId="42" xfId="0" applyFont="1" applyFill="1" applyBorder="1" applyAlignment="1">
      <alignment horizontal="center"/>
    </xf>
    <xf numFmtId="9" fontId="10" fillId="20" borderId="41" xfId="0" applyNumberFormat="1" applyFont="1" applyFill="1" applyBorder="1" applyAlignment="1">
      <alignment horizontal="center"/>
    </xf>
    <xf numFmtId="9" fontId="21" fillId="20" borderId="41" xfId="0" applyNumberFormat="1" applyFont="1" applyFill="1" applyBorder="1" applyAlignment="1">
      <alignment horizontal="center"/>
    </xf>
    <xf numFmtId="167" fontId="21" fillId="21" borderId="43" xfId="0" applyNumberFormat="1" applyFont="1" applyFill="1" applyBorder="1" applyAlignment="1">
      <alignment horizontal="center"/>
    </xf>
    <xf numFmtId="167" fontId="10" fillId="21" borderId="40" xfId="0" applyNumberFormat="1" applyFont="1" applyFill="1" applyBorder="1" applyAlignment="1">
      <alignment horizontal="center"/>
    </xf>
    <xf numFmtId="0" fontId="10" fillId="20" borderId="40" xfId="0" applyFont="1" applyFill="1" applyBorder="1" applyAlignment="1">
      <alignment horizontal="center"/>
    </xf>
    <xf numFmtId="0" fontId="21" fillId="20" borderId="43" xfId="0" applyFont="1" applyFill="1" applyBorder="1" applyAlignment="1">
      <alignment horizontal="center"/>
    </xf>
    <xf numFmtId="9" fontId="21" fillId="21" borderId="40" xfId="3" applyFont="1" applyFill="1" applyBorder="1" applyAlignment="1">
      <alignment horizontal="center"/>
    </xf>
    <xf numFmtId="9" fontId="21" fillId="21" borderId="42" xfId="3" applyFont="1" applyFill="1" applyBorder="1" applyAlignment="1">
      <alignment horizontal="center"/>
    </xf>
    <xf numFmtId="9" fontId="21" fillId="20" borderId="48" xfId="0" applyNumberFormat="1" applyFont="1" applyFill="1" applyBorder="1" applyAlignment="1">
      <alignment horizontal="center"/>
    </xf>
    <xf numFmtId="0" fontId="8" fillId="0" borderId="13" xfId="0" applyFont="1" applyFill="1" applyBorder="1" applyAlignment="1">
      <alignment horizontal="center"/>
    </xf>
    <xf numFmtId="0" fontId="8" fillId="0" borderId="14" xfId="0" applyFont="1" applyFill="1" applyBorder="1" applyAlignment="1">
      <alignment horizontal="center"/>
    </xf>
    <xf numFmtId="0" fontId="8" fillId="0" borderId="29" xfId="0" applyFont="1" applyFill="1" applyBorder="1" applyAlignment="1">
      <alignment horizontal="center"/>
    </xf>
    <xf numFmtId="0" fontId="8" fillId="0" borderId="26" xfId="0" applyFont="1" applyFill="1" applyBorder="1" applyAlignment="1">
      <alignment horizontal="center"/>
    </xf>
    <xf numFmtId="3" fontId="8" fillId="19" borderId="33" xfId="0" applyNumberFormat="1" applyFont="1" applyFill="1" applyBorder="1" applyAlignment="1">
      <alignment horizontal="center"/>
    </xf>
    <xf numFmtId="166" fontId="38" fillId="18" borderId="1" xfId="0" applyNumberFormat="1" applyFont="1" applyFill="1" applyBorder="1" applyAlignment="1">
      <alignment horizontal="center"/>
    </xf>
    <xf numFmtId="166" fontId="39" fillId="19" borderId="1" xfId="0" applyNumberFormat="1" applyFont="1" applyFill="1" applyBorder="1" applyAlignment="1">
      <alignment horizontal="center"/>
    </xf>
    <xf numFmtId="166" fontId="38" fillId="18" borderId="34" xfId="0" applyNumberFormat="1" applyFont="1" applyFill="1" applyBorder="1" applyAlignment="1">
      <alignment horizontal="center"/>
    </xf>
    <xf numFmtId="9" fontId="8" fillId="19" borderId="46" xfId="3" applyFont="1" applyFill="1" applyBorder="1" applyAlignment="1">
      <alignment horizontal="center"/>
    </xf>
    <xf numFmtId="9" fontId="38" fillId="18" borderId="33" xfId="0" applyNumberFormat="1" applyFont="1" applyFill="1" applyBorder="1" applyAlignment="1">
      <alignment horizontal="center"/>
    </xf>
    <xf numFmtId="9" fontId="8" fillId="19" borderId="33" xfId="0" applyNumberFormat="1" applyFont="1" applyFill="1" applyBorder="1" applyAlignment="1">
      <alignment horizontal="center"/>
    </xf>
    <xf numFmtId="167" fontId="8" fillId="19" borderId="49" xfId="0" applyNumberFormat="1" applyFont="1" applyFill="1" applyBorder="1" applyAlignment="1">
      <alignment horizontal="center"/>
    </xf>
    <xf numFmtId="164" fontId="8" fillId="19" borderId="1" xfId="0" applyNumberFormat="1" applyFont="1" applyFill="1" applyBorder="1" applyAlignment="1">
      <alignment horizontal="center"/>
    </xf>
    <xf numFmtId="164" fontId="8" fillId="19" borderId="35" xfId="0" applyNumberFormat="1" applyFont="1" applyFill="1" applyBorder="1" applyAlignment="1">
      <alignment horizontal="center"/>
    </xf>
    <xf numFmtId="9" fontId="8" fillId="19" borderId="36" xfId="3" applyFont="1" applyFill="1" applyBorder="1" applyAlignment="1">
      <alignment horizontal="center"/>
    </xf>
    <xf numFmtId="9" fontId="8" fillId="19" borderId="49" xfId="0" applyNumberFormat="1" applyFont="1" applyFill="1" applyBorder="1" applyAlignment="1">
      <alignment horizontal="center"/>
    </xf>
    <xf numFmtId="3" fontId="8" fillId="0" borderId="33" xfId="0" applyNumberFormat="1" applyFont="1" applyBorder="1" applyAlignment="1">
      <alignment horizontal="center"/>
    </xf>
    <xf numFmtId="166" fontId="38" fillId="0" borderId="1" xfId="0" applyNumberFormat="1" applyFont="1" applyBorder="1" applyAlignment="1">
      <alignment horizontal="center"/>
    </xf>
    <xf numFmtId="166" fontId="38" fillId="0" borderId="34" xfId="0" applyNumberFormat="1" applyFont="1" applyBorder="1" applyAlignment="1">
      <alignment horizontal="center"/>
    </xf>
    <xf numFmtId="9" fontId="8" fillId="0" borderId="46" xfId="3" applyFont="1" applyBorder="1" applyAlignment="1">
      <alignment horizontal="center"/>
    </xf>
    <xf numFmtId="9" fontId="8" fillId="0" borderId="33" xfId="3" applyFont="1" applyBorder="1" applyAlignment="1">
      <alignment horizontal="center"/>
    </xf>
    <xf numFmtId="167" fontId="8" fillId="0" borderId="49" xfId="0" applyNumberFormat="1" applyFont="1" applyBorder="1" applyAlignment="1">
      <alignment horizontal="center"/>
    </xf>
    <xf numFmtId="167" fontId="11" fillId="0" borderId="33" xfId="0" applyNumberFormat="1" applyFont="1" applyBorder="1" applyAlignment="1">
      <alignment horizontal="center"/>
    </xf>
    <xf numFmtId="9" fontId="11" fillId="0" borderId="35" xfId="3" applyFont="1" applyBorder="1" applyAlignment="1">
      <alignment horizontal="center"/>
    </xf>
    <xf numFmtId="9" fontId="11" fillId="0" borderId="36" xfId="3" applyFont="1" applyBorder="1" applyAlignment="1">
      <alignment horizontal="center"/>
    </xf>
    <xf numFmtId="9" fontId="8" fillId="0" borderId="49" xfId="0" applyNumberFormat="1" applyFont="1" applyBorder="1" applyAlignment="1">
      <alignment horizontal="center"/>
    </xf>
    <xf numFmtId="164" fontId="8" fillId="0" borderId="1" xfId="0" applyNumberFormat="1" applyFont="1" applyBorder="1" applyAlignment="1">
      <alignment horizontal="center"/>
    </xf>
    <xf numFmtId="164" fontId="8" fillId="0" borderId="35" xfId="0" applyNumberFormat="1" applyFont="1" applyBorder="1" applyAlignment="1">
      <alignment horizontal="center"/>
    </xf>
    <xf numFmtId="9" fontId="8" fillId="0" borderId="35" xfId="3" applyFont="1" applyBorder="1" applyAlignment="1">
      <alignment horizontal="center"/>
    </xf>
    <xf numFmtId="9" fontId="8" fillId="0" borderId="36" xfId="3" applyFont="1" applyBorder="1" applyAlignment="1">
      <alignment horizontal="center"/>
    </xf>
    <xf numFmtId="166" fontId="40" fillId="20" borderId="1" xfId="0" applyNumberFormat="1" applyFont="1" applyFill="1" applyBorder="1" applyAlignment="1">
      <alignment horizontal="center"/>
    </xf>
    <xf numFmtId="166" fontId="41" fillId="20" borderId="1" xfId="0" applyNumberFormat="1" applyFont="1" applyFill="1" applyBorder="1" applyAlignment="1">
      <alignment horizontal="center"/>
    </xf>
    <xf numFmtId="166" fontId="40" fillId="20" borderId="34" xfId="0" applyNumberFormat="1" applyFont="1" applyFill="1" applyBorder="1" applyAlignment="1">
      <alignment horizontal="center"/>
    </xf>
    <xf numFmtId="9" fontId="21" fillId="21" borderId="46" xfId="3" applyFont="1" applyFill="1" applyBorder="1" applyAlignment="1">
      <alignment horizontal="center"/>
    </xf>
    <xf numFmtId="9" fontId="21" fillId="21" borderId="33" xfId="0" applyNumberFormat="1" applyFont="1" applyFill="1" applyBorder="1" applyAlignment="1">
      <alignment horizontal="center"/>
    </xf>
    <xf numFmtId="9" fontId="21" fillId="21" borderId="1" xfId="0" applyNumberFormat="1" applyFont="1" applyFill="1" applyBorder="1" applyAlignment="1">
      <alignment horizontal="center"/>
    </xf>
    <xf numFmtId="167" fontId="21" fillId="21" borderId="49" xfId="0" applyNumberFormat="1" applyFont="1" applyFill="1" applyBorder="1" applyAlignment="1">
      <alignment horizontal="center"/>
    </xf>
    <xf numFmtId="164" fontId="21" fillId="21" borderId="1" xfId="0" applyNumberFormat="1" applyFont="1" applyFill="1" applyBorder="1" applyAlignment="1">
      <alignment horizontal="center"/>
    </xf>
    <xf numFmtId="164" fontId="21" fillId="21" borderId="35" xfId="0" applyNumberFormat="1" applyFont="1" applyFill="1" applyBorder="1" applyAlignment="1">
      <alignment horizontal="center"/>
    </xf>
    <xf numFmtId="9" fontId="21" fillId="21" borderId="36" xfId="3" applyFont="1" applyFill="1" applyBorder="1" applyAlignment="1">
      <alignment horizontal="center"/>
    </xf>
    <xf numFmtId="9" fontId="21" fillId="21" borderId="49" xfId="0" applyNumberFormat="1" applyFont="1" applyFill="1" applyBorder="1" applyAlignment="1">
      <alignment horizontal="center"/>
    </xf>
    <xf numFmtId="0" fontId="11" fillId="0" borderId="36" xfId="0" applyFont="1" applyBorder="1" applyAlignment="1">
      <alignment horizontal="center"/>
    </xf>
    <xf numFmtId="166" fontId="39" fillId="18" borderId="1" xfId="0" applyNumberFormat="1" applyFont="1" applyFill="1" applyBorder="1" applyAlignment="1">
      <alignment horizontal="center"/>
    </xf>
    <xf numFmtId="166" fontId="39" fillId="18" borderId="34" xfId="0" applyNumberFormat="1" applyFont="1" applyFill="1" applyBorder="1" applyAlignment="1">
      <alignment horizontal="center"/>
    </xf>
    <xf numFmtId="166" fontId="41" fillId="20" borderId="34" xfId="0" applyNumberFormat="1" applyFont="1" applyFill="1" applyBorder="1" applyAlignment="1">
      <alignment horizontal="center"/>
    </xf>
    <xf numFmtId="3" fontId="8" fillId="19" borderId="23" xfId="0" applyNumberFormat="1" applyFont="1" applyFill="1" applyBorder="1" applyAlignment="1">
      <alignment horizontal="center"/>
    </xf>
    <xf numFmtId="9" fontId="8" fillId="19" borderId="20" xfId="0" applyNumberFormat="1" applyFont="1" applyFill="1" applyBorder="1" applyAlignment="1">
      <alignment horizontal="center"/>
    </xf>
    <xf numFmtId="0" fontId="21" fillId="21" borderId="64" xfId="0" applyFont="1" applyFill="1" applyBorder="1" applyAlignment="1">
      <alignment horizontal="center"/>
    </xf>
    <xf numFmtId="166" fontId="40" fillId="20" borderId="43" xfId="0" applyNumberFormat="1" applyFont="1" applyFill="1" applyBorder="1" applyAlignment="1">
      <alignment horizontal="center"/>
    </xf>
    <xf numFmtId="166" fontId="40" fillId="20" borderId="41" xfId="0" applyNumberFormat="1" applyFont="1" applyFill="1" applyBorder="1" applyAlignment="1">
      <alignment horizontal="center"/>
    </xf>
    <xf numFmtId="166" fontId="40" fillId="20" borderId="44" xfId="0" applyNumberFormat="1" applyFont="1" applyFill="1" applyBorder="1" applyAlignment="1">
      <alignment horizontal="center"/>
    </xf>
    <xf numFmtId="9" fontId="21" fillId="21" borderId="47" xfId="3" applyFont="1" applyFill="1" applyBorder="1" applyAlignment="1">
      <alignment horizontal="center"/>
    </xf>
    <xf numFmtId="9" fontId="21" fillId="21" borderId="40" xfId="0" applyNumberFormat="1" applyFont="1" applyFill="1" applyBorder="1" applyAlignment="1">
      <alignment horizontal="center"/>
    </xf>
    <xf numFmtId="9" fontId="10" fillId="21" borderId="41" xfId="3" applyFont="1" applyFill="1" applyBorder="1" applyAlignment="1">
      <alignment horizontal="center"/>
    </xf>
    <xf numFmtId="9" fontId="21" fillId="21" borderId="41" xfId="0" applyNumberFormat="1" applyFont="1" applyFill="1" applyBorder="1" applyAlignment="1">
      <alignment horizontal="center"/>
    </xf>
    <xf numFmtId="167" fontId="21" fillId="21" borderId="50" xfId="0" applyNumberFormat="1" applyFont="1" applyFill="1" applyBorder="1" applyAlignment="1">
      <alignment horizontal="center"/>
    </xf>
    <xf numFmtId="167" fontId="21" fillId="21" borderId="40" xfId="0" applyNumberFormat="1" applyFont="1" applyFill="1" applyBorder="1" applyAlignment="1">
      <alignment horizontal="center"/>
    </xf>
    <xf numFmtId="164" fontId="21" fillId="21" borderId="41" xfId="0" applyNumberFormat="1" applyFont="1" applyFill="1" applyBorder="1" applyAlignment="1">
      <alignment horizontal="center"/>
    </xf>
    <xf numFmtId="164" fontId="21" fillId="21" borderId="42" xfId="0" applyNumberFormat="1" applyFont="1" applyFill="1" applyBorder="1" applyAlignment="1">
      <alignment horizontal="center"/>
    </xf>
    <xf numFmtId="9" fontId="21" fillId="21" borderId="43" xfId="3" applyFont="1" applyFill="1" applyBorder="1" applyAlignment="1">
      <alignment horizontal="center"/>
    </xf>
    <xf numFmtId="9" fontId="21" fillId="21" borderId="50" xfId="0" applyNumberFormat="1" applyFont="1" applyFill="1" applyBorder="1" applyAlignment="1">
      <alignment horizontal="center"/>
    </xf>
    <xf numFmtId="0" fontId="8" fillId="19" borderId="26" xfId="0" applyFont="1" applyFill="1" applyBorder="1" applyAlignment="1">
      <alignment horizontal="center"/>
    </xf>
    <xf numFmtId="0" fontId="8" fillId="19" borderId="27" xfId="0" applyFont="1" applyFill="1" applyBorder="1" applyAlignment="1"/>
    <xf numFmtId="0" fontId="8" fillId="19" borderId="27" xfId="0" applyFont="1" applyFill="1" applyBorder="1" applyAlignment="1">
      <alignment horizontal="left"/>
    </xf>
    <xf numFmtId="0" fontId="8" fillId="19" borderId="29" xfId="0" applyFont="1" applyFill="1" applyBorder="1" applyAlignment="1">
      <alignment horizontal="center"/>
    </xf>
    <xf numFmtId="3" fontId="8" fillId="18" borderId="26" xfId="0" applyNumberFormat="1" applyFont="1" applyFill="1" applyBorder="1" applyAlignment="1">
      <alignment horizontal="center"/>
    </xf>
    <xf numFmtId="9" fontId="8" fillId="18" borderId="27" xfId="0" applyNumberFormat="1" applyFont="1" applyFill="1" applyBorder="1" applyAlignment="1">
      <alignment horizontal="center"/>
    </xf>
    <xf numFmtId="0" fontId="8" fillId="18" borderId="27" xfId="0" applyFont="1" applyFill="1" applyBorder="1" applyAlignment="1">
      <alignment horizontal="center"/>
    </xf>
    <xf numFmtId="0" fontId="8" fillId="18" borderId="28" xfId="0" applyFont="1" applyFill="1" applyBorder="1" applyAlignment="1">
      <alignment horizontal="center"/>
    </xf>
    <xf numFmtId="167" fontId="8" fillId="19" borderId="27" xfId="0" applyNumberFormat="1" applyFont="1" applyFill="1" applyBorder="1" applyAlignment="1">
      <alignment horizontal="center"/>
    </xf>
    <xf numFmtId="0" fontId="8" fillId="19" borderId="27" xfId="0" applyFont="1" applyFill="1" applyBorder="1" applyAlignment="1">
      <alignment horizontal="center"/>
    </xf>
    <xf numFmtId="9" fontId="8" fillId="19" borderId="29" xfId="3" applyFont="1" applyFill="1" applyBorder="1" applyAlignment="1">
      <alignment horizontal="center"/>
    </xf>
    <xf numFmtId="9" fontId="8" fillId="19" borderId="26" xfId="3" applyFont="1" applyFill="1" applyBorder="1" applyAlignment="1">
      <alignment horizontal="center"/>
    </xf>
    <xf numFmtId="9" fontId="8" fillId="18" borderId="26" xfId="0" applyNumberFormat="1" applyFont="1" applyFill="1" applyBorder="1" applyAlignment="1">
      <alignment horizontal="center"/>
    </xf>
    <xf numFmtId="167" fontId="8" fillId="19" borderId="31" xfId="0" applyNumberFormat="1" applyFont="1" applyFill="1" applyBorder="1" applyAlignment="1">
      <alignment horizontal="center"/>
    </xf>
    <xf numFmtId="164" fontId="8" fillId="19" borderId="26" xfId="0" applyNumberFormat="1" applyFont="1" applyFill="1" applyBorder="1" applyAlignment="1">
      <alignment horizontal="center"/>
    </xf>
    <xf numFmtId="164" fontId="8" fillId="19" borderId="27" xfId="0" applyNumberFormat="1" applyFont="1" applyFill="1" applyBorder="1" applyAlignment="1">
      <alignment horizontal="center"/>
    </xf>
    <xf numFmtId="164" fontId="8" fillId="19" borderId="29" xfId="0" applyNumberFormat="1" applyFont="1" applyFill="1" applyBorder="1" applyAlignment="1">
      <alignment horizontal="center"/>
    </xf>
    <xf numFmtId="0" fontId="8" fillId="18" borderId="26" xfId="0" applyFont="1" applyFill="1" applyBorder="1" applyAlignment="1">
      <alignment horizontal="center"/>
    </xf>
    <xf numFmtId="0" fontId="11" fillId="19" borderId="29" xfId="0" applyFont="1" applyFill="1" applyBorder="1" applyAlignment="1">
      <alignment horizontal="center"/>
    </xf>
    <xf numFmtId="14" fontId="8" fillId="19" borderId="26" xfId="0" applyNumberFormat="1" applyFont="1" applyFill="1" applyBorder="1" applyAlignment="1">
      <alignment horizontal="center"/>
    </xf>
    <xf numFmtId="9" fontId="8" fillId="19" borderId="28" xfId="3" applyFont="1" applyFill="1" applyBorder="1" applyAlignment="1">
      <alignment horizontal="center"/>
    </xf>
    <xf numFmtId="9" fontId="11" fillId="19" borderId="26" xfId="3" applyFont="1" applyFill="1" applyBorder="1" applyAlignment="1">
      <alignment horizontal="center"/>
    </xf>
    <xf numFmtId="9" fontId="11" fillId="19" borderId="27" xfId="3" applyFont="1" applyFill="1" applyBorder="1" applyAlignment="1">
      <alignment horizontal="center"/>
    </xf>
    <xf numFmtId="9" fontId="8" fillId="18" borderId="32" xfId="0" applyNumberFormat="1" applyFont="1" applyFill="1" applyBorder="1" applyAlignment="1">
      <alignment horizontal="center"/>
    </xf>
    <xf numFmtId="0" fontId="21" fillId="20" borderId="34" xfId="0" applyFont="1" applyFill="1" applyBorder="1" applyAlignment="1">
      <alignment horizontal="center"/>
    </xf>
    <xf numFmtId="164" fontId="21" fillId="21" borderId="33" xfId="0" applyNumberFormat="1" applyFont="1" applyFill="1" applyBorder="1" applyAlignment="1">
      <alignment horizontal="center"/>
    </xf>
    <xf numFmtId="14" fontId="21" fillId="21" borderId="33" xfId="0" applyNumberFormat="1" applyFont="1" applyFill="1" applyBorder="1" applyAlignment="1">
      <alignment horizontal="center"/>
    </xf>
    <xf numFmtId="0" fontId="8" fillId="18" borderId="34" xfId="0" applyFont="1" applyFill="1" applyBorder="1" applyAlignment="1">
      <alignment horizontal="center"/>
    </xf>
    <xf numFmtId="9" fontId="11" fillId="19" borderId="33" xfId="0" applyNumberFormat="1" applyFont="1" applyFill="1" applyBorder="1" applyAlignment="1">
      <alignment horizontal="center"/>
    </xf>
    <xf numFmtId="164" fontId="8" fillId="19" borderId="33" xfId="0" applyNumberFormat="1" applyFont="1" applyFill="1" applyBorder="1" applyAlignment="1">
      <alignment horizontal="center"/>
    </xf>
    <xf numFmtId="14" fontId="8" fillId="19" borderId="33" xfId="0" applyNumberFormat="1" applyFont="1" applyFill="1" applyBorder="1" applyAlignment="1">
      <alignment horizontal="center"/>
    </xf>
    <xf numFmtId="9" fontId="11" fillId="19" borderId="34" xfId="3" applyFont="1" applyFill="1" applyBorder="1" applyAlignment="1">
      <alignment horizontal="center"/>
    </xf>
    <xf numFmtId="9" fontId="10" fillId="21" borderId="33" xfId="0" applyNumberFormat="1" applyFont="1" applyFill="1" applyBorder="1" applyAlignment="1">
      <alignment horizontal="center"/>
    </xf>
    <xf numFmtId="164" fontId="10" fillId="21" borderId="35" xfId="0" applyNumberFormat="1" applyFont="1" applyFill="1" applyBorder="1" applyAlignment="1">
      <alignment horizontal="center"/>
    </xf>
    <xf numFmtId="9" fontId="10" fillId="21" borderId="34" xfId="3" applyFont="1" applyFill="1" applyBorder="1" applyAlignment="1">
      <alignment horizontal="center"/>
    </xf>
    <xf numFmtId="9" fontId="11" fillId="19" borderId="65" xfId="0" applyNumberFormat="1" applyFont="1" applyFill="1" applyBorder="1" applyAlignment="1">
      <alignment horizontal="center"/>
    </xf>
    <xf numFmtId="164" fontId="11" fillId="19" borderId="35" xfId="0" applyNumberFormat="1" applyFont="1" applyFill="1" applyBorder="1" applyAlignment="1">
      <alignment horizontal="center"/>
    </xf>
    <xf numFmtId="9" fontId="11" fillId="0" borderId="65" xfId="0" applyNumberFormat="1" applyFont="1" applyBorder="1" applyAlignment="1">
      <alignment horizontal="center"/>
    </xf>
    <xf numFmtId="164" fontId="8" fillId="0" borderId="33" xfId="0" applyNumberFormat="1" applyFont="1" applyBorder="1" applyAlignment="1">
      <alignment horizontal="center"/>
    </xf>
    <xf numFmtId="9" fontId="11" fillId="0" borderId="34" xfId="3" applyFont="1" applyBorder="1" applyAlignment="1">
      <alignment horizontal="center"/>
    </xf>
    <xf numFmtId="9" fontId="11" fillId="0" borderId="33" xfId="3" applyFont="1" applyBorder="1" applyAlignment="1">
      <alignment horizontal="center"/>
    </xf>
    <xf numFmtId="9" fontId="8" fillId="19" borderId="65" xfId="0" applyNumberFormat="1" applyFont="1" applyFill="1" applyBorder="1" applyAlignment="1">
      <alignment horizontal="center"/>
    </xf>
    <xf numFmtId="9" fontId="8" fillId="18" borderId="34" xfId="0" applyNumberFormat="1" applyFont="1" applyFill="1" applyBorder="1" applyAlignment="1">
      <alignment horizontal="center"/>
    </xf>
    <xf numFmtId="0" fontId="21" fillId="20" borderId="44" xfId="0" applyFont="1" applyFill="1" applyBorder="1" applyAlignment="1">
      <alignment horizontal="center"/>
    </xf>
    <xf numFmtId="167" fontId="10" fillId="21" borderId="43" xfId="0" applyNumberFormat="1" applyFont="1" applyFill="1" applyBorder="1" applyAlignment="1">
      <alignment horizontal="center"/>
    </xf>
    <xf numFmtId="164" fontId="10" fillId="21" borderId="40" xfId="0" applyNumberFormat="1" applyFont="1" applyFill="1" applyBorder="1" applyAlignment="1">
      <alignment horizontal="center"/>
    </xf>
    <xf numFmtId="164" fontId="10" fillId="21" borderId="41" xfId="0" applyNumberFormat="1" applyFont="1" applyFill="1" applyBorder="1" applyAlignment="1">
      <alignment horizontal="center"/>
    </xf>
    <xf numFmtId="164" fontId="10" fillId="21" borderId="42" xfId="0" applyNumberFormat="1" applyFont="1" applyFill="1" applyBorder="1" applyAlignment="1">
      <alignment horizontal="center"/>
    </xf>
    <xf numFmtId="0" fontId="21" fillId="20" borderId="40" xfId="0" applyFont="1" applyFill="1" applyBorder="1" applyAlignment="1">
      <alignment horizontal="center"/>
    </xf>
    <xf numFmtId="14" fontId="21" fillId="21" borderId="40" xfId="0" applyNumberFormat="1" applyFont="1" applyFill="1" applyBorder="1" applyAlignment="1">
      <alignment horizontal="center"/>
    </xf>
    <xf numFmtId="9" fontId="10" fillId="21" borderId="44" xfId="3" applyFont="1" applyFill="1" applyBorder="1" applyAlignment="1">
      <alignment horizontal="center"/>
    </xf>
    <xf numFmtId="3" fontId="7" fillId="19" borderId="26" xfId="0" applyNumberFormat="1" applyFont="1" applyFill="1" applyBorder="1" applyAlignment="1">
      <alignment horizontal="center"/>
    </xf>
    <xf numFmtId="9" fontId="7" fillId="19" borderId="27" xfId="0" applyNumberFormat="1" applyFont="1" applyFill="1" applyBorder="1" applyAlignment="1">
      <alignment horizontal="center"/>
    </xf>
    <xf numFmtId="166" fontId="36" fillId="18" borderId="27" xfId="0" applyNumberFormat="1" applyFont="1" applyFill="1" applyBorder="1" applyAlignment="1">
      <alignment horizontal="center"/>
    </xf>
    <xf numFmtId="166" fontId="36" fillId="18" borderId="29" xfId="0" applyNumberFormat="1" applyFont="1" applyFill="1" applyBorder="1" applyAlignment="1">
      <alignment horizontal="center"/>
    </xf>
    <xf numFmtId="0" fontId="7" fillId="19" borderId="26" xfId="0" applyFont="1" applyFill="1" applyBorder="1" applyAlignment="1">
      <alignment horizontal="center"/>
    </xf>
    <xf numFmtId="167" fontId="7" fillId="19" borderId="27" xfId="0" applyNumberFormat="1" applyFont="1" applyFill="1" applyBorder="1" applyAlignment="1">
      <alignment horizontal="center"/>
    </xf>
    <xf numFmtId="0" fontId="7" fillId="19" borderId="27" xfId="0" applyFont="1" applyFill="1" applyBorder="1" applyAlignment="1">
      <alignment horizontal="center"/>
    </xf>
    <xf numFmtId="167" fontId="7" fillId="19" borderId="29" xfId="0" applyNumberFormat="1" applyFont="1" applyFill="1" applyBorder="1" applyAlignment="1">
      <alignment horizontal="center"/>
    </xf>
    <xf numFmtId="9" fontId="7" fillId="19" borderId="29" xfId="3" applyFont="1" applyFill="1" applyBorder="1" applyAlignment="1">
      <alignment horizontal="center"/>
    </xf>
    <xf numFmtId="9" fontId="7" fillId="19" borderId="26" xfId="3" applyFont="1" applyFill="1" applyBorder="1" applyAlignment="1">
      <alignment horizontal="center"/>
    </xf>
    <xf numFmtId="0" fontId="7" fillId="19" borderId="29" xfId="0" applyFont="1" applyFill="1" applyBorder="1" applyAlignment="1">
      <alignment horizontal="center"/>
    </xf>
    <xf numFmtId="167" fontId="7" fillId="19" borderId="31" xfId="0" applyNumberFormat="1" applyFont="1" applyFill="1" applyBorder="1" applyAlignment="1">
      <alignment horizontal="center"/>
    </xf>
    <xf numFmtId="167" fontId="8" fillId="19" borderId="32" xfId="0" applyNumberFormat="1" applyFont="1" applyFill="1" applyBorder="1" applyAlignment="1">
      <alignment horizontal="center"/>
    </xf>
    <xf numFmtId="164" fontId="7" fillId="19" borderId="26" xfId="0" applyNumberFormat="1" applyFont="1" applyFill="1" applyBorder="1" applyAlignment="1">
      <alignment horizontal="center"/>
    </xf>
    <xf numFmtId="164" fontId="7" fillId="19" borderId="27" xfId="0" applyNumberFormat="1" applyFont="1" applyFill="1" applyBorder="1" applyAlignment="1">
      <alignment horizontal="center"/>
    </xf>
    <xf numFmtId="164" fontId="7" fillId="19" borderId="29" xfId="0" applyNumberFormat="1" applyFont="1" applyFill="1" applyBorder="1" applyAlignment="1">
      <alignment horizontal="center"/>
    </xf>
    <xf numFmtId="9" fontId="7" fillId="19" borderId="27" xfId="3" applyFont="1" applyFill="1" applyBorder="1" applyAlignment="1">
      <alignment horizontal="center"/>
    </xf>
    <xf numFmtId="9" fontId="7" fillId="19" borderId="32" xfId="0" applyNumberFormat="1" applyFont="1" applyFill="1" applyBorder="1" applyAlignment="1">
      <alignment horizontal="center"/>
    </xf>
    <xf numFmtId="167" fontId="4" fillId="21" borderId="36" xfId="0" applyNumberFormat="1" applyFont="1" applyFill="1" applyBorder="1" applyAlignment="1">
      <alignment horizontal="center"/>
    </xf>
    <xf numFmtId="167" fontId="7" fillId="19" borderId="36" xfId="0" applyNumberFormat="1" applyFont="1" applyFill="1" applyBorder="1" applyAlignment="1">
      <alignment horizontal="center"/>
    </xf>
    <xf numFmtId="167" fontId="8" fillId="19" borderId="37" xfId="0" applyNumberFormat="1" applyFont="1" applyFill="1" applyBorder="1" applyAlignment="1">
      <alignment horizontal="center"/>
    </xf>
    <xf numFmtId="167" fontId="11" fillId="19" borderId="36" xfId="0" applyNumberFormat="1" applyFont="1" applyFill="1" applyBorder="1" applyAlignment="1">
      <alignment horizontal="center"/>
    </xf>
    <xf numFmtId="167" fontId="11" fillId="19" borderId="37" xfId="0" applyNumberFormat="1" applyFont="1" applyFill="1" applyBorder="1" applyAlignment="1">
      <alignment horizontal="center"/>
    </xf>
    <xf numFmtId="167" fontId="4" fillId="21" borderId="43" xfId="0" applyNumberFormat="1" applyFont="1" applyFill="1" applyBorder="1" applyAlignment="1">
      <alignment horizontal="center"/>
    </xf>
    <xf numFmtId="167" fontId="7" fillId="19" borderId="26" xfId="0" applyNumberFormat="1" applyFont="1" applyFill="1" applyBorder="1" applyAlignment="1">
      <alignment horizontal="center"/>
    </xf>
    <xf numFmtId="166" fontId="41" fillId="20" borderId="35" xfId="0" applyNumberFormat="1" applyFont="1" applyFill="1" applyBorder="1" applyAlignment="1">
      <alignment horizontal="center"/>
    </xf>
    <xf numFmtId="164" fontId="4" fillId="21" borderId="35" xfId="0" applyNumberFormat="1" applyFont="1" applyFill="1" applyBorder="1" applyAlignment="1">
      <alignment horizontal="center"/>
    </xf>
    <xf numFmtId="166" fontId="39" fillId="18" borderId="35" xfId="0" applyNumberFormat="1" applyFont="1" applyFill="1" applyBorder="1" applyAlignment="1">
      <alignment horizontal="center"/>
    </xf>
    <xf numFmtId="167" fontId="11" fillId="19" borderId="33" xfId="0" applyNumberFormat="1" applyFont="1" applyFill="1" applyBorder="1" applyAlignment="1">
      <alignment horizontal="center"/>
    </xf>
    <xf numFmtId="164" fontId="4" fillId="21" borderId="40" xfId="0" applyNumberFormat="1" applyFont="1" applyFill="1" applyBorder="1" applyAlignment="1">
      <alignment horizontal="center"/>
    </xf>
    <xf numFmtId="9" fontId="10" fillId="21" borderId="40" xfId="3" applyFont="1" applyFill="1" applyBorder="1" applyAlignment="1">
      <alignment horizontal="center"/>
    </xf>
    <xf numFmtId="167" fontId="7" fillId="19" borderId="32" xfId="0" applyNumberFormat="1" applyFont="1" applyFill="1" applyBorder="1" applyAlignment="1">
      <alignment horizontal="center"/>
    </xf>
    <xf numFmtId="164" fontId="11" fillId="19" borderId="27" xfId="0" applyNumberFormat="1" applyFont="1" applyFill="1" applyBorder="1" applyAlignment="1">
      <alignment horizontal="center"/>
    </xf>
    <xf numFmtId="164" fontId="11" fillId="19" borderId="29" xfId="0" applyNumberFormat="1" applyFont="1" applyFill="1" applyBorder="1" applyAlignment="1">
      <alignment horizontal="center"/>
    </xf>
    <xf numFmtId="0" fontId="11" fillId="19" borderId="26" xfId="0" applyFont="1" applyFill="1" applyBorder="1" applyAlignment="1">
      <alignment horizontal="center"/>
    </xf>
    <xf numFmtId="9" fontId="11" fillId="19" borderId="29" xfId="3" applyFont="1" applyFill="1" applyBorder="1" applyAlignment="1">
      <alignment horizontal="center"/>
    </xf>
    <xf numFmtId="9" fontId="7" fillId="19" borderId="34" xfId="3" applyFont="1" applyFill="1" applyBorder="1" applyAlignment="1">
      <alignment horizontal="center"/>
    </xf>
    <xf numFmtId="9" fontId="4" fillId="21" borderId="34" xfId="3" applyFont="1" applyFill="1" applyBorder="1" applyAlignment="1">
      <alignment horizontal="center"/>
    </xf>
    <xf numFmtId="0" fontId="8" fillId="0" borderId="27" xfId="0" applyFont="1" applyFill="1" applyBorder="1" applyAlignment="1"/>
    <xf numFmtId="0" fontId="8" fillId="0" borderId="28" xfId="0" applyFont="1" applyFill="1" applyBorder="1" applyAlignment="1">
      <alignment horizontal="center"/>
    </xf>
    <xf numFmtId="166" fontId="38" fillId="18" borderId="35" xfId="0" applyNumberFormat="1" applyFont="1" applyFill="1" applyBorder="1" applyAlignment="1">
      <alignment horizontal="center"/>
    </xf>
    <xf numFmtId="9" fontId="8" fillId="18" borderId="49" xfId="0" applyNumberFormat="1" applyFont="1" applyFill="1" applyBorder="1" applyAlignment="1">
      <alignment horizontal="center"/>
    </xf>
    <xf numFmtId="166" fontId="38" fillId="0" borderId="35" xfId="0" applyNumberFormat="1" applyFont="1" applyBorder="1" applyAlignment="1">
      <alignment horizontal="center"/>
    </xf>
    <xf numFmtId="166" fontId="40" fillId="20" borderId="35" xfId="0" applyNumberFormat="1" applyFont="1" applyFill="1" applyBorder="1" applyAlignment="1">
      <alignment horizontal="center"/>
    </xf>
    <xf numFmtId="9" fontId="21" fillId="20" borderId="49" xfId="0" applyNumberFormat="1" applyFont="1" applyFill="1" applyBorder="1" applyAlignment="1">
      <alignment horizontal="center"/>
    </xf>
    <xf numFmtId="167" fontId="11" fillId="0" borderId="36" xfId="0" applyNumberFormat="1" applyFont="1" applyBorder="1" applyAlignment="1">
      <alignment horizontal="center"/>
    </xf>
    <xf numFmtId="167" fontId="11" fillId="0" borderId="66" xfId="0" applyNumberFormat="1" applyFont="1" applyBorder="1" applyAlignment="1">
      <alignment horizontal="center"/>
    </xf>
    <xf numFmtId="9" fontId="8" fillId="0" borderId="66" xfId="0" applyNumberFormat="1" applyFont="1" applyBorder="1" applyAlignment="1">
      <alignment horizontal="center"/>
    </xf>
    <xf numFmtId="167" fontId="10" fillId="21" borderId="49" xfId="0" applyNumberFormat="1" applyFont="1" applyFill="1" applyBorder="1" applyAlignment="1">
      <alignment horizontal="center"/>
    </xf>
    <xf numFmtId="0" fontId="10" fillId="21" borderId="34" xfId="0" applyFont="1" applyFill="1" applyBorder="1" applyAlignment="1">
      <alignment horizontal="center"/>
    </xf>
    <xf numFmtId="167" fontId="8" fillId="19" borderId="63" xfId="0" applyNumberFormat="1" applyFont="1" applyFill="1" applyBorder="1" applyAlignment="1">
      <alignment horizontal="center"/>
    </xf>
    <xf numFmtId="166" fontId="40" fillId="20" borderId="42" xfId="0" applyNumberFormat="1" applyFont="1" applyFill="1" applyBorder="1" applyAlignment="1">
      <alignment horizontal="center"/>
    </xf>
    <xf numFmtId="164" fontId="21" fillId="21" borderId="40" xfId="0" applyNumberFormat="1" applyFont="1" applyFill="1" applyBorder="1" applyAlignment="1">
      <alignment horizontal="center"/>
    </xf>
    <xf numFmtId="0" fontId="10" fillId="20" borderId="43" xfId="0" applyFont="1" applyFill="1" applyBorder="1" applyAlignment="1">
      <alignment horizontal="center"/>
    </xf>
    <xf numFmtId="9" fontId="21" fillId="20" borderId="50" xfId="0" applyNumberFormat="1" applyFont="1" applyFill="1" applyBorder="1" applyAlignment="1">
      <alignment horizontal="center"/>
    </xf>
    <xf numFmtId="167" fontId="7" fillId="0" borderId="36" xfId="0" applyNumberFormat="1" applyFont="1" applyBorder="1" applyAlignment="1">
      <alignment horizontal="center"/>
    </xf>
    <xf numFmtId="0" fontId="8" fillId="0" borderId="28" xfId="0" applyFont="1" applyBorder="1"/>
    <xf numFmtId="0" fontId="8" fillId="0" borderId="11" xfId="0" applyFont="1" applyBorder="1"/>
    <xf numFmtId="0" fontId="8" fillId="0" borderId="5" xfId="0" applyFont="1" applyBorder="1" applyAlignment="1">
      <alignment horizontal="center"/>
    </xf>
    <xf numFmtId="1" fontId="8" fillId="0" borderId="0" xfId="0" applyNumberFormat="1" applyFont="1" applyAlignment="1">
      <alignment horizontal="center"/>
    </xf>
    <xf numFmtId="0" fontId="8" fillId="22" borderId="1" xfId="0" applyFont="1" applyFill="1" applyBorder="1" applyAlignment="1">
      <alignment horizontal="center"/>
    </xf>
    <xf numFmtId="0" fontId="8" fillId="22" borderId="1" xfId="0" applyFont="1" applyFill="1" applyBorder="1"/>
    <xf numFmtId="0" fontId="8" fillId="22" borderId="34" xfId="0" applyFont="1" applyFill="1" applyBorder="1"/>
    <xf numFmtId="0" fontId="8" fillId="22" borderId="67" xfId="0" applyFont="1" applyFill="1" applyBorder="1" applyAlignment="1">
      <alignment horizontal="center"/>
    </xf>
    <xf numFmtId="3" fontId="7" fillId="22" borderId="33" xfId="0" applyNumberFormat="1" applyFont="1" applyFill="1" applyBorder="1" applyAlignment="1">
      <alignment horizontal="center"/>
    </xf>
    <xf numFmtId="9" fontId="11" fillId="22" borderId="1" xfId="0" applyNumberFormat="1" applyFont="1" applyFill="1" applyBorder="1" applyAlignment="1">
      <alignment horizontal="center"/>
    </xf>
    <xf numFmtId="166" fontId="36" fillId="23" borderId="1" xfId="0" applyNumberFormat="1" applyFont="1" applyFill="1" applyBorder="1" applyAlignment="1">
      <alignment horizontal="center"/>
    </xf>
    <xf numFmtId="166" fontId="36" fillId="23" borderId="35" xfId="0" applyNumberFormat="1" applyFont="1" applyFill="1" applyBorder="1" applyAlignment="1">
      <alignment horizontal="center"/>
    </xf>
    <xf numFmtId="167" fontId="7" fillId="22" borderId="35" xfId="0" applyNumberFormat="1" applyFont="1" applyFill="1" applyBorder="1" applyAlignment="1">
      <alignment horizontal="center"/>
    </xf>
    <xf numFmtId="0" fontId="8" fillId="22" borderId="33" xfId="0" applyFont="1" applyFill="1" applyBorder="1" applyAlignment="1">
      <alignment horizontal="center"/>
    </xf>
    <xf numFmtId="9" fontId="7" fillId="22" borderId="35" xfId="3" applyFont="1" applyFill="1" applyBorder="1" applyAlignment="1">
      <alignment horizontal="center"/>
    </xf>
    <xf numFmtId="9" fontId="8" fillId="22" borderId="33" xfId="3" applyFont="1" applyFill="1" applyBorder="1" applyAlignment="1">
      <alignment horizontal="center"/>
    </xf>
    <xf numFmtId="168" fontId="7" fillId="22" borderId="33" xfId="3" applyNumberFormat="1" applyFont="1" applyFill="1" applyBorder="1" applyAlignment="1">
      <alignment horizontal="center"/>
    </xf>
    <xf numFmtId="168" fontId="7" fillId="22" borderId="1" xfId="3" applyNumberFormat="1" applyFont="1" applyFill="1" applyBorder="1" applyAlignment="1">
      <alignment horizontal="center"/>
    </xf>
    <xf numFmtId="9" fontId="8" fillId="22" borderId="1" xfId="0" applyNumberFormat="1" applyFont="1" applyFill="1" applyBorder="1" applyAlignment="1">
      <alignment horizontal="center"/>
    </xf>
    <xf numFmtId="167" fontId="7" fillId="22" borderId="36" xfId="0" applyNumberFormat="1" applyFont="1" applyFill="1" applyBorder="1" applyAlignment="1">
      <alignment horizontal="center"/>
    </xf>
    <xf numFmtId="167" fontId="8" fillId="22" borderId="37" xfId="0" applyNumberFormat="1" applyFont="1" applyFill="1" applyBorder="1" applyAlignment="1">
      <alignment horizontal="center"/>
    </xf>
    <xf numFmtId="164" fontId="7" fillId="22" borderId="35" xfId="0" applyNumberFormat="1" applyFont="1" applyFill="1" applyBorder="1" applyAlignment="1">
      <alignment horizontal="center"/>
    </xf>
    <xf numFmtId="0" fontId="11" fillId="22" borderId="33" xfId="0" applyFont="1" applyFill="1" applyBorder="1" applyAlignment="1">
      <alignment horizontal="center"/>
    </xf>
    <xf numFmtId="9" fontId="7" fillId="22" borderId="33" xfId="3" applyFont="1" applyFill="1" applyBorder="1" applyAlignment="1">
      <alignment horizontal="center"/>
    </xf>
    <xf numFmtId="9" fontId="7" fillId="22" borderId="37" xfId="0" applyNumberFormat="1" applyFont="1" applyFill="1" applyBorder="1" applyAlignment="1">
      <alignment horizontal="center"/>
    </xf>
    <xf numFmtId="9" fontId="7" fillId="22" borderId="1" xfId="0" applyNumberFormat="1" applyFont="1" applyFill="1" applyBorder="1" applyAlignment="1">
      <alignment horizontal="center"/>
    </xf>
    <xf numFmtId="0" fontId="11" fillId="22" borderId="1" xfId="0" applyFont="1" applyFill="1" applyBorder="1" applyAlignment="1">
      <alignment horizontal="center"/>
    </xf>
    <xf numFmtId="168" fontId="11" fillId="22" borderId="1" xfId="3" applyNumberFormat="1" applyFont="1" applyFill="1" applyBorder="1" applyAlignment="1">
      <alignment horizontal="center"/>
    </xf>
    <xf numFmtId="164" fontId="11" fillId="22" borderId="35" xfId="0" applyNumberFormat="1" applyFont="1" applyFill="1" applyBorder="1" applyAlignment="1">
      <alignment horizontal="center"/>
    </xf>
    <xf numFmtId="9" fontId="7" fillId="22" borderId="39" xfId="0" applyNumberFormat="1" applyFont="1" applyFill="1" applyBorder="1" applyAlignment="1">
      <alignment horizontal="center"/>
    </xf>
    <xf numFmtId="9" fontId="11" fillId="22" borderId="35" xfId="3" applyFont="1" applyFill="1" applyBorder="1" applyAlignment="1">
      <alignment horizontal="center"/>
    </xf>
    <xf numFmtId="9" fontId="11" fillId="22" borderId="33" xfId="3" applyFont="1" applyFill="1" applyBorder="1" applyAlignment="1">
      <alignment horizontal="center"/>
    </xf>
    <xf numFmtId="9" fontId="11" fillId="22" borderId="1" xfId="3" applyFont="1" applyFill="1" applyBorder="1" applyAlignment="1">
      <alignment horizontal="center"/>
    </xf>
    <xf numFmtId="167" fontId="11" fillId="22" borderId="36" xfId="0" applyNumberFormat="1" applyFont="1" applyFill="1" applyBorder="1" applyAlignment="1">
      <alignment horizontal="center"/>
    </xf>
    <xf numFmtId="167" fontId="11" fillId="22" borderId="35" xfId="0" applyNumberFormat="1" applyFont="1" applyFill="1" applyBorder="1" applyAlignment="1">
      <alignment horizontal="center"/>
    </xf>
    <xf numFmtId="167" fontId="11" fillId="22" borderId="37" xfId="0" applyNumberFormat="1" applyFont="1" applyFill="1" applyBorder="1" applyAlignment="1">
      <alignment horizontal="center"/>
    </xf>
    <xf numFmtId="0" fontId="11" fillId="22" borderId="35" xfId="0" applyFont="1" applyFill="1" applyBorder="1" applyAlignment="1">
      <alignment horizontal="center"/>
    </xf>
    <xf numFmtId="1" fontId="7" fillId="0" borderId="0" xfId="0" applyNumberFormat="1" applyFont="1"/>
    <xf numFmtId="0" fontId="8" fillId="0" borderId="0" xfId="0" applyFont="1" applyAlignment="1">
      <alignment vertical="center"/>
    </xf>
    <xf numFmtId="0" fontId="42" fillId="0" borderId="0" xfId="0" applyFont="1" applyAlignment="1">
      <alignment vertical="center"/>
    </xf>
    <xf numFmtId="0" fontId="4" fillId="0" borderId="0" xfId="0" applyFont="1" applyFill="1" applyAlignment="1">
      <alignment horizontal="left" vertical="center"/>
    </xf>
    <xf numFmtId="0" fontId="44" fillId="2" borderId="0" xfId="0" applyFont="1" applyFill="1" applyAlignment="1">
      <alignment vertical="center"/>
    </xf>
    <xf numFmtId="166" fontId="44" fillId="2" borderId="0" xfId="0" applyNumberFormat="1" applyFont="1" applyFill="1" applyAlignment="1">
      <alignment vertical="center"/>
    </xf>
    <xf numFmtId="164" fontId="0" fillId="0" borderId="0" xfId="0" applyNumberFormat="1"/>
    <xf numFmtId="9" fontId="0" fillId="0" borderId="0" xfId="0" applyNumberFormat="1"/>
    <xf numFmtId="166" fontId="0" fillId="0" borderId="0" xfId="0" applyNumberFormat="1" applyAlignment="1">
      <alignment vertical="center"/>
    </xf>
    <xf numFmtId="0" fontId="7" fillId="42" borderId="22" xfId="0" applyFont="1" applyFill="1" applyBorder="1" applyAlignment="1">
      <alignment horizontal="center" vertical="center" wrapText="1"/>
    </xf>
    <xf numFmtId="166" fontId="7" fillId="43" borderId="17" xfId="0" applyNumberFormat="1" applyFont="1" applyFill="1" applyBorder="1" applyAlignment="1">
      <alignment horizontal="center" vertical="center" wrapText="1"/>
    </xf>
    <xf numFmtId="0" fontId="7" fillId="43" borderId="17" xfId="0" applyFont="1" applyFill="1" applyBorder="1" applyAlignment="1">
      <alignment horizontal="center" vertical="center" wrapText="1"/>
    </xf>
    <xf numFmtId="0" fontId="7" fillId="42" borderId="18" xfId="0" applyFont="1" applyFill="1" applyBorder="1" applyAlignment="1">
      <alignment horizontal="center" vertical="center" wrapText="1"/>
    </xf>
    <xf numFmtId="0" fontId="7" fillId="44" borderId="16" xfId="0" applyFont="1" applyFill="1" applyBorder="1" applyAlignment="1">
      <alignment horizontal="center" vertical="center" wrapText="1"/>
    </xf>
    <xf numFmtId="0" fontId="7" fillId="44" borderId="17" xfId="0" applyFont="1" applyFill="1" applyBorder="1" applyAlignment="1">
      <alignment horizontal="center" vertical="center" wrapText="1"/>
    </xf>
    <xf numFmtId="164" fontId="7" fillId="45" borderId="17" xfId="0" applyNumberFormat="1" applyFont="1" applyFill="1" applyBorder="1" applyAlignment="1">
      <alignment horizontal="center" vertical="center" wrapText="1"/>
    </xf>
    <xf numFmtId="0" fontId="7" fillId="45" borderId="17" xfId="0" applyFont="1" applyFill="1" applyBorder="1" applyAlignment="1">
      <alignment horizontal="center" vertical="center" wrapText="1"/>
    </xf>
    <xf numFmtId="0" fontId="7" fillId="44" borderId="18" xfId="0" applyFont="1" applyFill="1" applyBorder="1" applyAlignment="1">
      <alignment horizontal="center" vertical="center" wrapText="1"/>
    </xf>
    <xf numFmtId="0" fontId="7" fillId="46" borderId="16" xfId="0" applyFont="1" applyFill="1" applyBorder="1" applyAlignment="1">
      <alignment horizontal="center" vertical="center" wrapText="1"/>
    </xf>
    <xf numFmtId="0" fontId="7" fillId="47" borderId="17" xfId="0" applyFont="1" applyFill="1" applyBorder="1" applyAlignment="1">
      <alignment horizontal="center" vertical="center" wrapText="1"/>
    </xf>
    <xf numFmtId="9" fontId="7" fillId="47" borderId="18" xfId="0" applyNumberFormat="1" applyFont="1" applyFill="1" applyBorder="1" applyAlignment="1">
      <alignment horizontal="center" vertical="center" wrapText="1"/>
    </xf>
    <xf numFmtId="0" fontId="7" fillId="48" borderId="16" xfId="0" applyFont="1" applyFill="1" applyBorder="1" applyAlignment="1">
      <alignment horizontal="center" vertical="center" wrapText="1"/>
    </xf>
    <xf numFmtId="0" fontId="7" fillId="49" borderId="17" xfId="0" applyFont="1" applyFill="1" applyBorder="1" applyAlignment="1">
      <alignment horizontal="center" vertical="center" wrapText="1"/>
    </xf>
    <xf numFmtId="0" fontId="7" fillId="48" borderId="17" xfId="0" applyFont="1" applyFill="1" applyBorder="1" applyAlignment="1">
      <alignment horizontal="center" vertical="center" wrapText="1"/>
    </xf>
    <xf numFmtId="0" fontId="7" fillId="49" borderId="18" xfId="0" applyFont="1" applyFill="1" applyBorder="1" applyAlignment="1">
      <alignment horizontal="center" vertical="center" wrapText="1"/>
    </xf>
    <xf numFmtId="168" fontId="8" fillId="0" borderId="27" xfId="0" applyNumberFormat="1" applyFont="1" applyBorder="1" applyAlignment="1">
      <alignment horizontal="center"/>
    </xf>
    <xf numFmtId="3" fontId="8" fillId="0" borderId="27" xfId="0" applyNumberFormat="1" applyFont="1" applyBorder="1" applyAlignment="1">
      <alignment horizontal="center"/>
    </xf>
    <xf numFmtId="166" fontId="7" fillId="0" borderId="27" xfId="0" applyNumberFormat="1" applyFont="1" applyBorder="1" applyAlignment="1">
      <alignment horizontal="center"/>
    </xf>
    <xf numFmtId="1" fontId="7" fillId="0" borderId="27" xfId="0" applyNumberFormat="1" applyFont="1" applyBorder="1" applyAlignment="1">
      <alignment horizontal="center" vertical="center"/>
    </xf>
    <xf numFmtId="2" fontId="7" fillId="0" borderId="29" xfId="0" applyNumberFormat="1" applyFont="1" applyBorder="1" applyAlignment="1">
      <alignment horizontal="center"/>
    </xf>
    <xf numFmtId="1" fontId="7" fillId="0" borderId="26" xfId="0" applyNumberFormat="1" applyFont="1" applyBorder="1" applyAlignment="1">
      <alignment horizontal="center" vertical="center"/>
    </xf>
    <xf numFmtId="14" fontId="7" fillId="0" borderId="27" xfId="0" applyNumberFormat="1" applyFont="1" applyFill="1" applyBorder="1" applyAlignment="1">
      <alignment horizontal="center"/>
    </xf>
    <xf numFmtId="164" fontId="7" fillId="0" borderId="27" xfId="0" applyNumberFormat="1" applyFont="1" applyBorder="1" applyAlignment="1">
      <alignment horizontal="center" vertical="center"/>
    </xf>
    <xf numFmtId="1" fontId="7" fillId="0" borderId="26" xfId="0" applyNumberFormat="1" applyFont="1" applyBorder="1" applyAlignment="1">
      <alignment horizontal="center"/>
    </xf>
    <xf numFmtId="9" fontId="7" fillId="0" borderId="29" xfId="0" applyNumberFormat="1" applyFont="1" applyBorder="1" applyAlignment="1">
      <alignment horizontal="center"/>
    </xf>
    <xf numFmtId="14" fontId="7" fillId="0" borderId="29" xfId="0" applyNumberFormat="1" applyFont="1" applyBorder="1" applyAlignment="1">
      <alignment horizontal="center"/>
    </xf>
    <xf numFmtId="168" fontId="8" fillId="0" borderId="1" xfId="0" applyNumberFormat="1" applyFont="1" applyBorder="1" applyAlignment="1">
      <alignment horizontal="center"/>
    </xf>
    <xf numFmtId="3" fontId="8" fillId="0" borderId="1" xfId="0" applyNumberFormat="1" applyFont="1" applyBorder="1" applyAlignment="1">
      <alignment horizontal="center"/>
    </xf>
    <xf numFmtId="166" fontId="7" fillId="0" borderId="1" xfId="0" applyNumberFormat="1" applyFont="1" applyBorder="1" applyAlignment="1">
      <alignment horizontal="center"/>
    </xf>
    <xf numFmtId="1" fontId="7" fillId="0" borderId="1" xfId="0" applyNumberFormat="1" applyFont="1" applyBorder="1" applyAlignment="1">
      <alignment horizontal="center" vertical="center"/>
    </xf>
    <xf numFmtId="2" fontId="7" fillId="0" borderId="35" xfId="0" applyNumberFormat="1" applyFont="1" applyBorder="1" applyAlignment="1">
      <alignment horizontal="center"/>
    </xf>
    <xf numFmtId="1" fontId="7" fillId="0" borderId="33" xfId="0" applyNumberFormat="1" applyFont="1" applyBorder="1" applyAlignment="1">
      <alignment horizontal="center" vertical="center"/>
    </xf>
    <xf numFmtId="14" fontId="7" fillId="0" borderId="1" xfId="0" applyNumberFormat="1" applyFont="1" applyFill="1" applyBorder="1" applyAlignment="1">
      <alignment horizontal="center"/>
    </xf>
    <xf numFmtId="1" fontId="7" fillId="0" borderId="33" xfId="0" applyNumberFormat="1" applyFont="1" applyBorder="1" applyAlignment="1">
      <alignment horizontal="center"/>
    </xf>
    <xf numFmtId="9" fontId="7" fillId="0" borderId="35" xfId="0" applyNumberFormat="1" applyFont="1" applyBorder="1" applyAlignment="1">
      <alignment horizontal="center"/>
    </xf>
    <xf numFmtId="14" fontId="7" fillId="0" borderId="35" xfId="0" applyNumberFormat="1" applyFont="1" applyBorder="1" applyAlignment="1">
      <alignment horizontal="center"/>
    </xf>
    <xf numFmtId="168" fontId="8" fillId="19" borderId="1" xfId="0" applyNumberFormat="1" applyFont="1" applyFill="1" applyBorder="1" applyAlignment="1">
      <alignment horizontal="center"/>
    </xf>
    <xf numFmtId="3" fontId="8" fillId="19" borderId="1" xfId="0" applyNumberFormat="1" applyFont="1" applyFill="1" applyBorder="1" applyAlignment="1">
      <alignment horizontal="center"/>
    </xf>
    <xf numFmtId="166" fontId="7" fillId="16" borderId="1" xfId="0" applyNumberFormat="1" applyFont="1" applyFill="1" applyBorder="1" applyAlignment="1">
      <alignment horizontal="center"/>
    </xf>
    <xf numFmtId="1" fontId="7" fillId="19" borderId="1" xfId="0" applyNumberFormat="1" applyFont="1" applyFill="1" applyBorder="1" applyAlignment="1">
      <alignment horizontal="center" vertical="center"/>
    </xf>
    <xf numFmtId="2" fontId="7" fillId="19" borderId="35" xfId="0" applyNumberFormat="1" applyFont="1" applyFill="1" applyBorder="1" applyAlignment="1">
      <alignment horizontal="center"/>
    </xf>
    <xf numFmtId="1" fontId="7" fillId="19" borderId="33" xfId="0" applyNumberFormat="1" applyFont="1" applyFill="1" applyBorder="1" applyAlignment="1">
      <alignment horizontal="center" vertical="center"/>
    </xf>
    <xf numFmtId="14" fontId="7" fillId="19" borderId="1" xfId="0" applyNumberFormat="1" applyFont="1" applyFill="1" applyBorder="1" applyAlignment="1">
      <alignment horizontal="center"/>
    </xf>
    <xf numFmtId="164" fontId="7" fillId="19" borderId="1" xfId="0" applyNumberFormat="1" applyFont="1" applyFill="1" applyBorder="1" applyAlignment="1">
      <alignment horizontal="center" vertical="center"/>
    </xf>
    <xf numFmtId="1" fontId="7" fillId="16" borderId="33" xfId="0" applyNumberFormat="1" applyFont="1" applyFill="1" applyBorder="1" applyAlignment="1">
      <alignment horizontal="center"/>
    </xf>
    <xf numFmtId="9" fontId="7" fillId="16" borderId="35" xfId="0" applyNumberFormat="1" applyFont="1" applyFill="1" applyBorder="1" applyAlignment="1">
      <alignment horizontal="center"/>
    </xf>
    <xf numFmtId="14" fontId="7" fillId="16" borderId="35" xfId="0" applyNumberFormat="1" applyFont="1" applyFill="1" applyBorder="1" applyAlignment="1">
      <alignment horizontal="center"/>
    </xf>
    <xf numFmtId="168" fontId="21" fillId="21" borderId="41" xfId="0" applyNumberFormat="1" applyFont="1" applyFill="1" applyBorder="1" applyAlignment="1">
      <alignment horizontal="center"/>
    </xf>
    <xf numFmtId="3" fontId="21" fillId="21" borderId="41" xfId="0" applyNumberFormat="1" applyFont="1" applyFill="1" applyBorder="1" applyAlignment="1">
      <alignment horizontal="center"/>
    </xf>
    <xf numFmtId="166" fontId="7" fillId="21" borderId="41" xfId="0" applyNumberFormat="1" applyFont="1" applyFill="1" applyBorder="1" applyAlignment="1">
      <alignment horizontal="center" vertical="center"/>
    </xf>
    <xf numFmtId="1" fontId="4" fillId="21" borderId="41" xfId="0" applyNumberFormat="1" applyFont="1" applyFill="1" applyBorder="1" applyAlignment="1">
      <alignment horizontal="center" vertical="center"/>
    </xf>
    <xf numFmtId="2" fontId="4" fillId="21" borderId="42" xfId="0" applyNumberFormat="1" applyFont="1" applyFill="1" applyBorder="1" applyAlignment="1">
      <alignment horizontal="center"/>
    </xf>
    <xf numFmtId="1" fontId="4" fillId="21" borderId="40" xfId="0" applyNumberFormat="1" applyFont="1" applyFill="1" applyBorder="1" applyAlignment="1">
      <alignment horizontal="center" vertical="center"/>
    </xf>
    <xf numFmtId="14" fontId="4" fillId="21" borderId="41" xfId="0" applyNumberFormat="1" applyFont="1" applyFill="1" applyBorder="1" applyAlignment="1">
      <alignment horizontal="center"/>
    </xf>
    <xf numFmtId="1" fontId="4" fillId="21" borderId="42" xfId="0" applyNumberFormat="1" applyFont="1" applyFill="1" applyBorder="1" applyAlignment="1">
      <alignment horizontal="center" vertical="center"/>
    </xf>
    <xf numFmtId="9" fontId="4" fillId="21" borderId="42" xfId="0" applyNumberFormat="1" applyFont="1" applyFill="1" applyBorder="1" applyAlignment="1">
      <alignment horizontal="center"/>
    </xf>
    <xf numFmtId="0" fontId="8" fillId="22" borderId="26" xfId="0" applyFont="1" applyFill="1" applyBorder="1" applyAlignment="1">
      <alignment horizontal="center"/>
    </xf>
    <xf numFmtId="0" fontId="8" fillId="22" borderId="27" xfId="0" applyFont="1" applyFill="1" applyBorder="1" applyAlignment="1"/>
    <xf numFmtId="0" fontId="8" fillId="22" borderId="29" xfId="0" applyFont="1" applyFill="1" applyBorder="1" applyAlignment="1">
      <alignment horizontal="center"/>
    </xf>
    <xf numFmtId="166" fontId="7" fillId="0" borderId="27" xfId="0" applyNumberFormat="1" applyFont="1" applyBorder="1" applyAlignment="1">
      <alignment horizontal="center" vertical="center"/>
    </xf>
    <xf numFmtId="0" fontId="0" fillId="22" borderId="33" xfId="0" applyFill="1" applyBorder="1"/>
    <xf numFmtId="0" fontId="0" fillId="22" borderId="1" xfId="0" applyFill="1" applyBorder="1"/>
    <xf numFmtId="0" fontId="0" fillId="22" borderId="35" xfId="0" applyFill="1" applyBorder="1"/>
    <xf numFmtId="9" fontId="0" fillId="22" borderId="35" xfId="0" applyNumberFormat="1" applyFill="1" applyBorder="1"/>
    <xf numFmtId="168" fontId="21" fillId="21" borderId="40" xfId="0" applyNumberFormat="1" applyFont="1" applyFill="1" applyBorder="1" applyAlignment="1">
      <alignment horizontal="center"/>
    </xf>
    <xf numFmtId="0" fontId="8" fillId="22" borderId="1" xfId="0" applyFont="1" applyFill="1" applyBorder="1" applyAlignment="1"/>
    <xf numFmtId="0" fontId="8" fillId="22" borderId="35" xfId="0" applyFont="1" applyFill="1" applyBorder="1" applyAlignment="1">
      <alignment horizontal="center"/>
    </xf>
    <xf numFmtId="166" fontId="7" fillId="0" borderId="1" xfId="0" applyNumberFormat="1" applyFont="1" applyBorder="1" applyAlignment="1">
      <alignment horizontal="center" vertical="center"/>
    </xf>
    <xf numFmtId="0" fontId="46" fillId="0" borderId="27" xfId="0" applyFont="1" applyBorder="1" applyAlignment="1">
      <alignment horizontal="center"/>
    </xf>
    <xf numFmtId="0" fontId="46" fillId="0" borderId="1" xfId="0" applyFont="1" applyBorder="1" applyAlignment="1">
      <alignment horizontal="center"/>
    </xf>
    <xf numFmtId="0" fontId="46" fillId="16" borderId="1" xfId="0" applyFont="1" applyFill="1" applyBorder="1" applyAlignment="1">
      <alignment horizontal="center"/>
    </xf>
    <xf numFmtId="168" fontId="8" fillId="0" borderId="30" xfId="0" applyNumberFormat="1" applyFont="1" applyBorder="1" applyAlignment="1">
      <alignment horizontal="center"/>
    </xf>
    <xf numFmtId="3" fontId="8" fillId="0" borderId="30" xfId="0" applyNumberFormat="1" applyFont="1" applyBorder="1" applyAlignment="1">
      <alignment horizontal="center"/>
    </xf>
    <xf numFmtId="166" fontId="7" fillId="0" borderId="30" xfId="0" applyNumberFormat="1" applyFont="1" applyBorder="1" applyAlignment="1">
      <alignment horizontal="center"/>
    </xf>
    <xf numFmtId="1" fontId="7" fillId="0" borderId="30" xfId="0" applyNumberFormat="1" applyFont="1" applyBorder="1" applyAlignment="1">
      <alignment horizontal="center" vertical="center"/>
    </xf>
    <xf numFmtId="2" fontId="7" fillId="0" borderId="14" xfId="0" applyNumberFormat="1" applyFont="1" applyBorder="1" applyAlignment="1">
      <alignment horizontal="center"/>
    </xf>
    <xf numFmtId="1" fontId="7" fillId="0" borderId="13" xfId="0" applyNumberFormat="1" applyFont="1" applyBorder="1" applyAlignment="1">
      <alignment horizontal="center" vertical="center"/>
    </xf>
    <xf numFmtId="14" fontId="7" fillId="0" borderId="30" xfId="0" applyNumberFormat="1" applyFont="1" applyFill="1" applyBorder="1" applyAlignment="1">
      <alignment horizontal="center"/>
    </xf>
    <xf numFmtId="164" fontId="7" fillId="0" borderId="30" xfId="0" applyNumberFormat="1" applyFont="1" applyBorder="1" applyAlignment="1">
      <alignment horizontal="center" vertical="center"/>
    </xf>
    <xf numFmtId="1" fontId="7" fillId="0" borderId="13" xfId="0" applyNumberFormat="1" applyFont="1" applyBorder="1" applyAlignment="1">
      <alignment horizontal="center"/>
    </xf>
    <xf numFmtId="9" fontId="7" fillId="0" borderId="14" xfId="0" applyNumberFormat="1" applyFont="1" applyBorder="1" applyAlignment="1">
      <alignment horizontal="center"/>
    </xf>
    <xf numFmtId="0" fontId="7" fillId="0" borderId="13" xfId="0" applyFont="1" applyFill="1" applyBorder="1" applyAlignment="1">
      <alignment horizontal="center"/>
    </xf>
    <xf numFmtId="14" fontId="7" fillId="0" borderId="14" xfId="0" applyNumberFormat="1" applyFont="1" applyBorder="1" applyAlignment="1">
      <alignment horizontal="center"/>
    </xf>
    <xf numFmtId="0" fontId="21" fillId="21" borderId="23" xfId="0" applyFont="1" applyFill="1" applyBorder="1" applyAlignment="1">
      <alignment horizontal="center"/>
    </xf>
    <xf numFmtId="0" fontId="21" fillId="21" borderId="20" xfId="0" applyFont="1" applyFill="1" applyBorder="1" applyAlignment="1"/>
    <xf numFmtId="0" fontId="21" fillId="21" borderId="24" xfId="0" applyFont="1" applyFill="1" applyBorder="1" applyAlignment="1">
      <alignment horizontal="center"/>
    </xf>
    <xf numFmtId="168" fontId="21" fillId="21" borderId="20" xfId="0" applyNumberFormat="1" applyFont="1" applyFill="1" applyBorder="1" applyAlignment="1">
      <alignment horizontal="center"/>
    </xf>
    <xf numFmtId="3" fontId="21" fillId="21" borderId="20" xfId="0" applyNumberFormat="1" applyFont="1" applyFill="1" applyBorder="1" applyAlignment="1">
      <alignment horizontal="center"/>
    </xf>
    <xf numFmtId="166" fontId="7" fillId="21" borderId="20" xfId="0" applyNumberFormat="1" applyFont="1" applyFill="1" applyBorder="1" applyAlignment="1">
      <alignment horizontal="center" vertical="center"/>
    </xf>
    <xf numFmtId="1" fontId="4" fillId="21" borderId="20" xfId="0" applyNumberFormat="1" applyFont="1" applyFill="1" applyBorder="1" applyAlignment="1">
      <alignment horizontal="center" vertical="center"/>
    </xf>
    <xf numFmtId="2" fontId="4" fillId="21" borderId="24" xfId="0" applyNumberFormat="1" applyFont="1" applyFill="1" applyBorder="1" applyAlignment="1">
      <alignment horizontal="center"/>
    </xf>
    <xf numFmtId="1" fontId="4" fillId="21" borderId="23" xfId="0" applyNumberFormat="1" applyFont="1" applyFill="1" applyBorder="1" applyAlignment="1">
      <alignment horizontal="center" vertical="center"/>
    </xf>
    <xf numFmtId="14" fontId="4" fillId="21" borderId="20" xfId="0" applyNumberFormat="1" applyFont="1" applyFill="1" applyBorder="1" applyAlignment="1">
      <alignment horizontal="center"/>
    </xf>
    <xf numFmtId="1" fontId="4" fillId="21" borderId="24" xfId="0" applyNumberFormat="1" applyFont="1" applyFill="1" applyBorder="1" applyAlignment="1">
      <alignment horizontal="center" vertical="center"/>
    </xf>
    <xf numFmtId="9" fontId="4" fillId="21" borderId="24" xfId="0" applyNumberFormat="1" applyFont="1" applyFill="1" applyBorder="1" applyAlignment="1">
      <alignment horizontal="center"/>
    </xf>
    <xf numFmtId="168" fontId="47" fillId="19" borderId="27" xfId="0" applyNumberFormat="1" applyFont="1" applyFill="1" applyBorder="1" applyAlignment="1">
      <alignment horizontal="center"/>
    </xf>
    <xf numFmtId="3" fontId="47" fillId="19" borderId="27" xfId="0" applyNumberFormat="1" applyFont="1" applyFill="1" applyBorder="1" applyAlignment="1">
      <alignment horizontal="center"/>
    </xf>
    <xf numFmtId="166" fontId="7" fillId="16" borderId="27" xfId="0" applyNumberFormat="1" applyFont="1" applyFill="1" applyBorder="1" applyAlignment="1">
      <alignment horizontal="center"/>
    </xf>
    <xf numFmtId="1" fontId="7" fillId="19" borderId="27" xfId="0" applyNumberFormat="1" applyFont="1" applyFill="1" applyBorder="1" applyAlignment="1">
      <alignment horizontal="center" vertical="center"/>
    </xf>
    <xf numFmtId="2" fontId="7" fillId="19" borderId="29" xfId="0" applyNumberFormat="1" applyFont="1" applyFill="1" applyBorder="1" applyAlignment="1">
      <alignment horizontal="center" vertical="center"/>
    </xf>
    <xf numFmtId="14" fontId="7" fillId="19" borderId="27" xfId="0" applyNumberFormat="1" applyFont="1" applyFill="1" applyBorder="1" applyAlignment="1">
      <alignment horizontal="center" vertical="center"/>
    </xf>
    <xf numFmtId="0" fontId="7" fillId="19" borderId="27" xfId="0" applyFont="1" applyFill="1" applyBorder="1" applyAlignment="1">
      <alignment horizontal="center" vertical="center"/>
    </xf>
    <xf numFmtId="164" fontId="7" fillId="19" borderId="27" xfId="0" applyNumberFormat="1" applyFont="1" applyFill="1" applyBorder="1" applyAlignment="1">
      <alignment horizontal="center" vertical="center"/>
    </xf>
    <xf numFmtId="0" fontId="7" fillId="19" borderId="29" xfId="0" applyFont="1" applyFill="1" applyBorder="1" applyAlignment="1">
      <alignment horizontal="center" vertical="center"/>
    </xf>
    <xf numFmtId="1" fontId="7" fillId="19" borderId="26" xfId="0" applyNumberFormat="1" applyFont="1" applyFill="1" applyBorder="1" applyAlignment="1">
      <alignment horizontal="center" vertical="center"/>
    </xf>
    <xf numFmtId="9" fontId="7" fillId="19" borderId="29" xfId="0" applyNumberFormat="1" applyFont="1" applyFill="1" applyBorder="1" applyAlignment="1">
      <alignment horizontal="center" vertical="center"/>
    </xf>
    <xf numFmtId="14" fontId="7" fillId="19" borderId="29" xfId="0" applyNumberFormat="1" applyFont="1" applyFill="1" applyBorder="1" applyAlignment="1">
      <alignment horizontal="center" vertical="center"/>
    </xf>
    <xf numFmtId="2" fontId="7" fillId="17" borderId="35" xfId="0" applyNumberFormat="1" applyFont="1" applyFill="1" applyBorder="1" applyAlignment="1">
      <alignment horizontal="center" vertical="center"/>
    </xf>
    <xf numFmtId="14" fontId="7" fillId="0" borderId="1" xfId="0" applyNumberFormat="1" applyFont="1" applyBorder="1" applyAlignment="1">
      <alignment horizontal="center" vertical="center"/>
    </xf>
    <xf numFmtId="14" fontId="7" fillId="0" borderId="35" xfId="0" applyNumberFormat="1" applyFont="1" applyBorder="1" applyAlignment="1">
      <alignment horizontal="center" vertical="center"/>
    </xf>
    <xf numFmtId="166" fontId="0" fillId="21" borderId="41" xfId="0" applyNumberFormat="1" applyFill="1" applyBorder="1" applyAlignment="1">
      <alignment vertical="center"/>
    </xf>
    <xf numFmtId="2" fontId="4" fillId="21" borderId="41" xfId="0" applyNumberFormat="1" applyFont="1" applyFill="1" applyBorder="1" applyAlignment="1">
      <alignment horizontal="center"/>
    </xf>
    <xf numFmtId="0" fontId="0" fillId="21" borderId="41" xfId="0" applyFill="1" applyBorder="1"/>
    <xf numFmtId="164" fontId="0" fillId="21" borderId="41" xfId="0" applyNumberFormat="1" applyFill="1" applyBorder="1"/>
    <xf numFmtId="0" fontId="0" fillId="21" borderId="42" xfId="0" applyFill="1" applyBorder="1"/>
    <xf numFmtId="0" fontId="0" fillId="21" borderId="40" xfId="0" applyFill="1" applyBorder="1"/>
    <xf numFmtId="0" fontId="7" fillId="21" borderId="41" xfId="0" applyFont="1" applyFill="1" applyBorder="1"/>
    <xf numFmtId="0" fontId="7" fillId="21" borderId="42" xfId="0" applyFont="1" applyFill="1" applyBorder="1"/>
    <xf numFmtId="0" fontId="8" fillId="0" borderId="27" xfId="0" applyFont="1" applyFill="1" applyBorder="1" applyAlignment="1">
      <alignment horizontal="left"/>
    </xf>
    <xf numFmtId="2" fontId="7" fillId="17" borderId="29" xfId="0" applyNumberFormat="1" applyFont="1" applyFill="1" applyBorder="1" applyAlignment="1">
      <alignment horizontal="center" vertical="center"/>
    </xf>
    <xf numFmtId="14" fontId="7" fillId="0" borderId="27" xfId="0" applyNumberFormat="1" applyFont="1" applyBorder="1" applyAlignment="1">
      <alignment horizontal="center" vertical="center"/>
    </xf>
    <xf numFmtId="9" fontId="7" fillId="0" borderId="29" xfId="0" applyNumberFormat="1" applyFont="1" applyBorder="1" applyAlignment="1">
      <alignment horizontal="center" vertical="center"/>
    </xf>
    <xf numFmtId="14" fontId="7" fillId="0" borderId="29" xfId="0" applyNumberFormat="1" applyFont="1" applyBorder="1" applyAlignment="1">
      <alignment horizontal="center" vertical="center"/>
    </xf>
    <xf numFmtId="168" fontId="47" fillId="19" borderId="1" xfId="0" applyNumberFormat="1" applyFont="1" applyFill="1" applyBorder="1" applyAlignment="1">
      <alignment horizontal="center"/>
    </xf>
    <xf numFmtId="3" fontId="47" fillId="19" borderId="1" xfId="0" applyNumberFormat="1" applyFont="1" applyFill="1" applyBorder="1" applyAlignment="1">
      <alignment horizontal="center"/>
    </xf>
    <xf numFmtId="2" fontId="7" fillId="19" borderId="14" xfId="0" applyNumberFormat="1" applyFont="1" applyFill="1" applyBorder="1" applyAlignment="1">
      <alignment horizontal="center" vertical="center"/>
    </xf>
    <xf numFmtId="14" fontId="7" fillId="19" borderId="1" xfId="0" applyNumberFormat="1" applyFont="1" applyFill="1" applyBorder="1" applyAlignment="1">
      <alignment horizontal="center" vertical="center"/>
    </xf>
    <xf numFmtId="0" fontId="7" fillId="19" borderId="1" xfId="0" applyFont="1" applyFill="1" applyBorder="1" applyAlignment="1">
      <alignment horizontal="center" vertical="center"/>
    </xf>
    <xf numFmtId="9" fontId="7" fillId="19" borderId="35" xfId="0" applyNumberFormat="1" applyFont="1" applyFill="1" applyBorder="1" applyAlignment="1">
      <alignment horizontal="center" vertical="center"/>
    </xf>
    <xf numFmtId="14" fontId="7" fillId="19" borderId="35" xfId="0" applyNumberFormat="1" applyFont="1" applyFill="1" applyBorder="1" applyAlignment="1">
      <alignment horizontal="center" vertical="center"/>
    </xf>
    <xf numFmtId="2" fontId="7" fillId="0" borderId="29" xfId="0" applyNumberFormat="1" applyFont="1" applyBorder="1" applyAlignment="1">
      <alignment horizontal="center" vertical="center"/>
    </xf>
    <xf numFmtId="0" fontId="7" fillId="0" borderId="10" xfId="0" applyFont="1" applyBorder="1" applyAlignment="1">
      <alignment horizontal="center" vertical="center"/>
    </xf>
    <xf numFmtId="14" fontId="7" fillId="0" borderId="26" xfId="0" applyNumberFormat="1" applyFont="1" applyBorder="1" applyAlignment="1">
      <alignment horizontal="center" vertical="center"/>
    </xf>
    <xf numFmtId="2" fontId="7" fillId="0" borderId="35" xfId="0" applyNumberFormat="1" applyFont="1" applyBorder="1" applyAlignment="1">
      <alignment horizontal="center" vertical="center"/>
    </xf>
    <xf numFmtId="0" fontId="7" fillId="0" borderId="67" xfId="0" applyFont="1" applyBorder="1" applyAlignment="1">
      <alignment horizontal="center" vertical="center"/>
    </xf>
    <xf numFmtId="14" fontId="7" fillId="0" borderId="33" xfId="0" applyNumberFormat="1" applyFont="1" applyBorder="1" applyAlignment="1">
      <alignment horizontal="center" vertical="center"/>
    </xf>
    <xf numFmtId="0" fontId="7" fillId="19" borderId="67" xfId="0" applyFont="1" applyFill="1" applyBorder="1" applyAlignment="1">
      <alignment horizontal="center" vertical="center"/>
    </xf>
    <xf numFmtId="14" fontId="7" fillId="19" borderId="33" xfId="0" applyNumberFormat="1" applyFont="1" applyFill="1" applyBorder="1" applyAlignment="1">
      <alignment horizontal="center" vertical="center"/>
    </xf>
    <xf numFmtId="0" fontId="8" fillId="22" borderId="1" xfId="0" applyFont="1" applyFill="1" applyBorder="1" applyAlignment="1">
      <alignment horizontal="left"/>
    </xf>
    <xf numFmtId="164" fontId="0" fillId="22" borderId="1" xfId="0" applyNumberFormat="1" applyFill="1" applyBorder="1"/>
    <xf numFmtId="166" fontId="3" fillId="21" borderId="41" xfId="0" applyNumberFormat="1" applyFont="1" applyFill="1" applyBorder="1" applyAlignment="1">
      <alignment vertical="center"/>
    </xf>
    <xf numFmtId="1" fontId="4" fillId="21" borderId="64" xfId="0" applyNumberFormat="1" applyFont="1" applyFill="1" applyBorder="1" applyAlignment="1">
      <alignment horizontal="center" vertical="center"/>
    </xf>
    <xf numFmtId="14" fontId="4" fillId="21" borderId="40" xfId="0" applyNumberFormat="1" applyFont="1" applyFill="1" applyBorder="1" applyAlignment="1">
      <alignment horizontal="center"/>
    </xf>
    <xf numFmtId="0" fontId="3" fillId="21" borderId="41" xfId="0" applyFont="1" applyFill="1" applyBorder="1"/>
    <xf numFmtId="164" fontId="3" fillId="21" borderId="41" xfId="0" applyNumberFormat="1" applyFont="1" applyFill="1" applyBorder="1"/>
    <xf numFmtId="0" fontId="3" fillId="21" borderId="42" xfId="0" applyFont="1" applyFill="1" applyBorder="1"/>
    <xf numFmtId="0" fontId="3" fillId="21" borderId="40" xfId="0" applyFont="1" applyFill="1" applyBorder="1"/>
    <xf numFmtId="0" fontId="4" fillId="21" borderId="41" xfId="0" applyFont="1" applyFill="1" applyBorder="1"/>
    <xf numFmtId="0" fontId="4" fillId="21" borderId="42" xfId="0" applyFont="1" applyFill="1" applyBorder="1"/>
    <xf numFmtId="2" fontId="7" fillId="19" borderId="35" xfId="0" applyNumberFormat="1" applyFont="1" applyFill="1" applyBorder="1" applyAlignment="1">
      <alignment horizontal="center" vertical="center"/>
    </xf>
    <xf numFmtId="1" fontId="8" fillId="0" borderId="26" xfId="0" applyNumberFormat="1" applyFont="1" applyBorder="1" applyAlignment="1">
      <alignment horizontal="center" vertical="center"/>
    </xf>
    <xf numFmtId="166" fontId="7" fillId="19" borderId="1" xfId="0" applyNumberFormat="1" applyFont="1" applyFill="1" applyBorder="1" applyAlignment="1">
      <alignment horizontal="center" vertical="center"/>
    </xf>
    <xf numFmtId="1" fontId="7" fillId="21" borderId="41" xfId="0" applyNumberFormat="1" applyFont="1" applyFill="1" applyBorder="1" applyAlignment="1">
      <alignment horizontal="center" vertical="center"/>
    </xf>
    <xf numFmtId="0" fontId="7" fillId="21" borderId="41" xfId="0" applyFont="1" applyFill="1" applyBorder="1" applyAlignment="1">
      <alignment horizontal="center" vertical="center"/>
    </xf>
    <xf numFmtId="9" fontId="7" fillId="21" borderId="41" xfId="0" applyNumberFormat="1" applyFont="1" applyFill="1" applyBorder="1" applyAlignment="1">
      <alignment horizontal="center" vertical="center"/>
    </xf>
    <xf numFmtId="0" fontId="7" fillId="21" borderId="42" xfId="0" applyFont="1" applyFill="1" applyBorder="1" applyAlignment="1">
      <alignment horizontal="center" vertical="center"/>
    </xf>
    <xf numFmtId="0" fontId="7" fillId="21" borderId="40" xfId="0" applyFont="1" applyFill="1" applyBorder="1" applyAlignment="1">
      <alignment horizontal="center" vertical="center"/>
    </xf>
    <xf numFmtId="14" fontId="7" fillId="21" borderId="40" xfId="0" applyNumberFormat="1" applyFont="1" applyFill="1" applyBorder="1" applyAlignment="1">
      <alignment horizontal="center" vertical="center"/>
    </xf>
    <xf numFmtId="14" fontId="7" fillId="21" borderId="41" xfId="0" applyNumberFormat="1" applyFont="1" applyFill="1" applyBorder="1" applyAlignment="1">
      <alignment horizontal="center" vertical="center"/>
    </xf>
    <xf numFmtId="14" fontId="7" fillId="21" borderId="42" xfId="0" applyNumberFormat="1" applyFont="1" applyFill="1" applyBorder="1" applyAlignment="1">
      <alignment horizontal="center" vertical="center"/>
    </xf>
    <xf numFmtId="168" fontId="8" fillId="19" borderId="27" xfId="0" applyNumberFormat="1" applyFont="1" applyFill="1" applyBorder="1" applyAlignment="1">
      <alignment horizontal="center"/>
    </xf>
    <xf numFmtId="3" fontId="8" fillId="19" borderId="27" xfId="0" applyNumberFormat="1" applyFont="1" applyFill="1" applyBorder="1" applyAlignment="1">
      <alignment horizontal="center"/>
    </xf>
    <xf numFmtId="166" fontId="7" fillId="19" borderId="27" xfId="0" applyNumberFormat="1" applyFont="1" applyFill="1" applyBorder="1" applyAlignment="1">
      <alignment horizontal="center" vertical="center"/>
    </xf>
    <xf numFmtId="0" fontId="7" fillId="19" borderId="28" xfId="0" applyFont="1" applyFill="1" applyBorder="1" applyAlignment="1">
      <alignment horizontal="center" vertical="center"/>
    </xf>
    <xf numFmtId="14" fontId="7" fillId="19" borderId="26" xfId="0" applyNumberFormat="1" applyFont="1" applyFill="1" applyBorder="1" applyAlignment="1">
      <alignment horizontal="center" vertical="center"/>
    </xf>
    <xf numFmtId="1" fontId="7" fillId="19" borderId="26" xfId="0" applyNumberFormat="1" applyFont="1" applyFill="1" applyBorder="1" applyAlignment="1">
      <alignment horizontal="center"/>
    </xf>
    <xf numFmtId="14" fontId="7" fillId="19" borderId="29" xfId="0" applyNumberFormat="1" applyFont="1" applyFill="1" applyBorder="1" applyAlignment="1">
      <alignment horizontal="center"/>
    </xf>
    <xf numFmtId="0" fontId="7" fillId="19" borderId="34" xfId="0" applyFont="1" applyFill="1" applyBorder="1" applyAlignment="1">
      <alignment horizontal="center" vertical="center"/>
    </xf>
    <xf numFmtId="1" fontId="7" fillId="19" borderId="33" xfId="0" applyNumberFormat="1" applyFont="1" applyFill="1" applyBorder="1" applyAlignment="1">
      <alignment horizontal="center"/>
    </xf>
    <xf numFmtId="14" fontId="7" fillId="19" borderId="35" xfId="0" applyNumberFormat="1" applyFont="1" applyFill="1" applyBorder="1" applyAlignment="1">
      <alignment horizontal="center"/>
    </xf>
    <xf numFmtId="0" fontId="8" fillId="0" borderId="30" xfId="0" applyFont="1" applyFill="1" applyBorder="1" applyAlignment="1">
      <alignment horizontal="left"/>
    </xf>
    <xf numFmtId="166" fontId="7" fillId="0" borderId="30" xfId="0" applyNumberFormat="1" applyFont="1" applyBorder="1" applyAlignment="1">
      <alignment horizontal="center" vertical="center"/>
    </xf>
    <xf numFmtId="2" fontId="7" fillId="0" borderId="14" xfId="0" applyNumberFormat="1" applyFont="1" applyBorder="1" applyAlignment="1">
      <alignment horizontal="center" vertical="center"/>
    </xf>
    <xf numFmtId="14" fontId="7" fillId="0" borderId="13" xfId="0" applyNumberFormat="1" applyFont="1" applyBorder="1" applyAlignment="1">
      <alignment horizontal="center" vertical="center"/>
    </xf>
    <xf numFmtId="0" fontId="21" fillId="21" borderId="20" xfId="0" applyFont="1" applyFill="1" applyBorder="1" applyAlignment="1">
      <alignment horizontal="left"/>
    </xf>
    <xf numFmtId="1" fontId="4" fillId="21" borderId="68" xfId="0" applyNumberFormat="1" applyFont="1" applyFill="1" applyBorder="1" applyAlignment="1">
      <alignment horizontal="center" vertical="center"/>
    </xf>
    <xf numFmtId="14" fontId="4" fillId="21" borderId="23" xfId="0" applyNumberFormat="1" applyFont="1" applyFill="1" applyBorder="1" applyAlignment="1">
      <alignment horizontal="center"/>
    </xf>
    <xf numFmtId="1" fontId="7" fillId="21" borderId="20" xfId="0" applyNumberFormat="1" applyFont="1" applyFill="1" applyBorder="1" applyAlignment="1">
      <alignment horizontal="center" vertical="center"/>
    </xf>
    <xf numFmtId="0" fontId="7" fillId="21" borderId="20" xfId="0" applyFont="1" applyFill="1" applyBorder="1" applyAlignment="1">
      <alignment horizontal="center" vertical="center"/>
    </xf>
    <xf numFmtId="9" fontId="7" fillId="21" borderId="20" xfId="0" applyNumberFormat="1" applyFont="1" applyFill="1" applyBorder="1" applyAlignment="1">
      <alignment horizontal="center" vertical="center"/>
    </xf>
    <xf numFmtId="14" fontId="7" fillId="21" borderId="23" xfId="0" applyNumberFormat="1" applyFont="1" applyFill="1" applyBorder="1" applyAlignment="1">
      <alignment horizontal="center" vertical="center"/>
    </xf>
    <xf numFmtId="14" fontId="7" fillId="21" borderId="20" xfId="0" applyNumberFormat="1" applyFont="1" applyFill="1" applyBorder="1" applyAlignment="1">
      <alignment horizontal="center" vertical="center"/>
    </xf>
    <xf numFmtId="14" fontId="7" fillId="21" borderId="24" xfId="0" applyNumberFormat="1" applyFont="1" applyFill="1" applyBorder="1" applyAlignment="1">
      <alignment horizontal="center" vertical="center"/>
    </xf>
    <xf numFmtId="168" fontId="8" fillId="19" borderId="26" xfId="0" applyNumberFormat="1" applyFont="1" applyFill="1" applyBorder="1" applyAlignment="1">
      <alignment horizontal="center"/>
    </xf>
    <xf numFmtId="0" fontId="7" fillId="16" borderId="12" xfId="0" applyFont="1" applyFill="1" applyBorder="1" applyAlignment="1">
      <alignment horizontal="center" vertical="center"/>
    </xf>
    <xf numFmtId="1" fontId="7" fillId="16" borderId="26" xfId="0" applyNumberFormat="1" applyFont="1" applyFill="1" applyBorder="1" applyAlignment="1">
      <alignment horizontal="center" vertical="center"/>
    </xf>
    <xf numFmtId="168" fontId="8" fillId="0" borderId="33" xfId="0" applyNumberFormat="1" applyFont="1" applyBorder="1" applyAlignment="1">
      <alignment horizontal="center"/>
    </xf>
    <xf numFmtId="168" fontId="21" fillId="21" borderId="23" xfId="0" applyNumberFormat="1" applyFont="1" applyFill="1" applyBorder="1" applyAlignment="1">
      <alignment horizontal="center"/>
    </xf>
    <xf numFmtId="0" fontId="7" fillId="21" borderId="50" xfId="0" applyFont="1" applyFill="1" applyBorder="1" applyAlignment="1">
      <alignment horizontal="center" vertical="center"/>
    </xf>
    <xf numFmtId="168" fontId="8" fillId="0" borderId="26" xfId="0" applyNumberFormat="1" applyFont="1" applyBorder="1" applyAlignment="1">
      <alignment horizontal="center"/>
    </xf>
    <xf numFmtId="0" fontId="7" fillId="0" borderId="12" xfId="0" applyFont="1" applyBorder="1" applyAlignment="1">
      <alignment horizontal="center" vertical="center"/>
    </xf>
    <xf numFmtId="1" fontId="7" fillId="0" borderId="31" xfId="0" applyNumberFormat="1" applyFont="1" applyBorder="1" applyAlignment="1">
      <alignment horizontal="center" vertical="center"/>
    </xf>
    <xf numFmtId="1" fontId="7" fillId="0" borderId="36" xfId="0" applyNumberFormat="1" applyFont="1" applyBorder="1" applyAlignment="1">
      <alignment horizontal="center" vertical="center"/>
    </xf>
    <xf numFmtId="168" fontId="8" fillId="19" borderId="33" xfId="0" applyNumberFormat="1" applyFont="1" applyFill="1" applyBorder="1" applyAlignment="1">
      <alignment horizontal="center"/>
    </xf>
    <xf numFmtId="1" fontId="7" fillId="16" borderId="36" xfId="0" applyNumberFormat="1" applyFont="1" applyFill="1" applyBorder="1" applyAlignment="1">
      <alignment horizontal="center" vertical="center"/>
    </xf>
    <xf numFmtId="0" fontId="0" fillId="21" borderId="50" xfId="0" applyFill="1" applyBorder="1"/>
    <xf numFmtId="0" fontId="0" fillId="21" borderId="43" xfId="0" applyFill="1" applyBorder="1"/>
    <xf numFmtId="0" fontId="7" fillId="0" borderId="32" xfId="0" applyFont="1" applyBorder="1" applyAlignment="1">
      <alignment horizontal="center" vertical="center"/>
    </xf>
    <xf numFmtId="0" fontId="7" fillId="0" borderId="37" xfId="0" applyFont="1" applyBorder="1" applyAlignment="1">
      <alignment horizontal="center" vertical="center"/>
    </xf>
    <xf numFmtId="0" fontId="7" fillId="19" borderId="37" xfId="0" applyFont="1" applyFill="1" applyBorder="1" applyAlignment="1">
      <alignment horizontal="center" vertical="center"/>
    </xf>
    <xf numFmtId="1" fontId="7" fillId="16" borderId="33" xfId="0" applyNumberFormat="1" applyFont="1" applyFill="1" applyBorder="1" applyAlignment="1">
      <alignment horizontal="center" vertical="center"/>
    </xf>
    <xf numFmtId="14" fontId="7" fillId="16" borderId="35" xfId="0" applyNumberFormat="1" applyFont="1" applyFill="1" applyBorder="1" applyAlignment="1">
      <alignment horizontal="center" vertical="center"/>
    </xf>
    <xf numFmtId="1" fontId="4" fillId="21" borderId="48" xfId="0" applyNumberFormat="1" applyFont="1" applyFill="1" applyBorder="1" applyAlignment="1">
      <alignment horizontal="center" vertical="center"/>
    </xf>
    <xf numFmtId="0" fontId="7" fillId="21" borderId="50" xfId="0" applyFont="1" applyFill="1" applyBorder="1"/>
    <xf numFmtId="0" fontId="7" fillId="21" borderId="40" xfId="0" applyFont="1" applyFill="1" applyBorder="1"/>
    <xf numFmtId="168" fontId="8" fillId="0" borderId="13" xfId="0" applyNumberFormat="1" applyFont="1" applyBorder="1" applyAlignment="1">
      <alignment horizontal="center"/>
    </xf>
    <xf numFmtId="0" fontId="7" fillId="19" borderId="32" xfId="0" applyFont="1" applyFill="1" applyBorder="1" applyAlignment="1">
      <alignment horizontal="center" vertical="center"/>
    </xf>
    <xf numFmtId="14" fontId="7" fillId="16" borderId="31" xfId="0" applyNumberFormat="1" applyFont="1" applyFill="1" applyBorder="1" applyAlignment="1">
      <alignment horizontal="center" vertical="center"/>
    </xf>
    <xf numFmtId="164" fontId="7" fillId="16" borderId="27" xfId="0" applyNumberFormat="1" applyFont="1" applyFill="1" applyBorder="1" applyAlignment="1">
      <alignment horizontal="center" vertical="center"/>
    </xf>
    <xf numFmtId="14" fontId="7" fillId="16" borderId="29" xfId="0" applyNumberFormat="1" applyFont="1" applyFill="1" applyBorder="1" applyAlignment="1">
      <alignment horizontal="center" vertical="center"/>
    </xf>
    <xf numFmtId="14" fontId="7" fillId="0" borderId="36" xfId="0" applyNumberFormat="1" applyFont="1" applyBorder="1" applyAlignment="1">
      <alignment horizontal="center" vertical="center"/>
    </xf>
    <xf numFmtId="0" fontId="8" fillId="19" borderId="30" xfId="0" applyFont="1" applyFill="1" applyBorder="1" applyAlignment="1"/>
    <xf numFmtId="168" fontId="8" fillId="19" borderId="13" xfId="0" applyNumberFormat="1" applyFont="1" applyFill="1" applyBorder="1" applyAlignment="1">
      <alignment horizontal="center"/>
    </xf>
    <xf numFmtId="3" fontId="8" fillId="19" borderId="30" xfId="0" applyNumberFormat="1" applyFont="1" applyFill="1" applyBorder="1" applyAlignment="1">
      <alignment horizontal="center"/>
    </xf>
    <xf numFmtId="166" fontId="7" fillId="19" borderId="30" xfId="0" applyNumberFormat="1" applyFont="1" applyFill="1" applyBorder="1" applyAlignment="1">
      <alignment horizontal="center" vertical="center"/>
    </xf>
    <xf numFmtId="1" fontId="7" fillId="19" borderId="30" xfId="0" applyNumberFormat="1" applyFont="1" applyFill="1" applyBorder="1" applyAlignment="1">
      <alignment horizontal="center" vertical="center"/>
    </xf>
    <xf numFmtId="0" fontId="7" fillId="19" borderId="38" xfId="0" applyFont="1" applyFill="1" applyBorder="1" applyAlignment="1">
      <alignment horizontal="center" vertical="center"/>
    </xf>
    <xf numFmtId="14" fontId="7" fillId="16" borderId="26" xfId="0" applyNumberFormat="1" applyFont="1" applyFill="1" applyBorder="1" applyAlignment="1">
      <alignment horizontal="center" vertical="center"/>
    </xf>
    <xf numFmtId="168" fontId="21" fillId="21" borderId="33" xfId="0" applyNumberFormat="1" applyFont="1" applyFill="1" applyBorder="1" applyAlignment="1">
      <alignment horizontal="center"/>
    </xf>
    <xf numFmtId="3" fontId="21" fillId="21" borderId="1" xfId="0" applyNumberFormat="1" applyFont="1" applyFill="1" applyBorder="1" applyAlignment="1">
      <alignment horizontal="center"/>
    </xf>
    <xf numFmtId="166" fontId="7" fillId="21" borderId="1" xfId="0" applyNumberFormat="1" applyFont="1" applyFill="1" applyBorder="1" applyAlignment="1">
      <alignment horizontal="center" vertical="center"/>
    </xf>
    <xf numFmtId="2" fontId="4" fillId="21" borderId="35" xfId="0" applyNumberFormat="1" applyFont="1" applyFill="1" applyBorder="1" applyAlignment="1">
      <alignment horizontal="center"/>
    </xf>
    <xf numFmtId="1" fontId="4" fillId="21" borderId="67" xfId="0" applyNumberFormat="1" applyFont="1" applyFill="1" applyBorder="1" applyAlignment="1">
      <alignment horizontal="center" vertical="center"/>
    </xf>
    <xf numFmtId="14" fontId="7" fillId="16" borderId="33" xfId="0" applyNumberFormat="1" applyFont="1" applyFill="1" applyBorder="1" applyAlignment="1">
      <alignment horizontal="center" vertical="center"/>
    </xf>
    <xf numFmtId="14" fontId="7" fillId="0" borderId="26" xfId="0" applyNumberFormat="1" applyFont="1" applyFill="1" applyBorder="1" applyAlignment="1">
      <alignment horizontal="center" vertical="center"/>
    </xf>
    <xf numFmtId="0" fontId="7" fillId="0" borderId="27" xfId="0" applyFont="1" applyFill="1" applyBorder="1" applyAlignment="1">
      <alignment horizontal="center" vertical="center"/>
    </xf>
    <xf numFmtId="164" fontId="7" fillId="0" borderId="27" xfId="0" applyNumberFormat="1" applyFont="1" applyFill="1" applyBorder="1" applyAlignment="1">
      <alignment horizontal="center" vertical="center"/>
    </xf>
    <xf numFmtId="0" fontId="7" fillId="0" borderId="29" xfId="0" applyFont="1" applyFill="1" applyBorder="1" applyAlignment="1">
      <alignment horizontal="center" vertical="center"/>
    </xf>
    <xf numFmtId="1" fontId="7" fillId="0" borderId="26" xfId="0" applyNumberFormat="1" applyFont="1" applyFill="1" applyBorder="1" applyAlignment="1">
      <alignment horizontal="center" vertical="center"/>
    </xf>
    <xf numFmtId="9" fontId="7" fillId="0" borderId="29" xfId="0" applyNumberFormat="1" applyFont="1" applyFill="1" applyBorder="1" applyAlignment="1">
      <alignment horizontal="center" vertical="center"/>
    </xf>
    <xf numFmtId="0" fontId="7" fillId="0" borderId="26" xfId="0" applyFont="1" applyFill="1" applyBorder="1" applyAlignment="1">
      <alignment horizontal="center" vertical="center"/>
    </xf>
    <xf numFmtId="14" fontId="7" fillId="0" borderId="33" xfId="0" applyNumberFormat="1" applyFont="1" applyFill="1" applyBorder="1" applyAlignment="1">
      <alignment horizontal="center" vertical="center"/>
    </xf>
    <xf numFmtId="164" fontId="7" fillId="0" borderId="1" xfId="0" applyNumberFormat="1" applyFont="1" applyFill="1" applyBorder="1" applyAlignment="1">
      <alignment horizontal="center" vertical="center"/>
    </xf>
    <xf numFmtId="1" fontId="7" fillId="0" borderId="33" xfId="0" applyNumberFormat="1" applyFont="1" applyFill="1" applyBorder="1" applyAlignment="1">
      <alignment horizontal="center" vertical="center"/>
    </xf>
    <xf numFmtId="0" fontId="8" fillId="19" borderId="33" xfId="0" applyFont="1" applyFill="1" applyBorder="1" applyAlignment="1">
      <alignment horizontal="center" vertical="center"/>
    </xf>
    <xf numFmtId="0" fontId="8" fillId="19" borderId="1" xfId="0" applyFont="1" applyFill="1" applyBorder="1" applyAlignment="1">
      <alignment horizontal="center" vertical="center"/>
    </xf>
    <xf numFmtId="0" fontId="8" fillId="19" borderId="35" xfId="0" applyFont="1" applyFill="1" applyBorder="1" applyAlignment="1">
      <alignment horizontal="center" vertical="center"/>
    </xf>
    <xf numFmtId="14" fontId="7" fillId="16" borderId="1" xfId="0" applyNumberFormat="1" applyFont="1" applyFill="1" applyBorder="1" applyAlignment="1">
      <alignment horizontal="center" vertical="center"/>
    </xf>
    <xf numFmtId="0" fontId="0" fillId="21" borderId="20" xfId="0" applyFill="1" applyBorder="1"/>
    <xf numFmtId="164" fontId="0" fillId="21" borderId="20" xfId="0" applyNumberFormat="1" applyFill="1" applyBorder="1"/>
    <xf numFmtId="0" fontId="0" fillId="21" borderId="21" xfId="0" applyFill="1" applyBorder="1"/>
    <xf numFmtId="9" fontId="7" fillId="0" borderId="28" xfId="0" applyNumberFormat="1" applyFont="1" applyBorder="1" applyAlignment="1">
      <alignment horizontal="center" vertical="center"/>
    </xf>
    <xf numFmtId="9" fontId="7" fillId="0" borderId="34" xfId="0" applyNumberFormat="1" applyFont="1" applyBorder="1" applyAlignment="1">
      <alignment horizontal="center" vertical="center"/>
    </xf>
    <xf numFmtId="9" fontId="7" fillId="16" borderId="34" xfId="0" applyNumberFormat="1" applyFont="1" applyFill="1" applyBorder="1" applyAlignment="1">
      <alignment horizontal="center" vertical="center"/>
    </xf>
    <xf numFmtId="9" fontId="4" fillId="21" borderId="44" xfId="0" applyNumberFormat="1" applyFont="1" applyFill="1" applyBorder="1" applyAlignment="1">
      <alignment horizontal="center"/>
    </xf>
    <xf numFmtId="166" fontId="0" fillId="0" borderId="0" xfId="0" applyNumberFormat="1" applyBorder="1" applyAlignment="1">
      <alignment vertical="center"/>
    </xf>
    <xf numFmtId="0" fontId="7" fillId="0" borderId="66" xfId="0" applyFont="1" applyBorder="1" applyAlignment="1">
      <alignment horizontal="center" vertical="center"/>
    </xf>
    <xf numFmtId="0" fontId="7" fillId="0" borderId="40" xfId="0" applyFont="1" applyBorder="1" applyAlignment="1">
      <alignment horizontal="center" vertical="center"/>
    </xf>
    <xf numFmtId="0" fontId="7" fillId="0" borderId="41" xfId="0" applyFont="1" applyBorder="1" applyAlignment="1">
      <alignment horizontal="center" vertical="center"/>
    </xf>
    <xf numFmtId="14" fontId="7" fillId="0" borderId="42" xfId="0" applyNumberFormat="1" applyFont="1" applyBorder="1" applyAlignment="1">
      <alignment horizontal="center" vertical="center"/>
    </xf>
    <xf numFmtId="0" fontId="0" fillId="21" borderId="56" xfId="0" applyFill="1" applyBorder="1"/>
    <xf numFmtId="0" fontId="0" fillId="21" borderId="54" xfId="0" applyFill="1" applyBorder="1"/>
    <xf numFmtId="0" fontId="4" fillId="21" borderId="54" xfId="0" applyFont="1" applyFill="1" applyBorder="1" applyAlignment="1">
      <alignment horizontal="center"/>
    </xf>
    <xf numFmtId="0" fontId="0" fillId="21" borderId="60" xfId="0" applyFill="1" applyBorder="1"/>
    <xf numFmtId="0" fontId="8" fillId="0" borderId="20" xfId="0" applyFont="1" applyBorder="1" applyAlignment="1">
      <alignment horizontal="left"/>
    </xf>
    <xf numFmtId="0" fontId="8" fillId="0" borderId="8" xfId="0" applyFont="1" applyBorder="1"/>
    <xf numFmtId="0" fontId="8" fillId="0" borderId="5" xfId="0" applyFont="1" applyBorder="1"/>
    <xf numFmtId="2" fontId="0" fillId="0" borderId="0" xfId="0" applyNumberFormat="1" applyAlignment="1">
      <alignment vertical="center"/>
    </xf>
    <xf numFmtId="0" fontId="8" fillId="22" borderId="27" xfId="0" applyFont="1" applyFill="1" applyBorder="1"/>
    <xf numFmtId="0" fontId="8" fillId="22" borderId="29" xfId="0" applyFont="1" applyFill="1" applyBorder="1"/>
    <xf numFmtId="0" fontId="8" fillId="22" borderId="32" xfId="0" applyFont="1" applyFill="1" applyBorder="1" applyAlignment="1">
      <alignment horizontal="center"/>
    </xf>
    <xf numFmtId="168" fontId="8" fillId="22" borderId="33" xfId="0" applyNumberFormat="1" applyFont="1" applyFill="1" applyBorder="1" applyAlignment="1">
      <alignment horizontal="center"/>
    </xf>
    <xf numFmtId="166" fontId="7" fillId="22" borderId="1" xfId="0" applyNumberFormat="1" applyFont="1" applyFill="1" applyBorder="1" applyAlignment="1">
      <alignment horizontal="center" vertical="center"/>
    </xf>
    <xf numFmtId="1" fontId="7" fillId="22" borderId="1" xfId="0" applyNumberFormat="1" applyFont="1" applyFill="1" applyBorder="1" applyAlignment="1">
      <alignment horizontal="center" vertical="center"/>
    </xf>
    <xf numFmtId="2" fontId="7" fillId="22" borderId="35" xfId="0" applyNumberFormat="1" applyFont="1" applyFill="1" applyBorder="1" applyAlignment="1">
      <alignment horizontal="center"/>
    </xf>
    <xf numFmtId="14" fontId="7" fillId="22" borderId="26" xfId="0" applyNumberFormat="1" applyFont="1" applyFill="1" applyBorder="1" applyAlignment="1">
      <alignment horizontal="center" vertical="center"/>
    </xf>
    <xf numFmtId="164" fontId="7" fillId="22" borderId="27" xfId="0" applyNumberFormat="1" applyFont="1" applyFill="1" applyBorder="1" applyAlignment="1">
      <alignment horizontal="center" vertical="center"/>
    </xf>
    <xf numFmtId="1" fontId="7" fillId="22" borderId="26" xfId="0" applyNumberFormat="1" applyFont="1" applyFill="1" applyBorder="1" applyAlignment="1">
      <alignment horizontal="center" vertical="center"/>
    </xf>
    <xf numFmtId="14" fontId="7" fillId="22" borderId="29" xfId="0" applyNumberFormat="1" applyFont="1" applyFill="1" applyBorder="1" applyAlignment="1">
      <alignment horizontal="center" vertical="center"/>
    </xf>
    <xf numFmtId="0" fontId="8" fillId="22" borderId="35" xfId="0" applyFont="1" applyFill="1" applyBorder="1"/>
    <xf numFmtId="0" fontId="8" fillId="22" borderId="37" xfId="0" applyFont="1" applyFill="1" applyBorder="1" applyAlignment="1">
      <alignment horizontal="center"/>
    </xf>
    <xf numFmtId="14" fontId="7" fillId="22" borderId="33" xfId="0" applyNumberFormat="1" applyFont="1" applyFill="1" applyBorder="1" applyAlignment="1">
      <alignment horizontal="center" vertical="center"/>
    </xf>
    <xf numFmtId="164" fontId="7" fillId="22" borderId="1" xfId="0" applyNumberFormat="1" applyFont="1" applyFill="1" applyBorder="1" applyAlignment="1">
      <alignment horizontal="center" vertical="center"/>
    </xf>
    <xf numFmtId="1" fontId="7" fillId="22" borderId="33" xfId="0" applyNumberFormat="1" applyFont="1" applyFill="1" applyBorder="1" applyAlignment="1">
      <alignment horizontal="center" vertical="center"/>
    </xf>
    <xf numFmtId="14" fontId="7" fillId="22" borderId="35" xfId="0" applyNumberFormat="1" applyFont="1" applyFill="1" applyBorder="1" applyAlignment="1">
      <alignment horizontal="center" vertical="center"/>
    </xf>
    <xf numFmtId="0" fontId="8" fillId="22" borderId="40" xfId="0" applyFont="1" applyFill="1" applyBorder="1" applyAlignment="1">
      <alignment horizontal="center"/>
    </xf>
    <xf numFmtId="0" fontId="8" fillId="22" borderId="41" xfId="0" applyFont="1" applyFill="1" applyBorder="1"/>
    <xf numFmtId="0" fontId="8" fillId="22" borderId="42" xfId="0" applyFont="1" applyFill="1" applyBorder="1"/>
    <xf numFmtId="0" fontId="8" fillId="22" borderId="48" xfId="0" applyFont="1" applyFill="1" applyBorder="1" applyAlignment="1">
      <alignment horizontal="center"/>
    </xf>
    <xf numFmtId="14" fontId="7" fillId="22" borderId="40" xfId="0" applyNumberFormat="1" applyFont="1" applyFill="1" applyBorder="1" applyAlignment="1">
      <alignment horizontal="center" vertical="center"/>
    </xf>
    <xf numFmtId="0" fontId="7" fillId="22" borderId="41" xfId="0" applyFont="1" applyFill="1" applyBorder="1" applyAlignment="1">
      <alignment horizontal="center" vertical="center"/>
    </xf>
    <xf numFmtId="1" fontId="7" fillId="22" borderId="40" xfId="0" applyNumberFormat="1" applyFont="1" applyFill="1" applyBorder="1" applyAlignment="1">
      <alignment horizontal="center" vertical="center"/>
    </xf>
    <xf numFmtId="9" fontId="7" fillId="22" borderId="42" xfId="0" applyNumberFormat="1" applyFont="1" applyFill="1" applyBorder="1" applyAlignment="1">
      <alignment horizontal="center" vertical="center"/>
    </xf>
    <xf numFmtId="14" fontId="7" fillId="22" borderId="42" xfId="0" applyNumberFormat="1" applyFont="1" applyFill="1" applyBorder="1" applyAlignment="1">
      <alignment horizontal="center" vertical="center"/>
    </xf>
    <xf numFmtId="1" fontId="7" fillId="22" borderId="33" xfId="0" applyNumberFormat="1" applyFont="1" applyFill="1" applyBorder="1" applyAlignment="1">
      <alignment horizontal="center"/>
    </xf>
    <xf numFmtId="168" fontId="8" fillId="22" borderId="1" xfId="0" applyNumberFormat="1" applyFont="1" applyFill="1" applyBorder="1" applyAlignment="1">
      <alignment horizontal="center"/>
    </xf>
    <xf numFmtId="3" fontId="8" fillId="22" borderId="1" xfId="0" applyNumberFormat="1" applyFont="1" applyFill="1" applyBorder="1" applyAlignment="1">
      <alignment horizontal="center"/>
    </xf>
    <xf numFmtId="2" fontId="7" fillId="22" borderId="35" xfId="0" applyNumberFormat="1" applyFont="1" applyFill="1" applyBorder="1" applyAlignment="1">
      <alignment horizontal="center" vertical="center"/>
    </xf>
    <xf numFmtId="0" fontId="7" fillId="22" borderId="34" xfId="0" applyFont="1" applyFill="1" applyBorder="1" applyAlignment="1">
      <alignment horizontal="center" vertical="center"/>
    </xf>
    <xf numFmtId="1" fontId="4" fillId="21" borderId="45" xfId="0" applyNumberFormat="1" applyFont="1" applyFill="1" applyBorder="1" applyAlignment="1">
      <alignment horizontal="center" vertical="center"/>
    </xf>
    <xf numFmtId="168" fontId="8" fillId="19" borderId="69" xfId="0" applyNumberFormat="1" applyFont="1" applyFill="1" applyBorder="1" applyAlignment="1">
      <alignment horizontal="center"/>
    </xf>
    <xf numFmtId="3" fontId="8" fillId="19" borderId="52" xfId="0" applyNumberFormat="1" applyFont="1" applyFill="1" applyBorder="1" applyAlignment="1">
      <alignment horizontal="center"/>
    </xf>
    <xf numFmtId="166" fontId="7" fillId="19" borderId="52" xfId="0" applyNumberFormat="1" applyFont="1" applyFill="1" applyBorder="1" applyAlignment="1">
      <alignment horizontal="center" vertical="center"/>
    </xf>
    <xf numFmtId="1" fontId="7" fillId="19" borderId="52" xfId="0" applyNumberFormat="1" applyFont="1" applyFill="1" applyBorder="1" applyAlignment="1">
      <alignment horizontal="center" vertical="center"/>
    </xf>
    <xf numFmtId="0" fontId="21" fillId="21" borderId="56" xfId="0" applyFont="1" applyFill="1" applyBorder="1" applyAlignment="1">
      <alignment horizontal="center"/>
    </xf>
    <xf numFmtId="0" fontId="21" fillId="21" borderId="54" xfId="0" applyFont="1" applyFill="1" applyBorder="1" applyAlignment="1"/>
    <xf numFmtId="168" fontId="21" fillId="21" borderId="56" xfId="0" applyNumberFormat="1" applyFont="1" applyFill="1" applyBorder="1" applyAlignment="1">
      <alignment horizontal="center"/>
    </xf>
    <xf numFmtId="3" fontId="21" fillId="21" borderId="54" xfId="0" applyNumberFormat="1" applyFont="1" applyFill="1" applyBorder="1" applyAlignment="1">
      <alignment horizontal="center"/>
    </xf>
    <xf numFmtId="166" fontId="7" fillId="21" borderId="54" xfId="0" applyNumberFormat="1" applyFont="1" applyFill="1" applyBorder="1" applyAlignment="1">
      <alignment horizontal="center" vertical="center"/>
    </xf>
    <xf numFmtId="2" fontId="4" fillId="21" borderId="60" xfId="0" applyNumberFormat="1" applyFont="1" applyFill="1" applyBorder="1" applyAlignment="1">
      <alignment horizontal="center"/>
    </xf>
    <xf numFmtId="14" fontId="7" fillId="0" borderId="31" xfId="0" applyNumberFormat="1" applyFont="1" applyBorder="1" applyAlignment="1">
      <alignment horizontal="center" vertical="center"/>
    </xf>
    <xf numFmtId="14" fontId="7" fillId="19" borderId="36" xfId="0" applyNumberFormat="1" applyFont="1" applyFill="1" applyBorder="1" applyAlignment="1">
      <alignment horizontal="center" vertical="center"/>
    </xf>
    <xf numFmtId="14" fontId="4" fillId="21" borderId="43" xfId="0" applyNumberFormat="1" applyFont="1" applyFill="1" applyBorder="1" applyAlignment="1">
      <alignment horizontal="center"/>
    </xf>
    <xf numFmtId="1" fontId="4" fillId="21" borderId="70" xfId="0" applyNumberFormat="1" applyFont="1" applyFill="1" applyBorder="1" applyAlignment="1">
      <alignment horizontal="center" vertical="center"/>
    </xf>
    <xf numFmtId="0" fontId="21" fillId="21" borderId="58" xfId="0" applyFont="1" applyFill="1" applyBorder="1" applyAlignment="1">
      <alignment horizontal="center"/>
    </xf>
    <xf numFmtId="166" fontId="4" fillId="22" borderId="46" xfId="0" applyNumberFormat="1" applyFont="1" applyFill="1" applyBorder="1" applyAlignment="1">
      <alignment horizontal="center" vertical="center"/>
    </xf>
    <xf numFmtId="2" fontId="4" fillId="22" borderId="49" xfId="0" applyNumberFormat="1" applyFont="1" applyFill="1" applyBorder="1" applyAlignment="1">
      <alignment vertical="center"/>
    </xf>
    <xf numFmtId="0" fontId="7" fillId="22" borderId="67" xfId="0" applyFont="1" applyFill="1" applyBorder="1" applyAlignment="1">
      <alignment horizontal="center" vertical="center"/>
    </xf>
    <xf numFmtId="0" fontId="0" fillId="22" borderId="67" xfId="0" applyFill="1" applyBorder="1"/>
    <xf numFmtId="168" fontId="8" fillId="22" borderId="27" xfId="0" applyNumberFormat="1" applyFont="1" applyFill="1" applyBorder="1" applyAlignment="1">
      <alignment horizontal="center"/>
    </xf>
    <xf numFmtId="3" fontId="8" fillId="22" borderId="27" xfId="0" applyNumberFormat="1" applyFont="1" applyFill="1" applyBorder="1" applyAlignment="1">
      <alignment horizontal="center"/>
    </xf>
    <xf numFmtId="166" fontId="7" fillId="22" borderId="27" xfId="0" applyNumberFormat="1" applyFont="1" applyFill="1" applyBorder="1" applyAlignment="1">
      <alignment horizontal="center" vertical="center"/>
    </xf>
    <xf numFmtId="1" fontId="7" fillId="22" borderId="27" xfId="0" applyNumberFormat="1" applyFont="1" applyFill="1" applyBorder="1" applyAlignment="1">
      <alignment horizontal="center" vertical="center"/>
    </xf>
    <xf numFmtId="2" fontId="7" fillId="22" borderId="29" xfId="0" applyNumberFormat="1" applyFont="1" applyFill="1" applyBorder="1" applyAlignment="1">
      <alignment horizontal="center"/>
    </xf>
    <xf numFmtId="166" fontId="4" fillId="22" borderId="46" xfId="0" applyNumberFormat="1" applyFont="1" applyFill="1" applyBorder="1" applyAlignment="1">
      <alignment vertical="center"/>
    </xf>
    <xf numFmtId="166" fontId="4" fillId="22" borderId="11" xfId="0" applyNumberFormat="1" applyFont="1" applyFill="1" applyBorder="1" applyAlignment="1">
      <alignment vertical="center"/>
    </xf>
    <xf numFmtId="2" fontId="4" fillId="22" borderId="12" xfId="0" applyNumberFormat="1" applyFont="1" applyFill="1" applyBorder="1" applyAlignment="1">
      <alignment vertical="center"/>
    </xf>
    <xf numFmtId="0" fontId="0" fillId="22" borderId="36" xfId="0" applyFill="1" applyBorder="1"/>
    <xf numFmtId="0" fontId="7" fillId="22" borderId="37" xfId="0" applyFont="1" applyFill="1" applyBorder="1" applyAlignment="1">
      <alignment horizontal="center" vertical="center"/>
    </xf>
    <xf numFmtId="0" fontId="7" fillId="22" borderId="32" xfId="0" applyFont="1" applyFill="1" applyBorder="1" applyAlignment="1">
      <alignment horizontal="center" vertical="center"/>
    </xf>
    <xf numFmtId="168" fontId="8" fillId="22" borderId="26" xfId="0" applyNumberFormat="1" applyFont="1" applyFill="1" applyBorder="1" applyAlignment="1">
      <alignment horizontal="center"/>
    </xf>
    <xf numFmtId="0" fontId="8" fillId="22" borderId="12" xfId="0" applyFont="1" applyFill="1" applyBorder="1" applyAlignment="1">
      <alignment horizontal="center" vertical="center"/>
    </xf>
    <xf numFmtId="0" fontId="8" fillId="22" borderId="49" xfId="0" applyFont="1" applyFill="1" applyBorder="1" applyAlignment="1">
      <alignment horizontal="center" vertical="center"/>
    </xf>
    <xf numFmtId="168" fontId="8" fillId="22" borderId="40" xfId="0" applyNumberFormat="1" applyFont="1" applyFill="1" applyBorder="1" applyAlignment="1">
      <alignment horizontal="center"/>
    </xf>
    <xf numFmtId="166" fontId="7" fillId="22" borderId="41" xfId="0" applyNumberFormat="1" applyFont="1" applyFill="1" applyBorder="1" applyAlignment="1">
      <alignment horizontal="center" vertical="center"/>
    </xf>
    <xf numFmtId="1" fontId="7" fillId="22" borderId="41" xfId="0" applyNumberFormat="1" applyFont="1" applyFill="1" applyBorder="1" applyAlignment="1">
      <alignment horizontal="center" vertical="center"/>
    </xf>
    <xf numFmtId="0" fontId="8" fillId="22" borderId="50" xfId="0" applyFont="1" applyFill="1" applyBorder="1" applyAlignment="1">
      <alignment horizontal="center" vertical="center"/>
    </xf>
    <xf numFmtId="3" fontId="8" fillId="22" borderId="41" xfId="0" applyNumberFormat="1" applyFont="1" applyFill="1" applyBorder="1" applyAlignment="1">
      <alignment horizontal="center"/>
    </xf>
    <xf numFmtId="0" fontId="0" fillId="0" borderId="0" xfId="0" applyAlignment="1">
      <alignment wrapText="1"/>
    </xf>
    <xf numFmtId="0" fontId="53" fillId="40" borderId="0" xfId="0" applyFont="1" applyFill="1" applyAlignment="1">
      <alignment horizontal="center" vertical="center" wrapText="1"/>
    </xf>
    <xf numFmtId="0" fontId="54" fillId="40" borderId="0" xfId="0" applyFont="1" applyFill="1" applyAlignment="1">
      <alignment horizontal="center" vertical="center" wrapText="1"/>
    </xf>
    <xf numFmtId="0" fontId="53" fillId="0" borderId="0" xfId="0" applyFont="1" applyAlignment="1">
      <alignment wrapText="1"/>
    </xf>
    <xf numFmtId="0" fontId="55" fillId="0" borderId="0" xfId="0" applyFont="1" applyAlignment="1">
      <alignment vertical="top" wrapText="1"/>
    </xf>
    <xf numFmtId="0" fontId="49" fillId="0" borderId="0" xfId="0" applyFont="1" applyAlignment="1">
      <alignment vertical="top" wrapText="1"/>
    </xf>
    <xf numFmtId="0" fontId="0" fillId="0" borderId="0" xfId="0" applyAlignment="1">
      <alignment vertical="top" wrapText="1"/>
    </xf>
    <xf numFmtId="0" fontId="56" fillId="0" borderId="0" xfId="0" applyFont="1" applyAlignment="1">
      <alignment vertical="top" wrapText="1"/>
    </xf>
    <xf numFmtId="0" fontId="55" fillId="0" borderId="0" xfId="0" applyFont="1" applyAlignment="1">
      <alignment horizontal="left" vertical="top" wrapText="1"/>
    </xf>
    <xf numFmtId="0" fontId="55" fillId="0" borderId="0" xfId="0" applyFont="1" applyAlignment="1">
      <alignment wrapText="1"/>
    </xf>
    <xf numFmtId="0" fontId="2" fillId="5" borderId="71" xfId="0" applyFont="1" applyFill="1" applyBorder="1" applyAlignment="1">
      <alignment horizontal="center" vertical="center" wrapText="1"/>
    </xf>
    <xf numFmtId="0" fontId="2" fillId="5" borderId="72" xfId="0" applyFont="1" applyFill="1" applyBorder="1" applyAlignment="1">
      <alignment horizontal="center" vertical="center" wrapText="1"/>
    </xf>
    <xf numFmtId="0" fontId="3" fillId="42" borderId="26" xfId="0" applyFont="1" applyFill="1" applyBorder="1" applyAlignment="1">
      <alignment vertical="top" wrapText="1"/>
    </xf>
    <xf numFmtId="0" fontId="0" fillId="0" borderId="27" xfId="0" applyFont="1" applyFill="1" applyBorder="1" applyAlignment="1">
      <alignment vertical="top" wrapText="1"/>
    </xf>
    <xf numFmtId="0" fontId="0" fillId="0" borderId="29" xfId="0" applyFont="1" applyFill="1" applyBorder="1" applyAlignment="1">
      <alignment vertical="top" wrapText="1"/>
    </xf>
    <xf numFmtId="0" fontId="3" fillId="43" borderId="33" xfId="0" applyFont="1" applyFill="1" applyBorder="1" applyAlignment="1">
      <alignment vertical="top" wrapText="1"/>
    </xf>
    <xf numFmtId="0" fontId="0" fillId="0" borderId="1" xfId="0" applyFont="1" applyFill="1" applyBorder="1" applyAlignment="1">
      <alignment vertical="top" wrapText="1"/>
    </xf>
    <xf numFmtId="0" fontId="0" fillId="0" borderId="35" xfId="0" applyFont="1" applyFill="1" applyBorder="1" applyAlignment="1">
      <alignment vertical="top" wrapText="1"/>
    </xf>
    <xf numFmtId="0" fontId="0" fillId="0" borderId="1" xfId="0" applyFont="1" applyFill="1" applyBorder="1" applyAlignment="1">
      <alignment horizontal="left" vertical="top" wrapText="1"/>
    </xf>
    <xf numFmtId="0" fontId="3" fillId="42" borderId="40" xfId="0" applyFont="1" applyFill="1" applyBorder="1" applyAlignment="1">
      <alignment vertical="top" wrapText="1"/>
    </xf>
    <xf numFmtId="0" fontId="0" fillId="0" borderId="41" xfId="0" applyFont="1" applyFill="1" applyBorder="1" applyAlignment="1">
      <alignment horizontal="left" vertical="top" wrapText="1"/>
    </xf>
    <xf numFmtId="0" fontId="0" fillId="0" borderId="42" xfId="0" applyFont="1" applyFill="1" applyBorder="1" applyAlignment="1">
      <alignment vertical="top" wrapText="1"/>
    </xf>
    <xf numFmtId="0" fontId="3" fillId="44" borderId="26" xfId="0" applyFont="1" applyFill="1" applyBorder="1" applyAlignment="1">
      <alignment vertical="top" wrapText="1"/>
    </xf>
    <xf numFmtId="0" fontId="3" fillId="44" borderId="33" xfId="0" applyFont="1" applyFill="1" applyBorder="1" applyAlignment="1">
      <alignment vertical="top" wrapText="1"/>
    </xf>
    <xf numFmtId="0" fontId="3" fillId="45" borderId="33" xfId="0" applyFont="1" applyFill="1" applyBorder="1" applyAlignment="1">
      <alignment vertical="top" wrapText="1"/>
    </xf>
    <xf numFmtId="0" fontId="3" fillId="44" borderId="40" xfId="0" applyFont="1" applyFill="1" applyBorder="1" applyAlignment="1">
      <alignment vertical="top" wrapText="1"/>
    </xf>
    <xf numFmtId="0" fontId="0" fillId="0" borderId="41" xfId="0" applyFont="1" applyFill="1" applyBorder="1" applyAlignment="1">
      <alignment vertical="top" wrapText="1"/>
    </xf>
    <xf numFmtId="0" fontId="0" fillId="46" borderId="26" xfId="0" applyFont="1" applyFill="1" applyBorder="1" applyAlignment="1">
      <alignment vertical="top" wrapText="1"/>
    </xf>
    <xf numFmtId="0" fontId="0" fillId="47" borderId="33" xfId="0" applyFont="1" applyFill="1" applyBorder="1" applyAlignment="1">
      <alignment vertical="top" wrapText="1"/>
    </xf>
    <xf numFmtId="0" fontId="0" fillId="47" borderId="40" xfId="0" applyFont="1" applyFill="1" applyBorder="1" applyAlignment="1">
      <alignment vertical="top" wrapText="1"/>
    </xf>
    <xf numFmtId="0" fontId="3" fillId="48" borderId="30" xfId="0" applyFont="1" applyFill="1" applyBorder="1" applyAlignment="1">
      <alignment vertical="top" wrapText="1"/>
    </xf>
    <xf numFmtId="0" fontId="0" fillId="0" borderId="30" xfId="0" applyFont="1" applyFill="1" applyBorder="1" applyAlignment="1">
      <alignment vertical="top" wrapText="1"/>
    </xf>
    <xf numFmtId="0" fontId="3" fillId="49" borderId="1" xfId="0" applyFont="1" applyFill="1" applyBorder="1" applyAlignment="1">
      <alignment vertical="top" wrapText="1"/>
    </xf>
    <xf numFmtId="0" fontId="3" fillId="48" borderId="1" xfId="0" applyFont="1" applyFill="1" applyBorder="1" applyAlignment="1">
      <alignment vertical="top" wrapText="1"/>
    </xf>
    <xf numFmtId="0" fontId="3" fillId="0" borderId="0" xfId="0" applyFont="1" applyFill="1" applyBorder="1" applyAlignment="1">
      <alignment horizontal="left" vertical="center"/>
    </xf>
    <xf numFmtId="0" fontId="15" fillId="0" borderId="1" xfId="0" applyFont="1" applyBorder="1" applyAlignment="1">
      <alignment vertical="center"/>
    </xf>
    <xf numFmtId="0" fontId="0" fillId="17" borderId="30" xfId="0" applyFont="1" applyFill="1" applyBorder="1" applyAlignment="1">
      <alignment horizontal="left" vertical="center" wrapText="1"/>
    </xf>
    <xf numFmtId="0" fontId="59" fillId="0" borderId="1" xfId="0" applyFont="1" applyBorder="1" applyAlignment="1">
      <alignment vertical="center"/>
    </xf>
    <xf numFmtId="0" fontId="0" fillId="17" borderId="1" xfId="0" applyFont="1" applyFill="1" applyBorder="1" applyAlignment="1">
      <alignment horizontal="left" vertical="center" wrapText="1"/>
    </xf>
    <xf numFmtId="0" fontId="59" fillId="0" borderId="0" xfId="0" applyFont="1" applyBorder="1" applyAlignment="1">
      <alignment horizontal="left" vertical="center"/>
    </xf>
    <xf numFmtId="0" fontId="0" fillId="0" borderId="1" xfId="0" applyBorder="1" applyAlignment="1">
      <alignment horizontal="left" vertical="center"/>
    </xf>
    <xf numFmtId="0" fontId="0" fillId="0" borderId="1" xfId="0" applyBorder="1" applyAlignment="1">
      <alignment vertical="center"/>
    </xf>
    <xf numFmtId="0" fontId="0" fillId="0" borderId="0" xfId="0" applyAlignment="1">
      <alignment horizontal="left" vertical="center"/>
    </xf>
    <xf numFmtId="0" fontId="0" fillId="0" borderId="1" xfId="0" applyBorder="1"/>
    <xf numFmtId="0" fontId="0" fillId="10" borderId="33" xfId="0" applyFont="1" applyFill="1" applyBorder="1" applyAlignment="1">
      <alignment horizontal="left" vertical="center" wrapText="1"/>
    </xf>
    <xf numFmtId="0" fontId="0" fillId="0" borderId="35" xfId="0" applyFont="1" applyBorder="1" applyAlignment="1">
      <alignment vertical="center" wrapText="1"/>
    </xf>
    <xf numFmtId="0" fontId="0" fillId="0" borderId="35" xfId="0" applyFont="1" applyBorder="1" applyAlignment="1">
      <alignment vertical="center"/>
    </xf>
    <xf numFmtId="9" fontId="6" fillId="11" borderId="33" xfId="3" applyFont="1" applyFill="1" applyBorder="1" applyAlignment="1">
      <alignment horizontal="left" vertical="center" wrapText="1"/>
    </xf>
    <xf numFmtId="1" fontId="0" fillId="0" borderId="1" xfId="0" applyNumberFormat="1" applyFont="1" applyFill="1" applyBorder="1" applyAlignment="1">
      <alignment vertical="center" wrapText="1"/>
    </xf>
    <xf numFmtId="1" fontId="0" fillId="0" borderId="35" xfId="0" applyNumberFormat="1" applyFont="1" applyFill="1" applyBorder="1" applyAlignment="1">
      <alignment vertical="center" wrapText="1"/>
    </xf>
    <xf numFmtId="1" fontId="0" fillId="30" borderId="33" xfId="0" applyNumberFormat="1" applyFont="1" applyFill="1" applyBorder="1" applyAlignment="1">
      <alignment horizontal="left" vertical="center" wrapText="1"/>
    </xf>
    <xf numFmtId="0" fontId="0" fillId="33" borderId="33" xfId="0" applyFont="1" applyFill="1" applyBorder="1" applyAlignment="1">
      <alignment horizontal="left" vertical="center" wrapText="1"/>
    </xf>
    <xf numFmtId="0" fontId="59" fillId="0" borderId="35" xfId="0" applyFont="1" applyBorder="1" applyAlignment="1">
      <alignment vertical="center"/>
    </xf>
    <xf numFmtId="0" fontId="48" fillId="38" borderId="33" xfId="0" applyFont="1" applyFill="1" applyBorder="1" applyAlignment="1">
      <alignment horizontal="left" vertical="center" wrapText="1"/>
    </xf>
    <xf numFmtId="0" fontId="60" fillId="0" borderId="1" xfId="0" applyFont="1" applyBorder="1" applyAlignment="1">
      <alignment vertical="center" wrapText="1"/>
    </xf>
    <xf numFmtId="0" fontId="60" fillId="0" borderId="35" xfId="0" applyFont="1" applyBorder="1" applyAlignment="1">
      <alignment vertical="center" wrapText="1"/>
    </xf>
    <xf numFmtId="0" fontId="0" fillId="14" borderId="33" xfId="0" applyFont="1" applyFill="1" applyBorder="1" applyAlignment="1">
      <alignment horizontal="left" vertical="center" wrapText="1"/>
    </xf>
    <xf numFmtId="0" fontId="59" fillId="0" borderId="1" xfId="0" applyFont="1" applyBorder="1" applyAlignment="1">
      <alignment vertical="center" wrapText="1"/>
    </xf>
    <xf numFmtId="0" fontId="59" fillId="0" borderId="35" xfId="0" applyFont="1" applyBorder="1" applyAlignment="1">
      <alignment vertical="center" wrapText="1"/>
    </xf>
    <xf numFmtId="9" fontId="6" fillId="32" borderId="33" xfId="3" applyFont="1" applyFill="1" applyBorder="1" applyAlignment="1">
      <alignment horizontal="left" vertical="center" wrapText="1"/>
    </xf>
    <xf numFmtId="0" fontId="0" fillId="0" borderId="1" xfId="0" applyFont="1" applyBorder="1" applyAlignment="1">
      <alignment vertical="center"/>
    </xf>
    <xf numFmtId="0" fontId="59" fillId="39" borderId="40" xfId="0" applyFont="1" applyFill="1" applyBorder="1" applyAlignment="1">
      <alignment horizontal="left" vertical="center"/>
    </xf>
    <xf numFmtId="0" fontId="59" fillId="0" borderId="41" xfId="0" applyFont="1" applyBorder="1" applyAlignment="1">
      <alignment vertical="center" wrapText="1"/>
    </xf>
    <xf numFmtId="0" fontId="59" fillId="0" borderId="42" xfId="0" applyFont="1" applyBorder="1" applyAlignment="1">
      <alignment vertical="center" wrapText="1"/>
    </xf>
    <xf numFmtId="0" fontId="3" fillId="25" borderId="65" xfId="0" applyFont="1" applyFill="1" applyBorder="1" applyAlignment="1"/>
    <xf numFmtId="0" fontId="3" fillId="25" borderId="0" xfId="0" applyFont="1" applyFill="1" applyBorder="1" applyAlignment="1"/>
    <xf numFmtId="44" fontId="6" fillId="15" borderId="26" xfId="2" applyFont="1" applyFill="1" applyBorder="1" applyAlignment="1">
      <alignment horizontal="left" vertical="top" wrapText="1"/>
    </xf>
    <xf numFmtId="44" fontId="59" fillId="0" borderId="27" xfId="2" applyFont="1" applyFill="1" applyBorder="1" applyAlignment="1">
      <alignment vertical="center" wrapText="1"/>
    </xf>
    <xf numFmtId="44" fontId="59" fillId="0" borderId="29" xfId="2" applyFont="1" applyFill="1" applyBorder="1" applyAlignment="1">
      <alignment vertical="center" wrapText="1"/>
    </xf>
    <xf numFmtId="44" fontId="0" fillId="0" borderId="0" xfId="2" applyFont="1"/>
    <xf numFmtId="0" fontId="6" fillId="15" borderId="23" xfId="0" applyFont="1" applyFill="1" applyBorder="1" applyAlignment="1">
      <alignment horizontal="left" vertical="top" wrapText="1"/>
    </xf>
    <xf numFmtId="0" fontId="59" fillId="0" borderId="1" xfId="0" applyFont="1" applyFill="1" applyBorder="1" applyAlignment="1">
      <alignment vertical="center" wrapText="1"/>
    </xf>
    <xf numFmtId="0" fontId="59" fillId="0" borderId="35" xfId="0" applyFont="1" applyFill="1" applyBorder="1" applyAlignment="1">
      <alignment vertical="center" wrapText="1"/>
    </xf>
    <xf numFmtId="0" fontId="6" fillId="15" borderId="13" xfId="0" applyFont="1" applyFill="1" applyBorder="1" applyAlignment="1">
      <alignment horizontal="left" vertical="top" wrapText="1"/>
    </xf>
    <xf numFmtId="0" fontId="6" fillId="15" borderId="33" xfId="0" applyFont="1" applyFill="1" applyBorder="1" applyAlignment="1">
      <alignment horizontal="left" vertical="top" wrapText="1"/>
    </xf>
    <xf numFmtId="0" fontId="60" fillId="0" borderId="35" xfId="0" applyFont="1" applyFill="1" applyBorder="1" applyAlignment="1">
      <alignment vertical="center" wrapText="1"/>
    </xf>
    <xf numFmtId="0" fontId="6" fillId="15" borderId="40" xfId="0" applyFont="1" applyFill="1" applyBorder="1" applyAlignment="1">
      <alignment horizontal="left" vertical="top" wrapText="1"/>
    </xf>
    <xf numFmtId="0" fontId="60" fillId="0" borderId="42" xfId="0" applyFont="1" applyFill="1" applyBorder="1" applyAlignment="1">
      <alignment vertical="center" wrapText="1"/>
    </xf>
    <xf numFmtId="0" fontId="3" fillId="0" borderId="0" xfId="0" applyFont="1" applyFill="1" applyBorder="1" applyAlignment="1"/>
    <xf numFmtId="44" fontId="6" fillId="36" borderId="10" xfId="2" applyFont="1" applyFill="1" applyBorder="1" applyAlignment="1">
      <alignment vertical="top" wrapText="1"/>
    </xf>
    <xf numFmtId="0" fontId="6" fillId="0" borderId="1" xfId="0" applyFont="1" applyFill="1" applyBorder="1" applyAlignment="1">
      <alignment vertical="center" wrapText="1"/>
    </xf>
    <xf numFmtId="0" fontId="6" fillId="0" borderId="35" xfId="0" applyFont="1" applyFill="1" applyBorder="1" applyAlignment="1">
      <alignment vertical="center" wrapText="1"/>
    </xf>
    <xf numFmtId="0" fontId="6" fillId="0" borderId="41" xfId="0" applyFont="1" applyFill="1" applyBorder="1" applyAlignment="1">
      <alignment vertical="center" wrapText="1"/>
    </xf>
    <xf numFmtId="0" fontId="6" fillId="0" borderId="42" xfId="0" applyFont="1" applyFill="1" applyBorder="1" applyAlignment="1">
      <alignment vertical="center" wrapText="1"/>
    </xf>
    <xf numFmtId="0" fontId="0" fillId="13" borderId="26" xfId="0" applyFill="1" applyBorder="1" applyAlignment="1">
      <alignment horizontal="left" vertical="center"/>
    </xf>
    <xf numFmtId="0" fontId="6" fillId="13" borderId="27" xfId="0" applyFont="1" applyFill="1" applyBorder="1" applyAlignment="1">
      <alignment horizontal="left" vertical="top" wrapText="1"/>
    </xf>
    <xf numFmtId="0" fontId="15" fillId="13" borderId="29" xfId="0" applyFont="1" applyFill="1" applyBorder="1" applyAlignment="1">
      <alignment horizontal="left" vertical="top"/>
    </xf>
    <xf numFmtId="0" fontId="0" fillId="13" borderId="33" xfId="0" applyFill="1" applyBorder="1" applyAlignment="1">
      <alignment horizontal="left" vertical="center"/>
    </xf>
    <xf numFmtId="0" fontId="0" fillId="0" borderId="1" xfId="0" applyFill="1" applyBorder="1" applyAlignment="1">
      <alignment vertical="center" wrapText="1"/>
    </xf>
    <xf numFmtId="0" fontId="0" fillId="0" borderId="35" xfId="0" applyFill="1" applyBorder="1" applyAlignment="1">
      <alignment vertical="center" wrapText="1"/>
    </xf>
    <xf numFmtId="0" fontId="0" fillId="13" borderId="33" xfId="0" applyFill="1" applyBorder="1" applyAlignment="1">
      <alignment horizontal="left" vertical="center" wrapText="1"/>
    </xf>
    <xf numFmtId="0" fontId="0" fillId="13" borderId="40" xfId="0" applyFill="1" applyBorder="1" applyAlignment="1">
      <alignment horizontal="left" vertical="center"/>
    </xf>
    <xf numFmtId="0" fontId="0" fillId="0" borderId="41" xfId="0" applyFill="1" applyBorder="1" applyAlignment="1">
      <alignment vertical="center" wrapText="1"/>
    </xf>
    <xf numFmtId="0" fontId="0" fillId="0" borderId="42" xfId="0" applyFill="1" applyBorder="1" applyAlignment="1">
      <alignment vertical="center" wrapText="1"/>
    </xf>
    <xf numFmtId="0" fontId="0" fillId="3" borderId="16" xfId="0" applyFont="1" applyFill="1" applyBorder="1" applyAlignment="1">
      <alignment vertical="center" wrapText="1"/>
    </xf>
    <xf numFmtId="0" fontId="59" fillId="0" borderId="17" xfId="0" applyFont="1" applyFill="1" applyBorder="1" applyAlignment="1">
      <alignment vertical="center" wrapText="1"/>
    </xf>
    <xf numFmtId="0" fontId="59" fillId="0" borderId="18" xfId="0" applyFont="1" applyFill="1" applyBorder="1" applyAlignment="1">
      <alignment vertical="center" wrapText="1"/>
    </xf>
    <xf numFmtId="0" fontId="0" fillId="0" borderId="6" xfId="0" applyFont="1" applyBorder="1" applyAlignment="1">
      <alignment vertical="center"/>
    </xf>
    <xf numFmtId="0" fontId="0" fillId="0" borderId="5" xfId="0" applyFont="1" applyBorder="1" applyAlignment="1">
      <alignment vertical="center"/>
    </xf>
    <xf numFmtId="0" fontId="0" fillId="0" borderId="9" xfId="0" applyBorder="1"/>
    <xf numFmtId="0" fontId="15" fillId="0" borderId="33" xfId="0" applyFont="1" applyBorder="1" applyAlignment="1">
      <alignment vertical="center"/>
    </xf>
    <xf numFmtId="0" fontId="15" fillId="0" borderId="35" xfId="0" applyFont="1" applyBorder="1" applyAlignment="1">
      <alignment vertical="center"/>
    </xf>
    <xf numFmtId="0" fontId="0" fillId="17" borderId="13" xfId="0" applyFont="1" applyFill="1" applyBorder="1" applyAlignment="1">
      <alignment horizontal="left" vertical="center" wrapText="1"/>
    </xf>
    <xf numFmtId="0" fontId="0" fillId="17" borderId="33" xfId="0" applyFont="1" applyFill="1" applyBorder="1" applyAlignment="1">
      <alignment horizontal="left" vertical="center" wrapText="1"/>
    </xf>
    <xf numFmtId="0" fontId="0" fillId="17" borderId="40" xfId="0" applyFont="1" applyFill="1" applyBorder="1" applyAlignment="1">
      <alignment horizontal="left" vertical="center" wrapText="1"/>
    </xf>
    <xf numFmtId="0" fontId="59" fillId="0" borderId="41" xfId="0" applyFont="1" applyBorder="1" applyAlignment="1">
      <alignment vertical="center"/>
    </xf>
    <xf numFmtId="0" fontId="59" fillId="0" borderId="42" xfId="0" applyFont="1" applyBorder="1" applyAlignment="1">
      <alignment vertical="center"/>
    </xf>
    <xf numFmtId="0" fontId="59" fillId="0" borderId="74" xfId="0" applyFont="1" applyBorder="1" applyAlignment="1">
      <alignment horizontal="center" vertical="center"/>
    </xf>
    <xf numFmtId="0" fontId="59" fillId="0" borderId="0" xfId="0" applyFont="1" applyBorder="1" applyAlignment="1">
      <alignment vertical="center"/>
    </xf>
    <xf numFmtId="0" fontId="0" fillId="10" borderId="26" xfId="0" applyFont="1" applyFill="1" applyBorder="1" applyAlignment="1">
      <alignment horizontal="left" vertical="center" wrapText="1"/>
    </xf>
    <xf numFmtId="0" fontId="0" fillId="0" borderId="29" xfId="0" applyFont="1" applyBorder="1" applyAlignment="1">
      <alignment vertical="center" wrapText="1"/>
    </xf>
    <xf numFmtId="0" fontId="0" fillId="10" borderId="40" xfId="0" applyFont="1" applyFill="1" applyBorder="1" applyAlignment="1">
      <alignment horizontal="left" vertical="center" wrapText="1"/>
    </xf>
    <xf numFmtId="0" fontId="0" fillId="0" borderId="42" xfId="0" applyFont="1" applyBorder="1" applyAlignment="1">
      <alignment vertical="center" wrapText="1"/>
    </xf>
    <xf numFmtId="0" fontId="0" fillId="0" borderId="29" xfId="0" applyFont="1" applyBorder="1" applyAlignment="1">
      <alignment vertical="center"/>
    </xf>
    <xf numFmtId="0" fontId="0" fillId="0" borderId="42" xfId="0" applyFont="1" applyBorder="1" applyAlignment="1">
      <alignment vertical="center"/>
    </xf>
    <xf numFmtId="0" fontId="0" fillId="0" borderId="65" xfId="0" applyFont="1" applyBorder="1" applyAlignment="1">
      <alignment vertical="center"/>
    </xf>
    <xf numFmtId="0" fontId="0" fillId="0" borderId="0" xfId="0" applyFont="1" applyBorder="1" applyAlignment="1">
      <alignment vertical="center"/>
    </xf>
    <xf numFmtId="0" fontId="3" fillId="11" borderId="26" xfId="0" applyFont="1" applyFill="1" applyBorder="1" applyAlignment="1">
      <alignment horizontal="left" vertical="center" wrapText="1"/>
    </xf>
    <xf numFmtId="0" fontId="0" fillId="0" borderId="28" xfId="0" applyFont="1" applyBorder="1" applyAlignment="1">
      <alignment horizontal="left" vertical="center"/>
    </xf>
    <xf numFmtId="0" fontId="0" fillId="0" borderId="29" xfId="0" applyBorder="1"/>
    <xf numFmtId="164" fontId="0" fillId="11" borderId="33" xfId="0" applyNumberFormat="1" applyFont="1" applyFill="1" applyBorder="1" applyAlignment="1">
      <alignment horizontal="left" vertical="center" wrapText="1"/>
    </xf>
    <xf numFmtId="0" fontId="0" fillId="0" borderId="34" xfId="0" applyFont="1" applyBorder="1" applyAlignment="1">
      <alignment horizontal="left" vertical="center"/>
    </xf>
    <xf numFmtId="0" fontId="0" fillId="0" borderId="35" xfId="0" applyBorder="1"/>
    <xf numFmtId="164" fontId="0" fillId="11" borderId="40" xfId="0" applyNumberFormat="1" applyFont="1" applyFill="1" applyBorder="1" applyAlignment="1">
      <alignment horizontal="left" vertical="center" wrapText="1"/>
    </xf>
    <xf numFmtId="0" fontId="0" fillId="0" borderId="44" xfId="0" applyFont="1" applyBorder="1" applyAlignment="1">
      <alignment horizontal="left" vertical="center"/>
    </xf>
    <xf numFmtId="0" fontId="0" fillId="0" borderId="42" xfId="0" applyBorder="1"/>
    <xf numFmtId="0" fontId="0" fillId="12" borderId="26" xfId="0" applyFont="1" applyFill="1" applyBorder="1" applyAlignment="1">
      <alignment horizontal="left" vertical="center" wrapText="1"/>
    </xf>
    <xf numFmtId="0" fontId="0" fillId="12" borderId="33" xfId="0" applyFont="1" applyFill="1" applyBorder="1" applyAlignment="1">
      <alignment horizontal="left" vertical="center" wrapText="1"/>
    </xf>
    <xf numFmtId="0" fontId="0" fillId="12" borderId="40" xfId="0" applyFont="1" applyFill="1" applyBorder="1" applyAlignment="1">
      <alignment horizontal="left" vertical="center" wrapText="1"/>
    </xf>
    <xf numFmtId="165" fontId="0" fillId="13" borderId="26" xfId="0" applyNumberFormat="1" applyFont="1" applyFill="1" applyBorder="1" applyAlignment="1">
      <alignment horizontal="left" vertical="center" wrapText="1"/>
    </xf>
    <xf numFmtId="0" fontId="0" fillId="0" borderId="27" xfId="0" applyFont="1" applyBorder="1" applyAlignment="1">
      <alignment vertical="center"/>
    </xf>
    <xf numFmtId="165" fontId="0" fillId="13" borderId="33" xfId="0" applyNumberFormat="1" applyFont="1" applyFill="1" applyBorder="1" applyAlignment="1">
      <alignment horizontal="left" vertical="center" wrapText="1"/>
    </xf>
    <xf numFmtId="165" fontId="0" fillId="13" borderId="40" xfId="0" applyNumberFormat="1" applyFont="1" applyFill="1" applyBorder="1" applyAlignment="1">
      <alignment horizontal="left" vertical="center" wrapText="1"/>
    </xf>
    <xf numFmtId="0" fontId="0" fillId="0" borderId="41" xfId="0" applyFont="1" applyBorder="1" applyAlignment="1">
      <alignment vertical="center"/>
    </xf>
    <xf numFmtId="0" fontId="0" fillId="0" borderId="69" xfId="0" applyFont="1" applyBorder="1" applyAlignment="1">
      <alignment vertical="center"/>
    </xf>
    <xf numFmtId="0" fontId="0" fillId="0" borderId="73" xfId="0" applyFont="1" applyBorder="1" applyAlignment="1">
      <alignment vertical="center"/>
    </xf>
    <xf numFmtId="0" fontId="0" fillId="0" borderId="52" xfId="0" applyBorder="1"/>
    <xf numFmtId="0" fontId="0" fillId="0" borderId="34" xfId="0" applyFont="1" applyBorder="1" applyAlignment="1">
      <alignment vertical="center"/>
    </xf>
    <xf numFmtId="0" fontId="61" fillId="13" borderId="33" xfId="0" applyFont="1" applyFill="1" applyBorder="1" applyAlignment="1">
      <alignment horizontal="left" vertical="center" wrapText="1"/>
    </xf>
    <xf numFmtId="0" fontId="0" fillId="0" borderId="44" xfId="0" applyFont="1" applyBorder="1" applyAlignment="1">
      <alignment vertical="center"/>
    </xf>
    <xf numFmtId="9" fontId="7" fillId="29" borderId="54" xfId="3" applyFont="1" applyFill="1" applyBorder="1" applyAlignment="1">
      <alignment horizontal="center" vertical="center" wrapText="1"/>
    </xf>
    <xf numFmtId="0" fontId="8" fillId="0" borderId="30" xfId="0" applyFont="1" applyBorder="1" applyAlignment="1">
      <alignment horizontal="center"/>
    </xf>
    <xf numFmtId="0" fontId="8" fillId="0" borderId="30" xfId="0" applyFont="1" applyBorder="1"/>
    <xf numFmtId="0" fontId="8" fillId="0" borderId="38" xfId="0" applyFont="1" applyBorder="1" applyAlignment="1">
      <alignment horizontal="center"/>
    </xf>
    <xf numFmtId="3" fontId="7" fillId="0" borderId="26" xfId="0" applyNumberFormat="1" applyFont="1" applyBorder="1" applyAlignment="1">
      <alignment horizontal="center"/>
    </xf>
    <xf numFmtId="166" fontId="36" fillId="0" borderId="27" xfId="0" applyNumberFormat="1" applyFont="1" applyBorder="1" applyAlignment="1">
      <alignment horizontal="center"/>
    </xf>
    <xf numFmtId="166" fontId="36" fillId="0" borderId="29" xfId="0" applyNumberFormat="1" applyFont="1" applyBorder="1" applyAlignment="1">
      <alignment horizontal="center"/>
    </xf>
    <xf numFmtId="9" fontId="7" fillId="0" borderId="29" xfId="3" applyFont="1" applyBorder="1" applyAlignment="1">
      <alignment horizontal="center"/>
    </xf>
    <xf numFmtId="9" fontId="7" fillId="0" borderId="26" xfId="3" applyFont="1" applyBorder="1" applyAlignment="1">
      <alignment horizontal="center"/>
    </xf>
    <xf numFmtId="9" fontId="7" fillId="0" borderId="27" xfId="3" applyFont="1" applyBorder="1" applyAlignment="1">
      <alignment horizontal="center"/>
    </xf>
    <xf numFmtId="167" fontId="7" fillId="0" borderId="26" xfId="0" applyNumberFormat="1" applyFont="1" applyBorder="1" applyAlignment="1">
      <alignment horizontal="center"/>
    </xf>
    <xf numFmtId="167" fontId="8" fillId="0" borderId="32" xfId="0" applyNumberFormat="1" applyFont="1" applyBorder="1" applyAlignment="1">
      <alignment horizontal="center"/>
    </xf>
    <xf numFmtId="164" fontId="7" fillId="0" borderId="26" xfId="0" applyNumberFormat="1" applyFont="1" applyBorder="1" applyAlignment="1">
      <alignment horizontal="center"/>
    </xf>
    <xf numFmtId="164" fontId="7" fillId="0" borderId="27" xfId="0" applyNumberFormat="1" applyFont="1" applyBorder="1" applyAlignment="1">
      <alignment horizontal="center"/>
    </xf>
    <xf numFmtId="164" fontId="7" fillId="0" borderId="29" xfId="0" applyNumberFormat="1" applyFont="1" applyBorder="1" applyAlignment="1">
      <alignment horizontal="center"/>
    </xf>
    <xf numFmtId="0" fontId="11" fillId="0" borderId="27" xfId="0" applyFont="1" applyBorder="1" applyAlignment="1">
      <alignment horizontal="center"/>
    </xf>
    <xf numFmtId="0" fontId="11" fillId="0" borderId="29" xfId="0" applyFont="1" applyBorder="1" applyAlignment="1">
      <alignment horizontal="center"/>
    </xf>
    <xf numFmtId="9" fontId="11" fillId="0" borderId="26" xfId="3" applyFont="1" applyBorder="1" applyAlignment="1">
      <alignment horizontal="center"/>
    </xf>
    <xf numFmtId="9" fontId="7" fillId="0" borderId="32" xfId="0" applyNumberFormat="1" applyFont="1" applyBorder="1" applyAlignment="1">
      <alignment horizontal="center"/>
    </xf>
    <xf numFmtId="0" fontId="8" fillId="0" borderId="1" xfId="0" applyFont="1" applyBorder="1"/>
    <xf numFmtId="0" fontId="8" fillId="19" borderId="1" xfId="0" applyFont="1" applyFill="1" applyBorder="1"/>
    <xf numFmtId="0" fontId="21" fillId="21" borderId="1" xfId="0" applyFont="1" applyFill="1" applyBorder="1"/>
    <xf numFmtId="0" fontId="21" fillId="21" borderId="41" xfId="0" applyFont="1" applyFill="1" applyBorder="1"/>
    <xf numFmtId="164" fontId="11" fillId="0" borderId="26" xfId="0" applyNumberFormat="1" applyFont="1" applyBorder="1" applyAlignment="1">
      <alignment horizontal="center"/>
    </xf>
    <xf numFmtId="164" fontId="11" fillId="0" borderId="27" xfId="0" applyNumberFormat="1" applyFont="1" applyBorder="1" applyAlignment="1">
      <alignment horizontal="center"/>
    </xf>
    <xf numFmtId="164" fontId="11" fillId="0" borderId="29" xfId="0" applyNumberFormat="1" applyFont="1" applyBorder="1" applyAlignment="1">
      <alignment horizontal="center"/>
    </xf>
    <xf numFmtId="9" fontId="11" fillId="0" borderId="29" xfId="3" applyFont="1" applyBorder="1" applyAlignment="1">
      <alignment horizontal="center"/>
    </xf>
    <xf numFmtId="9" fontId="11" fillId="0" borderId="33" xfId="0" applyNumberFormat="1" applyFont="1" applyBorder="1" applyAlignment="1">
      <alignment horizontal="center"/>
    </xf>
    <xf numFmtId="0" fontId="8" fillId="0" borderId="13" xfId="0" applyFont="1" applyBorder="1" applyAlignment="1">
      <alignment horizontal="center"/>
    </xf>
    <xf numFmtId="0" fontId="8" fillId="0" borderId="14" xfId="0" applyFont="1" applyBorder="1" applyAlignment="1">
      <alignment horizontal="center"/>
    </xf>
    <xf numFmtId="3" fontId="8" fillId="0" borderId="13" xfId="0" applyNumberFormat="1" applyFont="1" applyBorder="1" applyAlignment="1">
      <alignment horizontal="center"/>
    </xf>
    <xf numFmtId="166" fontId="38" fillId="0" borderId="30" xfId="0" applyNumberFormat="1" applyFont="1" applyBorder="1" applyAlignment="1">
      <alignment horizontal="center"/>
    </xf>
    <xf numFmtId="166" fontId="38" fillId="0" borderId="38" xfId="0" applyNumberFormat="1" applyFont="1" applyBorder="1" applyAlignment="1">
      <alignment horizontal="center"/>
    </xf>
    <xf numFmtId="167" fontId="8" fillId="0" borderId="30" xfId="0" applyNumberFormat="1" applyFont="1" applyBorder="1" applyAlignment="1">
      <alignment horizontal="center"/>
    </xf>
    <xf numFmtId="167" fontId="8" fillId="0" borderId="14" xfId="0" applyNumberFormat="1" applyFont="1" applyBorder="1" applyAlignment="1">
      <alignment horizontal="center"/>
    </xf>
    <xf numFmtId="9" fontId="8" fillId="0" borderId="53" xfId="3" applyFont="1" applyBorder="1" applyAlignment="1">
      <alignment horizontal="center"/>
    </xf>
    <xf numFmtId="9" fontId="38" fillId="0" borderId="26" xfId="0" applyNumberFormat="1" applyFont="1" applyBorder="1" applyAlignment="1">
      <alignment horizontal="center"/>
    </xf>
    <xf numFmtId="0" fontId="8" fillId="0" borderId="27" xfId="0" applyFont="1" applyBorder="1" applyAlignment="1">
      <alignment horizontal="center"/>
    </xf>
    <xf numFmtId="0" fontId="8" fillId="0" borderId="29" xfId="0" applyFont="1" applyBorder="1" applyAlignment="1">
      <alignment horizontal="center"/>
    </xf>
    <xf numFmtId="9" fontId="8" fillId="0" borderId="26" xfId="0" applyNumberFormat="1" applyFont="1" applyBorder="1" applyAlignment="1">
      <alignment horizontal="center"/>
    </xf>
    <xf numFmtId="9" fontId="11" fillId="0" borderId="27" xfId="3" applyFont="1" applyBorder="1" applyAlignment="1">
      <alignment horizontal="center"/>
    </xf>
    <xf numFmtId="167" fontId="8" fillId="0" borderId="29" xfId="0" applyNumberFormat="1" applyFont="1" applyBorder="1" applyAlignment="1">
      <alignment horizontal="center"/>
    </xf>
    <xf numFmtId="167" fontId="8" fillId="0" borderId="51" xfId="0" applyNumberFormat="1" applyFont="1" applyBorder="1" applyAlignment="1">
      <alignment horizontal="center"/>
    </xf>
    <xf numFmtId="167" fontId="8" fillId="0" borderId="63" xfId="0" applyNumberFormat="1" applyFont="1" applyBorder="1" applyAlignment="1">
      <alignment horizontal="center"/>
    </xf>
    <xf numFmtId="167" fontId="8" fillId="0" borderId="13" xfId="0" applyNumberFormat="1" applyFont="1" applyBorder="1" applyAlignment="1">
      <alignment horizontal="center"/>
    </xf>
    <xf numFmtId="167" fontId="11" fillId="0" borderId="30" xfId="0" applyNumberFormat="1" applyFont="1" applyBorder="1" applyAlignment="1">
      <alignment horizontal="center"/>
    </xf>
    <xf numFmtId="164" fontId="11" fillId="0" borderId="30" xfId="0" applyNumberFormat="1" applyFont="1" applyBorder="1" applyAlignment="1">
      <alignment horizontal="center"/>
    </xf>
    <xf numFmtId="164" fontId="11" fillId="0" borderId="14" xfId="0" applyNumberFormat="1" applyFont="1" applyBorder="1" applyAlignment="1">
      <alignment horizontal="center"/>
    </xf>
    <xf numFmtId="0" fontId="8" fillId="0" borderId="26" xfId="0" applyFont="1" applyBorder="1" applyAlignment="1">
      <alignment horizontal="center"/>
    </xf>
    <xf numFmtId="0" fontId="8" fillId="0" borderId="51" xfId="0" applyFont="1" applyBorder="1" applyAlignment="1">
      <alignment horizontal="center"/>
    </xf>
    <xf numFmtId="9" fontId="8" fillId="0" borderId="29" xfId="3" applyFont="1" applyBorder="1" applyAlignment="1">
      <alignment horizontal="center"/>
    </xf>
    <xf numFmtId="9" fontId="8" fillId="0" borderId="51" xfId="3" applyFont="1" applyBorder="1" applyAlignment="1">
      <alignment horizontal="center"/>
    </xf>
    <xf numFmtId="9" fontId="8" fillId="0" borderId="30" xfId="3" applyFont="1" applyBorder="1" applyAlignment="1">
      <alignment horizontal="center"/>
    </xf>
    <xf numFmtId="9" fontId="8" fillId="0" borderId="14" xfId="3" applyFont="1" applyBorder="1" applyAlignment="1">
      <alignment horizontal="center"/>
    </xf>
    <xf numFmtId="9" fontId="8" fillId="0" borderId="63" xfId="0" applyNumberFormat="1" applyFont="1" applyBorder="1" applyAlignment="1">
      <alignment horizontal="center"/>
    </xf>
    <xf numFmtId="9" fontId="11" fillId="0" borderId="49" xfId="0" applyNumberFormat="1" applyFont="1" applyBorder="1" applyAlignment="1">
      <alignment horizontal="center"/>
    </xf>
    <xf numFmtId="0" fontId="8" fillId="19" borderId="27" xfId="0" applyFont="1" applyFill="1" applyBorder="1"/>
    <xf numFmtId="9" fontId="8" fillId="0" borderId="65" xfId="0" applyNumberFormat="1" applyFont="1" applyBorder="1" applyAlignment="1">
      <alignment horizontal="center"/>
    </xf>
    <xf numFmtId="14" fontId="8" fillId="0" borderId="33" xfId="0" applyNumberFormat="1" applyFont="1" applyBorder="1" applyAlignment="1">
      <alignment horizontal="center"/>
    </xf>
    <xf numFmtId="9" fontId="8" fillId="0" borderId="34" xfId="0" applyNumberFormat="1" applyFont="1" applyBorder="1" applyAlignment="1">
      <alignment horizontal="center"/>
    </xf>
    <xf numFmtId="9" fontId="8" fillId="0" borderId="26" xfId="3" applyFont="1" applyBorder="1" applyAlignment="1">
      <alignment horizontal="center"/>
    </xf>
    <xf numFmtId="9" fontId="7" fillId="0" borderId="34" xfId="3" applyFont="1" applyBorder="1" applyAlignment="1">
      <alignment horizontal="center"/>
    </xf>
    <xf numFmtId="0" fontId="8" fillId="0" borderId="27" xfId="0" applyFont="1" applyBorder="1"/>
    <xf numFmtId="0" fontId="8" fillId="0" borderId="28" xfId="0" applyFont="1" applyBorder="1" applyAlignment="1">
      <alignment horizontal="center"/>
    </xf>
    <xf numFmtId="166" fontId="38" fillId="0" borderId="27" xfId="0" applyNumberFormat="1" applyFont="1" applyBorder="1" applyAlignment="1">
      <alignment horizontal="center"/>
    </xf>
    <xf numFmtId="166" fontId="38" fillId="0" borderId="29" xfId="0" applyNumberFormat="1" applyFont="1" applyBorder="1" applyAlignment="1">
      <alignment horizontal="center"/>
    </xf>
    <xf numFmtId="167" fontId="8" fillId="0" borderId="27" xfId="0" applyNumberFormat="1" applyFont="1" applyBorder="1" applyAlignment="1">
      <alignment horizontal="center"/>
    </xf>
    <xf numFmtId="167" fontId="8" fillId="0" borderId="31" xfId="0" applyNumberFormat="1" applyFont="1" applyBorder="1" applyAlignment="1">
      <alignment horizontal="center"/>
    </xf>
    <xf numFmtId="167" fontId="8" fillId="0" borderId="12" xfId="0" applyNumberFormat="1" applyFont="1" applyBorder="1" applyAlignment="1">
      <alignment horizontal="center"/>
    </xf>
    <xf numFmtId="164" fontId="8" fillId="0" borderId="26" xfId="0" applyNumberFormat="1" applyFont="1" applyBorder="1" applyAlignment="1">
      <alignment horizontal="center"/>
    </xf>
    <xf numFmtId="164" fontId="8" fillId="0" borderId="27" xfId="0" applyNumberFormat="1" applyFont="1" applyBorder="1" applyAlignment="1">
      <alignment horizontal="center"/>
    </xf>
    <xf numFmtId="164" fontId="8" fillId="0" borderId="29" xfId="0" applyNumberFormat="1" applyFont="1" applyBorder="1" applyAlignment="1">
      <alignment horizontal="center"/>
    </xf>
    <xf numFmtId="0" fontId="8" fillId="0" borderId="31" xfId="0" applyFont="1" applyBorder="1" applyAlignment="1">
      <alignment horizontal="center"/>
    </xf>
    <xf numFmtId="0" fontId="11" fillId="0" borderId="28" xfId="0" applyFont="1" applyBorder="1" applyAlignment="1">
      <alignment horizontal="center"/>
    </xf>
    <xf numFmtId="9" fontId="8" fillId="0" borderId="28" xfId="3" applyFont="1" applyBorder="1" applyAlignment="1">
      <alignment horizontal="center"/>
    </xf>
    <xf numFmtId="9" fontId="8" fillId="0" borderId="12" xfId="0" applyNumberFormat="1" applyFont="1" applyBorder="1" applyAlignment="1">
      <alignment horizontal="center"/>
    </xf>
    <xf numFmtId="167" fontId="7" fillId="0" borderId="31" xfId="0" applyNumberFormat="1" applyFont="1" applyBorder="1" applyAlignment="1">
      <alignment horizontal="center"/>
    </xf>
    <xf numFmtId="0" fontId="7" fillId="0" borderId="32" xfId="0" applyFont="1" applyBorder="1" applyAlignment="1">
      <alignment horizontal="center"/>
    </xf>
    <xf numFmtId="0" fontId="28" fillId="0" borderId="0" xfId="4"/>
    <xf numFmtId="0" fontId="2" fillId="27" borderId="2" xfId="0" applyFont="1" applyFill="1" applyBorder="1" applyAlignment="1">
      <alignment horizontal="center"/>
    </xf>
    <xf numFmtId="0" fontId="2" fillId="27" borderId="3" xfId="0" applyFont="1" applyFill="1" applyBorder="1" applyAlignment="1">
      <alignment horizontal="center"/>
    </xf>
    <xf numFmtId="0" fontId="2" fillId="27" borderId="4" xfId="0" applyFont="1" applyFill="1" applyBorder="1" applyAlignment="1">
      <alignment horizontal="center"/>
    </xf>
    <xf numFmtId="0" fontId="3" fillId="9" borderId="2" xfId="0" applyFont="1" applyFill="1" applyBorder="1" applyAlignment="1">
      <alignment horizontal="center" vertical="center"/>
    </xf>
    <xf numFmtId="0" fontId="3" fillId="9" borderId="3" xfId="0" applyFont="1" applyFill="1" applyBorder="1" applyAlignment="1">
      <alignment horizontal="center" vertical="center"/>
    </xf>
    <xf numFmtId="0" fontId="3" fillId="9" borderId="4" xfId="0" applyFont="1" applyFill="1" applyBorder="1" applyAlignment="1">
      <alignment horizontal="center" vertical="center"/>
    </xf>
    <xf numFmtId="9" fontId="3" fillId="29" borderId="2" xfId="3" applyFont="1" applyFill="1" applyBorder="1" applyAlignment="1">
      <alignment horizontal="center" vertical="center" wrapText="1"/>
    </xf>
    <xf numFmtId="9" fontId="3" fillId="29" borderId="22" xfId="3" applyFont="1" applyFill="1" applyBorder="1" applyAlignment="1">
      <alignment horizontal="center" vertical="center" wrapText="1"/>
    </xf>
    <xf numFmtId="0" fontId="3" fillId="30" borderId="57" xfId="0" applyFont="1" applyFill="1" applyBorder="1" applyAlignment="1">
      <alignment horizontal="center" vertical="center"/>
    </xf>
    <xf numFmtId="0" fontId="3" fillId="30" borderId="3" xfId="0" applyFont="1" applyFill="1" applyBorder="1" applyAlignment="1">
      <alignment horizontal="center" vertical="center"/>
    </xf>
    <xf numFmtId="0" fontId="3" fillId="30" borderId="4" xfId="0" applyFont="1" applyFill="1" applyBorder="1" applyAlignment="1">
      <alignment horizontal="center" vertical="center"/>
    </xf>
    <xf numFmtId="0" fontId="15" fillId="10" borderId="2" xfId="0" applyFont="1" applyFill="1" applyBorder="1" applyAlignment="1">
      <alignment horizontal="center" vertical="center" wrapText="1"/>
    </xf>
    <xf numFmtId="0" fontId="15" fillId="10" borderId="3" xfId="0" applyFont="1" applyFill="1" applyBorder="1" applyAlignment="1">
      <alignment horizontal="center" vertical="center" wrapText="1"/>
    </xf>
    <xf numFmtId="0" fontId="15" fillId="10" borderId="17" xfId="0" applyFont="1" applyFill="1" applyBorder="1" applyAlignment="1">
      <alignment horizontal="center" vertical="center" wrapText="1"/>
    </xf>
    <xf numFmtId="0" fontId="3" fillId="15" borderId="2" xfId="0" applyFont="1" applyFill="1" applyBorder="1" applyAlignment="1">
      <alignment horizontal="center"/>
    </xf>
    <xf numFmtId="0" fontId="3" fillId="15" borderId="4" xfId="0" applyFont="1" applyFill="1" applyBorder="1" applyAlignment="1">
      <alignment horizontal="center"/>
    </xf>
    <xf numFmtId="0" fontId="15" fillId="24" borderId="2" xfId="0" applyFont="1" applyFill="1" applyBorder="1" applyAlignment="1">
      <alignment horizontal="center" vertical="center"/>
    </xf>
    <xf numFmtId="0" fontId="15" fillId="24" borderId="3"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3" fillId="25" borderId="2" xfId="0" applyFont="1" applyFill="1" applyBorder="1" applyAlignment="1">
      <alignment horizontal="center"/>
    </xf>
    <xf numFmtId="0" fontId="3" fillId="25" borderId="3" xfId="0" applyFont="1" applyFill="1" applyBorder="1" applyAlignment="1">
      <alignment horizontal="center"/>
    </xf>
    <xf numFmtId="0" fontId="3" fillId="25" borderId="4" xfId="0" applyFont="1" applyFill="1" applyBorder="1" applyAlignment="1">
      <alignment horizontal="center"/>
    </xf>
    <xf numFmtId="0" fontId="3" fillId="26" borderId="2" xfId="0" applyFont="1" applyFill="1" applyBorder="1" applyAlignment="1">
      <alignment horizontal="center"/>
    </xf>
    <xf numFmtId="0" fontId="3" fillId="26" borderId="3" xfId="0" applyFont="1" applyFill="1" applyBorder="1" applyAlignment="1">
      <alignment horizontal="center"/>
    </xf>
    <xf numFmtId="0" fontId="3" fillId="26" borderId="4" xfId="0" applyFont="1" applyFill="1" applyBorder="1" applyAlignment="1">
      <alignment horizontal="center"/>
    </xf>
    <xf numFmtId="0" fontId="15" fillId="10" borderId="18" xfId="0" applyFont="1" applyFill="1" applyBorder="1" applyAlignment="1">
      <alignment horizontal="center" vertical="center" wrapText="1"/>
    </xf>
    <xf numFmtId="0" fontId="3" fillId="31" borderId="2" xfId="0" applyFont="1" applyFill="1" applyBorder="1" applyAlignment="1">
      <alignment horizontal="center" vertical="center" wrapText="1"/>
    </xf>
    <xf numFmtId="0" fontId="3" fillId="31" borderId="4" xfId="0" applyFont="1" applyFill="1" applyBorder="1" applyAlignment="1">
      <alignment horizontal="center" vertical="center" wrapText="1"/>
    </xf>
    <xf numFmtId="0" fontId="15" fillId="32" borderId="6" xfId="0" applyFont="1" applyFill="1" applyBorder="1" applyAlignment="1">
      <alignment horizontal="center" wrapText="1"/>
    </xf>
    <xf numFmtId="0" fontId="15" fillId="32" borderId="9" xfId="0" applyFont="1" applyFill="1" applyBorder="1" applyAlignment="1">
      <alignment horizontal="center" wrapText="1"/>
    </xf>
    <xf numFmtId="1" fontId="15" fillId="33" borderId="6" xfId="0" applyNumberFormat="1" applyFont="1" applyFill="1" applyBorder="1" applyAlignment="1">
      <alignment horizontal="center"/>
    </xf>
    <xf numFmtId="1" fontId="15" fillId="33" borderId="5" xfId="0" applyNumberFormat="1" applyFont="1" applyFill="1" applyBorder="1" applyAlignment="1">
      <alignment horizontal="center"/>
    </xf>
    <xf numFmtId="1" fontId="15" fillId="33" borderId="9" xfId="0" applyNumberFormat="1" applyFont="1" applyFill="1" applyBorder="1" applyAlignment="1">
      <alignment horizontal="center"/>
    </xf>
    <xf numFmtId="0" fontId="3" fillId="15" borderId="3" xfId="0" applyFont="1" applyFill="1" applyBorder="1" applyAlignment="1">
      <alignment horizontal="center"/>
    </xf>
    <xf numFmtId="0" fontId="3" fillId="35" borderId="16" xfId="0" applyFont="1" applyFill="1" applyBorder="1" applyAlignment="1">
      <alignment horizontal="center"/>
    </xf>
    <xf numFmtId="0" fontId="3" fillId="35" borderId="17" xfId="0" applyFont="1" applyFill="1" applyBorder="1" applyAlignment="1">
      <alignment horizontal="center"/>
    </xf>
    <xf numFmtId="0" fontId="3" fillId="35" borderId="18" xfId="0" applyFont="1" applyFill="1" applyBorder="1" applyAlignment="1">
      <alignment horizontal="center"/>
    </xf>
    <xf numFmtId="0" fontId="3" fillId="36" borderId="16" xfId="0" applyFont="1" applyFill="1" applyBorder="1" applyAlignment="1">
      <alignment horizontal="center"/>
    </xf>
    <xf numFmtId="0" fontId="3" fillId="36" borderId="18" xfId="0" applyFont="1" applyFill="1" applyBorder="1" applyAlignment="1">
      <alignment horizontal="center"/>
    </xf>
    <xf numFmtId="0" fontId="3" fillId="37" borderId="16" xfId="0" applyFont="1" applyFill="1" applyBorder="1" applyAlignment="1">
      <alignment horizontal="center"/>
    </xf>
    <xf numFmtId="0" fontId="3" fillId="37" borderId="17" xfId="0" applyFont="1" applyFill="1" applyBorder="1" applyAlignment="1">
      <alignment horizontal="center"/>
    </xf>
    <xf numFmtId="0" fontId="3" fillId="37" borderId="18" xfId="0" applyFont="1" applyFill="1" applyBorder="1" applyAlignment="1">
      <alignment horizontal="center"/>
    </xf>
    <xf numFmtId="0" fontId="15" fillId="13" borderId="6" xfId="0" applyFont="1" applyFill="1" applyBorder="1" applyAlignment="1">
      <alignment horizontal="center"/>
    </xf>
    <xf numFmtId="0" fontId="15" fillId="13" borderId="5" xfId="0" applyFont="1" applyFill="1" applyBorder="1" applyAlignment="1">
      <alignment horizontal="center"/>
    </xf>
    <xf numFmtId="0" fontId="15" fillId="13" borderId="9" xfId="0" applyFont="1" applyFill="1" applyBorder="1" applyAlignment="1">
      <alignment horizontal="center"/>
    </xf>
    <xf numFmtId="0" fontId="15" fillId="13" borderId="16" xfId="0" applyFont="1" applyFill="1" applyBorder="1" applyAlignment="1">
      <alignment horizontal="center"/>
    </xf>
    <xf numFmtId="0" fontId="15" fillId="13" borderId="17" xfId="0" applyFont="1" applyFill="1" applyBorder="1" applyAlignment="1">
      <alignment horizontal="center"/>
    </xf>
    <xf numFmtId="0" fontId="15" fillId="13" borderId="18" xfId="0" applyFont="1" applyFill="1" applyBorder="1" applyAlignment="1">
      <alignment horizontal="center"/>
    </xf>
    <xf numFmtId="0" fontId="18" fillId="9" borderId="2" xfId="0" applyFont="1" applyFill="1" applyBorder="1" applyAlignment="1">
      <alignment horizontal="center" vertical="center"/>
    </xf>
    <xf numFmtId="0" fontId="18" fillId="9" borderId="3" xfId="0" applyFont="1" applyFill="1" applyBorder="1" applyAlignment="1">
      <alignment horizontal="center" vertical="center"/>
    </xf>
    <xf numFmtId="0" fontId="19" fillId="10" borderId="6" xfId="0" applyFont="1" applyFill="1" applyBorder="1" applyAlignment="1">
      <alignment horizontal="center" vertical="center"/>
    </xf>
    <xf numFmtId="0" fontId="19" fillId="10" borderId="7" xfId="0" applyFont="1" applyFill="1" applyBorder="1" applyAlignment="1">
      <alignment horizontal="center" vertical="center"/>
    </xf>
    <xf numFmtId="0" fontId="19" fillId="10" borderId="8" xfId="0" applyFont="1" applyFill="1" applyBorder="1" applyAlignment="1">
      <alignment horizontal="center" vertical="center"/>
    </xf>
    <xf numFmtId="0" fontId="19" fillId="10" borderId="9" xfId="0" applyFont="1" applyFill="1" applyBorder="1" applyAlignment="1">
      <alignment horizontal="center" vertical="center"/>
    </xf>
    <xf numFmtId="0" fontId="18" fillId="11" borderId="6" xfId="0" applyFont="1" applyFill="1" applyBorder="1" applyAlignment="1">
      <alignment horizontal="center" vertical="center"/>
    </xf>
    <xf numFmtId="0" fontId="18" fillId="11" borderId="5" xfId="0" applyFont="1" applyFill="1" applyBorder="1" applyAlignment="1">
      <alignment horizontal="center" vertical="center"/>
    </xf>
    <xf numFmtId="0" fontId="18" fillId="11" borderId="9" xfId="0" applyFont="1" applyFill="1" applyBorder="1" applyAlignment="1">
      <alignment horizontal="center" vertical="center"/>
    </xf>
    <xf numFmtId="0" fontId="18" fillId="14" borderId="10" xfId="0" applyFont="1" applyFill="1" applyBorder="1" applyAlignment="1">
      <alignment horizontal="center" vertical="center"/>
    </xf>
    <xf numFmtId="0" fontId="18" fillId="14" borderId="11" xfId="0" applyFont="1" applyFill="1" applyBorder="1" applyAlignment="1">
      <alignment horizontal="center" vertical="center"/>
    </xf>
    <xf numFmtId="0" fontId="18" fillId="14" borderId="12" xfId="0" applyFont="1" applyFill="1" applyBorder="1" applyAlignment="1">
      <alignment horizontal="center" vertical="center"/>
    </xf>
    <xf numFmtId="0" fontId="20" fillId="15" borderId="10" xfId="0" applyFont="1" applyFill="1" applyBorder="1" applyAlignment="1">
      <alignment horizontal="center" vertical="center"/>
    </xf>
    <xf numFmtId="0" fontId="20" fillId="15" borderId="12" xfId="0" applyFont="1" applyFill="1" applyBorder="1" applyAlignment="1">
      <alignment horizontal="center" vertical="center"/>
    </xf>
    <xf numFmtId="0" fontId="13" fillId="5" borderId="2" xfId="0" applyFont="1" applyFill="1" applyBorder="1" applyAlignment="1">
      <alignment horizontal="center" vertical="center"/>
    </xf>
    <xf numFmtId="0" fontId="13" fillId="5" borderId="3" xfId="0" applyFont="1" applyFill="1" applyBorder="1" applyAlignment="1">
      <alignment horizontal="center" vertical="center"/>
    </xf>
    <xf numFmtId="0" fontId="13" fillId="5" borderId="4" xfId="0" applyFont="1" applyFill="1" applyBorder="1" applyAlignment="1">
      <alignment horizontal="center" vertical="center"/>
    </xf>
    <xf numFmtId="0" fontId="15" fillId="6" borderId="5" xfId="0" applyFont="1" applyFill="1" applyBorder="1" applyAlignment="1">
      <alignment horizontal="center"/>
    </xf>
    <xf numFmtId="0" fontId="15" fillId="6" borderId="3" xfId="0" applyFont="1" applyFill="1" applyBorder="1" applyAlignment="1">
      <alignment horizontal="center"/>
    </xf>
    <xf numFmtId="0" fontId="15" fillId="6" borderId="3" xfId="0" applyFont="1" applyFill="1" applyBorder="1" applyAlignment="1">
      <alignment horizontal="center" vertical="center"/>
    </xf>
    <xf numFmtId="1" fontId="15" fillId="6" borderId="4" xfId="0" applyNumberFormat="1" applyFont="1" applyFill="1" applyBorder="1" applyAlignment="1">
      <alignment horizontal="center"/>
    </xf>
    <xf numFmtId="0" fontId="15" fillId="7" borderId="2" xfId="0" applyFont="1" applyFill="1" applyBorder="1" applyAlignment="1">
      <alignment horizontal="center"/>
    </xf>
    <xf numFmtId="0" fontId="15" fillId="7" borderId="3" xfId="0" applyFont="1" applyFill="1" applyBorder="1" applyAlignment="1">
      <alignment horizontal="center"/>
    </xf>
    <xf numFmtId="0" fontId="15" fillId="7" borderId="4" xfId="0" applyFont="1" applyFill="1" applyBorder="1" applyAlignment="1">
      <alignment horizontal="center"/>
    </xf>
    <xf numFmtId="0" fontId="6" fillId="8" borderId="2" xfId="0" applyFont="1" applyFill="1" applyBorder="1" applyAlignment="1">
      <alignment horizontal="center" vertical="center"/>
    </xf>
    <xf numFmtId="0" fontId="6" fillId="8" borderId="3" xfId="0" applyFont="1" applyFill="1" applyBorder="1" applyAlignment="1">
      <alignment horizontal="center" vertical="center"/>
    </xf>
    <xf numFmtId="0" fontId="6" fillId="8" borderId="4" xfId="0" applyFont="1" applyFill="1" applyBorder="1" applyAlignment="1">
      <alignment horizontal="center" vertical="center"/>
    </xf>
    <xf numFmtId="0" fontId="18" fillId="12" borderId="10" xfId="0" applyFont="1" applyFill="1" applyBorder="1" applyAlignment="1">
      <alignment horizontal="center" vertical="center" wrapText="1"/>
    </xf>
    <xf numFmtId="0" fontId="18" fillId="12" borderId="11" xfId="0" applyFont="1" applyFill="1" applyBorder="1" applyAlignment="1">
      <alignment horizontal="center" vertical="center" wrapText="1"/>
    </xf>
    <xf numFmtId="0" fontId="18" fillId="12" borderId="12" xfId="0" applyFont="1" applyFill="1" applyBorder="1" applyAlignment="1">
      <alignment horizontal="center" vertical="center" wrapText="1"/>
    </xf>
    <xf numFmtId="1" fontId="18" fillId="15" borderId="10" xfId="0" applyNumberFormat="1" applyFont="1" applyFill="1" applyBorder="1" applyAlignment="1">
      <alignment horizontal="center" vertical="center" wrapText="1"/>
    </xf>
    <xf numFmtId="1" fontId="18" fillId="15" borderId="12" xfId="0" applyNumberFormat="1" applyFont="1" applyFill="1" applyBorder="1" applyAlignment="1">
      <alignment horizontal="center" vertical="center" wrapText="1"/>
    </xf>
    <xf numFmtId="0" fontId="18" fillId="15" borderId="10" xfId="0" applyFont="1" applyFill="1" applyBorder="1" applyAlignment="1">
      <alignment horizontal="center" vertical="center"/>
    </xf>
    <xf numFmtId="0" fontId="18" fillId="15" borderId="11" xfId="0" applyFont="1" applyFill="1" applyBorder="1" applyAlignment="1">
      <alignment horizontal="center" vertical="center"/>
    </xf>
    <xf numFmtId="0" fontId="18" fillId="15" borderId="12" xfId="0" applyFont="1" applyFill="1" applyBorder="1" applyAlignment="1">
      <alignment horizontal="center" vertical="center"/>
    </xf>
    <xf numFmtId="1" fontId="18" fillId="15" borderId="10" xfId="0" applyNumberFormat="1" applyFont="1" applyFill="1" applyBorder="1" applyAlignment="1">
      <alignment horizontal="center" vertical="center"/>
    </xf>
    <xf numFmtId="1" fontId="18" fillId="15" borderId="11" xfId="0" applyNumberFormat="1" applyFont="1" applyFill="1" applyBorder="1" applyAlignment="1">
      <alignment horizontal="center" vertical="center"/>
    </xf>
    <xf numFmtId="1" fontId="18" fillId="15" borderId="12" xfId="0" applyNumberFormat="1" applyFont="1" applyFill="1" applyBorder="1" applyAlignment="1">
      <alignment horizontal="center" vertical="center"/>
    </xf>
    <xf numFmtId="9" fontId="18" fillId="13" borderId="6" xfId="3" applyFont="1" applyFill="1" applyBorder="1" applyAlignment="1">
      <alignment horizontal="center" vertical="center"/>
    </xf>
    <xf numFmtId="9" fontId="18" fillId="13" borderId="5" xfId="3" applyFont="1" applyFill="1" applyBorder="1" applyAlignment="1">
      <alignment horizontal="center" vertical="center"/>
    </xf>
    <xf numFmtId="9" fontId="18" fillId="13" borderId="9" xfId="3" applyFont="1" applyFill="1" applyBorder="1" applyAlignment="1">
      <alignment horizontal="center" vertical="center"/>
    </xf>
    <xf numFmtId="0" fontId="18" fillId="13" borderId="6" xfId="0" applyFont="1" applyFill="1" applyBorder="1" applyAlignment="1">
      <alignment horizontal="center" vertical="center"/>
    </xf>
    <xf numFmtId="0" fontId="18" fillId="13" borderId="5" xfId="0" applyFont="1" applyFill="1" applyBorder="1" applyAlignment="1">
      <alignment horizontal="center" vertical="center"/>
    </xf>
    <xf numFmtId="0" fontId="18" fillId="13" borderId="9" xfId="0" applyFont="1" applyFill="1" applyBorder="1" applyAlignment="1">
      <alignment horizontal="center" vertical="center"/>
    </xf>
    <xf numFmtId="0" fontId="18" fillId="3" borderId="13" xfId="0" applyFont="1" applyFill="1" applyBorder="1" applyAlignment="1">
      <alignment horizontal="center" vertical="center" wrapText="1"/>
    </xf>
    <xf numFmtId="1" fontId="18" fillId="3" borderId="14" xfId="0" applyNumberFormat="1" applyFont="1" applyFill="1" applyBorder="1" applyAlignment="1">
      <alignment horizontal="center" vertical="center" wrapText="1"/>
    </xf>
    <xf numFmtId="0" fontId="45" fillId="40" borderId="3" xfId="0" applyFont="1" applyFill="1" applyBorder="1" applyAlignment="1">
      <alignment horizontal="center" vertical="center" wrapText="1"/>
    </xf>
    <xf numFmtId="0" fontId="45" fillId="40" borderId="4" xfId="0" applyFont="1" applyFill="1" applyBorder="1" applyAlignment="1">
      <alignment horizontal="center" vertical="center" wrapText="1"/>
    </xf>
    <xf numFmtId="0" fontId="18" fillId="9" borderId="4" xfId="0" applyFont="1" applyFill="1" applyBorder="1" applyAlignment="1">
      <alignment horizontal="center" vertical="center"/>
    </xf>
    <xf numFmtId="0" fontId="19" fillId="11" borderId="3" xfId="0" applyFont="1" applyFill="1" applyBorder="1" applyAlignment="1">
      <alignment horizontal="center" vertical="center" wrapText="1"/>
    </xf>
    <xf numFmtId="0" fontId="19" fillId="11" borderId="4" xfId="0" applyFont="1" applyFill="1" applyBorder="1" applyAlignment="1">
      <alignment horizontal="center" vertical="center" wrapText="1"/>
    </xf>
    <xf numFmtId="0" fontId="19" fillId="22" borderId="2" xfId="0" applyFont="1" applyFill="1" applyBorder="1" applyAlignment="1">
      <alignment horizontal="center" vertical="center"/>
    </xf>
    <xf numFmtId="0" fontId="19" fillId="22" borderId="3" xfId="0" applyFont="1" applyFill="1" applyBorder="1" applyAlignment="1">
      <alignment horizontal="center" vertical="center"/>
    </xf>
    <xf numFmtId="0" fontId="19" fillId="22" borderId="4" xfId="0" applyFont="1" applyFill="1" applyBorder="1" applyAlignment="1">
      <alignment horizontal="center" vertical="center"/>
    </xf>
    <xf numFmtId="0" fontId="19" fillId="41" borderId="2" xfId="0" applyFont="1" applyFill="1" applyBorder="1" applyAlignment="1">
      <alignment horizontal="center" vertical="center" wrapText="1"/>
    </xf>
    <xf numFmtId="0" fontId="19" fillId="41" borderId="3" xfId="0" applyFont="1" applyFill="1" applyBorder="1" applyAlignment="1">
      <alignment horizontal="center" vertical="center" wrapText="1"/>
    </xf>
    <xf numFmtId="0" fontId="19" fillId="41" borderId="4" xfId="0" applyFont="1" applyFill="1" applyBorder="1" applyAlignment="1">
      <alignment horizontal="center" vertical="center" wrapText="1"/>
    </xf>
    <xf numFmtId="0" fontId="19" fillId="15" borderId="3" xfId="0" applyFont="1" applyFill="1" applyBorder="1" applyAlignment="1">
      <alignment horizontal="center" vertical="center"/>
    </xf>
    <xf numFmtId="0" fontId="19" fillId="15" borderId="4" xfId="0" applyFont="1" applyFill="1" applyBorder="1" applyAlignment="1">
      <alignment horizontal="center" vertical="center"/>
    </xf>
    <xf numFmtId="0" fontId="0" fillId="40" borderId="0" xfId="0" applyFill="1" applyAlignment="1">
      <alignment horizontal="center" wrapText="1"/>
    </xf>
    <xf numFmtId="0" fontId="50" fillId="50" borderId="0" xfId="0" applyFont="1" applyFill="1" applyAlignment="1">
      <alignment horizontal="center" wrapText="1"/>
    </xf>
    <xf numFmtId="0" fontId="51" fillId="50" borderId="0" xfId="0" applyFont="1" applyFill="1" applyAlignment="1">
      <alignment horizontal="center" vertical="center" wrapText="1"/>
    </xf>
    <xf numFmtId="0" fontId="52" fillId="50" borderId="0" xfId="0" applyFont="1" applyFill="1" applyAlignment="1">
      <alignment horizontal="center" vertical="center" readingOrder="1"/>
    </xf>
    <xf numFmtId="0" fontId="3" fillId="11" borderId="2" xfId="0" applyFont="1" applyFill="1" applyBorder="1" applyAlignment="1">
      <alignment horizontal="left" vertical="center" wrapText="1"/>
    </xf>
    <xf numFmtId="0" fontId="3" fillId="11" borderId="3" xfId="0" applyFont="1" applyFill="1" applyBorder="1" applyAlignment="1">
      <alignment horizontal="left" vertical="center" wrapText="1"/>
    </xf>
    <xf numFmtId="0" fontId="3" fillId="11" borderId="4" xfId="0" applyFont="1" applyFill="1" applyBorder="1" applyAlignment="1">
      <alignment horizontal="left" vertical="center" wrapText="1"/>
    </xf>
    <xf numFmtId="0" fontId="3" fillId="22" borderId="2" xfId="0" applyFont="1" applyFill="1" applyBorder="1" applyAlignment="1">
      <alignment horizontal="left" vertical="center"/>
    </xf>
    <xf numFmtId="0" fontId="3" fillId="22" borderId="3" xfId="0" applyFont="1" applyFill="1" applyBorder="1" applyAlignment="1">
      <alignment horizontal="left" vertical="center"/>
    </xf>
    <xf numFmtId="0" fontId="3" fillId="22" borderId="4" xfId="0" applyFont="1" applyFill="1" applyBorder="1" applyAlignment="1">
      <alignment horizontal="left" vertical="center"/>
    </xf>
    <xf numFmtId="0" fontId="3" fillId="41" borderId="2" xfId="0" applyFont="1" applyFill="1" applyBorder="1" applyAlignment="1">
      <alignment horizontal="left" vertical="center" wrapText="1"/>
    </xf>
    <xf numFmtId="0" fontId="3" fillId="41" borderId="3" xfId="0" applyFont="1" applyFill="1" applyBorder="1" applyAlignment="1">
      <alignment horizontal="left" vertical="center" wrapText="1"/>
    </xf>
    <xf numFmtId="0" fontId="3" fillId="41" borderId="4" xfId="0" applyFont="1" applyFill="1" applyBorder="1" applyAlignment="1">
      <alignment horizontal="left" vertical="center" wrapText="1"/>
    </xf>
    <xf numFmtId="0" fontId="3" fillId="15" borderId="2" xfId="0" applyFont="1" applyFill="1" applyBorder="1" applyAlignment="1">
      <alignment horizontal="left" vertical="center"/>
    </xf>
    <xf numFmtId="0" fontId="3" fillId="15" borderId="3" xfId="0" applyFont="1" applyFill="1" applyBorder="1" applyAlignment="1">
      <alignment horizontal="left" vertical="center"/>
    </xf>
    <xf numFmtId="0" fontId="3" fillId="15" borderId="4" xfId="0" applyFont="1" applyFill="1" applyBorder="1" applyAlignment="1">
      <alignment horizontal="left" vertical="center"/>
    </xf>
    <xf numFmtId="0" fontId="2" fillId="6" borderId="65" xfId="0" applyFont="1" applyFill="1" applyBorder="1" applyAlignment="1">
      <alignment horizontal="left" vertical="center"/>
    </xf>
    <xf numFmtId="0" fontId="2" fillId="6" borderId="0" xfId="0" applyFont="1" applyFill="1" applyBorder="1" applyAlignment="1">
      <alignment horizontal="left" vertical="center"/>
    </xf>
    <xf numFmtId="0" fontId="15" fillId="11" borderId="65" xfId="0" applyFont="1" applyFill="1" applyBorder="1" applyAlignment="1">
      <alignment horizontal="left" vertical="center"/>
    </xf>
    <xf numFmtId="0" fontId="15" fillId="11" borderId="0" xfId="0" applyFont="1" applyFill="1" applyBorder="1" applyAlignment="1">
      <alignment horizontal="left" vertical="center"/>
    </xf>
    <xf numFmtId="0" fontId="15" fillId="12" borderId="65" xfId="0" applyFont="1" applyFill="1" applyBorder="1" applyAlignment="1">
      <alignment horizontal="left" vertical="center" wrapText="1"/>
    </xf>
    <xf numFmtId="0" fontId="15" fillId="12" borderId="0" xfId="0" applyFont="1" applyFill="1" applyBorder="1" applyAlignment="1">
      <alignment horizontal="left" vertical="center" wrapText="1"/>
    </xf>
    <xf numFmtId="9" fontId="15" fillId="13" borderId="65" xfId="3" applyFont="1" applyFill="1" applyBorder="1" applyAlignment="1">
      <alignment horizontal="left" vertical="center"/>
    </xf>
    <xf numFmtId="9" fontId="15" fillId="13" borderId="0" xfId="3" applyFont="1" applyFill="1" applyBorder="1" applyAlignment="1">
      <alignment horizontal="left" vertical="center"/>
    </xf>
    <xf numFmtId="9" fontId="15" fillId="13" borderId="6" xfId="3" applyFont="1" applyFill="1" applyBorder="1" applyAlignment="1">
      <alignment horizontal="left" vertical="center"/>
    </xf>
    <xf numFmtId="9" fontId="15" fillId="13" borderId="5" xfId="3" applyFont="1" applyFill="1" applyBorder="1" applyAlignment="1">
      <alignment horizontal="left" vertical="center"/>
    </xf>
    <xf numFmtId="9" fontId="15" fillId="13" borderId="9" xfId="3" applyFont="1" applyFill="1" applyBorder="1" applyAlignment="1">
      <alignment horizontal="left" vertical="center"/>
    </xf>
    <xf numFmtId="0" fontId="3" fillId="36" borderId="65" xfId="0" applyFont="1" applyFill="1" applyBorder="1" applyAlignment="1">
      <alignment horizontal="left" vertical="top"/>
    </xf>
    <xf numFmtId="0" fontId="3" fillId="36" borderId="0" xfId="0" applyFont="1" applyFill="1" applyBorder="1" applyAlignment="1">
      <alignment horizontal="left" vertical="top"/>
    </xf>
    <xf numFmtId="44" fontId="59" fillId="0" borderId="27" xfId="2" applyFont="1" applyFill="1" applyBorder="1" applyAlignment="1">
      <alignment horizontal="left" vertical="center" wrapText="1"/>
    </xf>
    <xf numFmtId="44" fontId="59" fillId="0" borderId="29" xfId="2" applyFont="1" applyFill="1" applyBorder="1" applyAlignment="1">
      <alignment horizontal="left" vertical="center" wrapText="1"/>
    </xf>
    <xf numFmtId="0" fontId="0" fillId="0" borderId="61" xfId="0" applyFont="1" applyBorder="1" applyAlignment="1">
      <alignment horizontal="left" vertical="center" wrapText="1"/>
    </xf>
    <xf numFmtId="0" fontId="0" fillId="0" borderId="54" xfId="0" applyFont="1" applyBorder="1" applyAlignment="1">
      <alignment horizontal="left" vertical="center" wrapText="1"/>
    </xf>
    <xf numFmtId="0" fontId="15" fillId="27" borderId="65" xfId="0" applyFont="1" applyFill="1" applyBorder="1" applyAlignment="1">
      <alignment horizontal="left" vertical="top"/>
    </xf>
    <xf numFmtId="0" fontId="15" fillId="27" borderId="0" xfId="0" applyFont="1" applyFill="1" applyBorder="1" applyAlignment="1">
      <alignment horizontal="left" vertical="top"/>
    </xf>
    <xf numFmtId="0" fontId="15" fillId="13" borderId="73" xfId="0" applyFont="1" applyFill="1" applyBorder="1" applyAlignment="1">
      <alignment horizontal="left" vertical="top"/>
    </xf>
    <xf numFmtId="0" fontId="15" fillId="13" borderId="0" xfId="0" applyFont="1" applyFill="1" applyBorder="1" applyAlignment="1">
      <alignment horizontal="left" vertical="top"/>
    </xf>
    <xf numFmtId="0" fontId="3" fillId="28" borderId="65" xfId="0" applyFont="1" applyFill="1" applyBorder="1" applyAlignment="1">
      <alignment horizontal="left"/>
    </xf>
    <xf numFmtId="0" fontId="3" fillId="28" borderId="0" xfId="0" applyFont="1" applyFill="1" applyBorder="1" applyAlignment="1">
      <alignment horizontal="left"/>
    </xf>
    <xf numFmtId="0" fontId="3" fillId="3" borderId="73" xfId="0" applyFont="1" applyFill="1" applyBorder="1" applyAlignment="1">
      <alignment horizontal="left" vertical="center"/>
    </xf>
    <xf numFmtId="0" fontId="3" fillId="3" borderId="0" xfId="0" applyFont="1" applyFill="1" applyBorder="1" applyAlignment="1">
      <alignment horizontal="left" vertical="center"/>
    </xf>
    <xf numFmtId="0" fontId="2" fillId="51" borderId="65" xfId="0" applyFont="1" applyFill="1" applyBorder="1" applyAlignment="1">
      <alignment horizontal="left" vertical="center"/>
    </xf>
    <xf numFmtId="0" fontId="2" fillId="51" borderId="0" xfId="0" applyFont="1" applyFill="1" applyBorder="1" applyAlignment="1">
      <alignment horizontal="left" vertical="center"/>
    </xf>
    <xf numFmtId="0" fontId="2" fillId="5" borderId="65" xfId="0" applyFont="1" applyFill="1" applyBorder="1" applyAlignment="1">
      <alignment horizontal="left" vertical="center"/>
    </xf>
    <xf numFmtId="0" fontId="2" fillId="5" borderId="0" xfId="0" applyFont="1" applyFill="1" applyBorder="1" applyAlignment="1">
      <alignment horizontal="left" vertical="center"/>
    </xf>
    <xf numFmtId="0" fontId="15" fillId="10" borderId="65" xfId="0" applyFont="1" applyFill="1" applyBorder="1" applyAlignment="1">
      <alignment horizontal="left" vertical="center"/>
    </xf>
    <xf numFmtId="0" fontId="15" fillId="10" borderId="0" xfId="0" applyFont="1" applyFill="1" applyBorder="1" applyAlignment="1">
      <alignment horizontal="left" vertical="center"/>
    </xf>
    <xf numFmtId="0" fontId="15" fillId="10" borderId="52" xfId="0" applyFont="1" applyFill="1" applyBorder="1" applyAlignment="1">
      <alignment horizontal="left" vertical="center"/>
    </xf>
    <xf numFmtId="0" fontId="0" fillId="0" borderId="61" xfId="0" applyFont="1" applyBorder="1" applyAlignment="1">
      <alignment horizontal="left" vertical="center"/>
    </xf>
    <xf numFmtId="0" fontId="0" fillId="0" borderId="54" xfId="0" applyFont="1" applyBorder="1" applyAlignment="1">
      <alignment horizontal="left" vertical="center"/>
    </xf>
    <xf numFmtId="0" fontId="6" fillId="36" borderId="33" xfId="0" applyFont="1" applyFill="1" applyBorder="1" applyAlignment="1">
      <alignment horizontal="left" vertical="center" wrapText="1"/>
    </xf>
    <xf numFmtId="0" fontId="6" fillId="36" borderId="40" xfId="0" applyFont="1" applyFill="1" applyBorder="1" applyAlignment="1">
      <alignment horizontal="left" vertical="center" wrapText="1"/>
    </xf>
    <xf numFmtId="0" fontId="15" fillId="11" borderId="33" xfId="0" applyFont="1" applyFill="1" applyBorder="1" applyAlignment="1">
      <alignment horizontal="left" vertical="center"/>
    </xf>
    <xf numFmtId="0" fontId="15" fillId="11" borderId="1" xfId="0" applyFont="1" applyFill="1" applyBorder="1" applyAlignment="1">
      <alignment horizontal="left" vertical="center"/>
    </xf>
    <xf numFmtId="0" fontId="15" fillId="11" borderId="35" xfId="0" applyFont="1" applyFill="1" applyBorder="1" applyAlignment="1">
      <alignment horizontal="left" vertical="center"/>
    </xf>
    <xf numFmtId="0" fontId="15" fillId="10" borderId="66" xfId="0" applyFont="1" applyFill="1" applyBorder="1" applyAlignment="1">
      <alignment horizontal="left" vertical="center"/>
    </xf>
    <xf numFmtId="0" fontId="0" fillId="0" borderId="1" xfId="0" applyFont="1" applyBorder="1" applyAlignment="1">
      <alignment horizontal="center" vertical="center"/>
    </xf>
    <xf numFmtId="0" fontId="0" fillId="0" borderId="35" xfId="0" applyFont="1" applyBorder="1" applyAlignment="1">
      <alignment horizontal="center" vertical="center"/>
    </xf>
    <xf numFmtId="0" fontId="3" fillId="15" borderId="73" xfId="0" applyFont="1" applyFill="1" applyBorder="1" applyAlignment="1">
      <alignment horizontal="left"/>
    </xf>
    <xf numFmtId="0" fontId="3" fillId="15" borderId="0" xfId="0" applyFont="1" applyFill="1" applyBorder="1" applyAlignment="1">
      <alignment horizontal="left"/>
    </xf>
    <xf numFmtId="0" fontId="3" fillId="0" borderId="0" xfId="0" applyFont="1" applyFill="1" applyBorder="1" applyAlignment="1">
      <alignment horizontal="center"/>
    </xf>
    <xf numFmtId="0" fontId="3" fillId="15" borderId="33" xfId="0" applyFont="1" applyFill="1" applyBorder="1" applyAlignment="1">
      <alignment horizontal="left" vertical="center"/>
    </xf>
    <xf numFmtId="0" fontId="3" fillId="15" borderId="1" xfId="0" applyFont="1" applyFill="1" applyBorder="1" applyAlignment="1">
      <alignment horizontal="left" vertical="center"/>
    </xf>
    <xf numFmtId="0" fontId="3" fillId="15" borderId="35" xfId="0" applyFont="1" applyFill="1" applyBorder="1" applyAlignment="1">
      <alignment horizontal="left" vertical="center"/>
    </xf>
    <xf numFmtId="0" fontId="60" fillId="0" borderId="20" xfId="0" applyFont="1" applyFill="1" applyBorder="1" applyAlignment="1">
      <alignment horizontal="left" vertical="center" wrapText="1"/>
    </xf>
    <xf numFmtId="0" fontId="60" fillId="0" borderId="54" xfId="0" applyFont="1" applyFill="1" applyBorder="1" applyAlignment="1">
      <alignment horizontal="left" vertical="center" wrapText="1"/>
    </xf>
    <xf numFmtId="0" fontId="3" fillId="26" borderId="65" xfId="0" applyFont="1" applyFill="1" applyBorder="1" applyAlignment="1">
      <alignment horizontal="left"/>
    </xf>
    <xf numFmtId="0" fontId="3" fillId="26" borderId="0" xfId="0" applyFont="1" applyFill="1" applyBorder="1" applyAlignment="1">
      <alignment horizontal="left"/>
    </xf>
    <xf numFmtId="0" fontId="0" fillId="0" borderId="20" xfId="0" applyFont="1" applyBorder="1" applyAlignment="1">
      <alignment horizontal="left" vertical="center" wrapText="1"/>
    </xf>
    <xf numFmtId="0" fontId="0" fillId="0" borderId="30" xfId="0" applyFont="1" applyBorder="1" applyAlignment="1">
      <alignment horizontal="left" vertical="center" wrapText="1"/>
    </xf>
    <xf numFmtId="0" fontId="15" fillId="10" borderId="33" xfId="0" applyFont="1" applyFill="1" applyBorder="1" applyAlignment="1">
      <alignment horizontal="left" vertical="center"/>
    </xf>
    <xf numFmtId="0" fontId="15" fillId="10" borderId="1" xfId="0" applyFont="1" applyFill="1" applyBorder="1" applyAlignment="1">
      <alignment horizontal="left" vertical="center"/>
    </xf>
    <xf numFmtId="0" fontId="15" fillId="10" borderId="35" xfId="0" applyFont="1" applyFill="1" applyBorder="1" applyAlignment="1">
      <alignment horizontal="left" vertical="center"/>
    </xf>
    <xf numFmtId="0" fontId="3" fillId="36" borderId="65" xfId="0" applyFont="1" applyFill="1" applyBorder="1" applyAlignment="1">
      <alignment horizontal="left" vertical="center"/>
    </xf>
    <xf numFmtId="0" fontId="3" fillId="36" borderId="0" xfId="0" applyFont="1" applyFill="1" applyBorder="1" applyAlignment="1">
      <alignment horizontal="left" vertical="center"/>
    </xf>
    <xf numFmtId="0" fontId="15" fillId="24" borderId="65" xfId="0" applyFont="1" applyFill="1" applyBorder="1" applyAlignment="1">
      <alignment horizontal="left" vertical="center"/>
    </xf>
    <xf numFmtId="0" fontId="15" fillId="24" borderId="0" xfId="0" applyFont="1" applyFill="1" applyBorder="1" applyAlignment="1">
      <alignment horizontal="left" vertical="center"/>
    </xf>
    <xf numFmtId="9" fontId="3" fillId="29" borderId="73" xfId="3" applyNumberFormat="1" applyFont="1" applyFill="1" applyBorder="1" applyAlignment="1">
      <alignment horizontal="left" vertical="center" wrapText="1"/>
    </xf>
    <xf numFmtId="9" fontId="3" fillId="29" borderId="0" xfId="3" applyNumberFormat="1" applyFont="1" applyFill="1" applyBorder="1" applyAlignment="1">
      <alignment horizontal="left" vertical="center" wrapText="1"/>
    </xf>
    <xf numFmtId="0" fontId="15" fillId="10" borderId="6" xfId="0" applyFont="1" applyFill="1" applyBorder="1" applyAlignment="1">
      <alignment horizontal="left" vertical="center"/>
    </xf>
    <xf numFmtId="0" fontId="15" fillId="10" borderId="5" xfId="0" applyFont="1" applyFill="1" applyBorder="1" applyAlignment="1">
      <alignment horizontal="left" vertical="center"/>
    </xf>
    <xf numFmtId="0" fontId="15" fillId="10" borderId="9" xfId="0" applyFont="1" applyFill="1" applyBorder="1" applyAlignment="1">
      <alignment horizontal="left" vertical="center"/>
    </xf>
    <xf numFmtId="0" fontId="0" fillId="0" borderId="20" xfId="0" applyFont="1" applyBorder="1" applyAlignment="1">
      <alignment horizontal="left" vertical="center"/>
    </xf>
    <xf numFmtId="0" fontId="0" fillId="0" borderId="30" xfId="0" applyFont="1" applyBorder="1" applyAlignment="1">
      <alignment horizontal="left" vertical="center"/>
    </xf>
  </cellXfs>
  <cellStyles count="5">
    <cellStyle name="Comma" xfId="1" builtinId="3"/>
    <cellStyle name="Currency" xfId="2" builtinId="4"/>
    <cellStyle name="Hyperlink" xfId="4" builtinId="8"/>
    <cellStyle name="Normal" xfId="0" builtinId="0"/>
    <cellStyle name="Percent" xfId="3" builtinId="5"/>
  </cellStyles>
  <dxfs count="14">
    <dxf>
      <font>
        <strike val="0"/>
        <outline val="0"/>
        <shadow val="0"/>
        <u val="none"/>
        <vertAlign val="baseline"/>
        <name val="Arial Narrow"/>
        <scheme val="none"/>
      </font>
      <alignment horizontal="general" vertical="top" textRotation="0" wrapText="1" indent="0" justifyLastLine="0" shrinkToFit="0" readingOrder="0"/>
    </dxf>
    <dxf>
      <font>
        <strike val="0"/>
        <outline val="0"/>
        <shadow val="0"/>
        <u val="none"/>
        <vertAlign val="baseline"/>
        <name val="Arial Narrow"/>
        <scheme val="none"/>
      </font>
      <alignment horizontal="general" vertical="top" textRotation="0" wrapText="1" indent="0" justifyLastLine="0" shrinkToFit="0" readingOrder="0"/>
    </dxf>
    <dxf>
      <font>
        <strike val="0"/>
        <outline val="0"/>
        <shadow val="0"/>
        <u val="none"/>
        <vertAlign val="baseline"/>
        <name val="Arial Narrow"/>
        <scheme val="none"/>
      </font>
      <alignment horizontal="general" vertical="top" textRotation="0" wrapText="1" indent="0" justifyLastLine="0" shrinkToFit="0" readingOrder="0"/>
    </dxf>
    <dxf>
      <font>
        <strike val="0"/>
        <outline val="0"/>
        <shadow val="0"/>
        <u val="none"/>
        <vertAlign val="baseline"/>
        <name val="Arial Narrow"/>
        <scheme val="none"/>
      </font>
      <alignment horizontal="general" vertical="top" textRotation="0" wrapText="1" indent="0" justifyLastLine="0" shrinkToFit="0" readingOrder="0"/>
    </dxf>
    <dxf>
      <font>
        <strike val="0"/>
        <outline val="0"/>
        <shadow val="0"/>
        <u val="none"/>
        <vertAlign val="baseline"/>
        <name val="Arial Narrow"/>
        <scheme val="none"/>
      </font>
      <alignment horizontal="general" vertical="top" textRotation="0" wrapText="1" indent="0" justifyLastLine="0" shrinkToFit="0" readingOrder="0"/>
    </dxf>
    <dxf>
      <font>
        <strike val="0"/>
        <outline val="0"/>
        <shadow val="0"/>
        <u val="none"/>
        <vertAlign val="baseline"/>
        <name val="Arial Narrow"/>
        <scheme val="none"/>
      </font>
      <alignment horizontal="general" vertical="top" textRotation="0" wrapText="1" indent="0" justifyLastLine="0" shrinkToFit="0" readingOrder="0"/>
    </dxf>
    <dxf>
      <font>
        <strike val="0"/>
        <outline val="0"/>
        <shadow val="0"/>
        <u val="none"/>
        <vertAlign val="baseline"/>
        <name val="Arial Narrow"/>
        <scheme val="none"/>
      </font>
      <alignment horizontal="general" vertical="top" textRotation="0" wrapText="1" indent="0" justifyLastLine="0" shrinkToFit="0" readingOrder="0"/>
    </dxf>
    <dxf>
      <font>
        <strike val="0"/>
        <outline val="0"/>
        <shadow val="0"/>
        <u val="none"/>
        <vertAlign val="baseline"/>
        <name val="Arial Narrow"/>
        <scheme val="none"/>
      </font>
      <alignment horizontal="general" vertical="top" textRotation="0" wrapText="1" indent="0" justifyLastLine="0" shrinkToFit="0" readingOrder="0"/>
    </dxf>
    <dxf>
      <font>
        <strike val="0"/>
        <outline val="0"/>
        <shadow val="0"/>
        <u val="none"/>
        <vertAlign val="baseline"/>
        <name val="Arial Narrow"/>
        <scheme val="none"/>
      </font>
      <alignment vertical="top" textRotation="0" wrapText="1" indent="0" justifyLastLine="0" shrinkToFit="0" readingOrder="0"/>
    </dxf>
    <dxf>
      <font>
        <strike val="0"/>
        <outline val="0"/>
        <shadow val="0"/>
        <u val="none"/>
        <vertAlign val="baseline"/>
        <name val="Arial Narrow"/>
        <scheme val="none"/>
      </font>
      <alignment vertical="top" textRotation="0" wrapText="1" indent="0" justifyLastLine="0" shrinkToFit="0" readingOrder="0"/>
    </dxf>
    <dxf>
      <font>
        <b val="0"/>
        <i val="0"/>
        <strike val="0"/>
        <condense val="0"/>
        <extend val="0"/>
        <outline val="0"/>
        <shadow val="0"/>
        <u val="none"/>
        <vertAlign val="baseline"/>
        <sz val="11"/>
        <color theme="1"/>
        <name val="Arial Narrow"/>
        <scheme val="none"/>
      </font>
      <alignment horizontal="general" vertical="top" textRotation="0" wrapText="1" indent="0" justifyLastLine="0" shrinkToFit="0" readingOrder="0"/>
    </dxf>
    <dxf>
      <font>
        <strike val="0"/>
        <outline val="0"/>
        <shadow val="0"/>
        <u val="none"/>
        <vertAlign val="baseline"/>
        <name val="Arial Narrow"/>
        <scheme val="none"/>
      </font>
      <alignment horizontal="general" vertical="top" textRotation="0" wrapText="1" indent="0" justifyLastLine="0" shrinkToFit="0" readingOrder="0"/>
    </dxf>
    <dxf>
      <font>
        <strike val="0"/>
        <outline val="0"/>
        <shadow val="0"/>
        <u val="none"/>
        <vertAlign val="baseline"/>
        <name val="Arial Narrow"/>
        <scheme val="none"/>
      </font>
      <alignment horizontal="general" vertical="top" textRotation="0" wrapText="1" indent="0" justifyLastLine="0" shrinkToFit="0" readingOrder="0"/>
    </dxf>
    <dxf>
      <font>
        <b/>
        <strike val="0"/>
        <outline val="0"/>
        <shadow val="0"/>
        <u val="none"/>
        <vertAlign val="baseline"/>
        <sz val="11"/>
        <name val="Franklin Gothic Demi Cond"/>
        <scheme val="none"/>
      </font>
      <fill>
        <patternFill>
          <fgColor indexed="64"/>
          <bgColor rgb="FF002060"/>
        </patternFill>
      </fill>
      <alignment horizontal="center" vertical="center" textRotation="0" wrapText="1" indent="0" justifyLastLine="0" shrinkToFit="0" readingOrder="0"/>
    </dxf>
  </dxfs>
  <tableStyles count="0" defaultTableStyle="TableStyleMedium2" defaultPivotStyle="PivotStyleLight16"/>
  <colors>
    <mruColors>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1352550</xdr:colOff>
          <xdr:row>1</xdr:row>
          <xdr:rowOff>171450</xdr:rowOff>
        </xdr:from>
        <xdr:to>
          <xdr:col>12</xdr:col>
          <xdr:colOff>2124075</xdr:colOff>
          <xdr:row>2</xdr:row>
          <xdr:rowOff>171450</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300-000001040000}"/>
                </a:ext>
              </a:extLst>
            </xdr:cNvPr>
            <xdr:cNvSpPr/>
          </xdr:nvSpPr>
          <xdr:spPr bwMode="auto">
            <a:xfrm>
              <a:off x="0" y="0"/>
              <a:ext cx="0" cy="0"/>
            </a:xfrm>
            <a:prstGeom prst="rect">
              <a:avLst/>
            </a:prstGeom>
            <a:noFill/>
            <a:ln w="9525">
              <a:miter lim="800000"/>
              <a:headEnd/>
              <a:tailEnd/>
            </a:ln>
          </xdr:spPr>
          <xdr:txBody>
            <a:bodyPr vertOverflow="clip" wrap="square" lIns="27432" tIns="32004" rIns="27432" bIns="32004" anchor="ctr" upright="1"/>
            <a:lstStyle/>
            <a:p>
              <a:pPr algn="ctr" rtl="0">
                <a:defRPr sz="1000"/>
              </a:pPr>
              <a:r>
                <a:rPr lang="en-US" sz="1100" b="0" i="0" u="none" strike="noStrike" baseline="0">
                  <a:solidFill>
                    <a:srgbClr val="000000"/>
                  </a:solidFill>
                  <a:latin typeface="Arial Narrow"/>
                </a:rPr>
                <a:t>Instructions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476250</xdr:colOff>
          <xdr:row>2</xdr:row>
          <xdr:rowOff>295275</xdr:rowOff>
        </xdr:from>
        <xdr:to>
          <xdr:col>12</xdr:col>
          <xdr:colOff>1238250</xdr:colOff>
          <xdr:row>3</xdr:row>
          <xdr:rowOff>66675</xdr:rowOff>
        </xdr:to>
        <xdr:sp macro="" textlink="">
          <xdr:nvSpPr>
            <xdr:cNvPr id="1026" name="Button 2" hidden="1">
              <a:extLst>
                <a:ext uri="{63B3BB69-23CF-44E3-9099-C40C66FF867C}">
                  <a14:compatExt spid="_x0000_s1026"/>
                </a:ext>
                <a:ext uri="{FF2B5EF4-FFF2-40B4-BE49-F238E27FC236}">
                  <a16:creationId xmlns:a16="http://schemas.microsoft.com/office/drawing/2014/main" id="{00000000-0008-0000-0300-000002040000}"/>
                </a:ext>
              </a:extLst>
            </xdr:cNvPr>
            <xdr:cNvSpPr/>
          </xdr:nvSpPr>
          <xdr:spPr bwMode="auto">
            <a:xfrm>
              <a:off x="0" y="0"/>
              <a:ext cx="0" cy="0"/>
            </a:xfrm>
            <a:prstGeom prst="rect">
              <a:avLst/>
            </a:prstGeom>
            <a:noFill/>
            <a:ln w="9525">
              <a:miter lim="800000"/>
              <a:headEnd/>
              <a:tailEnd/>
            </a:ln>
          </xdr:spPr>
          <xdr:txBody>
            <a:bodyPr vertOverflow="clip" wrap="square" lIns="27432" tIns="32004" rIns="27432" bIns="32004" anchor="ctr" upright="1"/>
            <a:lstStyle/>
            <a:p>
              <a:pPr algn="ctr" rtl="0">
                <a:defRPr sz="1000"/>
              </a:pPr>
              <a:r>
                <a:rPr lang="en-US" sz="1100" b="0" i="0" u="none" strike="noStrike" baseline="0">
                  <a:solidFill>
                    <a:srgbClr val="000000"/>
                  </a:solidFill>
                  <a:latin typeface="Arial Narrow"/>
                </a:rPr>
                <a:t>Start a New Report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438150</xdr:colOff>
          <xdr:row>1</xdr:row>
          <xdr:rowOff>171450</xdr:rowOff>
        </xdr:from>
        <xdr:to>
          <xdr:col>12</xdr:col>
          <xdr:colOff>1209675</xdr:colOff>
          <xdr:row>2</xdr:row>
          <xdr:rowOff>133350</xdr:rowOff>
        </xdr:to>
        <xdr:sp macro="" textlink="">
          <xdr:nvSpPr>
            <xdr:cNvPr id="1027" name="Button 3" hidden="1">
              <a:extLst>
                <a:ext uri="{63B3BB69-23CF-44E3-9099-C40C66FF867C}">
                  <a14:compatExt spid="_x0000_s1027"/>
                </a:ext>
                <a:ext uri="{FF2B5EF4-FFF2-40B4-BE49-F238E27FC236}">
                  <a16:creationId xmlns:a16="http://schemas.microsoft.com/office/drawing/2014/main" id="{00000000-0008-0000-0300-000003040000}"/>
                </a:ext>
              </a:extLst>
            </xdr:cNvPr>
            <xdr:cNvSpPr/>
          </xdr:nvSpPr>
          <xdr:spPr bwMode="auto">
            <a:xfrm>
              <a:off x="0" y="0"/>
              <a:ext cx="0" cy="0"/>
            </a:xfrm>
            <a:prstGeom prst="rect">
              <a:avLst/>
            </a:prstGeom>
            <a:noFill/>
            <a:ln w="9525">
              <a:miter lim="800000"/>
              <a:headEnd/>
              <a:tailEnd/>
            </a:ln>
          </xdr:spPr>
          <xdr:txBody>
            <a:bodyPr vertOverflow="clip" wrap="square" lIns="27432" tIns="32004" rIns="27432" bIns="32004" anchor="ctr" upright="1"/>
            <a:lstStyle/>
            <a:p>
              <a:pPr algn="ctr" rtl="0">
                <a:defRPr sz="1000"/>
              </a:pPr>
              <a:r>
                <a:rPr lang="en-US" sz="1100" b="0" i="0" u="none" strike="noStrike" baseline="0">
                  <a:solidFill>
                    <a:srgbClr val="000000"/>
                  </a:solidFill>
                  <a:latin typeface="Arial Narrow"/>
                </a:rPr>
                <a:t>Home</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donalds.LAPTOP-NG0KTKBB\Desktop\Blue%20E%20Drive%2020210107\FR%202020\Risk%20Indicators%20Resilience%202019\CEP-T\834450_2019-08-06_CEP_Tool_Draft_MVP_v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Files/Behrang/Building_Inventory/Exposure_Reports/Tables/CL_building_exposure_occupancy_20220310_Utilities_Edi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nding Page"/>
      <sheetName val="User Instructions"/>
      <sheetName val="Report Set Up"/>
      <sheetName val="Regions and States"/>
      <sheetName val="Data Selection"/>
      <sheetName val="Sort &amp; Filter"/>
      <sheetName val="Custom Weighting"/>
      <sheetName val="Custom Ranking"/>
      <sheetName val="Full Database"/>
      <sheetName val="Sheet1"/>
      <sheetName val="Data Dictionary"/>
      <sheetName val="834450_2019-08-06_CEP_Tool_Draf"/>
    </sheetNames>
    <definedNames>
      <definedName name="Instructions"/>
      <definedName name="SetUpHome"/>
    </definedNames>
    <sheetDataSet>
      <sheetData sheetId="0"/>
      <sheetData sheetId="1"/>
      <sheetData sheetId="2">
        <row r="11">
          <cell r="D11"/>
        </row>
      </sheetData>
      <sheetData sheetId="3"/>
      <sheetData sheetId="4"/>
      <sheetData sheetId="5"/>
      <sheetData sheetId="6">
        <row r="18">
          <cell r="D18"/>
          <cell r="G18"/>
          <cell r="J18"/>
        </row>
        <row r="19">
          <cell r="D19"/>
          <cell r="G19"/>
          <cell r="J19"/>
        </row>
        <row r="20">
          <cell r="D20"/>
          <cell r="G20"/>
          <cell r="J20"/>
        </row>
        <row r="21">
          <cell r="D21"/>
          <cell r="G21"/>
          <cell r="J21"/>
        </row>
        <row r="22">
          <cell r="D22"/>
          <cell r="G22"/>
          <cell r="J22"/>
        </row>
        <row r="23">
          <cell r="J23"/>
        </row>
        <row r="24">
          <cell r="D24"/>
          <cell r="J24"/>
        </row>
        <row r="25">
          <cell r="D25"/>
          <cell r="J25"/>
        </row>
        <row r="26">
          <cell r="D26"/>
        </row>
        <row r="27">
          <cell r="D27"/>
        </row>
        <row r="28">
          <cell r="D28"/>
        </row>
        <row r="29">
          <cell r="D29"/>
        </row>
        <row r="30">
          <cell r="D30"/>
        </row>
        <row r="31">
          <cell r="D31">
            <v>100</v>
          </cell>
        </row>
        <row r="32">
          <cell r="D32"/>
        </row>
      </sheetData>
      <sheetData sheetId="7"/>
      <sheetData sheetId="8"/>
      <sheetData sheetId="9"/>
      <sheetData sheetId="10"/>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 Occupancy Classes"/>
      <sheetName val="metadata"/>
    </sheetNames>
    <sheetDataSet>
      <sheetData sheetId="0">
        <row r="346">
          <cell r="AD346">
            <v>676</v>
          </cell>
        </row>
      </sheetData>
      <sheetData sheetId="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7" displayName="Table17" ref="B6:M39" totalsRowShown="0" headerRowDxfId="13" dataDxfId="12">
  <autoFilter ref="B6:M39" xr:uid="{00000000-0009-0000-0100-000001000000}"/>
  <sortState xmlns:xlrd2="http://schemas.microsoft.com/office/spreadsheetml/2017/richdata2" ref="B7:M39">
    <sortCondition ref="B6:B39"/>
  </sortState>
  <tableColumns count="12">
    <tableColumn id="1" xr3:uid="{00000000-0010-0000-0000-000001000000}" name="Indicator" dataDxfId="11"/>
    <tableColumn id="3" xr3:uid="{00000000-0010-0000-0000-000003000000}" name="Ranking Directionality" dataDxfId="10"/>
    <tableColumn id="2" xr3:uid="{00000000-0010-0000-0000-000002000000}" name="Data Type" dataDxfId="9"/>
    <tableColumn id="17" xr3:uid="{00000000-0010-0000-0000-000011000000}" name="Alignment" dataDxfId="8"/>
    <tableColumn id="4" xr3:uid="{00000000-0010-0000-0000-000004000000}" name="Data Description" dataDxfId="7"/>
    <tableColumn id="5" xr3:uid="{00000000-0010-0000-0000-000005000000}" name="Source" dataDxfId="6"/>
    <tableColumn id="6" xr3:uid="{00000000-0010-0000-0000-000006000000}" name="Report Title" dataDxfId="5"/>
    <tableColumn id="8" xr3:uid="{00000000-0010-0000-0000-000008000000}" name="Pre-Processed Raw Data Format" dataDxfId="4"/>
    <tableColumn id="9" xr3:uid="{00000000-0010-0000-0000-000009000000}" name="Processed/Final -Coding/Data Format" dataDxfId="3"/>
    <tableColumn id="10" xr3:uid="{00000000-0010-0000-0000-00000A000000}" name="Methodology" dataDxfId="2"/>
    <tableColumn id="11" xr3:uid="{00000000-0010-0000-0000-00000B000000}" name="Assumptions/Addtl Manipulations" dataDxfId="1"/>
    <tableColumn id="12" xr3:uid="{00000000-0010-0000-0000-00000C000000}" name="Rationale for Inclusion" dataDxfId="0"/>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ata.wvgis.wvu.edu/pub/RA/State/CL/Community_Asset/" TargetMode="External"/><Relationship Id="rId3" Type="http://schemas.openxmlformats.org/officeDocument/2006/relationships/hyperlink" Target="https://data.wvgis.wvu.edu/pub/RA/State/CL/Communitywide/" TargetMode="External"/><Relationship Id="rId7" Type="http://schemas.openxmlformats.org/officeDocument/2006/relationships/hyperlink" Target="https://data.wvgis.wvu.edu/pub/RA/State/CL/Essential_Facility/" TargetMode="External"/><Relationship Id="rId12" Type="http://schemas.openxmlformats.org/officeDocument/2006/relationships/printerSettings" Target="../printerSettings/printerSettings1.bin"/><Relationship Id="rId2" Type="http://schemas.openxmlformats.org/officeDocument/2006/relationships/hyperlink" Target="https://data.wvgis.wvu.edu/pub/RA/State/CL/Building_Exposure/" TargetMode="External"/><Relationship Id="rId1" Type="http://schemas.openxmlformats.org/officeDocument/2006/relationships/hyperlink" Target="https://data.wvgis.wvu.edu/pub/RA/State/CL/Flood_Zone_Type-Length-aSFHA/" TargetMode="External"/><Relationship Id="rId6" Type="http://schemas.openxmlformats.org/officeDocument/2006/relationships/hyperlink" Target="https://data.wvgis.wvu.edu/pub/RA/State/CL/FIRM_Status/" TargetMode="External"/><Relationship Id="rId11" Type="http://schemas.openxmlformats.org/officeDocument/2006/relationships/hyperlink" Target="https://data.wvgis.wvu.edu/pub/RA/State/CL/Population_Shelter_Needs/" TargetMode="External"/><Relationship Id="rId5" Type="http://schemas.openxmlformats.org/officeDocument/2006/relationships/hyperlink" Target="https://data.wvgis.wvu.edu/pub/RA/State/CL/Building_Exposure/" TargetMode="External"/><Relationship Id="rId10" Type="http://schemas.openxmlformats.org/officeDocument/2006/relationships/hyperlink" Target="https://data.wvgis.wvu.edu/pub/RA/State/CL/FIRM_Status/" TargetMode="External"/><Relationship Id="rId4" Type="http://schemas.openxmlformats.org/officeDocument/2006/relationships/hyperlink" Target="https://data.wvgis.wvu.edu/pub/RA/State/CL/Detailed_Flood_Zone/" TargetMode="External"/><Relationship Id="rId9" Type="http://schemas.openxmlformats.org/officeDocument/2006/relationships/hyperlink" Target="https://data.wvgis.wvu.edu/pub/RA/State/CL/FIRM_Status/"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data.wvgis.wvu.edu/pub/RA/State/CL/FIRM_Status/" TargetMode="External"/><Relationship Id="rId3" Type="http://schemas.openxmlformats.org/officeDocument/2006/relationships/hyperlink" Target="https://data.wvgis.wvu.edu/pub/RA/State/CL/Damage_Loss/" TargetMode="External"/><Relationship Id="rId7" Type="http://schemas.openxmlformats.org/officeDocument/2006/relationships/hyperlink" Target="https://data.wvgis.wvu.edu/pub/RA/State/CL/Population_Shelter_Needs/" TargetMode="External"/><Relationship Id="rId2" Type="http://schemas.openxmlformats.org/officeDocument/2006/relationships/hyperlink" Target="https://data.wvgis.wvu.edu/pub/RA/State/CL/Damage_Loss/" TargetMode="External"/><Relationship Id="rId1" Type="http://schemas.openxmlformats.org/officeDocument/2006/relationships/hyperlink" Target="https://data.wvgis.wvu.edu/pub/RA/State/CL/Building_Exposure/" TargetMode="External"/><Relationship Id="rId6" Type="http://schemas.openxmlformats.org/officeDocument/2006/relationships/hyperlink" Target="https://data.wvgis.wvu.edu/pub/RA/State/CL/Damage_Loss/" TargetMode="External"/><Relationship Id="rId5" Type="http://schemas.openxmlformats.org/officeDocument/2006/relationships/hyperlink" Target="https://data.wvgis.wvu.edu/pub/RA/State/CL/Damage_Loss/" TargetMode="External"/><Relationship Id="rId10" Type="http://schemas.openxmlformats.org/officeDocument/2006/relationships/printerSettings" Target="../printerSettings/printerSettings2.bin"/><Relationship Id="rId4" Type="http://schemas.openxmlformats.org/officeDocument/2006/relationships/hyperlink" Target="https://data.wvgis.wvu.edu/pub/RA/State/CL/Damage_Loss/" TargetMode="External"/><Relationship Id="rId9" Type="http://schemas.openxmlformats.org/officeDocument/2006/relationships/hyperlink" Target="https://data.wvgis.wvu.edu/pub/RA/State/CL/Damage_Los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458A9-93AF-4905-88DA-E991290DE492}">
  <sheetPr>
    <tabColor theme="4" tint="0.79998168889431442"/>
  </sheetPr>
  <dimension ref="A1:AX408"/>
  <sheetViews>
    <sheetView tabSelected="1" zoomScale="90" zoomScaleNormal="90" workbookViewId="0">
      <pane xSplit="5" ySplit="7" topLeftCell="F8" activePane="bottomRight" state="frozen"/>
      <selection pane="topRight" activeCell="F1" sqref="F1"/>
      <selection pane="bottomLeft" activeCell="A8" sqref="A8"/>
      <selection pane="bottomRight" activeCell="AN354" sqref="AN354"/>
    </sheetView>
  </sheetViews>
  <sheetFormatPr defaultRowHeight="15" x14ac:dyDescent="0.25"/>
  <cols>
    <col min="1" max="1" width="10.42578125" style="8" customWidth="1"/>
    <col min="2" max="2" width="22.140625" style="8" bestFit="1" customWidth="1"/>
    <col min="3" max="3" width="19.42578125" style="8" bestFit="1" customWidth="1"/>
    <col min="4" max="4" width="13.28515625" style="8" bestFit="1" customWidth="1"/>
    <col min="5" max="5" width="10.42578125" style="8" customWidth="1"/>
    <col min="7" max="7" width="9.7109375" customWidth="1"/>
    <col min="11" max="14" width="10.28515625" style="6" customWidth="1"/>
    <col min="15" max="15" width="9" style="6" customWidth="1"/>
    <col min="16" max="16" width="9.140625" style="6"/>
    <col min="17" max="17" width="9.140625" style="32"/>
    <col min="18" max="18" width="11.28515625" style="32" bestFit="1" customWidth="1"/>
    <col min="19" max="19" width="9.140625" style="863"/>
    <col min="20" max="20" width="10.85546875" customWidth="1"/>
    <col min="21" max="21" width="10.85546875" style="863" customWidth="1"/>
    <col min="26" max="26" width="11.5703125" customWidth="1"/>
    <col min="27" max="27" width="10.42578125" customWidth="1"/>
    <col min="28" max="29" width="10" customWidth="1"/>
    <col min="30" max="30" width="10.42578125" style="32" customWidth="1"/>
    <col min="31" max="31" width="10.28515625" customWidth="1"/>
    <col min="32" max="32" width="9.7109375" customWidth="1"/>
    <col min="33" max="33" width="12.5703125" bestFit="1" customWidth="1"/>
    <col min="39" max="39" width="9.85546875" customWidth="1"/>
    <col min="40" max="40" width="9.5703125" customWidth="1"/>
    <col min="43" max="43" width="9.140625" style="10"/>
    <col min="45" max="45" width="10.28515625" customWidth="1"/>
    <col min="49" max="49" width="10.140625" customWidth="1"/>
    <col min="50" max="50" width="11.7109375" customWidth="1"/>
  </cols>
  <sheetData>
    <row r="1" spans="1:50" x14ac:dyDescent="0.25">
      <c r="A1" s="862" t="s">
        <v>1554</v>
      </c>
      <c r="B1" s="34"/>
      <c r="T1" s="33"/>
      <c r="V1" s="33"/>
      <c r="W1" s="33"/>
      <c r="X1" s="33"/>
      <c r="Y1" s="33"/>
      <c r="Z1" s="33"/>
      <c r="AA1" s="33"/>
      <c r="AB1" s="33"/>
      <c r="AC1" s="864"/>
      <c r="AE1" s="864"/>
      <c r="AF1" s="33"/>
      <c r="AG1" s="33"/>
    </row>
    <row r="2" spans="1:50" s="10" customFormat="1" ht="12" x14ac:dyDescent="0.2">
      <c r="A2" s="865">
        <v>44651</v>
      </c>
      <c r="B2" s="8"/>
      <c r="C2" s="866" t="s">
        <v>1</v>
      </c>
      <c r="D2" s="8"/>
      <c r="E2" s="8"/>
      <c r="F2" s="16" t="s">
        <v>1555</v>
      </c>
      <c r="G2" s="16" t="s">
        <v>1556</v>
      </c>
      <c r="H2" s="16" t="s">
        <v>1557</v>
      </c>
      <c r="I2" s="16" t="s">
        <v>1558</v>
      </c>
      <c r="J2" s="16" t="s">
        <v>1557</v>
      </c>
      <c r="K2" s="867"/>
      <c r="L2" s="867"/>
      <c r="M2" s="867"/>
      <c r="N2" s="867"/>
      <c r="O2" s="867"/>
      <c r="P2" s="867"/>
      <c r="Q2" s="25"/>
      <c r="R2" s="25"/>
      <c r="S2" s="868"/>
      <c r="T2" s="16"/>
      <c r="U2" s="868"/>
      <c r="V2" s="16" t="s">
        <v>1559</v>
      </c>
      <c r="W2" s="16" t="s">
        <v>1560</v>
      </c>
      <c r="X2" s="16" t="s">
        <v>1560</v>
      </c>
      <c r="Y2" s="868"/>
      <c r="Z2" s="16" t="s">
        <v>13</v>
      </c>
      <c r="AA2" s="16" t="s">
        <v>1561</v>
      </c>
      <c r="AB2" s="869" t="s">
        <v>1561</v>
      </c>
      <c r="AC2" s="869" t="s">
        <v>1562</v>
      </c>
      <c r="AD2" s="25" t="s">
        <v>3</v>
      </c>
      <c r="AE2" s="16" t="s">
        <v>3</v>
      </c>
      <c r="AF2" s="16" t="s">
        <v>3</v>
      </c>
      <c r="AG2" s="16" t="s">
        <v>3</v>
      </c>
      <c r="AH2" s="16" t="s">
        <v>62</v>
      </c>
      <c r="AI2" s="16" t="s">
        <v>1563</v>
      </c>
      <c r="AJ2" s="16" t="s">
        <v>1564</v>
      </c>
      <c r="AK2" s="16" t="s">
        <v>1565</v>
      </c>
      <c r="AL2" s="16" t="s">
        <v>1566</v>
      </c>
      <c r="AM2" s="16" t="s">
        <v>1567</v>
      </c>
      <c r="AN2" s="16" t="s">
        <v>1568</v>
      </c>
      <c r="AO2" s="16" t="s">
        <v>1569</v>
      </c>
      <c r="AP2" s="16" t="s">
        <v>1569</v>
      </c>
      <c r="AQ2" s="16"/>
      <c r="AR2" s="16"/>
      <c r="AS2" s="16"/>
      <c r="AT2" s="16" t="s">
        <v>1570</v>
      </c>
      <c r="AU2" s="16" t="s">
        <v>5</v>
      </c>
      <c r="AV2" s="16" t="s">
        <v>5</v>
      </c>
      <c r="AW2" s="16" t="s">
        <v>5</v>
      </c>
      <c r="AX2" s="16" t="s">
        <v>20</v>
      </c>
    </row>
    <row r="3" spans="1:50" x14ac:dyDescent="0.25">
      <c r="C3" s="870" t="s">
        <v>21</v>
      </c>
      <c r="Z3" s="33"/>
      <c r="AA3" s="33"/>
      <c r="AB3" s="864"/>
      <c r="AC3" s="864"/>
      <c r="AE3" s="864"/>
      <c r="AF3" s="28" t="s">
        <v>21</v>
      </c>
      <c r="AG3" s="33"/>
      <c r="AH3" s="30">
        <v>91472.7</v>
      </c>
      <c r="AI3" s="30">
        <v>36800</v>
      </c>
      <c r="AJ3" s="30">
        <v>57375.9</v>
      </c>
      <c r="AK3" s="30">
        <v>44200</v>
      </c>
      <c r="AO3" s="871">
        <v>1959.1</v>
      </c>
      <c r="AP3" s="871">
        <v>1960</v>
      </c>
      <c r="AQ3" s="871"/>
    </row>
    <row r="4" spans="1:50" ht="15.75" thickBot="1" x14ac:dyDescent="0.3">
      <c r="A4" s="872" t="s">
        <v>1571</v>
      </c>
      <c r="R4" s="873"/>
      <c r="T4" s="863"/>
    </row>
    <row r="5" spans="1:50" ht="18" thickBot="1" x14ac:dyDescent="0.3">
      <c r="F5" s="1879" t="s">
        <v>1572</v>
      </c>
      <c r="G5" s="1880"/>
      <c r="H5" s="1880"/>
      <c r="I5" s="1880"/>
      <c r="J5" s="1880"/>
      <c r="K5" s="1881" t="s">
        <v>1573</v>
      </c>
      <c r="L5" s="1882"/>
      <c r="M5" s="1882"/>
      <c r="N5" s="1882"/>
      <c r="O5" s="1882"/>
      <c r="P5" s="1882"/>
      <c r="Q5" s="1882"/>
      <c r="R5" s="1882"/>
      <c r="S5" s="1882"/>
      <c r="T5" s="1882"/>
      <c r="U5" s="1882"/>
      <c r="V5" s="1882"/>
      <c r="W5" s="1882"/>
      <c r="X5" s="1882"/>
      <c r="Y5" s="1883"/>
      <c r="Z5" s="1884" t="s">
        <v>1574</v>
      </c>
      <c r="AA5" s="1885"/>
      <c r="AB5" s="1885"/>
      <c r="AC5" s="1885"/>
      <c r="AD5" s="1885"/>
      <c r="AE5" s="1885"/>
      <c r="AF5" s="1885"/>
      <c r="AG5" s="1885"/>
      <c r="AH5" s="1885"/>
      <c r="AI5" s="1885"/>
      <c r="AJ5" s="1885"/>
      <c r="AK5" s="1886"/>
      <c r="AL5" s="1887" t="s">
        <v>1575</v>
      </c>
      <c r="AM5" s="1888"/>
      <c r="AN5" s="1888"/>
      <c r="AO5" s="1888"/>
      <c r="AP5" s="1889"/>
      <c r="AQ5" s="1863" t="s">
        <v>1576</v>
      </c>
      <c r="AR5" s="1864"/>
      <c r="AS5" s="1864"/>
      <c r="AT5" s="1864"/>
      <c r="AU5" s="1864"/>
      <c r="AV5" s="1864"/>
      <c r="AW5" s="1865"/>
      <c r="AX5" s="874" t="s">
        <v>1577</v>
      </c>
    </row>
    <row r="6" spans="1:50" ht="19.5" customHeight="1" thickBot="1" x14ac:dyDescent="0.3">
      <c r="A6" s="1866" t="s">
        <v>27</v>
      </c>
      <c r="B6" s="1867"/>
      <c r="C6" s="1867"/>
      <c r="D6" s="1867"/>
      <c r="E6" s="1868"/>
      <c r="F6" s="1869" t="s">
        <v>1578</v>
      </c>
      <c r="G6" s="1870"/>
      <c r="H6" s="1871" t="s">
        <v>1579</v>
      </c>
      <c r="I6" s="1872"/>
      <c r="J6" s="1873"/>
      <c r="K6" s="1874" t="s">
        <v>28</v>
      </c>
      <c r="L6" s="1875"/>
      <c r="M6" s="1876" t="s">
        <v>1580</v>
      </c>
      <c r="N6" s="1876"/>
      <c r="O6" s="1876" t="s">
        <v>30</v>
      </c>
      <c r="P6" s="1890"/>
      <c r="Q6" s="1891" t="s">
        <v>1581</v>
      </c>
      <c r="R6" s="1892"/>
      <c r="S6" s="1893" t="s">
        <v>1582</v>
      </c>
      <c r="T6" s="1894"/>
      <c r="U6" s="1895" t="s">
        <v>1583</v>
      </c>
      <c r="V6" s="1896"/>
      <c r="W6" s="1896"/>
      <c r="X6" s="1896"/>
      <c r="Y6" s="1897"/>
      <c r="Z6" s="1877" t="s">
        <v>1584</v>
      </c>
      <c r="AA6" s="1898"/>
      <c r="AB6" s="1898"/>
      <c r="AC6" s="1898"/>
      <c r="AD6" s="1878"/>
      <c r="AE6" s="1877" t="s">
        <v>1585</v>
      </c>
      <c r="AF6" s="1878"/>
      <c r="AG6" s="875" t="s">
        <v>1586</v>
      </c>
      <c r="AH6" s="1899" t="s">
        <v>1587</v>
      </c>
      <c r="AI6" s="1900"/>
      <c r="AJ6" s="1900"/>
      <c r="AK6" s="1901"/>
      <c r="AL6" s="1902" t="s">
        <v>1588</v>
      </c>
      <c r="AM6" s="1903"/>
      <c r="AN6" s="1904" t="s">
        <v>1589</v>
      </c>
      <c r="AO6" s="1905"/>
      <c r="AP6" s="1906"/>
      <c r="AQ6" s="1907" t="s">
        <v>1590</v>
      </c>
      <c r="AR6" s="1908"/>
      <c r="AS6" s="1908"/>
      <c r="AT6" s="1909"/>
      <c r="AU6" s="1910" t="s">
        <v>1591</v>
      </c>
      <c r="AV6" s="1911"/>
      <c r="AW6" s="1912"/>
      <c r="AX6" s="876" t="s">
        <v>1592</v>
      </c>
    </row>
    <row r="7" spans="1:50" s="915" customFormat="1" ht="92.25" customHeight="1" thickBot="1" x14ac:dyDescent="0.3">
      <c r="A7" s="49" t="s">
        <v>43</v>
      </c>
      <c r="B7" s="50" t="s">
        <v>44</v>
      </c>
      <c r="C7" s="50" t="s">
        <v>45</v>
      </c>
      <c r="D7" s="50" t="s">
        <v>46</v>
      </c>
      <c r="E7" s="51" t="s">
        <v>47</v>
      </c>
      <c r="F7" s="877" t="s">
        <v>1593</v>
      </c>
      <c r="G7" s="1784" t="s">
        <v>1594</v>
      </c>
      <c r="H7" s="878" t="s">
        <v>1595</v>
      </c>
      <c r="I7" s="878" t="s">
        <v>1596</v>
      </c>
      <c r="J7" s="879" t="s">
        <v>1597</v>
      </c>
      <c r="K7" s="880" t="s">
        <v>48</v>
      </c>
      <c r="L7" s="881" t="s">
        <v>49</v>
      </c>
      <c r="M7" s="882" t="s">
        <v>50</v>
      </c>
      <c r="N7" s="883" t="s">
        <v>51</v>
      </c>
      <c r="O7" s="882" t="s">
        <v>52</v>
      </c>
      <c r="P7" s="884" t="s">
        <v>53</v>
      </c>
      <c r="Q7" s="885" t="s">
        <v>54</v>
      </c>
      <c r="R7" s="886" t="s">
        <v>55</v>
      </c>
      <c r="S7" s="887" t="s">
        <v>1598</v>
      </c>
      <c r="T7" s="888" t="s">
        <v>1599</v>
      </c>
      <c r="U7" s="889" t="s">
        <v>1600</v>
      </c>
      <c r="V7" s="890" t="s">
        <v>1601</v>
      </c>
      <c r="W7" s="891" t="s">
        <v>1602</v>
      </c>
      <c r="X7" s="892" t="s">
        <v>1603</v>
      </c>
      <c r="Y7" s="893" t="s">
        <v>1604</v>
      </c>
      <c r="Z7" s="894" t="s">
        <v>1605</v>
      </c>
      <c r="AA7" s="895" t="s">
        <v>1606</v>
      </c>
      <c r="AB7" s="895" t="s">
        <v>1607</v>
      </c>
      <c r="AC7" s="896" t="s">
        <v>1608</v>
      </c>
      <c r="AD7" s="897" t="s">
        <v>1609</v>
      </c>
      <c r="AE7" s="898" t="s">
        <v>1610</v>
      </c>
      <c r="AF7" s="897" t="s">
        <v>1611</v>
      </c>
      <c r="AG7" s="899" t="s">
        <v>1612</v>
      </c>
      <c r="AH7" s="900" t="s">
        <v>1613</v>
      </c>
      <c r="AI7" s="901" t="s">
        <v>1614</v>
      </c>
      <c r="AJ7" s="901" t="s">
        <v>1615</v>
      </c>
      <c r="AK7" s="902" t="s">
        <v>1616</v>
      </c>
      <c r="AL7" s="903" t="s">
        <v>1617</v>
      </c>
      <c r="AM7" s="904" t="s">
        <v>1618</v>
      </c>
      <c r="AN7" s="905" t="s">
        <v>1619</v>
      </c>
      <c r="AO7" s="906" t="s">
        <v>1620</v>
      </c>
      <c r="AP7" s="907" t="s">
        <v>1621</v>
      </c>
      <c r="AQ7" s="908" t="s">
        <v>1622</v>
      </c>
      <c r="AR7" s="909" t="s">
        <v>1623</v>
      </c>
      <c r="AS7" s="909" t="s">
        <v>1624</v>
      </c>
      <c r="AT7" s="910" t="s">
        <v>1625</v>
      </c>
      <c r="AU7" s="911" t="s">
        <v>1626</v>
      </c>
      <c r="AV7" s="912" t="s">
        <v>1627</v>
      </c>
      <c r="AW7" s="913" t="s">
        <v>1628</v>
      </c>
      <c r="AX7" s="914" t="s">
        <v>42</v>
      </c>
    </row>
    <row r="8" spans="1:50" x14ac:dyDescent="0.25">
      <c r="A8" s="1785">
        <v>540115</v>
      </c>
      <c r="B8" s="1786" t="s">
        <v>105</v>
      </c>
      <c r="C8" s="1786" t="s">
        <v>106</v>
      </c>
      <c r="D8" s="1786" t="s">
        <v>107</v>
      </c>
      <c r="E8" s="1787">
        <v>1</v>
      </c>
      <c r="F8" s="1788">
        <v>15</v>
      </c>
      <c r="G8" s="493">
        <v>4.0760869565200003E-2</v>
      </c>
      <c r="H8" s="1789">
        <v>0.01</v>
      </c>
      <c r="I8" s="1789">
        <v>0.01</v>
      </c>
      <c r="J8" s="1790">
        <v>2.12</v>
      </c>
      <c r="K8" s="89">
        <v>43</v>
      </c>
      <c r="L8" s="97">
        <v>626552</v>
      </c>
      <c r="M8" s="114">
        <v>5</v>
      </c>
      <c r="N8" s="97">
        <v>36600</v>
      </c>
      <c r="O8" s="114">
        <v>2</v>
      </c>
      <c r="P8" s="491">
        <v>95040</v>
      </c>
      <c r="Q8" s="89">
        <v>50</v>
      </c>
      <c r="R8" s="491">
        <v>758192</v>
      </c>
      <c r="S8" s="89">
        <v>131</v>
      </c>
      <c r="T8" s="1791">
        <v>0.39700000000000002</v>
      </c>
      <c r="U8" s="1792">
        <f>Q8/S8</f>
        <v>0.38167938931297712</v>
      </c>
      <c r="V8" s="114">
        <v>50</v>
      </c>
      <c r="W8" s="114">
        <v>30</v>
      </c>
      <c r="X8" s="114">
        <v>3</v>
      </c>
      <c r="Y8" s="115">
        <v>0</v>
      </c>
      <c r="Z8" s="1792">
        <v>0.19047619047619049</v>
      </c>
      <c r="AA8" s="1793">
        <v>0.86</v>
      </c>
      <c r="AB8" s="1793">
        <v>0.82637643235486524</v>
      </c>
      <c r="AC8" s="712">
        <f>1-AB8</f>
        <v>0.17362356764513476</v>
      </c>
      <c r="AD8" s="629">
        <v>626552</v>
      </c>
      <c r="AE8" s="1794">
        <v>36600</v>
      </c>
      <c r="AF8" s="491">
        <v>95040</v>
      </c>
      <c r="AG8" s="1795">
        <f>AD8+AE8+AF8</f>
        <v>758192</v>
      </c>
      <c r="AH8" s="1796">
        <v>15163.8</v>
      </c>
      <c r="AI8" s="1797">
        <v>13600</v>
      </c>
      <c r="AJ8" s="1797">
        <v>14571</v>
      </c>
      <c r="AK8" s="1798">
        <v>13600</v>
      </c>
      <c r="AL8" s="89">
        <v>1</v>
      </c>
      <c r="AM8" s="115">
        <v>1</v>
      </c>
      <c r="AN8" s="89">
        <v>0</v>
      </c>
      <c r="AO8" s="1799">
        <v>1936.1</v>
      </c>
      <c r="AP8" s="1800">
        <v>1935</v>
      </c>
      <c r="AQ8" s="89" t="s">
        <v>1629</v>
      </c>
      <c r="AR8" s="1793">
        <v>0.86</v>
      </c>
      <c r="AS8" s="1793">
        <v>0</v>
      </c>
      <c r="AT8" s="1791">
        <v>0.02</v>
      </c>
      <c r="AU8" s="1801">
        <v>0.12</v>
      </c>
      <c r="AV8" s="1793">
        <v>0.1</v>
      </c>
      <c r="AW8" s="1791">
        <v>0.02</v>
      </c>
      <c r="AX8" s="1802">
        <v>0.63600000000000001</v>
      </c>
    </row>
    <row r="9" spans="1:50" x14ac:dyDescent="0.25">
      <c r="A9" s="952">
        <v>540291</v>
      </c>
      <c r="B9" s="1803" t="s">
        <v>117</v>
      </c>
      <c r="C9" s="1803" t="s">
        <v>106</v>
      </c>
      <c r="D9" s="1803" t="s">
        <v>107</v>
      </c>
      <c r="E9" s="954">
        <v>1</v>
      </c>
      <c r="F9" s="955">
        <v>10</v>
      </c>
      <c r="G9" s="128">
        <v>1.953125E-2</v>
      </c>
      <c r="H9" s="956">
        <v>0</v>
      </c>
      <c r="I9" s="956">
        <v>0.67</v>
      </c>
      <c r="J9" s="957">
        <v>2.5099999999999998</v>
      </c>
      <c r="K9" s="121">
        <v>35</v>
      </c>
      <c r="L9" s="127">
        <v>903000</v>
      </c>
      <c r="M9" s="142">
        <v>10</v>
      </c>
      <c r="N9" s="127">
        <v>136300</v>
      </c>
      <c r="O9" s="142">
        <v>9</v>
      </c>
      <c r="P9" s="384">
        <v>10685800</v>
      </c>
      <c r="Q9" s="121">
        <v>54</v>
      </c>
      <c r="R9" s="384">
        <v>11725100</v>
      </c>
      <c r="S9" s="121">
        <v>212</v>
      </c>
      <c r="T9" s="958">
        <v>0.24099999999999999</v>
      </c>
      <c r="U9" s="959">
        <f t="shared" ref="U9:U72" si="0">Q9/S9</f>
        <v>0.25471698113207547</v>
      </c>
      <c r="V9" s="142">
        <v>54</v>
      </c>
      <c r="W9" s="142">
        <v>2</v>
      </c>
      <c r="X9" s="142">
        <v>32</v>
      </c>
      <c r="Y9" s="143">
        <v>0</v>
      </c>
      <c r="Z9" s="1202">
        <v>0.38235294117647062</v>
      </c>
      <c r="AA9" s="388">
        <v>0.64814814814814814</v>
      </c>
      <c r="AB9" s="388">
        <v>7.7014268535023161E-2</v>
      </c>
      <c r="AC9" s="149">
        <f t="shared" ref="AC9:AC72" si="1">1-AB9</f>
        <v>0.92298573146497687</v>
      </c>
      <c r="AD9" s="544">
        <v>903000</v>
      </c>
      <c r="AE9" s="961">
        <v>136300</v>
      </c>
      <c r="AF9" s="384">
        <v>10685800</v>
      </c>
      <c r="AG9" s="962">
        <f t="shared" ref="AG9:AG72" si="2">AD9+AE9+AF9</f>
        <v>11725100</v>
      </c>
      <c r="AH9" s="452">
        <v>217120.4</v>
      </c>
      <c r="AI9" s="135">
        <v>20900</v>
      </c>
      <c r="AJ9" s="135">
        <v>25322.2</v>
      </c>
      <c r="AK9" s="963">
        <v>14790</v>
      </c>
      <c r="AL9" s="121">
        <v>3</v>
      </c>
      <c r="AM9" s="143">
        <v>6</v>
      </c>
      <c r="AN9" s="121">
        <v>0</v>
      </c>
      <c r="AO9" s="142">
        <v>1961.6</v>
      </c>
      <c r="AP9" s="143">
        <v>1947.5</v>
      </c>
      <c r="AQ9" s="121" t="s">
        <v>1630</v>
      </c>
      <c r="AR9" s="388">
        <v>0.61099999999999999</v>
      </c>
      <c r="AS9" s="388">
        <v>0.14799999999999999</v>
      </c>
      <c r="AT9" s="958">
        <v>5.6000000000000001E-2</v>
      </c>
      <c r="AU9" s="1202">
        <v>0.185</v>
      </c>
      <c r="AV9" s="392">
        <v>0.14799999999999999</v>
      </c>
      <c r="AW9" s="958">
        <v>3.6999999999999998E-2</v>
      </c>
      <c r="AX9" s="153">
        <v>0.48599999999999999</v>
      </c>
    </row>
    <row r="10" spans="1:50" x14ac:dyDescent="0.25">
      <c r="A10" s="952">
        <v>540116</v>
      </c>
      <c r="B10" s="1803" t="s">
        <v>126</v>
      </c>
      <c r="C10" s="1803" t="s">
        <v>106</v>
      </c>
      <c r="D10" s="1803" t="s">
        <v>107</v>
      </c>
      <c r="E10" s="954">
        <v>1</v>
      </c>
      <c r="F10" s="955">
        <v>39</v>
      </c>
      <c r="G10" s="128">
        <v>4.7101449275399998E-2</v>
      </c>
      <c r="H10" s="956">
        <v>0</v>
      </c>
      <c r="I10" s="956">
        <v>0.38</v>
      </c>
      <c r="J10" s="957">
        <v>3.66</v>
      </c>
      <c r="K10" s="121">
        <v>52</v>
      </c>
      <c r="L10" s="127">
        <v>929650</v>
      </c>
      <c r="M10" s="142">
        <v>3</v>
      </c>
      <c r="N10" s="127">
        <v>28100</v>
      </c>
      <c r="O10" s="142">
        <v>4</v>
      </c>
      <c r="P10" s="384">
        <v>308430</v>
      </c>
      <c r="Q10" s="121">
        <v>59</v>
      </c>
      <c r="R10" s="384">
        <v>1266180</v>
      </c>
      <c r="S10" s="121">
        <v>222</v>
      </c>
      <c r="T10" s="958">
        <v>0.47699999999999998</v>
      </c>
      <c r="U10" s="959">
        <f t="shared" si="0"/>
        <v>0.26576576576576577</v>
      </c>
      <c r="V10" s="142">
        <v>59</v>
      </c>
      <c r="W10" s="142">
        <v>10</v>
      </c>
      <c r="X10" s="142">
        <v>3</v>
      </c>
      <c r="Y10" s="143">
        <v>0</v>
      </c>
      <c r="Z10" s="959">
        <v>0.25</v>
      </c>
      <c r="AA10" s="388">
        <v>0.88135593220338981</v>
      </c>
      <c r="AB10" s="388">
        <v>0.73421630415896633</v>
      </c>
      <c r="AC10" s="960">
        <f t="shared" si="1"/>
        <v>0.26578369584103367</v>
      </c>
      <c r="AD10" s="544">
        <v>929650</v>
      </c>
      <c r="AE10" s="961">
        <v>28100</v>
      </c>
      <c r="AF10" s="384">
        <v>308430</v>
      </c>
      <c r="AG10" s="962">
        <f t="shared" si="2"/>
        <v>1266180</v>
      </c>
      <c r="AH10" s="387">
        <v>21460.7</v>
      </c>
      <c r="AI10" s="135">
        <v>15800</v>
      </c>
      <c r="AJ10" s="135">
        <v>17877.900000000001</v>
      </c>
      <c r="AK10" s="963">
        <v>15750</v>
      </c>
      <c r="AL10" s="121">
        <v>1</v>
      </c>
      <c r="AM10" s="143">
        <v>2</v>
      </c>
      <c r="AN10" s="121">
        <v>0</v>
      </c>
      <c r="AO10" s="133">
        <v>1935.3</v>
      </c>
      <c r="AP10" s="686">
        <v>1927.5</v>
      </c>
      <c r="AQ10" s="121" t="s">
        <v>1631</v>
      </c>
      <c r="AR10" s="388">
        <v>0.746</v>
      </c>
      <c r="AS10" s="388">
        <v>1.7000000000000001E-2</v>
      </c>
      <c r="AT10" s="958">
        <v>5.0999999999999997E-2</v>
      </c>
      <c r="AU10" s="1202">
        <v>0.186</v>
      </c>
      <c r="AV10" s="392">
        <v>0.10199999999999999</v>
      </c>
      <c r="AW10" s="958">
        <v>3.4000000000000002E-2</v>
      </c>
      <c r="AX10" s="391">
        <v>0.65400000000000003</v>
      </c>
    </row>
    <row r="11" spans="1:50" x14ac:dyDescent="0.25">
      <c r="A11" s="952">
        <v>540117</v>
      </c>
      <c r="B11" s="1803" t="s">
        <v>137</v>
      </c>
      <c r="C11" s="1803" t="s">
        <v>106</v>
      </c>
      <c r="D11" s="1803" t="s">
        <v>107</v>
      </c>
      <c r="E11" s="954">
        <v>1</v>
      </c>
      <c r="F11" s="955">
        <v>122</v>
      </c>
      <c r="G11" s="149">
        <v>0.21824686940999999</v>
      </c>
      <c r="H11" s="956">
        <v>2.4300000000000002</v>
      </c>
      <c r="I11" s="956">
        <v>0.2</v>
      </c>
      <c r="J11" s="957">
        <v>8.3999999999999986</v>
      </c>
      <c r="K11" s="121">
        <v>262</v>
      </c>
      <c r="L11" s="127">
        <v>5662810</v>
      </c>
      <c r="M11" s="142">
        <v>8</v>
      </c>
      <c r="N11" s="127">
        <v>783900</v>
      </c>
      <c r="O11" s="142">
        <v>7</v>
      </c>
      <c r="P11" s="384">
        <v>1592104</v>
      </c>
      <c r="Q11" s="121">
        <v>277</v>
      </c>
      <c r="R11" s="384">
        <v>8038814</v>
      </c>
      <c r="S11" s="121">
        <v>695</v>
      </c>
      <c r="T11" s="958">
        <v>0.504</v>
      </c>
      <c r="U11" s="959">
        <f t="shared" si="0"/>
        <v>0.3985611510791367</v>
      </c>
      <c r="V11" s="142">
        <v>277</v>
      </c>
      <c r="W11" s="142">
        <v>43</v>
      </c>
      <c r="X11" s="142">
        <v>5</v>
      </c>
      <c r="Y11" s="143">
        <v>10</v>
      </c>
      <c r="Z11" s="959">
        <v>5.3846153846153849E-2</v>
      </c>
      <c r="AA11" s="392">
        <v>0.94584837545126355</v>
      </c>
      <c r="AB11" s="388">
        <v>0.7044335146950782</v>
      </c>
      <c r="AC11" s="960">
        <f t="shared" si="1"/>
        <v>0.2955664853049218</v>
      </c>
      <c r="AD11" s="544">
        <v>5662810</v>
      </c>
      <c r="AE11" s="961">
        <v>783900</v>
      </c>
      <c r="AF11" s="384">
        <v>1592104</v>
      </c>
      <c r="AG11" s="962">
        <f t="shared" si="2"/>
        <v>8038814</v>
      </c>
      <c r="AH11" s="387">
        <v>29021</v>
      </c>
      <c r="AI11" s="135">
        <v>12900</v>
      </c>
      <c r="AJ11" s="135">
        <v>14077.8</v>
      </c>
      <c r="AK11" s="963">
        <v>12600</v>
      </c>
      <c r="AL11" s="121">
        <v>3</v>
      </c>
      <c r="AM11" s="143">
        <v>7</v>
      </c>
      <c r="AN11" s="121">
        <v>0</v>
      </c>
      <c r="AO11" s="133">
        <v>1916</v>
      </c>
      <c r="AP11" s="686">
        <v>1910</v>
      </c>
      <c r="AQ11" s="121" t="s">
        <v>1629</v>
      </c>
      <c r="AR11" s="388">
        <v>0.92100000000000004</v>
      </c>
      <c r="AS11" s="388">
        <v>0</v>
      </c>
      <c r="AT11" s="958">
        <v>1.7999999999999999E-2</v>
      </c>
      <c r="AU11" s="959">
        <v>6.0999999999999999E-2</v>
      </c>
      <c r="AV11" s="388">
        <v>2.9000000000000001E-2</v>
      </c>
      <c r="AW11" s="958">
        <v>2.1999999999999999E-2</v>
      </c>
      <c r="AX11" s="153">
        <v>0.46600000000000003</v>
      </c>
    </row>
    <row r="12" spans="1:50" x14ac:dyDescent="0.25">
      <c r="A12" s="952">
        <v>540118</v>
      </c>
      <c r="B12" s="1803" t="s">
        <v>145</v>
      </c>
      <c r="C12" s="1803" t="s">
        <v>106</v>
      </c>
      <c r="D12" s="1803" t="s">
        <v>107</v>
      </c>
      <c r="E12" s="954">
        <v>1</v>
      </c>
      <c r="F12" s="955">
        <v>25</v>
      </c>
      <c r="G12" s="128">
        <v>4.6728971962600001E-2</v>
      </c>
      <c r="H12" s="956">
        <v>0</v>
      </c>
      <c r="I12" s="956">
        <v>0.5</v>
      </c>
      <c r="J12" s="957">
        <v>3.63</v>
      </c>
      <c r="K12" s="121">
        <v>40</v>
      </c>
      <c r="L12" s="127">
        <v>956640</v>
      </c>
      <c r="M12" s="142">
        <v>27</v>
      </c>
      <c r="N12" s="127">
        <v>746700</v>
      </c>
      <c r="O12" s="142">
        <v>4</v>
      </c>
      <c r="P12" s="384">
        <v>13369210</v>
      </c>
      <c r="Q12" s="121">
        <v>71</v>
      </c>
      <c r="R12" s="384">
        <v>15072550</v>
      </c>
      <c r="S12" s="121">
        <v>337</v>
      </c>
      <c r="T12" s="958">
        <v>0.26700000000000002</v>
      </c>
      <c r="U12" s="959">
        <f t="shared" si="0"/>
        <v>0.21068249258160238</v>
      </c>
      <c r="V12" s="142">
        <v>71</v>
      </c>
      <c r="W12" s="142">
        <v>7</v>
      </c>
      <c r="X12" s="142">
        <v>21</v>
      </c>
      <c r="Y12" s="143">
        <v>0</v>
      </c>
      <c r="Z12" s="959">
        <v>0.20512820512820509</v>
      </c>
      <c r="AA12" s="388">
        <v>0.56338028169014087</v>
      </c>
      <c r="AB12" s="388">
        <v>6.3469021499348147E-2</v>
      </c>
      <c r="AC12" s="149">
        <f t="shared" si="1"/>
        <v>0.93653097850065181</v>
      </c>
      <c r="AD12" s="544">
        <v>956640</v>
      </c>
      <c r="AE12" s="961">
        <v>746700</v>
      </c>
      <c r="AF12" s="384">
        <v>13369210</v>
      </c>
      <c r="AG12" s="962">
        <f t="shared" si="2"/>
        <v>15072550</v>
      </c>
      <c r="AH12" s="452">
        <v>212289.4</v>
      </c>
      <c r="AI12" s="135">
        <v>21800</v>
      </c>
      <c r="AJ12" s="135">
        <v>23916</v>
      </c>
      <c r="AK12" s="963">
        <v>16450</v>
      </c>
      <c r="AL12" s="121">
        <v>3</v>
      </c>
      <c r="AM12" s="143">
        <v>0</v>
      </c>
      <c r="AN12" s="121">
        <v>0</v>
      </c>
      <c r="AO12" s="142">
        <v>1943.1</v>
      </c>
      <c r="AP12" s="686">
        <v>1937.5</v>
      </c>
      <c r="AQ12" s="121" t="s">
        <v>1631</v>
      </c>
      <c r="AR12" s="388">
        <v>0.83099999999999996</v>
      </c>
      <c r="AS12" s="388">
        <v>0</v>
      </c>
      <c r="AT12" s="958">
        <v>4.2000000000000003E-2</v>
      </c>
      <c r="AU12" s="1202">
        <v>0.127</v>
      </c>
      <c r="AV12" s="388">
        <v>7.0000000000000007E-2</v>
      </c>
      <c r="AW12" s="958">
        <v>2.8000000000000001E-2</v>
      </c>
      <c r="AX12" s="391">
        <v>0.52500000000000002</v>
      </c>
    </row>
    <row r="13" spans="1:50" x14ac:dyDescent="0.25">
      <c r="A13" s="952">
        <v>540119</v>
      </c>
      <c r="B13" s="1803" t="s">
        <v>153</v>
      </c>
      <c r="C13" s="1803" t="s">
        <v>106</v>
      </c>
      <c r="D13" s="1803" t="s">
        <v>107</v>
      </c>
      <c r="E13" s="954">
        <v>1</v>
      </c>
      <c r="F13" s="955">
        <v>17</v>
      </c>
      <c r="G13" s="128">
        <v>8.1730769230799999E-2</v>
      </c>
      <c r="H13" s="956">
        <v>0</v>
      </c>
      <c r="I13" s="956">
        <v>0.1</v>
      </c>
      <c r="J13" s="957">
        <v>1.27</v>
      </c>
      <c r="K13" s="121">
        <v>68</v>
      </c>
      <c r="L13" s="127">
        <v>1214860</v>
      </c>
      <c r="M13" s="142">
        <v>16</v>
      </c>
      <c r="N13" s="127">
        <v>607986</v>
      </c>
      <c r="O13" s="142">
        <v>8</v>
      </c>
      <c r="P13" s="384">
        <v>1333970</v>
      </c>
      <c r="Q13" s="121">
        <v>92</v>
      </c>
      <c r="R13" s="384">
        <v>3156816</v>
      </c>
      <c r="S13" s="121">
        <v>257</v>
      </c>
      <c r="T13" s="958">
        <v>0.56000000000000005</v>
      </c>
      <c r="U13" s="959">
        <f t="shared" si="0"/>
        <v>0.35797665369649806</v>
      </c>
      <c r="V13" s="142">
        <v>92</v>
      </c>
      <c r="W13" s="142">
        <v>31</v>
      </c>
      <c r="X13" s="142">
        <v>7</v>
      </c>
      <c r="Y13" s="143">
        <v>0</v>
      </c>
      <c r="Z13" s="959">
        <v>0.16666666666666671</v>
      </c>
      <c r="AA13" s="388">
        <v>0.73913043478260865</v>
      </c>
      <c r="AB13" s="388">
        <v>0.38483712702925987</v>
      </c>
      <c r="AC13" s="960">
        <f t="shared" si="1"/>
        <v>0.61516287297074013</v>
      </c>
      <c r="AD13" s="544">
        <v>1214860</v>
      </c>
      <c r="AE13" s="961">
        <v>607986</v>
      </c>
      <c r="AF13" s="384">
        <v>1333970</v>
      </c>
      <c r="AG13" s="962">
        <f t="shared" si="2"/>
        <v>3156816</v>
      </c>
      <c r="AH13" s="387">
        <v>34313.199999999997</v>
      </c>
      <c r="AI13" s="135">
        <v>18350</v>
      </c>
      <c r="AJ13" s="135">
        <v>17865.599999999999</v>
      </c>
      <c r="AK13" s="963">
        <v>17300</v>
      </c>
      <c r="AL13" s="121">
        <v>2</v>
      </c>
      <c r="AM13" s="143">
        <v>4</v>
      </c>
      <c r="AN13" s="121">
        <v>0</v>
      </c>
      <c r="AO13" s="142">
        <v>1940.3</v>
      </c>
      <c r="AP13" s="686">
        <v>1930</v>
      </c>
      <c r="AQ13" s="121" t="s">
        <v>1629</v>
      </c>
      <c r="AR13" s="388">
        <v>0.80400000000000005</v>
      </c>
      <c r="AS13" s="388">
        <v>0</v>
      </c>
      <c r="AT13" s="958">
        <v>7.5999999999999998E-2</v>
      </c>
      <c r="AU13" s="1202">
        <v>0.12</v>
      </c>
      <c r="AV13" s="388">
        <v>8.6999999999999994E-2</v>
      </c>
      <c r="AW13" s="958">
        <v>0</v>
      </c>
      <c r="AX13" s="153">
        <v>0.48499999999999999</v>
      </c>
    </row>
    <row r="14" spans="1:50" x14ac:dyDescent="0.25">
      <c r="A14" s="952">
        <v>540120</v>
      </c>
      <c r="B14" s="1803" t="s">
        <v>162</v>
      </c>
      <c r="C14" s="1803" t="s">
        <v>106</v>
      </c>
      <c r="D14" s="1803" t="s">
        <v>107</v>
      </c>
      <c r="E14" s="954">
        <v>1</v>
      </c>
      <c r="F14" s="955">
        <v>18</v>
      </c>
      <c r="G14" s="128">
        <v>0.111111111111</v>
      </c>
      <c r="H14" s="956">
        <v>0</v>
      </c>
      <c r="I14" s="956">
        <v>0.02</v>
      </c>
      <c r="J14" s="957">
        <v>1.42</v>
      </c>
      <c r="K14" s="121">
        <v>38</v>
      </c>
      <c r="L14" s="127">
        <v>578970</v>
      </c>
      <c r="M14" s="142">
        <v>7</v>
      </c>
      <c r="N14" s="127">
        <v>197600</v>
      </c>
      <c r="O14" s="142">
        <v>6</v>
      </c>
      <c r="P14" s="384">
        <v>1798080</v>
      </c>
      <c r="Q14" s="121">
        <v>51</v>
      </c>
      <c r="R14" s="384">
        <v>2574650</v>
      </c>
      <c r="S14" s="121">
        <v>235</v>
      </c>
      <c r="T14" s="958">
        <v>0.34</v>
      </c>
      <c r="U14" s="959">
        <f t="shared" si="0"/>
        <v>0.21702127659574469</v>
      </c>
      <c r="V14" s="142">
        <v>51</v>
      </c>
      <c r="W14" s="142">
        <v>24</v>
      </c>
      <c r="X14" s="142">
        <v>0</v>
      </c>
      <c r="Y14" s="143">
        <v>0</v>
      </c>
      <c r="Z14" s="959">
        <v>0.18421052631578949</v>
      </c>
      <c r="AA14" s="388">
        <v>0.74509803921568629</v>
      </c>
      <c r="AB14" s="388">
        <v>0.22487328374730539</v>
      </c>
      <c r="AC14" s="149">
        <f t="shared" si="1"/>
        <v>0.77512671625269458</v>
      </c>
      <c r="AD14" s="544">
        <v>578970</v>
      </c>
      <c r="AE14" s="961">
        <v>197600</v>
      </c>
      <c r="AF14" s="384">
        <v>1798080</v>
      </c>
      <c r="AG14" s="962">
        <f t="shared" si="2"/>
        <v>2574650</v>
      </c>
      <c r="AH14" s="387">
        <v>50483.3</v>
      </c>
      <c r="AI14" s="135">
        <v>14600</v>
      </c>
      <c r="AJ14" s="135">
        <v>15236.1</v>
      </c>
      <c r="AK14" s="963">
        <v>13750</v>
      </c>
      <c r="AL14" s="121">
        <v>1</v>
      </c>
      <c r="AM14" s="143">
        <v>4</v>
      </c>
      <c r="AN14" s="121">
        <v>1</v>
      </c>
      <c r="AO14" s="133">
        <v>1937.7</v>
      </c>
      <c r="AP14" s="686">
        <v>1939.5</v>
      </c>
      <c r="AQ14" s="121" t="s">
        <v>1629</v>
      </c>
      <c r="AR14" s="388">
        <v>0.80400000000000005</v>
      </c>
      <c r="AS14" s="388">
        <v>0</v>
      </c>
      <c r="AT14" s="958">
        <v>0.02</v>
      </c>
      <c r="AU14" s="1202">
        <v>0.17599999999999999</v>
      </c>
      <c r="AV14" s="392">
        <v>0.13700000000000001</v>
      </c>
      <c r="AW14" s="958">
        <v>5.8999999999999997E-2</v>
      </c>
      <c r="AX14" s="153">
        <v>0.39500000000000002</v>
      </c>
    </row>
    <row r="15" spans="1:50" x14ac:dyDescent="0.25">
      <c r="A15" s="921">
        <v>540114</v>
      </c>
      <c r="B15" s="1804" t="s">
        <v>169</v>
      </c>
      <c r="C15" s="1804" t="s">
        <v>106</v>
      </c>
      <c r="D15" s="1804" t="s">
        <v>170</v>
      </c>
      <c r="E15" s="923">
        <v>1</v>
      </c>
      <c r="F15" s="924">
        <v>2014</v>
      </c>
      <c r="G15" s="173">
        <v>6.03270360375E-3</v>
      </c>
      <c r="H15" s="925">
        <v>55.35</v>
      </c>
      <c r="I15" s="925">
        <v>144.36000000000001</v>
      </c>
      <c r="J15" s="926">
        <v>283.58</v>
      </c>
      <c r="K15" s="678">
        <v>2260</v>
      </c>
      <c r="L15" s="250">
        <v>37513905</v>
      </c>
      <c r="M15" s="469">
        <v>75</v>
      </c>
      <c r="N15" s="250">
        <v>7891773</v>
      </c>
      <c r="O15" s="469">
        <v>73</v>
      </c>
      <c r="P15" s="459">
        <v>21171313</v>
      </c>
      <c r="Q15" s="678">
        <v>2408</v>
      </c>
      <c r="R15" s="459">
        <v>66576991</v>
      </c>
      <c r="S15" s="678">
        <v>15121</v>
      </c>
      <c r="T15" s="927">
        <v>0.224</v>
      </c>
      <c r="U15" s="928">
        <f t="shared" si="0"/>
        <v>0.15924872693604919</v>
      </c>
      <c r="V15" s="458">
        <v>2408</v>
      </c>
      <c r="W15" s="458">
        <v>248</v>
      </c>
      <c r="X15" s="458">
        <v>873</v>
      </c>
      <c r="Y15" s="680">
        <v>117</v>
      </c>
      <c r="Z15" s="936">
        <v>0.36811722912966249</v>
      </c>
      <c r="AA15" s="552">
        <v>0.93853820598006643</v>
      </c>
      <c r="AB15" s="935">
        <v>0.56346651352867505</v>
      </c>
      <c r="AC15" s="935">
        <f t="shared" si="1"/>
        <v>0.43653348647132495</v>
      </c>
      <c r="AD15" s="555">
        <v>37513905</v>
      </c>
      <c r="AE15" s="929">
        <v>7891773</v>
      </c>
      <c r="AF15" s="459">
        <v>21171313</v>
      </c>
      <c r="AG15" s="930">
        <f t="shared" si="2"/>
        <v>66576991</v>
      </c>
      <c r="AH15" s="931">
        <v>27654.9</v>
      </c>
      <c r="AI15" s="932">
        <v>14000</v>
      </c>
      <c r="AJ15" s="932">
        <v>16606.2</v>
      </c>
      <c r="AK15" s="933">
        <v>13900</v>
      </c>
      <c r="AL15" s="456">
        <v>7</v>
      </c>
      <c r="AM15" s="934">
        <v>53</v>
      </c>
      <c r="AN15" s="678">
        <v>3</v>
      </c>
      <c r="AO15" s="469">
        <v>1942.5</v>
      </c>
      <c r="AP15" s="934">
        <v>1930</v>
      </c>
      <c r="AQ15" s="678" t="s">
        <v>1630</v>
      </c>
      <c r="AR15" s="935">
        <v>0.67100000000000004</v>
      </c>
      <c r="AS15" s="935">
        <v>3.5999999999999997E-2</v>
      </c>
      <c r="AT15" s="927">
        <v>5.0999999999999997E-2</v>
      </c>
      <c r="AU15" s="936">
        <v>0.24199999999999999</v>
      </c>
      <c r="AV15" s="552">
        <v>0.19700000000000001</v>
      </c>
      <c r="AW15" s="927">
        <v>0.02</v>
      </c>
      <c r="AX15" s="937">
        <v>0.52900000000000003</v>
      </c>
    </row>
    <row r="16" spans="1:50" x14ac:dyDescent="0.25">
      <c r="A16" s="952">
        <v>540121</v>
      </c>
      <c r="B16" s="1803" t="s">
        <v>177</v>
      </c>
      <c r="C16" s="1803" t="s">
        <v>106</v>
      </c>
      <c r="D16" s="1803" t="s">
        <v>107</v>
      </c>
      <c r="E16" s="954">
        <v>1</v>
      </c>
      <c r="F16" s="955">
        <v>46</v>
      </c>
      <c r="G16" s="128">
        <v>7.45542949757E-2</v>
      </c>
      <c r="H16" s="956">
        <v>1.0900000000000001</v>
      </c>
      <c r="I16" s="956">
        <v>0.64</v>
      </c>
      <c r="J16" s="957">
        <v>3.05</v>
      </c>
      <c r="K16" s="121">
        <v>94</v>
      </c>
      <c r="L16" s="127">
        <v>1362870</v>
      </c>
      <c r="M16" s="142">
        <v>28</v>
      </c>
      <c r="N16" s="127">
        <v>2197200</v>
      </c>
      <c r="O16" s="142">
        <v>12</v>
      </c>
      <c r="P16" s="384">
        <v>1158270</v>
      </c>
      <c r="Q16" s="121">
        <v>134</v>
      </c>
      <c r="R16" s="384">
        <v>4718340</v>
      </c>
      <c r="S16" s="121">
        <v>361</v>
      </c>
      <c r="T16" s="958">
        <v>0.51</v>
      </c>
      <c r="U16" s="959">
        <f t="shared" si="0"/>
        <v>0.37119113573407203</v>
      </c>
      <c r="V16" s="142">
        <v>134</v>
      </c>
      <c r="W16" s="142">
        <v>5</v>
      </c>
      <c r="X16" s="142">
        <v>7</v>
      </c>
      <c r="Y16" s="143">
        <v>2</v>
      </c>
      <c r="Z16" s="959">
        <v>8.6956521739130432E-2</v>
      </c>
      <c r="AA16" s="388">
        <v>0.70149253731343286</v>
      </c>
      <c r="AB16" s="388">
        <v>0.28884522946629537</v>
      </c>
      <c r="AC16" s="149">
        <f t="shared" si="1"/>
        <v>0.71115477053370468</v>
      </c>
      <c r="AD16" s="544">
        <v>1362870</v>
      </c>
      <c r="AE16" s="961">
        <v>2197200</v>
      </c>
      <c r="AF16" s="384">
        <v>1158270</v>
      </c>
      <c r="AG16" s="962">
        <f t="shared" si="2"/>
        <v>4718340</v>
      </c>
      <c r="AH16" s="387">
        <v>35211.5</v>
      </c>
      <c r="AI16" s="135">
        <v>13500</v>
      </c>
      <c r="AJ16" s="135">
        <v>14498.6</v>
      </c>
      <c r="AK16" s="963">
        <v>12100</v>
      </c>
      <c r="AL16" s="121">
        <v>2</v>
      </c>
      <c r="AM16" s="143">
        <v>8</v>
      </c>
      <c r="AN16" s="121">
        <v>1</v>
      </c>
      <c r="AO16" s="133">
        <v>1932.4</v>
      </c>
      <c r="AP16" s="686">
        <v>1923</v>
      </c>
      <c r="AQ16" s="121" t="s">
        <v>1632</v>
      </c>
      <c r="AR16" s="388">
        <v>0.82799999999999996</v>
      </c>
      <c r="AS16" s="388">
        <v>0</v>
      </c>
      <c r="AT16" s="958">
        <v>0.03</v>
      </c>
      <c r="AU16" s="1202">
        <v>0.14199999999999999</v>
      </c>
      <c r="AV16" s="388">
        <v>0.06</v>
      </c>
      <c r="AW16" s="958">
        <v>2.1999999999999999E-2</v>
      </c>
      <c r="AX16" s="153">
        <v>0.38300000000000001</v>
      </c>
    </row>
    <row r="17" spans="1:50" x14ac:dyDescent="0.25">
      <c r="A17" s="952">
        <v>540122</v>
      </c>
      <c r="B17" s="1803" t="s">
        <v>184</v>
      </c>
      <c r="C17" s="1803" t="s">
        <v>106</v>
      </c>
      <c r="D17" s="1803" t="s">
        <v>107</v>
      </c>
      <c r="E17" s="954">
        <v>1</v>
      </c>
      <c r="F17" s="955">
        <v>31</v>
      </c>
      <c r="G17" s="128">
        <v>5.2631578947399997E-2</v>
      </c>
      <c r="H17" s="956">
        <v>0.45</v>
      </c>
      <c r="I17" s="956">
        <v>0.43</v>
      </c>
      <c r="J17" s="957">
        <v>3.59</v>
      </c>
      <c r="K17" s="121">
        <v>118</v>
      </c>
      <c r="L17" s="127">
        <v>2224610</v>
      </c>
      <c r="M17" s="142">
        <v>25</v>
      </c>
      <c r="N17" s="127">
        <v>1201700</v>
      </c>
      <c r="O17" s="142">
        <v>13</v>
      </c>
      <c r="P17" s="384">
        <v>10729670</v>
      </c>
      <c r="Q17" s="121">
        <v>156</v>
      </c>
      <c r="R17" s="384">
        <v>14155980</v>
      </c>
      <c r="S17" s="121">
        <v>577</v>
      </c>
      <c r="T17" s="958">
        <v>0.34</v>
      </c>
      <c r="U17" s="959">
        <f t="shared" si="0"/>
        <v>0.27036395147313691</v>
      </c>
      <c r="V17" s="142">
        <v>156</v>
      </c>
      <c r="W17" s="142">
        <v>14</v>
      </c>
      <c r="X17" s="142">
        <v>72</v>
      </c>
      <c r="Y17" s="143">
        <v>2</v>
      </c>
      <c r="Z17" s="959">
        <v>0.1025641025641026</v>
      </c>
      <c r="AA17" s="388">
        <v>0.75641025641025605</v>
      </c>
      <c r="AB17" s="388">
        <v>0.15714984056208001</v>
      </c>
      <c r="AC17" s="149">
        <f t="shared" si="1"/>
        <v>0.84285015943791997</v>
      </c>
      <c r="AD17" s="544">
        <v>2224610</v>
      </c>
      <c r="AE17" s="961">
        <v>1201700</v>
      </c>
      <c r="AF17" s="384">
        <v>10729670</v>
      </c>
      <c r="AG17" s="962">
        <f t="shared" si="2"/>
        <v>14155980</v>
      </c>
      <c r="AH17" s="387">
        <v>33909.5</v>
      </c>
      <c r="AI17" s="135">
        <v>17900</v>
      </c>
      <c r="AJ17" s="135">
        <v>18852.599999999999</v>
      </c>
      <c r="AK17" s="963">
        <v>16500</v>
      </c>
      <c r="AL17" s="121">
        <v>2</v>
      </c>
      <c r="AM17" s="143">
        <v>9</v>
      </c>
      <c r="AN17" s="121">
        <v>0</v>
      </c>
      <c r="AO17" s="133">
        <v>1929.9</v>
      </c>
      <c r="AP17" s="686">
        <v>1920</v>
      </c>
      <c r="AQ17" s="121" t="s">
        <v>1631</v>
      </c>
      <c r="AR17" s="388">
        <v>0.86499999999999999</v>
      </c>
      <c r="AS17" s="388">
        <v>6.0000000000000001E-3</v>
      </c>
      <c r="AT17" s="958">
        <v>3.9E-2</v>
      </c>
      <c r="AU17" s="959">
        <v>0.09</v>
      </c>
      <c r="AV17" s="388">
        <v>5.8000000000000003E-2</v>
      </c>
      <c r="AW17" s="958">
        <v>1.9E-2</v>
      </c>
      <c r="AX17" s="391">
        <v>0.61</v>
      </c>
    </row>
    <row r="18" spans="1:50" x14ac:dyDescent="0.25">
      <c r="A18" s="952">
        <v>540123</v>
      </c>
      <c r="B18" s="1803" t="s">
        <v>192</v>
      </c>
      <c r="C18" s="1803" t="s">
        <v>106</v>
      </c>
      <c r="D18" s="1803" t="s">
        <v>107</v>
      </c>
      <c r="E18" s="954">
        <v>1</v>
      </c>
      <c r="F18" s="955">
        <v>108</v>
      </c>
      <c r="G18" s="128">
        <v>2.7849406910800002E-2</v>
      </c>
      <c r="H18" s="956">
        <v>0.25</v>
      </c>
      <c r="I18" s="956">
        <v>1.84</v>
      </c>
      <c r="J18" s="957">
        <v>10.07</v>
      </c>
      <c r="K18" s="121">
        <v>272</v>
      </c>
      <c r="L18" s="127">
        <v>9580978</v>
      </c>
      <c r="M18" s="142">
        <v>76</v>
      </c>
      <c r="N18" s="127">
        <v>20807063</v>
      </c>
      <c r="O18" s="142">
        <v>18</v>
      </c>
      <c r="P18" s="384">
        <v>7487891</v>
      </c>
      <c r="Q18" s="121">
        <v>366</v>
      </c>
      <c r="R18" s="384">
        <v>37875932</v>
      </c>
      <c r="S18" s="121">
        <v>1385</v>
      </c>
      <c r="T18" s="958">
        <v>0.31</v>
      </c>
      <c r="U18" s="959">
        <f t="shared" si="0"/>
        <v>0.26425992779783392</v>
      </c>
      <c r="V18" s="142">
        <v>366</v>
      </c>
      <c r="W18" s="133">
        <v>110</v>
      </c>
      <c r="X18" s="142">
        <v>37</v>
      </c>
      <c r="Y18" s="143">
        <v>38</v>
      </c>
      <c r="Z18" s="959">
        <v>8.6792452830188674E-2</v>
      </c>
      <c r="AA18" s="388">
        <v>0.74316939890710387</v>
      </c>
      <c r="AB18" s="388">
        <v>0.25295689093538343</v>
      </c>
      <c r="AC18" s="149">
        <f t="shared" si="1"/>
        <v>0.74704310906461657</v>
      </c>
      <c r="AD18" s="544">
        <v>9580978</v>
      </c>
      <c r="AE18" s="961">
        <v>20807063</v>
      </c>
      <c r="AF18" s="384">
        <v>7487891</v>
      </c>
      <c r="AG18" s="962">
        <f t="shared" si="2"/>
        <v>37875932</v>
      </c>
      <c r="AH18" s="452">
        <v>103711.1</v>
      </c>
      <c r="AI18" s="135">
        <v>28800</v>
      </c>
      <c r="AJ18" s="135">
        <v>35585.599999999999</v>
      </c>
      <c r="AK18" s="963">
        <v>25600</v>
      </c>
      <c r="AL18" s="121">
        <v>5</v>
      </c>
      <c r="AM18" s="686">
        <v>17</v>
      </c>
      <c r="AN18" s="453">
        <v>11</v>
      </c>
      <c r="AO18" s="142">
        <v>1944.9</v>
      </c>
      <c r="AP18" s="143">
        <v>1946</v>
      </c>
      <c r="AQ18" s="121" t="s">
        <v>1633</v>
      </c>
      <c r="AR18" s="388">
        <v>0.91800000000000004</v>
      </c>
      <c r="AS18" s="388">
        <v>3.0000000000000001E-3</v>
      </c>
      <c r="AT18" s="958">
        <v>2.7E-2</v>
      </c>
      <c r="AU18" s="959">
        <v>5.1999999999999998E-2</v>
      </c>
      <c r="AV18" s="388">
        <v>2.1999999999999999E-2</v>
      </c>
      <c r="AW18" s="958">
        <v>1.6E-2</v>
      </c>
      <c r="AX18" s="391">
        <v>0.60699999999999998</v>
      </c>
    </row>
    <row r="19" spans="1:50" x14ac:dyDescent="0.25">
      <c r="A19" s="938"/>
      <c r="B19" s="1805"/>
      <c r="C19" s="1805" t="s">
        <v>106</v>
      </c>
      <c r="D19" s="1805" t="s">
        <v>45</v>
      </c>
      <c r="E19" s="940">
        <v>1</v>
      </c>
      <c r="F19" s="941"/>
      <c r="G19" s="938"/>
      <c r="H19" s="942">
        <v>59.580000000000013</v>
      </c>
      <c r="I19" s="942">
        <v>149.15</v>
      </c>
      <c r="J19" s="943">
        <v>323.3</v>
      </c>
      <c r="K19" s="246">
        <v>3283</v>
      </c>
      <c r="L19" s="253">
        <v>61568845</v>
      </c>
      <c r="M19" s="229">
        <v>280</v>
      </c>
      <c r="N19" s="253">
        <v>34634922</v>
      </c>
      <c r="O19" s="229">
        <v>155</v>
      </c>
      <c r="P19" s="398">
        <v>69857668</v>
      </c>
      <c r="Q19" s="246">
        <v>3718</v>
      </c>
      <c r="R19" s="398">
        <v>166061435</v>
      </c>
      <c r="S19" s="246">
        <v>19533</v>
      </c>
      <c r="T19" s="944">
        <v>0.26</v>
      </c>
      <c r="U19" s="945">
        <f t="shared" si="0"/>
        <v>0.19034454512875645</v>
      </c>
      <c r="V19" s="256">
        <v>3718</v>
      </c>
      <c r="W19" s="256">
        <v>524</v>
      </c>
      <c r="X19" s="256">
        <v>1060</v>
      </c>
      <c r="Y19" s="230">
        <v>169</v>
      </c>
      <c r="Z19" s="945">
        <v>0.29045133558489411</v>
      </c>
      <c r="AA19" s="221">
        <v>0.88300161377084496</v>
      </c>
      <c r="AB19" s="221">
        <v>0.370759442130558</v>
      </c>
      <c r="AC19" s="221">
        <f t="shared" si="1"/>
        <v>0.629240557869442</v>
      </c>
      <c r="AD19" s="556">
        <v>61568845</v>
      </c>
      <c r="AE19" s="946">
        <v>34634922</v>
      </c>
      <c r="AF19" s="398">
        <v>69857668</v>
      </c>
      <c r="AG19" s="947">
        <f t="shared" si="2"/>
        <v>166061435</v>
      </c>
      <c r="AH19" s="946">
        <v>42253.4</v>
      </c>
      <c r="AI19" s="253">
        <v>14400</v>
      </c>
      <c r="AJ19" s="253">
        <v>17917.599999999999</v>
      </c>
      <c r="AK19" s="398">
        <v>14200</v>
      </c>
      <c r="AL19" s="224">
        <v>30</v>
      </c>
      <c r="AM19" s="406">
        <v>111</v>
      </c>
      <c r="AN19" s="224">
        <v>16</v>
      </c>
      <c r="AO19" s="256">
        <v>1939.5</v>
      </c>
      <c r="AP19" s="406">
        <v>1930</v>
      </c>
      <c r="AQ19" s="246"/>
      <c r="AR19" s="221">
        <v>0.73799999999999999</v>
      </c>
      <c r="AS19" s="221">
        <v>2.5999999999999999E-2</v>
      </c>
      <c r="AT19" s="944">
        <v>4.4999999999999998E-2</v>
      </c>
      <c r="AU19" s="948">
        <v>0.191</v>
      </c>
      <c r="AV19" s="263">
        <v>0.14699999999999999</v>
      </c>
      <c r="AW19" s="944">
        <v>0.02</v>
      </c>
      <c r="AX19" s="949">
        <v>0.52900000000000003</v>
      </c>
    </row>
    <row r="20" spans="1:50" x14ac:dyDescent="0.25">
      <c r="A20" s="952">
        <v>540285</v>
      </c>
      <c r="B20" s="1803" t="s">
        <v>205</v>
      </c>
      <c r="C20" s="1803" t="s">
        <v>206</v>
      </c>
      <c r="D20" s="1803" t="s">
        <v>107</v>
      </c>
      <c r="E20" s="954">
        <v>1</v>
      </c>
      <c r="F20" s="955">
        <v>8</v>
      </c>
      <c r="G20" s="128">
        <v>1.3862415525900001E-3</v>
      </c>
      <c r="H20" s="956">
        <v>0.27</v>
      </c>
      <c r="I20" s="956">
        <v>0</v>
      </c>
      <c r="J20" s="957">
        <v>0.27</v>
      </c>
      <c r="K20" s="121">
        <v>1</v>
      </c>
      <c r="L20" s="127">
        <v>27000</v>
      </c>
      <c r="M20" s="142">
        <v>1</v>
      </c>
      <c r="N20" s="127">
        <v>4000</v>
      </c>
      <c r="O20" s="142">
        <v>0</v>
      </c>
      <c r="P20" s="384">
        <v>0</v>
      </c>
      <c r="Q20" s="121">
        <v>2</v>
      </c>
      <c r="R20" s="384">
        <v>31000</v>
      </c>
      <c r="S20" s="121">
        <v>5189</v>
      </c>
      <c r="T20" s="958">
        <v>0</v>
      </c>
      <c r="U20" s="959">
        <f t="shared" si="0"/>
        <v>3.8543071882829059E-4</v>
      </c>
      <c r="V20" s="142">
        <v>2</v>
      </c>
      <c r="W20" s="142">
        <v>0</v>
      </c>
      <c r="X20" s="142">
        <v>0</v>
      </c>
      <c r="Y20" s="143">
        <v>1</v>
      </c>
      <c r="Z20" s="1202">
        <v>1</v>
      </c>
      <c r="AA20" s="388">
        <v>0.5</v>
      </c>
      <c r="AB20" s="388">
        <v>0.87096774193548387</v>
      </c>
      <c r="AC20" s="960">
        <f t="shared" si="1"/>
        <v>0.12903225806451613</v>
      </c>
      <c r="AD20" s="544">
        <v>27000</v>
      </c>
      <c r="AE20" s="961">
        <v>4000</v>
      </c>
      <c r="AF20" s="384">
        <v>0</v>
      </c>
      <c r="AG20" s="962">
        <f t="shared" si="2"/>
        <v>31000</v>
      </c>
      <c r="AH20" s="387">
        <v>15500</v>
      </c>
      <c r="AI20" s="135">
        <v>15500</v>
      </c>
      <c r="AJ20" s="135">
        <v>27000</v>
      </c>
      <c r="AK20" s="963">
        <v>27000</v>
      </c>
      <c r="AL20" s="121">
        <v>0</v>
      </c>
      <c r="AM20" s="143">
        <v>0</v>
      </c>
      <c r="AN20" s="121">
        <v>0</v>
      </c>
      <c r="AO20" s="133">
        <v>0</v>
      </c>
      <c r="AP20" s="686">
        <v>0</v>
      </c>
      <c r="AQ20" s="121" t="s">
        <v>1634</v>
      </c>
      <c r="AR20" s="388">
        <v>0</v>
      </c>
      <c r="AS20" s="388">
        <v>0</v>
      </c>
      <c r="AT20" s="1124">
        <v>0.5</v>
      </c>
      <c r="AU20" s="1202">
        <v>0.5</v>
      </c>
      <c r="AV20" s="388">
        <v>0</v>
      </c>
      <c r="AW20" s="958">
        <v>0</v>
      </c>
      <c r="AX20" s="153">
        <v>0</v>
      </c>
    </row>
    <row r="21" spans="1:50" x14ac:dyDescent="0.25">
      <c r="A21" s="952">
        <v>540125</v>
      </c>
      <c r="B21" s="1803" t="s">
        <v>212</v>
      </c>
      <c r="C21" s="1803" t="s">
        <v>206</v>
      </c>
      <c r="D21" s="1803" t="s">
        <v>107</v>
      </c>
      <c r="E21" s="954">
        <v>1</v>
      </c>
      <c r="F21" s="955">
        <v>14</v>
      </c>
      <c r="G21" s="128">
        <v>3.7433155080200002E-2</v>
      </c>
      <c r="H21" s="956">
        <v>0.11</v>
      </c>
      <c r="I21" s="956">
        <v>0.03</v>
      </c>
      <c r="J21" s="957">
        <v>3.02</v>
      </c>
      <c r="K21" s="121">
        <v>35</v>
      </c>
      <c r="L21" s="127">
        <v>1550490</v>
      </c>
      <c r="M21" s="142">
        <v>7</v>
      </c>
      <c r="N21" s="127">
        <v>512469</v>
      </c>
      <c r="O21" s="142">
        <v>4</v>
      </c>
      <c r="P21" s="384">
        <v>498082</v>
      </c>
      <c r="Q21" s="121">
        <v>46</v>
      </c>
      <c r="R21" s="384">
        <v>2561041</v>
      </c>
      <c r="S21" s="121">
        <v>274</v>
      </c>
      <c r="T21" s="958">
        <v>9.9000000000000005E-2</v>
      </c>
      <c r="U21" s="959">
        <f t="shared" si="0"/>
        <v>0.16788321167883211</v>
      </c>
      <c r="V21" s="142">
        <v>46</v>
      </c>
      <c r="W21" s="142">
        <v>4</v>
      </c>
      <c r="X21" s="142">
        <v>23</v>
      </c>
      <c r="Y21" s="143">
        <v>1</v>
      </c>
      <c r="Z21" s="959">
        <v>8.5714285714285715E-2</v>
      </c>
      <c r="AA21" s="388">
        <v>0.76086956521739135</v>
      </c>
      <c r="AB21" s="388">
        <v>0.60541397033471933</v>
      </c>
      <c r="AC21" s="960">
        <f t="shared" si="1"/>
        <v>0.39458602966528067</v>
      </c>
      <c r="AD21" s="544">
        <v>1550490</v>
      </c>
      <c r="AE21" s="961">
        <v>512469</v>
      </c>
      <c r="AF21" s="384">
        <v>498082</v>
      </c>
      <c r="AG21" s="962">
        <f t="shared" si="2"/>
        <v>2561041</v>
      </c>
      <c r="AH21" s="387">
        <v>55674.8</v>
      </c>
      <c r="AI21" s="135">
        <v>32600</v>
      </c>
      <c r="AJ21" s="135">
        <v>44299.7</v>
      </c>
      <c r="AK21" s="963">
        <v>30100</v>
      </c>
      <c r="AL21" s="121">
        <v>2</v>
      </c>
      <c r="AM21" s="143">
        <v>2</v>
      </c>
      <c r="AN21" s="453">
        <v>21</v>
      </c>
      <c r="AO21" s="133">
        <v>1921.9</v>
      </c>
      <c r="AP21" s="686">
        <v>1911</v>
      </c>
      <c r="AQ21" s="121" t="s">
        <v>1635</v>
      </c>
      <c r="AR21" s="388">
        <v>0.84799999999999998</v>
      </c>
      <c r="AS21" s="388">
        <v>2.1999999999999999E-2</v>
      </c>
      <c r="AT21" s="958">
        <v>4.2999999999999997E-2</v>
      </c>
      <c r="AU21" s="959">
        <v>8.6999999999999994E-2</v>
      </c>
      <c r="AV21" s="388">
        <v>2.1999999999999999E-2</v>
      </c>
      <c r="AW21" s="958">
        <v>4.2999999999999997E-2</v>
      </c>
      <c r="AX21" s="391">
        <v>0.8</v>
      </c>
    </row>
    <row r="22" spans="1:50" x14ac:dyDescent="0.25">
      <c r="A22" s="921">
        <v>540124</v>
      </c>
      <c r="B22" s="1804" t="s">
        <v>219</v>
      </c>
      <c r="C22" s="1804" t="s">
        <v>206</v>
      </c>
      <c r="D22" s="1804" t="s">
        <v>170</v>
      </c>
      <c r="E22" s="923">
        <v>1</v>
      </c>
      <c r="F22" s="924">
        <v>5887</v>
      </c>
      <c r="G22" s="173">
        <v>2.2620035657199999E-2</v>
      </c>
      <c r="H22" s="925">
        <v>190.64</v>
      </c>
      <c r="I22" s="925">
        <v>35.549999999999997</v>
      </c>
      <c r="J22" s="926">
        <v>317.77999999999997</v>
      </c>
      <c r="K22" s="678">
        <v>2012</v>
      </c>
      <c r="L22" s="250">
        <v>67037556</v>
      </c>
      <c r="M22" s="469">
        <v>178</v>
      </c>
      <c r="N22" s="250">
        <v>31426535</v>
      </c>
      <c r="O22" s="469">
        <v>43</v>
      </c>
      <c r="P22" s="459">
        <v>46654241</v>
      </c>
      <c r="Q22" s="678">
        <v>2233</v>
      </c>
      <c r="R22" s="459">
        <v>145118332</v>
      </c>
      <c r="S22" s="678">
        <v>24872</v>
      </c>
      <c r="T22" s="927">
        <v>8.7999999999999995E-2</v>
      </c>
      <c r="U22" s="928">
        <f t="shared" si="0"/>
        <v>8.9779671920231591E-2</v>
      </c>
      <c r="V22" s="458">
        <v>2233</v>
      </c>
      <c r="W22" s="458">
        <v>176</v>
      </c>
      <c r="X22" s="458">
        <v>157</v>
      </c>
      <c r="Y22" s="680">
        <v>325</v>
      </c>
      <c r="Z22" s="936">
        <v>0.56458123107971747</v>
      </c>
      <c r="AA22" s="935">
        <v>0.90103000447827997</v>
      </c>
      <c r="AB22" s="935">
        <v>0.461950982181907</v>
      </c>
      <c r="AC22" s="935">
        <f t="shared" si="1"/>
        <v>0.538049017818093</v>
      </c>
      <c r="AD22" s="555">
        <v>67037556</v>
      </c>
      <c r="AE22" s="929">
        <v>31426535</v>
      </c>
      <c r="AF22" s="459">
        <v>46654241</v>
      </c>
      <c r="AG22" s="930">
        <f t="shared" si="2"/>
        <v>145118332</v>
      </c>
      <c r="AH22" s="931">
        <v>65098.1</v>
      </c>
      <c r="AI22" s="932">
        <v>27000</v>
      </c>
      <c r="AJ22" s="932">
        <v>33307.599999999999</v>
      </c>
      <c r="AK22" s="933">
        <v>27000</v>
      </c>
      <c r="AL22" s="678">
        <v>4</v>
      </c>
      <c r="AM22" s="934">
        <v>39</v>
      </c>
      <c r="AN22" s="678">
        <v>1</v>
      </c>
      <c r="AO22" s="469">
        <v>1964.4</v>
      </c>
      <c r="AP22" s="680">
        <v>1970</v>
      </c>
      <c r="AQ22" s="678" t="s">
        <v>1629</v>
      </c>
      <c r="AR22" s="935">
        <v>0.61899999999999999</v>
      </c>
      <c r="AS22" s="935">
        <v>0.02</v>
      </c>
      <c r="AT22" s="950">
        <v>0.26</v>
      </c>
      <c r="AU22" s="936">
        <v>0.10100000000000001</v>
      </c>
      <c r="AV22" s="935">
        <v>8.8999999999999996E-2</v>
      </c>
      <c r="AW22" s="927">
        <v>8.0000000000000002E-3</v>
      </c>
      <c r="AX22" s="937">
        <v>0.55500000000000005</v>
      </c>
    </row>
    <row r="23" spans="1:50" x14ac:dyDescent="0.25">
      <c r="A23" s="952">
        <v>540127</v>
      </c>
      <c r="B23" s="1803" t="s">
        <v>227</v>
      </c>
      <c r="C23" s="1803" t="s">
        <v>206</v>
      </c>
      <c r="D23" s="1803" t="s">
        <v>107</v>
      </c>
      <c r="E23" s="954">
        <v>1</v>
      </c>
      <c r="F23" s="955">
        <v>19</v>
      </c>
      <c r="G23" s="128">
        <v>7.0631970260200003E-2</v>
      </c>
      <c r="H23" s="956">
        <v>0</v>
      </c>
      <c r="I23" s="956">
        <v>0.23</v>
      </c>
      <c r="J23" s="957">
        <v>1.48</v>
      </c>
      <c r="K23" s="121">
        <v>27</v>
      </c>
      <c r="L23" s="127">
        <v>483670</v>
      </c>
      <c r="M23" s="142">
        <v>0</v>
      </c>
      <c r="N23" s="127">
        <v>0</v>
      </c>
      <c r="O23" s="142">
        <v>0</v>
      </c>
      <c r="P23" s="384">
        <v>0</v>
      </c>
      <c r="Q23" s="121">
        <v>27</v>
      </c>
      <c r="R23" s="384">
        <v>483670</v>
      </c>
      <c r="S23" s="121">
        <v>75</v>
      </c>
      <c r="T23" s="958">
        <v>0.32</v>
      </c>
      <c r="U23" s="959">
        <f t="shared" si="0"/>
        <v>0.36</v>
      </c>
      <c r="V23" s="142">
        <v>27</v>
      </c>
      <c r="W23" s="142">
        <v>0</v>
      </c>
      <c r="X23" s="142">
        <v>8</v>
      </c>
      <c r="Y23" s="143">
        <v>1</v>
      </c>
      <c r="Z23" s="1202">
        <v>0.40740740740740738</v>
      </c>
      <c r="AA23" s="392">
        <v>1</v>
      </c>
      <c r="AB23" s="392">
        <v>1</v>
      </c>
      <c r="AC23" s="960">
        <f t="shared" si="1"/>
        <v>0</v>
      </c>
      <c r="AD23" s="544">
        <v>483670</v>
      </c>
      <c r="AE23" s="961">
        <v>0</v>
      </c>
      <c r="AF23" s="384">
        <v>0</v>
      </c>
      <c r="AG23" s="962">
        <f t="shared" si="2"/>
        <v>483670</v>
      </c>
      <c r="AH23" s="387">
        <v>17913.7</v>
      </c>
      <c r="AI23" s="135">
        <v>14850</v>
      </c>
      <c r="AJ23" s="135">
        <v>17913.7</v>
      </c>
      <c r="AK23" s="963">
        <v>14850</v>
      </c>
      <c r="AL23" s="121">
        <v>0</v>
      </c>
      <c r="AM23" s="143">
        <v>0</v>
      </c>
      <c r="AN23" s="121">
        <v>0</v>
      </c>
      <c r="AO23" s="142">
        <v>1949.8</v>
      </c>
      <c r="AP23" s="143">
        <v>1952.5</v>
      </c>
      <c r="AQ23" s="121" t="s">
        <v>1636</v>
      </c>
      <c r="AR23" s="388">
        <v>0.63</v>
      </c>
      <c r="AS23" s="388">
        <v>0.111</v>
      </c>
      <c r="AT23" s="958">
        <v>0.222</v>
      </c>
      <c r="AU23" s="959">
        <v>3.6999999999999998E-2</v>
      </c>
      <c r="AV23" s="388">
        <v>3.6999999999999998E-2</v>
      </c>
      <c r="AW23" s="958">
        <v>0</v>
      </c>
      <c r="AX23" s="391">
        <v>0.88900000000000001</v>
      </c>
    </row>
    <row r="24" spans="1:50" x14ac:dyDescent="0.25">
      <c r="A24" s="952">
        <v>540128</v>
      </c>
      <c r="B24" s="1803" t="s">
        <v>232</v>
      </c>
      <c r="C24" s="1803" t="s">
        <v>206</v>
      </c>
      <c r="D24" s="1803" t="s">
        <v>107</v>
      </c>
      <c r="E24" s="954">
        <v>1</v>
      </c>
      <c r="F24" s="955">
        <v>294</v>
      </c>
      <c r="G24" s="128">
        <v>0.150537634409</v>
      </c>
      <c r="H24" s="956">
        <v>0.15</v>
      </c>
      <c r="I24" s="956">
        <v>0.88</v>
      </c>
      <c r="J24" s="957">
        <v>5.7600000000000007</v>
      </c>
      <c r="K24" s="121">
        <v>109</v>
      </c>
      <c r="L24" s="127">
        <v>7949570</v>
      </c>
      <c r="M24" s="142">
        <v>118</v>
      </c>
      <c r="N24" s="127">
        <v>37961883</v>
      </c>
      <c r="O24" s="142">
        <v>14</v>
      </c>
      <c r="P24" s="384">
        <v>33345646</v>
      </c>
      <c r="Q24" s="121">
        <v>241</v>
      </c>
      <c r="R24" s="384">
        <v>79257099</v>
      </c>
      <c r="S24" s="121">
        <v>3302</v>
      </c>
      <c r="T24" s="958">
        <v>7.8E-2</v>
      </c>
      <c r="U24" s="959">
        <f t="shared" si="0"/>
        <v>7.2986069049061172E-2</v>
      </c>
      <c r="V24" s="142">
        <v>241</v>
      </c>
      <c r="W24" s="142">
        <v>5</v>
      </c>
      <c r="X24" s="142">
        <v>12</v>
      </c>
      <c r="Y24" s="143">
        <v>37</v>
      </c>
      <c r="Z24" s="959">
        <v>8.5714285714285715E-2</v>
      </c>
      <c r="AA24" s="388">
        <v>0.45228215767634861</v>
      </c>
      <c r="AB24" s="388">
        <v>0.1003010468500746</v>
      </c>
      <c r="AC24" s="149">
        <f t="shared" si="1"/>
        <v>0.89969895314992543</v>
      </c>
      <c r="AD24" s="544">
        <v>7949570</v>
      </c>
      <c r="AE24" s="961">
        <v>37961883</v>
      </c>
      <c r="AF24" s="384">
        <v>33345646</v>
      </c>
      <c r="AG24" s="962">
        <f t="shared" si="2"/>
        <v>79257099</v>
      </c>
      <c r="AH24" s="452">
        <v>328867.59999999998</v>
      </c>
      <c r="AI24" s="134">
        <v>100600</v>
      </c>
      <c r="AJ24" s="134">
        <v>72938</v>
      </c>
      <c r="AK24" s="963">
        <v>48700</v>
      </c>
      <c r="AL24" s="121">
        <v>4</v>
      </c>
      <c r="AM24" s="686">
        <v>15</v>
      </c>
      <c r="AN24" s="121">
        <v>0</v>
      </c>
      <c r="AO24" s="142">
        <v>1975</v>
      </c>
      <c r="AP24" s="143">
        <v>1980</v>
      </c>
      <c r="AQ24" s="121" t="s">
        <v>1637</v>
      </c>
      <c r="AR24" s="388">
        <v>0.51500000000000001</v>
      </c>
      <c r="AS24" s="388">
        <v>3.3000000000000002E-2</v>
      </c>
      <c r="AT24" s="1124">
        <v>0.432</v>
      </c>
      <c r="AU24" s="959">
        <v>2.1000000000000001E-2</v>
      </c>
      <c r="AV24" s="388">
        <v>8.0000000000000002E-3</v>
      </c>
      <c r="AW24" s="958">
        <v>8.0000000000000002E-3</v>
      </c>
      <c r="AX24" s="391">
        <v>0.77100000000000002</v>
      </c>
    </row>
    <row r="25" spans="1:50" x14ac:dyDescent="0.25">
      <c r="A25" s="938"/>
      <c r="B25" s="1805"/>
      <c r="C25" s="1805" t="s">
        <v>206</v>
      </c>
      <c r="D25" s="1805" t="s">
        <v>45</v>
      </c>
      <c r="E25" s="940">
        <v>1</v>
      </c>
      <c r="F25" s="941"/>
      <c r="G25" s="938"/>
      <c r="H25" s="942">
        <v>191.17</v>
      </c>
      <c r="I25" s="942">
        <v>36.69</v>
      </c>
      <c r="J25" s="943">
        <v>328.31</v>
      </c>
      <c r="K25" s="246">
        <v>2184</v>
      </c>
      <c r="L25" s="253">
        <v>77048286</v>
      </c>
      <c r="M25" s="229">
        <v>304</v>
      </c>
      <c r="N25" s="253">
        <v>69904887</v>
      </c>
      <c r="O25" s="229">
        <v>61</v>
      </c>
      <c r="P25" s="398">
        <v>80497969</v>
      </c>
      <c r="Q25" s="246">
        <v>2549</v>
      </c>
      <c r="R25" s="398">
        <v>227451142</v>
      </c>
      <c r="S25" s="246">
        <v>34046</v>
      </c>
      <c r="T25" s="944">
        <v>7.2999999999999995E-2</v>
      </c>
      <c r="U25" s="945">
        <f t="shared" si="0"/>
        <v>7.4869294483933507E-2</v>
      </c>
      <c r="V25" s="256">
        <v>2549</v>
      </c>
      <c r="W25" s="256">
        <v>185</v>
      </c>
      <c r="X25" s="256">
        <v>200</v>
      </c>
      <c r="Y25" s="230">
        <v>365</v>
      </c>
      <c r="Z25" s="948">
        <v>0.53162790697674422</v>
      </c>
      <c r="AA25" s="221">
        <v>0.85680659081992905</v>
      </c>
      <c r="AB25" s="221">
        <v>0.33874653396991999</v>
      </c>
      <c r="AC25" s="221">
        <f t="shared" si="1"/>
        <v>0.66125346603007995</v>
      </c>
      <c r="AD25" s="556">
        <v>77048286</v>
      </c>
      <c r="AE25" s="946">
        <v>69904887</v>
      </c>
      <c r="AF25" s="398">
        <v>80497969</v>
      </c>
      <c r="AG25" s="947">
        <f t="shared" si="2"/>
        <v>227451142</v>
      </c>
      <c r="AH25" s="946">
        <v>89308.9</v>
      </c>
      <c r="AI25" s="253">
        <v>27000</v>
      </c>
      <c r="AJ25" s="253">
        <v>41552.9</v>
      </c>
      <c r="AK25" s="398">
        <v>30400</v>
      </c>
      <c r="AL25" s="224">
        <v>10</v>
      </c>
      <c r="AM25" s="406">
        <v>56</v>
      </c>
      <c r="AN25" s="224">
        <v>22</v>
      </c>
      <c r="AO25" s="229">
        <v>1964.6</v>
      </c>
      <c r="AP25" s="230">
        <v>1970</v>
      </c>
      <c r="AQ25" s="246"/>
      <c r="AR25" s="221">
        <v>0.61299999999999999</v>
      </c>
      <c r="AS25" s="221">
        <v>2.1999999999999999E-2</v>
      </c>
      <c r="AT25" s="951">
        <v>0.27200000000000002</v>
      </c>
      <c r="AU25" s="945">
        <v>9.2999999999999999E-2</v>
      </c>
      <c r="AV25" s="221">
        <v>0.08</v>
      </c>
      <c r="AW25" s="944">
        <v>8.0000000000000002E-3</v>
      </c>
      <c r="AX25" s="949">
        <v>0.57399999999999995</v>
      </c>
    </row>
    <row r="26" spans="1:50" x14ac:dyDescent="0.25">
      <c r="A26" s="952">
        <v>540041</v>
      </c>
      <c r="B26" s="1803" t="s">
        <v>245</v>
      </c>
      <c r="C26" s="1803" t="s">
        <v>246</v>
      </c>
      <c r="D26" s="1803" t="s">
        <v>247</v>
      </c>
      <c r="E26" s="954">
        <v>1</v>
      </c>
      <c r="F26" s="955">
        <v>43</v>
      </c>
      <c r="G26" s="149">
        <v>0.22279792746099999</v>
      </c>
      <c r="H26" s="956">
        <v>0.08</v>
      </c>
      <c r="I26" s="956">
        <v>0.2</v>
      </c>
      <c r="J26" s="957">
        <v>0.97</v>
      </c>
      <c r="K26" s="121">
        <v>54</v>
      </c>
      <c r="L26" s="127">
        <v>2383860</v>
      </c>
      <c r="M26" s="142">
        <v>7</v>
      </c>
      <c r="N26" s="127">
        <v>453822</v>
      </c>
      <c r="O26" s="142">
        <v>5</v>
      </c>
      <c r="P26" s="384">
        <v>401960</v>
      </c>
      <c r="Q26" s="121">
        <v>66</v>
      </c>
      <c r="R26" s="384">
        <v>3239642</v>
      </c>
      <c r="S26" s="121">
        <v>215</v>
      </c>
      <c r="T26" s="958">
        <v>0.57199999999999995</v>
      </c>
      <c r="U26" s="959">
        <f t="shared" si="0"/>
        <v>0.30697674418604654</v>
      </c>
      <c r="V26" s="142">
        <v>66</v>
      </c>
      <c r="W26" s="142">
        <v>5</v>
      </c>
      <c r="X26" s="142">
        <v>11</v>
      </c>
      <c r="Y26" s="143">
        <v>0</v>
      </c>
      <c r="Z26" s="959">
        <v>9.4339622641509441E-2</v>
      </c>
      <c r="AA26" s="388">
        <v>0.81818181818181823</v>
      </c>
      <c r="AB26" s="388">
        <v>0.73584056509947704</v>
      </c>
      <c r="AC26" s="960">
        <f t="shared" si="1"/>
        <v>0.26415943490052296</v>
      </c>
      <c r="AD26" s="544">
        <v>2383860</v>
      </c>
      <c r="AE26" s="961">
        <v>453822</v>
      </c>
      <c r="AF26" s="384">
        <v>401960</v>
      </c>
      <c r="AG26" s="962">
        <f t="shared" si="2"/>
        <v>3239642</v>
      </c>
      <c r="AH26" s="387">
        <v>49085.5</v>
      </c>
      <c r="AI26" s="134">
        <v>40565</v>
      </c>
      <c r="AJ26" s="135">
        <v>41531.300000000003</v>
      </c>
      <c r="AK26" s="963">
        <v>37200</v>
      </c>
      <c r="AL26" s="121">
        <v>3</v>
      </c>
      <c r="AM26" s="143">
        <v>4</v>
      </c>
      <c r="AN26" s="453">
        <v>28</v>
      </c>
      <c r="AO26" s="133">
        <v>1938.8</v>
      </c>
      <c r="AP26" s="686">
        <v>1935</v>
      </c>
      <c r="AQ26" s="121" t="s">
        <v>1638</v>
      </c>
      <c r="AR26" s="388">
        <v>0.83299999999999996</v>
      </c>
      <c r="AS26" s="388">
        <v>1.4999999999999999E-2</v>
      </c>
      <c r="AT26" s="958">
        <v>7.5999999999999998E-2</v>
      </c>
      <c r="AU26" s="959">
        <v>7.5999999999999998E-2</v>
      </c>
      <c r="AV26" s="388">
        <v>4.4999999999999998E-2</v>
      </c>
      <c r="AW26" s="958">
        <v>0.03</v>
      </c>
      <c r="AX26" s="391">
        <v>0.79600000000000004</v>
      </c>
    </row>
    <row r="27" spans="1:50" x14ac:dyDescent="0.25">
      <c r="A27" s="921">
        <v>540278</v>
      </c>
      <c r="B27" s="1804" t="s">
        <v>255</v>
      </c>
      <c r="C27" s="1804" t="s">
        <v>246</v>
      </c>
      <c r="D27" s="1804" t="s">
        <v>170</v>
      </c>
      <c r="E27" s="923">
        <v>1</v>
      </c>
      <c r="F27" s="924">
        <v>7526</v>
      </c>
      <c r="G27" s="173">
        <v>2.4911208719900001E-2</v>
      </c>
      <c r="H27" s="925">
        <v>172</v>
      </c>
      <c r="I27" s="925">
        <v>73.099999999999994</v>
      </c>
      <c r="J27" s="926">
        <v>245.51</v>
      </c>
      <c r="K27" s="678">
        <v>373</v>
      </c>
      <c r="L27" s="250">
        <v>17522973</v>
      </c>
      <c r="M27" s="469">
        <v>24</v>
      </c>
      <c r="N27" s="250">
        <v>2094381</v>
      </c>
      <c r="O27" s="469">
        <v>16</v>
      </c>
      <c r="P27" s="459">
        <v>14409272</v>
      </c>
      <c r="Q27" s="678">
        <v>413</v>
      </c>
      <c r="R27" s="459">
        <v>34026626</v>
      </c>
      <c r="S27" s="678">
        <v>7370</v>
      </c>
      <c r="T27" s="927">
        <v>5.8999999999999997E-2</v>
      </c>
      <c r="U27" s="928">
        <f t="shared" si="0"/>
        <v>5.603799185888738E-2</v>
      </c>
      <c r="V27" s="469">
        <v>413</v>
      </c>
      <c r="W27" s="469">
        <v>0</v>
      </c>
      <c r="X27" s="469">
        <v>58</v>
      </c>
      <c r="Y27" s="680">
        <v>163</v>
      </c>
      <c r="Z27" s="928">
        <v>0.21505376344086019</v>
      </c>
      <c r="AA27" s="935">
        <v>0.90314769975786924</v>
      </c>
      <c r="AB27" s="935">
        <v>0.51497827025224308</v>
      </c>
      <c r="AC27" s="935">
        <f t="shared" si="1"/>
        <v>0.48502172974775692</v>
      </c>
      <c r="AD27" s="555">
        <v>17522973</v>
      </c>
      <c r="AE27" s="929">
        <v>2094381</v>
      </c>
      <c r="AF27" s="459">
        <v>14409272</v>
      </c>
      <c r="AG27" s="930">
        <f t="shared" si="2"/>
        <v>34026626</v>
      </c>
      <c r="AH27" s="931">
        <v>82388.899999999994</v>
      </c>
      <c r="AI27" s="932">
        <v>38900</v>
      </c>
      <c r="AJ27" s="932">
        <v>46978.5</v>
      </c>
      <c r="AK27" s="933">
        <v>37100</v>
      </c>
      <c r="AL27" s="678">
        <v>1</v>
      </c>
      <c r="AM27" s="934">
        <v>15</v>
      </c>
      <c r="AN27" s="678">
        <v>5</v>
      </c>
      <c r="AO27" s="469">
        <v>1961.2</v>
      </c>
      <c r="AP27" s="680">
        <v>1969</v>
      </c>
      <c r="AQ27" s="678" t="s">
        <v>1639</v>
      </c>
      <c r="AR27" s="935">
        <v>0.61</v>
      </c>
      <c r="AS27" s="935">
        <v>4.1000000000000002E-2</v>
      </c>
      <c r="AT27" s="950">
        <v>0.26200000000000001</v>
      </c>
      <c r="AU27" s="928">
        <v>8.6999999999999994E-2</v>
      </c>
      <c r="AV27" s="935">
        <v>4.5999999999999999E-2</v>
      </c>
      <c r="AW27" s="927">
        <v>1.2E-2</v>
      </c>
      <c r="AX27" s="937">
        <v>0.85</v>
      </c>
    </row>
    <row r="28" spans="1:50" x14ac:dyDescent="0.25">
      <c r="A28" s="952">
        <v>540143</v>
      </c>
      <c r="B28" s="1803" t="s">
        <v>262</v>
      </c>
      <c r="C28" s="1803" t="s">
        <v>246</v>
      </c>
      <c r="D28" s="1803" t="s">
        <v>107</v>
      </c>
      <c r="E28" s="954">
        <v>1</v>
      </c>
      <c r="F28" s="955">
        <v>25</v>
      </c>
      <c r="G28" s="128">
        <v>0.123762376238</v>
      </c>
      <c r="H28" s="956">
        <v>0.04</v>
      </c>
      <c r="I28" s="956">
        <v>0.15</v>
      </c>
      <c r="J28" s="957">
        <v>1.32</v>
      </c>
      <c r="K28" s="121">
        <v>20</v>
      </c>
      <c r="L28" s="127">
        <v>845403</v>
      </c>
      <c r="M28" s="142">
        <v>9</v>
      </c>
      <c r="N28" s="127">
        <v>512500</v>
      </c>
      <c r="O28" s="142">
        <v>2</v>
      </c>
      <c r="P28" s="384">
        <v>609640</v>
      </c>
      <c r="Q28" s="121">
        <v>31</v>
      </c>
      <c r="R28" s="384">
        <v>1967543</v>
      </c>
      <c r="S28" s="121">
        <v>350</v>
      </c>
      <c r="T28" s="958">
        <v>8.8999999999999996E-2</v>
      </c>
      <c r="U28" s="959">
        <f t="shared" si="0"/>
        <v>8.8571428571428565E-2</v>
      </c>
      <c r="V28" s="142">
        <v>31</v>
      </c>
      <c r="W28" s="142">
        <v>3</v>
      </c>
      <c r="X28" s="142">
        <v>7</v>
      </c>
      <c r="Y28" s="143">
        <v>4</v>
      </c>
      <c r="Z28" s="959">
        <v>0.15</v>
      </c>
      <c r="AA28" s="388">
        <v>0.64516129032258063</v>
      </c>
      <c r="AB28" s="388">
        <v>0.4296744721716374</v>
      </c>
      <c r="AC28" s="960">
        <f t="shared" si="1"/>
        <v>0.57032552782836254</v>
      </c>
      <c r="AD28" s="544">
        <v>845403</v>
      </c>
      <c r="AE28" s="961">
        <v>512500</v>
      </c>
      <c r="AF28" s="384">
        <v>609640</v>
      </c>
      <c r="AG28" s="962">
        <f t="shared" si="2"/>
        <v>1967543</v>
      </c>
      <c r="AH28" s="387">
        <v>63653</v>
      </c>
      <c r="AI28" s="134">
        <v>41000</v>
      </c>
      <c r="AJ28" s="135">
        <v>42270.2</v>
      </c>
      <c r="AK28" s="963">
        <v>39350</v>
      </c>
      <c r="AL28" s="121">
        <v>0</v>
      </c>
      <c r="AM28" s="143">
        <v>0</v>
      </c>
      <c r="AN28" s="121">
        <v>0</v>
      </c>
      <c r="AO28" s="142">
        <v>1958.9</v>
      </c>
      <c r="AP28" s="143">
        <v>1959</v>
      </c>
      <c r="AQ28" s="121" t="s">
        <v>1640</v>
      </c>
      <c r="AR28" s="388">
        <v>0.74199999999999999</v>
      </c>
      <c r="AS28" s="388">
        <v>6.5000000000000002E-2</v>
      </c>
      <c r="AT28" s="958">
        <v>0.19400000000000001</v>
      </c>
      <c r="AU28" s="959">
        <v>0</v>
      </c>
      <c r="AV28" s="388">
        <v>0</v>
      </c>
      <c r="AW28" s="958">
        <v>0</v>
      </c>
      <c r="AX28" s="391">
        <v>0.8</v>
      </c>
    </row>
    <row r="29" spans="1:50" x14ac:dyDescent="0.25">
      <c r="A29" s="938"/>
      <c r="B29" s="1805"/>
      <c r="C29" s="1805" t="s">
        <v>246</v>
      </c>
      <c r="D29" s="1805" t="s">
        <v>45</v>
      </c>
      <c r="E29" s="940">
        <v>1</v>
      </c>
      <c r="F29" s="941"/>
      <c r="G29" s="938"/>
      <c r="H29" s="942">
        <v>172.12</v>
      </c>
      <c r="I29" s="942">
        <v>73.45</v>
      </c>
      <c r="J29" s="943">
        <v>247.8</v>
      </c>
      <c r="K29" s="246">
        <v>447</v>
      </c>
      <c r="L29" s="253">
        <v>20752236</v>
      </c>
      <c r="M29" s="229">
        <v>40</v>
      </c>
      <c r="N29" s="253">
        <v>3060703</v>
      </c>
      <c r="O29" s="229">
        <v>23</v>
      </c>
      <c r="P29" s="398">
        <v>15420872</v>
      </c>
      <c r="Q29" s="246">
        <v>510</v>
      </c>
      <c r="R29" s="398">
        <v>39233811</v>
      </c>
      <c r="S29" s="246">
        <v>8346</v>
      </c>
      <c r="T29" s="944">
        <v>7.0000000000000007E-2</v>
      </c>
      <c r="U29" s="945">
        <f t="shared" si="0"/>
        <v>6.1107117181883538E-2</v>
      </c>
      <c r="V29" s="229">
        <v>510</v>
      </c>
      <c r="W29" s="229">
        <v>8</v>
      </c>
      <c r="X29" s="229">
        <v>76</v>
      </c>
      <c r="Y29" s="230">
        <v>167</v>
      </c>
      <c r="Z29" s="945">
        <v>0.19775280898876399</v>
      </c>
      <c r="AA29" s="221">
        <v>0.87647058823529411</v>
      </c>
      <c r="AB29" s="221">
        <v>0.73367796337103508</v>
      </c>
      <c r="AC29" s="221">
        <f t="shared" si="1"/>
        <v>0.26632203662896492</v>
      </c>
      <c r="AD29" s="556">
        <v>20752236</v>
      </c>
      <c r="AE29" s="946">
        <v>3060703</v>
      </c>
      <c r="AF29" s="398">
        <v>15420872</v>
      </c>
      <c r="AG29" s="947">
        <f t="shared" si="2"/>
        <v>39233811</v>
      </c>
      <c r="AH29" s="946">
        <v>76940.2</v>
      </c>
      <c r="AI29" s="253">
        <v>39100</v>
      </c>
      <c r="AJ29" s="253">
        <v>52461.599999999999</v>
      </c>
      <c r="AK29" s="398">
        <v>42700</v>
      </c>
      <c r="AL29" s="246">
        <v>4</v>
      </c>
      <c r="AM29" s="406">
        <v>19</v>
      </c>
      <c r="AN29" s="224">
        <v>33</v>
      </c>
      <c r="AO29" s="229">
        <v>1958</v>
      </c>
      <c r="AP29" s="230">
        <v>1960.5</v>
      </c>
      <c r="AQ29" s="246"/>
      <c r="AR29" s="221">
        <v>0.64700000000000002</v>
      </c>
      <c r="AS29" s="221">
        <v>3.9E-2</v>
      </c>
      <c r="AT29" s="944">
        <v>0.23300000000000001</v>
      </c>
      <c r="AU29" s="945">
        <v>0.08</v>
      </c>
      <c r="AV29" s="221">
        <v>4.2999999999999997E-2</v>
      </c>
      <c r="AW29" s="944">
        <v>1.4E-2</v>
      </c>
      <c r="AX29" s="949">
        <v>0.84099999999999997</v>
      </c>
    </row>
    <row r="30" spans="1:50" x14ac:dyDescent="0.25">
      <c r="A30" s="952">
        <v>540170</v>
      </c>
      <c r="B30" s="1803" t="s">
        <v>276</v>
      </c>
      <c r="C30" s="1803" t="s">
        <v>277</v>
      </c>
      <c r="D30" s="1803" t="s">
        <v>107</v>
      </c>
      <c r="E30" s="954">
        <v>1</v>
      </c>
      <c r="F30" s="955">
        <v>76</v>
      </c>
      <c r="G30" s="128">
        <v>1.2493835278600001E-2</v>
      </c>
      <c r="H30" s="956">
        <v>0.54</v>
      </c>
      <c r="I30" s="956">
        <v>1.47</v>
      </c>
      <c r="J30" s="957">
        <v>5.04</v>
      </c>
      <c r="K30" s="121">
        <v>8</v>
      </c>
      <c r="L30" s="127">
        <v>283800</v>
      </c>
      <c r="M30" s="142">
        <v>19</v>
      </c>
      <c r="N30" s="127">
        <v>3466869</v>
      </c>
      <c r="O30" s="142">
        <v>0</v>
      </c>
      <c r="P30" s="384">
        <v>0</v>
      </c>
      <c r="Q30" s="121">
        <v>27</v>
      </c>
      <c r="R30" s="384">
        <v>3750669</v>
      </c>
      <c r="S30" s="121">
        <v>8934</v>
      </c>
      <c r="T30" s="958">
        <v>2E-3</v>
      </c>
      <c r="U30" s="959">
        <f t="shared" si="0"/>
        <v>3.0221625251846875E-3</v>
      </c>
      <c r="V30" s="142">
        <v>27</v>
      </c>
      <c r="W30" s="142">
        <v>0</v>
      </c>
      <c r="X30" s="142">
        <v>3</v>
      </c>
      <c r="Y30" s="143">
        <v>3</v>
      </c>
      <c r="Z30" s="959">
        <v>0.125</v>
      </c>
      <c r="AA30" s="388">
        <v>0.29629629629629628</v>
      </c>
      <c r="AB30" s="388">
        <v>7.566650109620443E-2</v>
      </c>
      <c r="AC30" s="149">
        <f t="shared" si="1"/>
        <v>0.92433349890379557</v>
      </c>
      <c r="AD30" s="544">
        <v>283800</v>
      </c>
      <c r="AE30" s="961">
        <v>3466869</v>
      </c>
      <c r="AF30" s="384">
        <v>0</v>
      </c>
      <c r="AG30" s="962">
        <f t="shared" si="2"/>
        <v>3750669</v>
      </c>
      <c r="AH30" s="452">
        <v>138913.70000000001</v>
      </c>
      <c r="AI30" s="134">
        <v>52800</v>
      </c>
      <c r="AJ30" s="135">
        <v>35475</v>
      </c>
      <c r="AK30" s="963">
        <v>30800</v>
      </c>
      <c r="AL30" s="121">
        <v>0</v>
      </c>
      <c r="AM30" s="143">
        <v>1</v>
      </c>
      <c r="AN30" s="121">
        <v>0</v>
      </c>
      <c r="AO30" s="142">
        <v>1964.9</v>
      </c>
      <c r="AP30" s="143">
        <v>1966</v>
      </c>
      <c r="AQ30" s="121" t="s">
        <v>1641</v>
      </c>
      <c r="AR30" s="388">
        <v>0.77800000000000002</v>
      </c>
      <c r="AS30" s="388">
        <v>3.6999999999999998E-2</v>
      </c>
      <c r="AT30" s="958">
        <v>0.14799999999999999</v>
      </c>
      <c r="AU30" s="959">
        <v>3.6999999999999998E-2</v>
      </c>
      <c r="AV30" s="388">
        <v>0</v>
      </c>
      <c r="AW30" s="958">
        <v>0</v>
      </c>
      <c r="AX30" s="391">
        <v>0.625</v>
      </c>
    </row>
    <row r="31" spans="1:50" x14ac:dyDescent="0.25">
      <c r="A31" s="952">
        <v>540171</v>
      </c>
      <c r="B31" s="1803" t="s">
        <v>283</v>
      </c>
      <c r="C31" s="1803" t="s">
        <v>277</v>
      </c>
      <c r="D31" s="1803" t="s">
        <v>107</v>
      </c>
      <c r="E31" s="954">
        <v>1</v>
      </c>
      <c r="F31" s="955">
        <v>45</v>
      </c>
      <c r="G31" s="128">
        <v>0.140186915888</v>
      </c>
      <c r="H31" s="956">
        <v>2.31</v>
      </c>
      <c r="I31" s="956">
        <v>0.03</v>
      </c>
      <c r="J31" s="957">
        <v>2.34</v>
      </c>
      <c r="K31" s="121">
        <v>30</v>
      </c>
      <c r="L31" s="127">
        <v>760630</v>
      </c>
      <c r="M31" s="142">
        <v>5</v>
      </c>
      <c r="N31" s="127">
        <v>282461</v>
      </c>
      <c r="O31" s="142">
        <v>3</v>
      </c>
      <c r="P31" s="384">
        <v>488690</v>
      </c>
      <c r="Q31" s="121">
        <v>38</v>
      </c>
      <c r="R31" s="384">
        <v>1531781</v>
      </c>
      <c r="S31" s="121">
        <v>222</v>
      </c>
      <c r="T31" s="958">
        <v>0.153</v>
      </c>
      <c r="U31" s="959">
        <f t="shared" si="0"/>
        <v>0.17117117117117117</v>
      </c>
      <c r="V31" s="142">
        <v>38</v>
      </c>
      <c r="W31" s="142">
        <v>0</v>
      </c>
      <c r="X31" s="142">
        <v>12</v>
      </c>
      <c r="Y31" s="143">
        <v>15</v>
      </c>
      <c r="Z31" s="1202">
        <v>0.56666666666666665</v>
      </c>
      <c r="AA31" s="388">
        <v>0.78947368421052633</v>
      </c>
      <c r="AB31" s="388">
        <v>0.4965657623380888</v>
      </c>
      <c r="AC31" s="960">
        <f t="shared" si="1"/>
        <v>0.5034342376619112</v>
      </c>
      <c r="AD31" s="544">
        <v>760630</v>
      </c>
      <c r="AE31" s="961">
        <v>282461</v>
      </c>
      <c r="AF31" s="384">
        <v>488690</v>
      </c>
      <c r="AG31" s="962">
        <f t="shared" si="2"/>
        <v>1531781</v>
      </c>
      <c r="AH31" s="387">
        <v>40310</v>
      </c>
      <c r="AI31" s="135">
        <v>24435</v>
      </c>
      <c r="AJ31" s="135">
        <v>25354.3</v>
      </c>
      <c r="AK31" s="963">
        <v>23600</v>
      </c>
      <c r="AL31" s="121">
        <v>1</v>
      </c>
      <c r="AM31" s="143">
        <v>2</v>
      </c>
      <c r="AN31" s="121">
        <v>0</v>
      </c>
      <c r="AO31" s="142">
        <v>1965.8</v>
      </c>
      <c r="AP31" s="143">
        <v>1967</v>
      </c>
      <c r="AQ31" s="121" t="s">
        <v>1642</v>
      </c>
      <c r="AR31" s="388">
        <v>0.63200000000000001</v>
      </c>
      <c r="AS31" s="388">
        <v>0.105</v>
      </c>
      <c r="AT31" s="958">
        <v>0.158</v>
      </c>
      <c r="AU31" s="1202">
        <v>0.105</v>
      </c>
      <c r="AV31" s="388">
        <v>2.5999999999999999E-2</v>
      </c>
      <c r="AW31" s="958">
        <v>2.5999999999999999E-2</v>
      </c>
      <c r="AX31" s="391">
        <v>0.76700000000000002</v>
      </c>
    </row>
    <row r="32" spans="1:50" x14ac:dyDescent="0.25">
      <c r="A32" s="952">
        <v>540286</v>
      </c>
      <c r="B32" s="1803" t="s">
        <v>293</v>
      </c>
      <c r="C32" s="1803" t="s">
        <v>277</v>
      </c>
      <c r="D32" s="1803" t="s">
        <v>107</v>
      </c>
      <c r="E32" s="954">
        <v>1</v>
      </c>
      <c r="F32" s="955">
        <v>49</v>
      </c>
      <c r="G32" s="128">
        <v>8.8607594936699993E-2</v>
      </c>
      <c r="H32" s="956">
        <v>0</v>
      </c>
      <c r="I32" s="956">
        <v>0.04</v>
      </c>
      <c r="J32" s="957">
        <v>1.43</v>
      </c>
      <c r="K32" s="121">
        <v>37</v>
      </c>
      <c r="L32" s="127">
        <v>844640</v>
      </c>
      <c r="M32" s="142">
        <v>26</v>
      </c>
      <c r="N32" s="127">
        <v>1802510</v>
      </c>
      <c r="O32" s="142">
        <v>7</v>
      </c>
      <c r="P32" s="384">
        <v>2179530</v>
      </c>
      <c r="Q32" s="121">
        <v>70</v>
      </c>
      <c r="R32" s="384">
        <v>4826680</v>
      </c>
      <c r="S32" s="121">
        <v>725</v>
      </c>
      <c r="T32" s="958">
        <v>9.1999999999999998E-2</v>
      </c>
      <c r="U32" s="959">
        <f t="shared" si="0"/>
        <v>9.6551724137931033E-2</v>
      </c>
      <c r="V32" s="142">
        <v>70</v>
      </c>
      <c r="W32" s="142">
        <v>0</v>
      </c>
      <c r="X32" s="142">
        <v>8</v>
      </c>
      <c r="Y32" s="143">
        <v>0</v>
      </c>
      <c r="Z32" s="959">
        <v>8.1081081081081086E-2</v>
      </c>
      <c r="AA32" s="388">
        <v>0.52857142857142858</v>
      </c>
      <c r="AB32" s="388">
        <v>0.1749939917293046</v>
      </c>
      <c r="AC32" s="149">
        <f t="shared" si="1"/>
        <v>0.82500600827069537</v>
      </c>
      <c r="AD32" s="544">
        <v>844640</v>
      </c>
      <c r="AE32" s="961">
        <v>1802510</v>
      </c>
      <c r="AF32" s="384">
        <v>2179530</v>
      </c>
      <c r="AG32" s="962">
        <f t="shared" si="2"/>
        <v>4826680</v>
      </c>
      <c r="AH32" s="387">
        <v>69683.899999999994</v>
      </c>
      <c r="AI32" s="135">
        <v>26700</v>
      </c>
      <c r="AJ32" s="135">
        <v>22948.6</v>
      </c>
      <c r="AK32" s="963">
        <v>21900</v>
      </c>
      <c r="AL32" s="121">
        <v>2</v>
      </c>
      <c r="AM32" s="143">
        <v>2</v>
      </c>
      <c r="AN32" s="121">
        <v>0</v>
      </c>
      <c r="AO32" s="142">
        <v>1948.6</v>
      </c>
      <c r="AP32" s="143">
        <v>1941.5</v>
      </c>
      <c r="AQ32" s="121" t="s">
        <v>1643</v>
      </c>
      <c r="AR32" s="388">
        <v>0.72499999999999998</v>
      </c>
      <c r="AS32" s="388">
        <v>1.4E-2</v>
      </c>
      <c r="AT32" s="958">
        <v>0.188</v>
      </c>
      <c r="AU32" s="959">
        <v>7.1999999999999995E-2</v>
      </c>
      <c r="AV32" s="388">
        <v>1.4E-2</v>
      </c>
      <c r="AW32" s="958">
        <v>2.9000000000000001E-2</v>
      </c>
      <c r="AX32" s="391">
        <v>0.70299999999999996</v>
      </c>
    </row>
    <row r="33" spans="1:50" x14ac:dyDescent="0.25">
      <c r="A33" s="921">
        <v>540169</v>
      </c>
      <c r="B33" s="1804" t="s">
        <v>300</v>
      </c>
      <c r="C33" s="1804" t="s">
        <v>277</v>
      </c>
      <c r="D33" s="1804" t="s">
        <v>170</v>
      </c>
      <c r="E33" s="923">
        <v>1</v>
      </c>
      <c r="F33" s="924">
        <v>8611</v>
      </c>
      <c r="G33" s="173">
        <v>2.25492635025E-2</v>
      </c>
      <c r="H33" s="925">
        <v>198.12</v>
      </c>
      <c r="I33" s="925">
        <v>69.98</v>
      </c>
      <c r="J33" s="926">
        <v>365.77</v>
      </c>
      <c r="K33" s="678">
        <v>2060</v>
      </c>
      <c r="L33" s="250">
        <v>65778597</v>
      </c>
      <c r="M33" s="469">
        <v>116</v>
      </c>
      <c r="N33" s="250">
        <v>32171843</v>
      </c>
      <c r="O33" s="469">
        <v>76</v>
      </c>
      <c r="P33" s="459">
        <v>26978621</v>
      </c>
      <c r="Q33" s="678">
        <v>2252</v>
      </c>
      <c r="R33" s="459">
        <v>124929061</v>
      </c>
      <c r="S33" s="678">
        <v>34473</v>
      </c>
      <c r="T33" s="927">
        <v>7.1999999999999995E-2</v>
      </c>
      <c r="U33" s="928">
        <f t="shared" si="0"/>
        <v>6.5326487395933053E-2</v>
      </c>
      <c r="V33" s="458">
        <v>2252</v>
      </c>
      <c r="W33" s="469">
        <v>15</v>
      </c>
      <c r="X33" s="458">
        <v>314</v>
      </c>
      <c r="Y33" s="680">
        <v>398</v>
      </c>
      <c r="Z33" s="936">
        <v>0.30439024390243902</v>
      </c>
      <c r="AA33" s="552">
        <v>0.91474245115452935</v>
      </c>
      <c r="AB33" s="935">
        <v>0.52652758672379696</v>
      </c>
      <c r="AC33" s="935">
        <f t="shared" si="1"/>
        <v>0.47347241327620304</v>
      </c>
      <c r="AD33" s="555">
        <v>65778597</v>
      </c>
      <c r="AE33" s="929">
        <v>32171843</v>
      </c>
      <c r="AF33" s="459">
        <v>26978621</v>
      </c>
      <c r="AG33" s="930">
        <f t="shared" si="2"/>
        <v>124929061</v>
      </c>
      <c r="AH33" s="931">
        <v>53742.9</v>
      </c>
      <c r="AI33" s="932">
        <v>26000</v>
      </c>
      <c r="AJ33" s="932">
        <v>31952.5</v>
      </c>
      <c r="AK33" s="933">
        <v>24600</v>
      </c>
      <c r="AL33" s="456">
        <v>8</v>
      </c>
      <c r="AM33" s="934">
        <v>61</v>
      </c>
      <c r="AN33" s="678">
        <v>1</v>
      </c>
      <c r="AO33" s="469">
        <v>1956.4</v>
      </c>
      <c r="AP33" s="680">
        <v>1968</v>
      </c>
      <c r="AQ33" s="678" t="s">
        <v>1644</v>
      </c>
      <c r="AR33" s="935">
        <v>0.63</v>
      </c>
      <c r="AS33" s="935">
        <v>3.5000000000000003E-2</v>
      </c>
      <c r="AT33" s="927">
        <v>0.20599999999999999</v>
      </c>
      <c r="AU33" s="936">
        <v>0.129</v>
      </c>
      <c r="AV33" s="935">
        <v>6.6000000000000003E-2</v>
      </c>
      <c r="AW33" s="927">
        <v>1.2999999999999999E-2</v>
      </c>
      <c r="AX33" s="937">
        <v>0.71899999999999997</v>
      </c>
    </row>
    <row r="34" spans="1:50" x14ac:dyDescent="0.25">
      <c r="A34" s="952">
        <v>540173</v>
      </c>
      <c r="B34" s="1803" t="s">
        <v>306</v>
      </c>
      <c r="C34" s="1803" t="s">
        <v>277</v>
      </c>
      <c r="D34" s="1803" t="s">
        <v>107</v>
      </c>
      <c r="E34" s="954">
        <v>1</v>
      </c>
      <c r="F34" s="955">
        <v>60</v>
      </c>
      <c r="G34" s="149">
        <v>0.29850746268700001</v>
      </c>
      <c r="H34" s="956">
        <v>1.42</v>
      </c>
      <c r="I34" s="956">
        <v>0</v>
      </c>
      <c r="J34" s="957">
        <v>1.42</v>
      </c>
      <c r="K34" s="121">
        <v>79</v>
      </c>
      <c r="L34" s="127">
        <v>1098380</v>
      </c>
      <c r="M34" s="142">
        <v>7</v>
      </c>
      <c r="N34" s="127">
        <v>48400</v>
      </c>
      <c r="O34" s="142">
        <v>7</v>
      </c>
      <c r="P34" s="384">
        <v>430310</v>
      </c>
      <c r="Q34" s="121">
        <v>93</v>
      </c>
      <c r="R34" s="384">
        <v>1577090</v>
      </c>
      <c r="S34" s="121">
        <v>130</v>
      </c>
      <c r="T34" s="958">
        <v>0.88500000000000001</v>
      </c>
      <c r="U34" s="959">
        <f t="shared" si="0"/>
        <v>0.7153846153846154</v>
      </c>
      <c r="V34" s="142">
        <v>93</v>
      </c>
      <c r="W34" s="142">
        <v>0</v>
      </c>
      <c r="X34" s="142">
        <v>2</v>
      </c>
      <c r="Y34" s="143">
        <v>31</v>
      </c>
      <c r="Z34" s="959">
        <v>0.27848101265822778</v>
      </c>
      <c r="AA34" s="388">
        <v>0.84946236559139787</v>
      </c>
      <c r="AB34" s="388">
        <v>0.69645993570436693</v>
      </c>
      <c r="AC34" s="960">
        <f t="shared" si="1"/>
        <v>0.30354006429563307</v>
      </c>
      <c r="AD34" s="544">
        <v>1098380</v>
      </c>
      <c r="AE34" s="961">
        <v>48400</v>
      </c>
      <c r="AF34" s="384">
        <v>430310</v>
      </c>
      <c r="AG34" s="962">
        <f t="shared" si="2"/>
        <v>1577090</v>
      </c>
      <c r="AH34" s="387">
        <v>16958</v>
      </c>
      <c r="AI34" s="135">
        <v>8600</v>
      </c>
      <c r="AJ34" s="135">
        <v>13903.5</v>
      </c>
      <c r="AK34" s="963">
        <v>8600</v>
      </c>
      <c r="AL34" s="121">
        <v>2</v>
      </c>
      <c r="AM34" s="143">
        <v>4</v>
      </c>
      <c r="AN34" s="121">
        <v>0</v>
      </c>
      <c r="AO34" s="142">
        <v>1941.9</v>
      </c>
      <c r="AP34" s="143">
        <v>1940</v>
      </c>
      <c r="AQ34" s="121" t="s">
        <v>1645</v>
      </c>
      <c r="AR34" s="388">
        <v>0.76300000000000001</v>
      </c>
      <c r="AS34" s="388">
        <v>1.0999999999999999E-2</v>
      </c>
      <c r="AT34" s="958">
        <v>9.7000000000000003E-2</v>
      </c>
      <c r="AU34" s="1202">
        <v>0.129</v>
      </c>
      <c r="AV34" s="388">
        <v>3.2000000000000001E-2</v>
      </c>
      <c r="AW34" s="958">
        <v>6.5000000000000002E-2</v>
      </c>
      <c r="AX34" s="391">
        <v>0.75900000000000001</v>
      </c>
    </row>
    <row r="35" spans="1:50" x14ac:dyDescent="0.25">
      <c r="A35" s="952">
        <v>540174</v>
      </c>
      <c r="B35" s="1803" t="s">
        <v>312</v>
      </c>
      <c r="C35" s="1803" t="s">
        <v>277</v>
      </c>
      <c r="D35" s="1803" t="s">
        <v>107</v>
      </c>
      <c r="E35" s="954">
        <v>1</v>
      </c>
      <c r="F35" s="955">
        <v>10</v>
      </c>
      <c r="G35" s="128">
        <v>2.2371364653199999E-2</v>
      </c>
      <c r="H35" s="956">
        <v>0.2</v>
      </c>
      <c r="I35" s="956">
        <v>0</v>
      </c>
      <c r="J35" s="957">
        <v>1.02</v>
      </c>
      <c r="K35" s="121">
        <v>11</v>
      </c>
      <c r="L35" s="127">
        <v>440620</v>
      </c>
      <c r="M35" s="142">
        <v>0</v>
      </c>
      <c r="N35" s="127">
        <v>0</v>
      </c>
      <c r="O35" s="142">
        <v>2</v>
      </c>
      <c r="P35" s="384">
        <v>282430</v>
      </c>
      <c r="Q35" s="121">
        <v>13</v>
      </c>
      <c r="R35" s="384">
        <v>723050</v>
      </c>
      <c r="S35" s="121">
        <v>654</v>
      </c>
      <c r="T35" s="958">
        <v>1.7999999999999999E-2</v>
      </c>
      <c r="U35" s="959">
        <f t="shared" si="0"/>
        <v>1.9877675840978593E-2</v>
      </c>
      <c r="V35" s="142">
        <v>13</v>
      </c>
      <c r="W35" s="142">
        <v>0</v>
      </c>
      <c r="X35" s="142">
        <v>0</v>
      </c>
      <c r="Y35" s="143">
        <v>0</v>
      </c>
      <c r="Z35" s="959">
        <v>0.2</v>
      </c>
      <c r="AA35" s="388">
        <v>0.84615384615384615</v>
      </c>
      <c r="AB35" s="388">
        <v>0.60939077518843787</v>
      </c>
      <c r="AC35" s="960">
        <f t="shared" si="1"/>
        <v>0.39060922481156213</v>
      </c>
      <c r="AD35" s="544">
        <v>440620</v>
      </c>
      <c r="AE35" s="961">
        <v>0</v>
      </c>
      <c r="AF35" s="384">
        <v>282430</v>
      </c>
      <c r="AG35" s="962">
        <f t="shared" si="2"/>
        <v>723050</v>
      </c>
      <c r="AH35" s="387">
        <v>55619.199999999997</v>
      </c>
      <c r="AI35" s="135">
        <v>37800</v>
      </c>
      <c r="AJ35" s="135">
        <v>40056.400000000001</v>
      </c>
      <c r="AK35" s="963">
        <v>36400</v>
      </c>
      <c r="AL35" s="121">
        <v>1</v>
      </c>
      <c r="AM35" s="143">
        <v>1</v>
      </c>
      <c r="AN35" s="121">
        <v>0</v>
      </c>
      <c r="AO35" s="142">
        <v>1957.6</v>
      </c>
      <c r="AP35" s="143">
        <v>1955</v>
      </c>
      <c r="AQ35" s="121" t="s">
        <v>1646</v>
      </c>
      <c r="AR35" s="388">
        <v>0.76900000000000002</v>
      </c>
      <c r="AS35" s="388">
        <v>0</v>
      </c>
      <c r="AT35" s="958">
        <v>7.6999999999999999E-2</v>
      </c>
      <c r="AU35" s="1202">
        <v>0.154</v>
      </c>
      <c r="AV35" s="388">
        <v>0</v>
      </c>
      <c r="AW35" s="1124">
        <v>0.154</v>
      </c>
      <c r="AX35" s="391">
        <v>0.54500000000000004</v>
      </c>
    </row>
    <row r="36" spans="1:50" x14ac:dyDescent="0.25">
      <c r="A36" s="938"/>
      <c r="B36" s="1805"/>
      <c r="C36" s="1805" t="s">
        <v>277</v>
      </c>
      <c r="D36" s="1805" t="s">
        <v>45</v>
      </c>
      <c r="E36" s="940">
        <v>1</v>
      </c>
      <c r="F36" s="941"/>
      <c r="G36" s="938"/>
      <c r="H36" s="942">
        <v>202.59</v>
      </c>
      <c r="I36" s="942">
        <v>71.52000000000001</v>
      </c>
      <c r="J36" s="943">
        <v>377.02</v>
      </c>
      <c r="K36" s="246">
        <v>2225</v>
      </c>
      <c r="L36" s="253">
        <v>69206667</v>
      </c>
      <c r="M36" s="229">
        <v>173</v>
      </c>
      <c r="N36" s="253">
        <v>37772083</v>
      </c>
      <c r="O36" s="229">
        <v>95</v>
      </c>
      <c r="P36" s="398">
        <v>30359581</v>
      </c>
      <c r="Q36" s="246">
        <v>2493</v>
      </c>
      <c r="R36" s="398">
        <v>137338331</v>
      </c>
      <c r="S36" s="246">
        <v>45138</v>
      </c>
      <c r="T36" s="944">
        <v>0.06</v>
      </c>
      <c r="U36" s="945">
        <f t="shared" si="0"/>
        <v>5.5230626080021265E-2</v>
      </c>
      <c r="V36" s="256">
        <v>2493</v>
      </c>
      <c r="W36" s="229">
        <v>15</v>
      </c>
      <c r="X36" s="256">
        <v>339</v>
      </c>
      <c r="Y36" s="230">
        <v>447</v>
      </c>
      <c r="Z36" s="948">
        <v>0.30216802168021678</v>
      </c>
      <c r="AA36" s="221">
        <v>0.89249899719213799</v>
      </c>
      <c r="AB36" s="221">
        <v>0.503913703451078</v>
      </c>
      <c r="AC36" s="221">
        <f t="shared" si="1"/>
        <v>0.496086296548922</v>
      </c>
      <c r="AD36" s="556">
        <v>69206667</v>
      </c>
      <c r="AE36" s="946">
        <v>37772083</v>
      </c>
      <c r="AF36" s="398">
        <v>30359581</v>
      </c>
      <c r="AG36" s="947">
        <f t="shared" si="2"/>
        <v>137338331</v>
      </c>
      <c r="AH36" s="946">
        <v>53539.4</v>
      </c>
      <c r="AI36" s="253">
        <v>26000</v>
      </c>
      <c r="AJ36" s="253">
        <v>32141.7</v>
      </c>
      <c r="AK36" s="398">
        <v>21950</v>
      </c>
      <c r="AL36" s="224">
        <v>14</v>
      </c>
      <c r="AM36" s="406">
        <v>71</v>
      </c>
      <c r="AN36" s="246">
        <v>1</v>
      </c>
      <c r="AO36" s="229">
        <v>1955.9</v>
      </c>
      <c r="AP36" s="230">
        <v>1964</v>
      </c>
      <c r="AQ36" s="246"/>
      <c r="AR36" s="221">
        <v>0.64</v>
      </c>
      <c r="AS36" s="221">
        <v>3.4000000000000002E-2</v>
      </c>
      <c r="AT36" s="944">
        <v>0.2</v>
      </c>
      <c r="AU36" s="948">
        <v>0.126</v>
      </c>
      <c r="AV36" s="221">
        <v>6.2E-2</v>
      </c>
      <c r="AW36" s="944">
        <v>1.6E-2</v>
      </c>
      <c r="AX36" s="949">
        <v>0.72</v>
      </c>
    </row>
    <row r="37" spans="1:50" x14ac:dyDescent="0.25">
      <c r="A37" s="952">
        <v>540187</v>
      </c>
      <c r="B37" s="1803" t="s">
        <v>321</v>
      </c>
      <c r="C37" s="1803" t="s">
        <v>322</v>
      </c>
      <c r="D37" s="1803" t="s">
        <v>107</v>
      </c>
      <c r="E37" s="954">
        <v>1</v>
      </c>
      <c r="F37" s="955">
        <v>47</v>
      </c>
      <c r="G37" s="128">
        <v>2.4555903866200001E-2</v>
      </c>
      <c r="H37" s="956">
        <v>0</v>
      </c>
      <c r="I37" s="956">
        <v>0.11</v>
      </c>
      <c r="J37" s="957">
        <v>5.8400000000000007</v>
      </c>
      <c r="K37" s="121">
        <v>69</v>
      </c>
      <c r="L37" s="127">
        <v>3255720</v>
      </c>
      <c r="M37" s="142">
        <v>23</v>
      </c>
      <c r="N37" s="127">
        <v>3345000</v>
      </c>
      <c r="O37" s="142">
        <v>1</v>
      </c>
      <c r="P37" s="384">
        <v>1121100</v>
      </c>
      <c r="Q37" s="121">
        <v>93</v>
      </c>
      <c r="R37" s="384">
        <v>7721820</v>
      </c>
      <c r="S37" s="121">
        <v>1527</v>
      </c>
      <c r="T37" s="958">
        <v>4.4999999999999998E-2</v>
      </c>
      <c r="U37" s="959">
        <f t="shared" si="0"/>
        <v>6.0903732809430254E-2</v>
      </c>
      <c r="V37" s="142">
        <v>93</v>
      </c>
      <c r="W37" s="142">
        <v>27</v>
      </c>
      <c r="X37" s="142">
        <v>5</v>
      </c>
      <c r="Y37" s="143">
        <v>3</v>
      </c>
      <c r="Z37" s="959">
        <v>0.29032258064516131</v>
      </c>
      <c r="AA37" s="388">
        <v>0.74193548387096775</v>
      </c>
      <c r="AB37" s="388">
        <v>0.42162598972781029</v>
      </c>
      <c r="AC37" s="960">
        <f t="shared" si="1"/>
        <v>0.57837401027218971</v>
      </c>
      <c r="AD37" s="544">
        <v>3255720</v>
      </c>
      <c r="AE37" s="961">
        <v>3345000</v>
      </c>
      <c r="AF37" s="384">
        <v>1121100</v>
      </c>
      <c r="AG37" s="962">
        <f t="shared" si="2"/>
        <v>7721820</v>
      </c>
      <c r="AH37" s="387">
        <v>81858</v>
      </c>
      <c r="AI37" s="134">
        <v>42850</v>
      </c>
      <c r="AJ37" s="135">
        <v>43956.4</v>
      </c>
      <c r="AK37" s="963">
        <v>39700</v>
      </c>
      <c r="AL37" s="121">
        <v>2</v>
      </c>
      <c r="AM37" s="143">
        <v>2</v>
      </c>
      <c r="AN37" s="121">
        <v>0</v>
      </c>
      <c r="AO37" s="142">
        <v>1949.7</v>
      </c>
      <c r="AP37" s="143">
        <v>1946.5</v>
      </c>
      <c r="AQ37" s="121" t="s">
        <v>1640</v>
      </c>
      <c r="AR37" s="388">
        <v>0.66700000000000004</v>
      </c>
      <c r="AS37" s="388">
        <v>0</v>
      </c>
      <c r="AT37" s="1124">
        <v>0.311</v>
      </c>
      <c r="AU37" s="959">
        <v>2.1999999999999999E-2</v>
      </c>
      <c r="AV37" s="388">
        <v>1.0999999999999999E-2</v>
      </c>
      <c r="AW37" s="958">
        <v>0</v>
      </c>
      <c r="AX37" s="391">
        <v>0.50700000000000001</v>
      </c>
    </row>
    <row r="38" spans="1:50" x14ac:dyDescent="0.25">
      <c r="A38" s="921">
        <v>540186</v>
      </c>
      <c r="B38" s="1804" t="s">
        <v>328</v>
      </c>
      <c r="C38" s="1804" t="s">
        <v>322</v>
      </c>
      <c r="D38" s="1804" t="s">
        <v>170</v>
      </c>
      <c r="E38" s="923">
        <v>1</v>
      </c>
      <c r="F38" s="924">
        <v>2078</v>
      </c>
      <c r="G38" s="173">
        <v>8.9098892052300004E-3</v>
      </c>
      <c r="H38" s="925">
        <v>32.630000000000003</v>
      </c>
      <c r="I38" s="925">
        <v>57.96</v>
      </c>
      <c r="J38" s="926">
        <v>162.16</v>
      </c>
      <c r="K38" s="678">
        <v>868</v>
      </c>
      <c r="L38" s="250">
        <v>37260888</v>
      </c>
      <c r="M38" s="469">
        <v>17</v>
      </c>
      <c r="N38" s="250">
        <v>4020170</v>
      </c>
      <c r="O38" s="469">
        <v>8</v>
      </c>
      <c r="P38" s="459">
        <v>839000</v>
      </c>
      <c r="Q38" s="678">
        <v>893</v>
      </c>
      <c r="R38" s="459">
        <v>42120058</v>
      </c>
      <c r="S38" s="678">
        <v>8634</v>
      </c>
      <c r="T38" s="927">
        <v>0.16400000000000001</v>
      </c>
      <c r="U38" s="928">
        <f t="shared" si="0"/>
        <v>0.10342830669446375</v>
      </c>
      <c r="V38" s="469">
        <v>893</v>
      </c>
      <c r="W38" s="458">
        <v>189</v>
      </c>
      <c r="X38" s="458">
        <v>115</v>
      </c>
      <c r="Y38" s="680">
        <v>83</v>
      </c>
      <c r="Z38" s="928">
        <v>0.2450867052023121</v>
      </c>
      <c r="AA38" s="552">
        <v>0.97200447928331468</v>
      </c>
      <c r="AB38" s="935">
        <v>0.88463524907776714</v>
      </c>
      <c r="AC38" s="935">
        <f t="shared" si="1"/>
        <v>0.11536475092223286</v>
      </c>
      <c r="AD38" s="555">
        <v>37260888</v>
      </c>
      <c r="AE38" s="929">
        <v>4020170</v>
      </c>
      <c r="AF38" s="459">
        <v>839000</v>
      </c>
      <c r="AG38" s="930">
        <f t="shared" si="2"/>
        <v>42120058</v>
      </c>
      <c r="AH38" s="931">
        <v>47112.6</v>
      </c>
      <c r="AI38" s="932">
        <v>34300</v>
      </c>
      <c r="AJ38" s="932">
        <v>42886</v>
      </c>
      <c r="AK38" s="933">
        <v>33500</v>
      </c>
      <c r="AL38" s="678">
        <v>3</v>
      </c>
      <c r="AM38" s="680">
        <v>8</v>
      </c>
      <c r="AN38" s="678">
        <v>1</v>
      </c>
      <c r="AO38" s="469">
        <v>1964.7</v>
      </c>
      <c r="AP38" s="680">
        <v>1972</v>
      </c>
      <c r="AQ38" s="678" t="s">
        <v>1647</v>
      </c>
      <c r="AR38" s="935">
        <v>0.52200000000000002</v>
      </c>
      <c r="AS38" s="935">
        <v>0.05</v>
      </c>
      <c r="AT38" s="950">
        <v>0.379</v>
      </c>
      <c r="AU38" s="928">
        <v>4.8000000000000001E-2</v>
      </c>
      <c r="AV38" s="935">
        <v>0.02</v>
      </c>
      <c r="AW38" s="927">
        <v>4.0000000000000001E-3</v>
      </c>
      <c r="AX38" s="937">
        <v>0.70699999999999996</v>
      </c>
    </row>
    <row r="39" spans="1:50" x14ac:dyDescent="0.25">
      <c r="A39" s="938"/>
      <c r="B39" s="1805"/>
      <c r="C39" s="1805" t="s">
        <v>322</v>
      </c>
      <c r="D39" s="1805" t="s">
        <v>45</v>
      </c>
      <c r="E39" s="940">
        <v>1</v>
      </c>
      <c r="F39" s="941"/>
      <c r="G39" s="938"/>
      <c r="H39" s="942">
        <v>32.630000000000003</v>
      </c>
      <c r="I39" s="942">
        <v>58.07</v>
      </c>
      <c r="J39" s="943">
        <v>168</v>
      </c>
      <c r="K39" s="246">
        <v>937</v>
      </c>
      <c r="L39" s="253">
        <v>40516608</v>
      </c>
      <c r="M39" s="229">
        <v>40</v>
      </c>
      <c r="N39" s="253">
        <v>7365170</v>
      </c>
      <c r="O39" s="229">
        <v>9</v>
      </c>
      <c r="P39" s="398">
        <v>1960100</v>
      </c>
      <c r="Q39" s="246">
        <v>986</v>
      </c>
      <c r="R39" s="398">
        <v>49841878</v>
      </c>
      <c r="S39" s="246">
        <v>10161</v>
      </c>
      <c r="T39" s="944">
        <v>0.14599999999999999</v>
      </c>
      <c r="U39" s="945">
        <f t="shared" si="0"/>
        <v>9.7037693140438933E-2</v>
      </c>
      <c r="V39" s="229">
        <v>986</v>
      </c>
      <c r="W39" s="256">
        <v>216</v>
      </c>
      <c r="X39" s="256">
        <v>120</v>
      </c>
      <c r="Y39" s="230">
        <v>86</v>
      </c>
      <c r="Z39" s="945">
        <v>0.24811218985976269</v>
      </c>
      <c r="AA39" s="263">
        <v>0.9503042596348884</v>
      </c>
      <c r="AB39" s="221">
        <v>0.81290291669988834</v>
      </c>
      <c r="AC39" s="221">
        <f t="shared" si="1"/>
        <v>0.18709708330011166</v>
      </c>
      <c r="AD39" s="556">
        <v>40516608</v>
      </c>
      <c r="AE39" s="946">
        <v>7365170</v>
      </c>
      <c r="AF39" s="398">
        <v>1960100</v>
      </c>
      <c r="AG39" s="947">
        <f t="shared" si="2"/>
        <v>49841878</v>
      </c>
      <c r="AH39" s="946">
        <v>50284.1</v>
      </c>
      <c r="AI39" s="253">
        <v>35250</v>
      </c>
      <c r="AJ39" s="253">
        <v>50699.3</v>
      </c>
      <c r="AK39" s="398">
        <v>41600</v>
      </c>
      <c r="AL39" s="246">
        <v>5</v>
      </c>
      <c r="AM39" s="230">
        <v>10</v>
      </c>
      <c r="AN39" s="246">
        <v>1</v>
      </c>
      <c r="AO39" s="229">
        <v>1963.4</v>
      </c>
      <c r="AP39" s="230">
        <v>1971</v>
      </c>
      <c r="AQ39" s="246"/>
      <c r="AR39" s="221">
        <v>0.53500000000000003</v>
      </c>
      <c r="AS39" s="221">
        <v>4.5999999999999999E-2</v>
      </c>
      <c r="AT39" s="951">
        <v>0.373</v>
      </c>
      <c r="AU39" s="945">
        <v>4.5999999999999999E-2</v>
      </c>
      <c r="AV39" s="221">
        <v>1.9E-2</v>
      </c>
      <c r="AW39" s="944">
        <v>4.0000000000000001E-3</v>
      </c>
      <c r="AX39" s="949">
        <v>0.69299999999999995</v>
      </c>
    </row>
    <row r="40" spans="1:50" x14ac:dyDescent="0.25">
      <c r="A40" s="952">
        <v>540218</v>
      </c>
      <c r="B40" s="1803" t="s">
        <v>340</v>
      </c>
      <c r="C40" s="1803" t="s">
        <v>341</v>
      </c>
      <c r="D40" s="1803" t="s">
        <v>107</v>
      </c>
      <c r="E40" s="954">
        <v>1</v>
      </c>
      <c r="F40" s="955">
        <v>52</v>
      </c>
      <c r="G40" s="128">
        <v>4.2868920033000003E-2</v>
      </c>
      <c r="H40" s="956">
        <v>0</v>
      </c>
      <c r="I40" s="956">
        <v>0.08</v>
      </c>
      <c r="J40" s="957">
        <v>5.07</v>
      </c>
      <c r="K40" s="121">
        <v>96</v>
      </c>
      <c r="L40" s="127">
        <v>3419400</v>
      </c>
      <c r="M40" s="142">
        <v>35</v>
      </c>
      <c r="N40" s="127">
        <v>3431200</v>
      </c>
      <c r="O40" s="142">
        <v>7</v>
      </c>
      <c r="P40" s="384">
        <v>4909800</v>
      </c>
      <c r="Q40" s="121">
        <v>138</v>
      </c>
      <c r="R40" s="384">
        <v>11760400</v>
      </c>
      <c r="S40" s="121">
        <v>12</v>
      </c>
      <c r="T40" s="958">
        <v>0.41699999999999998</v>
      </c>
      <c r="U40" s="959">
        <f t="shared" si="0"/>
        <v>11.5</v>
      </c>
      <c r="V40" s="142">
        <v>138</v>
      </c>
      <c r="W40" s="142">
        <v>16</v>
      </c>
      <c r="X40" s="142">
        <v>35</v>
      </c>
      <c r="Y40" s="143">
        <v>9</v>
      </c>
      <c r="Z40" s="959">
        <v>7.9545454545454544E-2</v>
      </c>
      <c r="AA40" s="388">
        <v>0.69565217391304346</v>
      </c>
      <c r="AB40" s="388">
        <v>0.29075541648243258</v>
      </c>
      <c r="AC40" s="149">
        <f t="shared" si="1"/>
        <v>0.70924458351756736</v>
      </c>
      <c r="AD40" s="544">
        <v>3419400</v>
      </c>
      <c r="AE40" s="961">
        <v>3431200</v>
      </c>
      <c r="AF40" s="384">
        <v>4909800</v>
      </c>
      <c r="AG40" s="962">
        <f t="shared" si="2"/>
        <v>11760400</v>
      </c>
      <c r="AH40" s="387">
        <v>85220.3</v>
      </c>
      <c r="AI40" s="135">
        <v>36500</v>
      </c>
      <c r="AJ40" s="135">
        <v>35618.800000000003</v>
      </c>
      <c r="AK40" s="963">
        <v>31300</v>
      </c>
      <c r="AL40" s="121">
        <v>3</v>
      </c>
      <c r="AM40" s="143">
        <v>6</v>
      </c>
      <c r="AN40" s="453">
        <v>16</v>
      </c>
      <c r="AO40" s="142">
        <v>1945.8</v>
      </c>
      <c r="AP40" s="143">
        <v>1945</v>
      </c>
      <c r="AQ40" s="121" t="s">
        <v>1640</v>
      </c>
      <c r="AR40" s="388">
        <v>0.85499999999999998</v>
      </c>
      <c r="AS40" s="388">
        <v>7.0000000000000001E-3</v>
      </c>
      <c r="AT40" s="958">
        <v>0.10100000000000001</v>
      </c>
      <c r="AU40" s="959">
        <v>3.5999999999999997E-2</v>
      </c>
      <c r="AV40" s="388">
        <v>2.1999999999999999E-2</v>
      </c>
      <c r="AW40" s="958">
        <v>1.4E-2</v>
      </c>
      <c r="AX40" s="391">
        <v>0.67700000000000005</v>
      </c>
    </row>
    <row r="41" spans="1:50" x14ac:dyDescent="0.25">
      <c r="A41" s="952">
        <v>540219</v>
      </c>
      <c r="B41" s="1803" t="s">
        <v>348</v>
      </c>
      <c r="C41" s="1803" t="s">
        <v>341</v>
      </c>
      <c r="D41" s="1803" t="s">
        <v>107</v>
      </c>
      <c r="E41" s="954">
        <v>1</v>
      </c>
      <c r="F41" s="955">
        <v>88</v>
      </c>
      <c r="G41" s="128">
        <v>0.103286384977</v>
      </c>
      <c r="H41" s="956">
        <v>0.41</v>
      </c>
      <c r="I41" s="956">
        <v>0.05</v>
      </c>
      <c r="J41" s="957">
        <v>4.6100000000000003</v>
      </c>
      <c r="K41" s="121">
        <v>275</v>
      </c>
      <c r="L41" s="127">
        <v>9442280</v>
      </c>
      <c r="M41" s="142">
        <v>69</v>
      </c>
      <c r="N41" s="127">
        <v>7875770</v>
      </c>
      <c r="O41" s="142">
        <v>14</v>
      </c>
      <c r="P41" s="384">
        <v>10735755</v>
      </c>
      <c r="Q41" s="121">
        <v>358</v>
      </c>
      <c r="R41" s="384">
        <v>28053805</v>
      </c>
      <c r="S41" s="121">
        <v>684</v>
      </c>
      <c r="T41" s="958">
        <v>0.52800000000000002</v>
      </c>
      <c r="U41" s="959">
        <f t="shared" si="0"/>
        <v>0.52339181286549707</v>
      </c>
      <c r="V41" s="142">
        <v>358</v>
      </c>
      <c r="W41" s="142">
        <v>26</v>
      </c>
      <c r="X41" s="133">
        <v>161</v>
      </c>
      <c r="Y41" s="143">
        <v>11</v>
      </c>
      <c r="Z41" s="1202">
        <v>0.34926470588235292</v>
      </c>
      <c r="AA41" s="388">
        <v>0.76815642458100564</v>
      </c>
      <c r="AB41" s="388">
        <v>0.33657751595550051</v>
      </c>
      <c r="AC41" s="960">
        <f t="shared" si="1"/>
        <v>0.66342248404449955</v>
      </c>
      <c r="AD41" s="544">
        <v>9442280</v>
      </c>
      <c r="AE41" s="961">
        <v>7875770</v>
      </c>
      <c r="AF41" s="384">
        <v>10735755</v>
      </c>
      <c r="AG41" s="962">
        <f t="shared" si="2"/>
        <v>28053805</v>
      </c>
      <c r="AH41" s="387">
        <v>78362.600000000006</v>
      </c>
      <c r="AI41" s="135">
        <v>31275</v>
      </c>
      <c r="AJ41" s="135">
        <v>34335.599999999999</v>
      </c>
      <c r="AK41" s="963">
        <v>26800</v>
      </c>
      <c r="AL41" s="121">
        <v>2</v>
      </c>
      <c r="AM41" s="686">
        <v>11</v>
      </c>
      <c r="AN41" s="121">
        <v>0</v>
      </c>
      <c r="AO41" s="142">
        <v>1964.4</v>
      </c>
      <c r="AP41" s="143">
        <v>1959</v>
      </c>
      <c r="AQ41" s="121" t="s">
        <v>1648</v>
      </c>
      <c r="AR41" s="388">
        <v>0.61199999999999999</v>
      </c>
      <c r="AS41" s="388">
        <v>0.128</v>
      </c>
      <c r="AT41" s="958">
        <v>0.14499999999999999</v>
      </c>
      <c r="AU41" s="1202">
        <v>0.115</v>
      </c>
      <c r="AV41" s="392">
        <v>0.112</v>
      </c>
      <c r="AW41" s="958">
        <v>0</v>
      </c>
      <c r="AX41" s="391">
        <v>0.61499999999999999</v>
      </c>
    </row>
    <row r="42" spans="1:50" x14ac:dyDescent="0.25">
      <c r="A42" s="952">
        <v>540220</v>
      </c>
      <c r="B42" s="1803" t="s">
        <v>355</v>
      </c>
      <c r="C42" s="1803" t="s">
        <v>341</v>
      </c>
      <c r="D42" s="1803" t="s">
        <v>107</v>
      </c>
      <c r="E42" s="954">
        <v>1</v>
      </c>
      <c r="F42" s="955">
        <v>52</v>
      </c>
      <c r="G42" s="128">
        <v>0.100386100386</v>
      </c>
      <c r="H42" s="956">
        <v>0.34</v>
      </c>
      <c r="I42" s="956">
        <v>0.46</v>
      </c>
      <c r="J42" s="957">
        <v>4.66</v>
      </c>
      <c r="K42" s="121">
        <v>89</v>
      </c>
      <c r="L42" s="127">
        <v>2981450</v>
      </c>
      <c r="M42" s="142">
        <v>14</v>
      </c>
      <c r="N42" s="127">
        <v>1699400</v>
      </c>
      <c r="O42" s="142">
        <v>9</v>
      </c>
      <c r="P42" s="384">
        <v>2470110</v>
      </c>
      <c r="Q42" s="121">
        <v>112</v>
      </c>
      <c r="R42" s="384">
        <v>7150960</v>
      </c>
      <c r="S42" s="121">
        <v>555</v>
      </c>
      <c r="T42" s="958">
        <v>0.23599999999999999</v>
      </c>
      <c r="U42" s="959">
        <f t="shared" si="0"/>
        <v>0.20180180180180179</v>
      </c>
      <c r="V42" s="142">
        <v>112</v>
      </c>
      <c r="W42" s="142">
        <v>22</v>
      </c>
      <c r="X42" s="142">
        <v>8</v>
      </c>
      <c r="Y42" s="143">
        <v>4</v>
      </c>
      <c r="Z42" s="959">
        <v>0.17045454545454539</v>
      </c>
      <c r="AA42" s="388">
        <v>0.7946428571428571</v>
      </c>
      <c r="AB42" s="388">
        <v>0.41693003456878519</v>
      </c>
      <c r="AC42" s="960">
        <f t="shared" si="1"/>
        <v>0.58306996543121481</v>
      </c>
      <c r="AD42" s="544">
        <v>2981450</v>
      </c>
      <c r="AE42" s="961">
        <v>1699400</v>
      </c>
      <c r="AF42" s="384">
        <v>2470110</v>
      </c>
      <c r="AG42" s="962">
        <f t="shared" si="2"/>
        <v>7150960</v>
      </c>
      <c r="AH42" s="387">
        <v>63847.9</v>
      </c>
      <c r="AI42" s="135">
        <v>27760</v>
      </c>
      <c r="AJ42" s="135">
        <v>33499.4</v>
      </c>
      <c r="AK42" s="963">
        <v>25800</v>
      </c>
      <c r="AL42" s="121">
        <v>2</v>
      </c>
      <c r="AM42" s="143">
        <v>6</v>
      </c>
      <c r="AN42" s="121">
        <v>0</v>
      </c>
      <c r="AO42" s="142">
        <v>1957.4</v>
      </c>
      <c r="AP42" s="143">
        <v>1950</v>
      </c>
      <c r="AQ42" s="121" t="s">
        <v>1649</v>
      </c>
      <c r="AR42" s="388">
        <v>0.84799999999999998</v>
      </c>
      <c r="AS42" s="388">
        <v>0</v>
      </c>
      <c r="AT42" s="958">
        <v>9.8000000000000004E-2</v>
      </c>
      <c r="AU42" s="959">
        <v>5.3999999999999999E-2</v>
      </c>
      <c r="AV42" s="388">
        <v>2.7E-2</v>
      </c>
      <c r="AW42" s="958">
        <v>1.7999999999999999E-2</v>
      </c>
      <c r="AX42" s="391">
        <v>0.70799999999999996</v>
      </c>
    </row>
    <row r="43" spans="1:50" x14ac:dyDescent="0.25">
      <c r="A43" s="921">
        <v>540217</v>
      </c>
      <c r="B43" s="1804" t="s">
        <v>361</v>
      </c>
      <c r="C43" s="1804" t="s">
        <v>341</v>
      </c>
      <c r="D43" s="1804" t="s">
        <v>170</v>
      </c>
      <c r="E43" s="923">
        <v>1</v>
      </c>
      <c r="F43" s="924">
        <v>3852</v>
      </c>
      <c r="G43" s="173">
        <v>1.20970021292E-2</v>
      </c>
      <c r="H43" s="925">
        <v>96.01</v>
      </c>
      <c r="I43" s="925">
        <v>105.41</v>
      </c>
      <c r="J43" s="926">
        <v>310.37</v>
      </c>
      <c r="K43" s="678">
        <v>2073</v>
      </c>
      <c r="L43" s="250">
        <v>62044141</v>
      </c>
      <c r="M43" s="469">
        <v>84</v>
      </c>
      <c r="N43" s="250">
        <v>8843270</v>
      </c>
      <c r="O43" s="469">
        <v>69</v>
      </c>
      <c r="P43" s="459">
        <v>27717218</v>
      </c>
      <c r="Q43" s="678">
        <v>2226</v>
      </c>
      <c r="R43" s="459">
        <v>98604629</v>
      </c>
      <c r="S43" s="678">
        <v>11896</v>
      </c>
      <c r="T43" s="927">
        <v>0.224</v>
      </c>
      <c r="U43" s="928">
        <f t="shared" si="0"/>
        <v>0.18712172158708809</v>
      </c>
      <c r="V43" s="458">
        <v>2226</v>
      </c>
      <c r="W43" s="458">
        <v>204</v>
      </c>
      <c r="X43" s="458">
        <v>761</v>
      </c>
      <c r="Y43" s="680">
        <v>58</v>
      </c>
      <c r="Z43" s="936">
        <v>0.3807450411223996</v>
      </c>
      <c r="AA43" s="552">
        <v>0.93126684636118595</v>
      </c>
      <c r="AB43" s="935">
        <v>0.62922138269999495</v>
      </c>
      <c r="AC43" s="935">
        <f t="shared" si="1"/>
        <v>0.37077861730000505</v>
      </c>
      <c r="AD43" s="555">
        <v>62044141</v>
      </c>
      <c r="AE43" s="929">
        <v>8843270</v>
      </c>
      <c r="AF43" s="459">
        <v>27717218</v>
      </c>
      <c r="AG43" s="930">
        <f t="shared" si="2"/>
        <v>98604629</v>
      </c>
      <c r="AH43" s="931">
        <v>44303.5</v>
      </c>
      <c r="AI43" s="932">
        <v>25845</v>
      </c>
      <c r="AJ43" s="932">
        <v>29936.9</v>
      </c>
      <c r="AK43" s="933">
        <v>24900</v>
      </c>
      <c r="AL43" s="678">
        <v>3</v>
      </c>
      <c r="AM43" s="934">
        <v>61</v>
      </c>
      <c r="AN43" s="678">
        <v>0</v>
      </c>
      <c r="AO43" s="469">
        <v>1966.5</v>
      </c>
      <c r="AP43" s="680">
        <v>1969</v>
      </c>
      <c r="AQ43" s="678" t="s">
        <v>1650</v>
      </c>
      <c r="AR43" s="935">
        <v>0.63500000000000001</v>
      </c>
      <c r="AS43" s="935">
        <v>8.2000000000000003E-2</v>
      </c>
      <c r="AT43" s="927">
        <v>0.18099999999999999</v>
      </c>
      <c r="AU43" s="936">
        <v>0.10199999999999999</v>
      </c>
      <c r="AV43" s="935">
        <v>8.7999999999999995E-2</v>
      </c>
      <c r="AW43" s="927">
        <v>3.0000000000000001E-3</v>
      </c>
      <c r="AX43" s="937">
        <v>0.67500000000000004</v>
      </c>
    </row>
    <row r="44" spans="1:50" ht="15.75" thickBot="1" x14ac:dyDescent="0.3">
      <c r="A44" s="964"/>
      <c r="B44" s="1806"/>
      <c r="C44" s="1806" t="s">
        <v>341</v>
      </c>
      <c r="D44" s="1806" t="s">
        <v>45</v>
      </c>
      <c r="E44" s="966">
        <v>1</v>
      </c>
      <c r="F44" s="967"/>
      <c r="G44" s="964"/>
      <c r="H44" s="968">
        <v>96.76</v>
      </c>
      <c r="I44" s="968">
        <v>106</v>
      </c>
      <c r="J44" s="969">
        <v>324.70999999999998</v>
      </c>
      <c r="K44" s="478">
        <v>2533</v>
      </c>
      <c r="L44" s="695">
        <v>77887271</v>
      </c>
      <c r="M44" s="479">
        <v>202</v>
      </c>
      <c r="N44" s="695">
        <v>21849640</v>
      </c>
      <c r="O44" s="479">
        <v>99</v>
      </c>
      <c r="P44" s="970">
        <v>45832883</v>
      </c>
      <c r="Q44" s="478">
        <v>2834</v>
      </c>
      <c r="R44" s="970">
        <v>145569794</v>
      </c>
      <c r="S44" s="478">
        <v>13147</v>
      </c>
      <c r="T44" s="971">
        <v>0.24099999999999999</v>
      </c>
      <c r="U44" s="972">
        <f t="shared" si="0"/>
        <v>0.21556248573819123</v>
      </c>
      <c r="V44" s="292">
        <v>2834</v>
      </c>
      <c r="W44" s="292">
        <v>268</v>
      </c>
      <c r="X44" s="292">
        <v>965</v>
      </c>
      <c r="Y44" s="293">
        <v>82</v>
      </c>
      <c r="Z44" s="1243">
        <v>0.35944333996023858</v>
      </c>
      <c r="AA44" s="285">
        <v>0.89378969654199014</v>
      </c>
      <c r="AB44" s="285">
        <v>0.53505104912080903</v>
      </c>
      <c r="AC44" s="285">
        <f t="shared" si="1"/>
        <v>0.46494895087919097</v>
      </c>
      <c r="AD44" s="696">
        <v>77887271</v>
      </c>
      <c r="AE44" s="973">
        <v>21849640</v>
      </c>
      <c r="AF44" s="970">
        <v>45832883</v>
      </c>
      <c r="AG44" s="974">
        <f t="shared" si="2"/>
        <v>145569794</v>
      </c>
      <c r="AH44" s="973">
        <v>51370.8</v>
      </c>
      <c r="AI44" s="695">
        <v>27115</v>
      </c>
      <c r="AJ44" s="695">
        <v>32908.300000000003</v>
      </c>
      <c r="AK44" s="970">
        <v>26700</v>
      </c>
      <c r="AL44" s="288">
        <v>10</v>
      </c>
      <c r="AM44" s="975">
        <v>84</v>
      </c>
      <c r="AN44" s="288">
        <v>16</v>
      </c>
      <c r="AO44" s="479">
        <v>1964.8</v>
      </c>
      <c r="AP44" s="293">
        <v>1964</v>
      </c>
      <c r="AQ44" s="478"/>
      <c r="AR44" s="285">
        <v>0.65100000000000002</v>
      </c>
      <c r="AS44" s="285">
        <v>8.1000000000000003E-2</v>
      </c>
      <c r="AT44" s="971">
        <v>0.16900000000000001</v>
      </c>
      <c r="AU44" s="972">
        <v>9.9000000000000005E-2</v>
      </c>
      <c r="AV44" s="285">
        <v>8.5999999999999993E-2</v>
      </c>
      <c r="AW44" s="971">
        <v>4.0000000000000001E-3</v>
      </c>
      <c r="AX44" s="976">
        <v>0.67</v>
      </c>
    </row>
    <row r="45" spans="1:50" x14ac:dyDescent="0.25">
      <c r="A45" s="1785">
        <v>540017</v>
      </c>
      <c r="B45" s="1786" t="s">
        <v>374</v>
      </c>
      <c r="C45" s="1786" t="s">
        <v>375</v>
      </c>
      <c r="D45" s="1786" t="s">
        <v>107</v>
      </c>
      <c r="E45" s="1787">
        <v>2</v>
      </c>
      <c r="F45" s="1788">
        <v>156</v>
      </c>
      <c r="G45" s="493">
        <v>5.8230683090700001E-2</v>
      </c>
      <c r="H45" s="1789">
        <v>0.23</v>
      </c>
      <c r="I45" s="1789">
        <v>0.28000000000000003</v>
      </c>
      <c r="J45" s="1790">
        <v>4.18</v>
      </c>
      <c r="K45" s="89">
        <v>31</v>
      </c>
      <c r="L45" s="97">
        <v>2024650</v>
      </c>
      <c r="M45" s="114">
        <v>12</v>
      </c>
      <c r="N45" s="97">
        <v>5115700</v>
      </c>
      <c r="O45" s="114">
        <v>1</v>
      </c>
      <c r="P45" s="491">
        <v>938300</v>
      </c>
      <c r="Q45" s="89">
        <v>44</v>
      </c>
      <c r="R45" s="491">
        <v>8078650</v>
      </c>
      <c r="S45" s="89">
        <v>1791</v>
      </c>
      <c r="T45" s="1791">
        <v>2.1000000000000001E-2</v>
      </c>
      <c r="U45" s="1792">
        <f t="shared" si="0"/>
        <v>2.4567280848687884E-2</v>
      </c>
      <c r="V45" s="114">
        <v>44</v>
      </c>
      <c r="W45" s="114">
        <v>0</v>
      </c>
      <c r="X45" s="114">
        <v>3</v>
      </c>
      <c r="Y45" s="115">
        <v>7</v>
      </c>
      <c r="Z45" s="1792">
        <v>0.1</v>
      </c>
      <c r="AA45" s="1793">
        <v>0.70454545454545459</v>
      </c>
      <c r="AB45" s="1793">
        <v>0.25061736800084172</v>
      </c>
      <c r="AC45" s="98">
        <f t="shared" si="1"/>
        <v>0.74938263199915833</v>
      </c>
      <c r="AD45" s="491">
        <v>2024650</v>
      </c>
      <c r="AE45" s="1794">
        <v>5115700</v>
      </c>
      <c r="AF45" s="491">
        <v>938300</v>
      </c>
      <c r="AG45" s="1795">
        <f t="shared" si="2"/>
        <v>8078650</v>
      </c>
      <c r="AH45" s="1807">
        <v>188210.5</v>
      </c>
      <c r="AI45" s="1808">
        <v>80200</v>
      </c>
      <c r="AJ45" s="1808">
        <v>69455</v>
      </c>
      <c r="AK45" s="1809">
        <v>67800</v>
      </c>
      <c r="AL45" s="89">
        <v>1</v>
      </c>
      <c r="AM45" s="115">
        <v>1</v>
      </c>
      <c r="AN45" s="89">
        <v>0</v>
      </c>
      <c r="AO45" s="114">
        <v>1978</v>
      </c>
      <c r="AP45" s="115">
        <v>1977</v>
      </c>
      <c r="AQ45" s="89" t="s">
        <v>1651</v>
      </c>
      <c r="AR45" s="1793">
        <v>0.69799999999999995</v>
      </c>
      <c r="AS45" s="1793">
        <v>2.3E-2</v>
      </c>
      <c r="AT45" s="1810">
        <v>0.27900000000000003</v>
      </c>
      <c r="AU45" s="1792">
        <v>0</v>
      </c>
      <c r="AV45" s="1793">
        <v>0</v>
      </c>
      <c r="AW45" s="1791">
        <v>0</v>
      </c>
      <c r="AX45" s="1802">
        <v>0.61299999999999999</v>
      </c>
    </row>
    <row r="46" spans="1:50" x14ac:dyDescent="0.25">
      <c r="A46" s="921">
        <v>540016</v>
      </c>
      <c r="B46" s="1804" t="s">
        <v>382</v>
      </c>
      <c r="C46" s="1804" t="s">
        <v>375</v>
      </c>
      <c r="D46" s="1804" t="s">
        <v>170</v>
      </c>
      <c r="E46" s="923">
        <v>2</v>
      </c>
      <c r="F46" s="924">
        <v>7103</v>
      </c>
      <c r="G46" s="173">
        <v>4.1873983068799997E-2</v>
      </c>
      <c r="H46" s="925">
        <v>120.23</v>
      </c>
      <c r="I46" s="925">
        <v>7.56</v>
      </c>
      <c r="J46" s="926">
        <v>259.76</v>
      </c>
      <c r="K46" s="678">
        <v>1712</v>
      </c>
      <c r="L46" s="250">
        <v>102501910</v>
      </c>
      <c r="M46" s="469">
        <v>135</v>
      </c>
      <c r="N46" s="250">
        <v>32364800</v>
      </c>
      <c r="O46" s="469">
        <v>40</v>
      </c>
      <c r="P46" s="459">
        <v>72683175</v>
      </c>
      <c r="Q46" s="678">
        <v>1887</v>
      </c>
      <c r="R46" s="459">
        <v>207549885</v>
      </c>
      <c r="S46" s="678">
        <v>20713</v>
      </c>
      <c r="T46" s="927">
        <v>7.9000000000000001E-2</v>
      </c>
      <c r="U46" s="928">
        <f t="shared" si="0"/>
        <v>9.1102206343842029E-2</v>
      </c>
      <c r="V46" s="458">
        <v>1887</v>
      </c>
      <c r="W46" s="469">
        <v>94</v>
      </c>
      <c r="X46" s="458">
        <v>154</v>
      </c>
      <c r="Y46" s="680">
        <v>350</v>
      </c>
      <c r="Z46" s="936">
        <v>0.36598557692307693</v>
      </c>
      <c r="AA46" s="552">
        <v>0.90726020137784846</v>
      </c>
      <c r="AB46" s="935">
        <v>0.49386637819625873</v>
      </c>
      <c r="AC46" s="935">
        <f t="shared" si="1"/>
        <v>0.50613362180374133</v>
      </c>
      <c r="AD46" s="459">
        <v>102501910</v>
      </c>
      <c r="AE46" s="929">
        <v>32364800</v>
      </c>
      <c r="AF46" s="459">
        <v>72683175</v>
      </c>
      <c r="AG46" s="930">
        <f t="shared" si="2"/>
        <v>207549885</v>
      </c>
      <c r="AH46" s="977">
        <v>110112.4</v>
      </c>
      <c r="AI46" s="978">
        <v>45900</v>
      </c>
      <c r="AJ46" s="932">
        <v>57848.800000000003</v>
      </c>
      <c r="AK46" s="933">
        <v>43600</v>
      </c>
      <c r="AL46" s="678">
        <v>5</v>
      </c>
      <c r="AM46" s="934">
        <v>27</v>
      </c>
      <c r="AN46" s="678">
        <v>1</v>
      </c>
      <c r="AO46" s="469">
        <v>1971.8</v>
      </c>
      <c r="AP46" s="680">
        <v>1977</v>
      </c>
      <c r="AQ46" s="678" t="s">
        <v>1652</v>
      </c>
      <c r="AR46" s="935">
        <v>0.62</v>
      </c>
      <c r="AS46" s="935">
        <v>2.8000000000000001E-2</v>
      </c>
      <c r="AT46" s="950">
        <v>0.34699999999999998</v>
      </c>
      <c r="AU46" s="928">
        <v>5.0000000000000001E-3</v>
      </c>
      <c r="AV46" s="935">
        <v>5.0000000000000001E-3</v>
      </c>
      <c r="AW46" s="927">
        <v>0</v>
      </c>
      <c r="AX46" s="937">
        <v>0.64100000000000001</v>
      </c>
    </row>
    <row r="47" spans="1:50" x14ac:dyDescent="0.25">
      <c r="A47" s="952">
        <v>540018</v>
      </c>
      <c r="B47" s="1803" t="s">
        <v>389</v>
      </c>
      <c r="C47" s="1803" t="s">
        <v>375</v>
      </c>
      <c r="D47" s="1803" t="s">
        <v>247</v>
      </c>
      <c r="E47" s="954">
        <v>2</v>
      </c>
      <c r="F47" s="955">
        <v>319</v>
      </c>
      <c r="G47" s="128">
        <v>2.9199084668199999E-2</v>
      </c>
      <c r="H47" s="956">
        <v>1.44</v>
      </c>
      <c r="I47" s="956">
        <v>0.39</v>
      </c>
      <c r="J47" s="957">
        <v>23.69</v>
      </c>
      <c r="K47" s="121">
        <v>879</v>
      </c>
      <c r="L47" s="127">
        <v>84328780</v>
      </c>
      <c r="M47" s="142">
        <v>26</v>
      </c>
      <c r="N47" s="127">
        <v>6156435</v>
      </c>
      <c r="O47" s="142">
        <v>11</v>
      </c>
      <c r="P47" s="384">
        <v>31312900</v>
      </c>
      <c r="Q47" s="121">
        <v>916</v>
      </c>
      <c r="R47" s="384">
        <v>121798115</v>
      </c>
      <c r="S47" s="121">
        <v>18788</v>
      </c>
      <c r="T47" s="958">
        <v>4.2000000000000003E-2</v>
      </c>
      <c r="U47" s="959">
        <f t="shared" si="0"/>
        <v>4.8754524164360227E-2</v>
      </c>
      <c r="V47" s="142">
        <v>916</v>
      </c>
      <c r="W47" s="142">
        <v>63</v>
      </c>
      <c r="X47" s="133">
        <v>354</v>
      </c>
      <c r="Y47" s="143">
        <v>64</v>
      </c>
      <c r="Z47" s="959">
        <v>9.3457943925233638E-3</v>
      </c>
      <c r="AA47" s="392">
        <v>0.95960698689956336</v>
      </c>
      <c r="AB47" s="388">
        <v>0.6923652307755338</v>
      </c>
      <c r="AC47" s="960">
        <f t="shared" si="1"/>
        <v>0.3076347692244662</v>
      </c>
      <c r="AD47" s="384">
        <v>84328780</v>
      </c>
      <c r="AE47" s="961">
        <v>6156435</v>
      </c>
      <c r="AF47" s="384">
        <v>31312900</v>
      </c>
      <c r="AG47" s="962">
        <f t="shared" si="2"/>
        <v>121798115</v>
      </c>
      <c r="AH47" s="452">
        <v>137558</v>
      </c>
      <c r="AI47" s="134">
        <v>84500</v>
      </c>
      <c r="AJ47" s="134">
        <v>97569.5</v>
      </c>
      <c r="AK47" s="979">
        <v>83400</v>
      </c>
      <c r="AL47" s="453">
        <v>13</v>
      </c>
      <c r="AM47" s="143">
        <v>6</v>
      </c>
      <c r="AN47" s="453">
        <v>17</v>
      </c>
      <c r="AO47" s="133">
        <v>1937.2</v>
      </c>
      <c r="AP47" s="686">
        <v>1937</v>
      </c>
      <c r="AQ47" s="121" t="s">
        <v>1653</v>
      </c>
      <c r="AR47" s="388">
        <v>0.97499999999999998</v>
      </c>
      <c r="AS47" s="388">
        <v>5.0000000000000001E-3</v>
      </c>
      <c r="AT47" s="958">
        <v>0.02</v>
      </c>
      <c r="AU47" s="959">
        <v>0</v>
      </c>
      <c r="AV47" s="388">
        <v>0</v>
      </c>
      <c r="AW47" s="958">
        <v>0</v>
      </c>
      <c r="AX47" s="391">
        <v>0.65</v>
      </c>
    </row>
    <row r="48" spans="1:50" x14ac:dyDescent="0.25">
      <c r="A48" s="952">
        <v>540019</v>
      </c>
      <c r="B48" s="1803" t="s">
        <v>396</v>
      </c>
      <c r="C48" s="1803" t="s">
        <v>375</v>
      </c>
      <c r="D48" s="1803" t="s">
        <v>107</v>
      </c>
      <c r="E48" s="954">
        <v>2</v>
      </c>
      <c r="F48" s="955">
        <v>219</v>
      </c>
      <c r="G48" s="149">
        <v>0.21791044776099999</v>
      </c>
      <c r="H48" s="956">
        <v>0</v>
      </c>
      <c r="I48" s="956">
        <v>0.12</v>
      </c>
      <c r="J48" s="957">
        <v>3.97</v>
      </c>
      <c r="K48" s="121">
        <v>317</v>
      </c>
      <c r="L48" s="127">
        <v>19505420</v>
      </c>
      <c r="M48" s="142">
        <v>81</v>
      </c>
      <c r="N48" s="127">
        <v>10219100</v>
      </c>
      <c r="O48" s="142">
        <v>21</v>
      </c>
      <c r="P48" s="384">
        <v>26835229</v>
      </c>
      <c r="Q48" s="121">
        <v>419</v>
      </c>
      <c r="R48" s="384">
        <v>56559749</v>
      </c>
      <c r="S48" s="121">
        <v>1176</v>
      </c>
      <c r="T48" s="958">
        <v>0.35799999999999998</v>
      </c>
      <c r="U48" s="959">
        <f t="shared" si="0"/>
        <v>0.3562925170068027</v>
      </c>
      <c r="V48" s="142">
        <v>419</v>
      </c>
      <c r="W48" s="142">
        <v>44</v>
      </c>
      <c r="X48" s="142">
        <v>4</v>
      </c>
      <c r="Y48" s="143">
        <v>27</v>
      </c>
      <c r="Z48" s="959">
        <v>0.26936026936026941</v>
      </c>
      <c r="AA48" s="388">
        <v>0.75656324582338907</v>
      </c>
      <c r="AB48" s="388">
        <v>0.34486397738434088</v>
      </c>
      <c r="AC48" s="960">
        <f t="shared" si="1"/>
        <v>0.65513602261565906</v>
      </c>
      <c r="AD48" s="384">
        <v>19505420</v>
      </c>
      <c r="AE48" s="961">
        <v>10219100</v>
      </c>
      <c r="AF48" s="384">
        <v>26835229</v>
      </c>
      <c r="AG48" s="962">
        <f t="shared" si="2"/>
        <v>56559749</v>
      </c>
      <c r="AH48" s="452">
        <v>135156.6</v>
      </c>
      <c r="AI48" s="134">
        <v>52450</v>
      </c>
      <c r="AJ48" s="134">
        <v>61198.5</v>
      </c>
      <c r="AK48" s="963">
        <v>48300</v>
      </c>
      <c r="AL48" s="121">
        <v>3</v>
      </c>
      <c r="AM48" s="686">
        <v>13</v>
      </c>
      <c r="AN48" s="121">
        <v>0</v>
      </c>
      <c r="AO48" s="142">
        <v>1955</v>
      </c>
      <c r="AP48" s="143">
        <v>1950</v>
      </c>
      <c r="AQ48" s="121" t="s">
        <v>1652</v>
      </c>
      <c r="AR48" s="388">
        <v>0.81599999999999995</v>
      </c>
      <c r="AS48" s="388">
        <v>0</v>
      </c>
      <c r="AT48" s="958">
        <v>0.184</v>
      </c>
      <c r="AU48" s="959">
        <v>0</v>
      </c>
      <c r="AV48" s="388">
        <v>0</v>
      </c>
      <c r="AW48" s="958">
        <v>0</v>
      </c>
      <c r="AX48" s="391">
        <v>0.51400000000000001</v>
      </c>
    </row>
    <row r="49" spans="1:50" x14ac:dyDescent="0.25">
      <c r="A49" s="938"/>
      <c r="B49" s="1805"/>
      <c r="C49" s="1805" t="s">
        <v>375</v>
      </c>
      <c r="D49" s="1805" t="s">
        <v>45</v>
      </c>
      <c r="E49" s="940">
        <v>2</v>
      </c>
      <c r="F49" s="941"/>
      <c r="G49" s="938"/>
      <c r="H49" s="942">
        <v>121.9</v>
      </c>
      <c r="I49" s="942">
        <v>8.35</v>
      </c>
      <c r="J49" s="943">
        <v>291.60000000000002</v>
      </c>
      <c r="K49" s="246">
        <v>2939</v>
      </c>
      <c r="L49" s="253">
        <v>208360760</v>
      </c>
      <c r="M49" s="229">
        <v>254</v>
      </c>
      <c r="N49" s="253">
        <v>53856035</v>
      </c>
      <c r="O49" s="229">
        <v>73</v>
      </c>
      <c r="P49" s="398">
        <v>131769604</v>
      </c>
      <c r="Q49" s="246">
        <v>3266</v>
      </c>
      <c r="R49" s="398">
        <v>393986399</v>
      </c>
      <c r="S49" s="246">
        <v>42468</v>
      </c>
      <c r="T49" s="944">
        <v>6.8000000000000005E-2</v>
      </c>
      <c r="U49" s="945">
        <f t="shared" si="0"/>
        <v>7.6904963737402285E-2</v>
      </c>
      <c r="V49" s="256">
        <v>3266</v>
      </c>
      <c r="W49" s="256">
        <v>201</v>
      </c>
      <c r="X49" s="256">
        <v>515</v>
      </c>
      <c r="Y49" s="230">
        <v>448</v>
      </c>
      <c r="Z49" s="945">
        <v>0.25510948905109487</v>
      </c>
      <c r="AA49" s="221">
        <v>0.89987752602571958</v>
      </c>
      <c r="AB49" s="221">
        <v>0.52885267239897793</v>
      </c>
      <c r="AC49" s="221">
        <f t="shared" si="1"/>
        <v>0.47114732760102207</v>
      </c>
      <c r="AD49" s="980">
        <v>208360760</v>
      </c>
      <c r="AE49" s="946">
        <v>53856035</v>
      </c>
      <c r="AF49" s="980">
        <v>131769604</v>
      </c>
      <c r="AG49" s="981">
        <f t="shared" si="2"/>
        <v>393986399</v>
      </c>
      <c r="AH49" s="982">
        <v>121992.5</v>
      </c>
      <c r="AI49" s="211">
        <v>55550</v>
      </c>
      <c r="AJ49" s="211">
        <v>76513.399999999994</v>
      </c>
      <c r="AK49" s="980">
        <v>63900</v>
      </c>
      <c r="AL49" s="224">
        <v>22</v>
      </c>
      <c r="AM49" s="406">
        <v>47</v>
      </c>
      <c r="AN49" s="224">
        <v>18</v>
      </c>
      <c r="AO49" s="229">
        <v>1959.7</v>
      </c>
      <c r="AP49" s="230">
        <v>1961</v>
      </c>
      <c r="AQ49" s="246"/>
      <c r="AR49" s="221">
        <v>0.745</v>
      </c>
      <c r="AS49" s="221">
        <v>1.7999999999999999E-2</v>
      </c>
      <c r="AT49" s="944">
        <v>0.23400000000000001</v>
      </c>
      <c r="AU49" s="945">
        <v>3.0000000000000001E-3</v>
      </c>
      <c r="AV49" s="221">
        <v>3.0000000000000001E-3</v>
      </c>
      <c r="AW49" s="944">
        <v>0</v>
      </c>
      <c r="AX49" s="949">
        <v>0.63</v>
      </c>
    </row>
    <row r="50" spans="1:50" x14ac:dyDescent="0.25">
      <c r="A50" s="952">
        <v>540089</v>
      </c>
      <c r="B50" s="1803" t="s">
        <v>411</v>
      </c>
      <c r="C50" s="1803" t="s">
        <v>412</v>
      </c>
      <c r="D50" s="1803" t="s">
        <v>107</v>
      </c>
      <c r="E50" s="954">
        <v>2</v>
      </c>
      <c r="F50" s="955">
        <v>44</v>
      </c>
      <c r="G50" s="128">
        <v>0.114285714286</v>
      </c>
      <c r="H50" s="956">
        <v>0.02</v>
      </c>
      <c r="I50" s="956">
        <v>0.03</v>
      </c>
      <c r="J50" s="957">
        <v>0.6100000000000001</v>
      </c>
      <c r="K50" s="121">
        <v>110</v>
      </c>
      <c r="L50" s="127">
        <v>3339316</v>
      </c>
      <c r="M50" s="142">
        <v>3</v>
      </c>
      <c r="N50" s="127">
        <v>156100</v>
      </c>
      <c r="O50" s="142">
        <v>4</v>
      </c>
      <c r="P50" s="384">
        <v>403697</v>
      </c>
      <c r="Q50" s="121">
        <v>117</v>
      </c>
      <c r="R50" s="384">
        <v>3899113</v>
      </c>
      <c r="S50" s="121">
        <v>493</v>
      </c>
      <c r="T50" s="958">
        <v>0.20699999999999999</v>
      </c>
      <c r="U50" s="959">
        <f t="shared" si="0"/>
        <v>0.23732251521298176</v>
      </c>
      <c r="V50" s="142">
        <v>117</v>
      </c>
      <c r="W50" s="142">
        <v>70</v>
      </c>
      <c r="X50" s="142">
        <v>0</v>
      </c>
      <c r="Y50" s="143">
        <v>9</v>
      </c>
      <c r="Z50" s="959">
        <v>0.16190476190476191</v>
      </c>
      <c r="AA50" s="392">
        <v>0.94017094017094016</v>
      </c>
      <c r="AB50" s="388">
        <v>0.85642965464196597</v>
      </c>
      <c r="AC50" s="960">
        <f t="shared" si="1"/>
        <v>0.14357034535803403</v>
      </c>
      <c r="AD50" s="384">
        <v>3339316</v>
      </c>
      <c r="AE50" s="961">
        <v>156100</v>
      </c>
      <c r="AF50" s="384">
        <v>403697</v>
      </c>
      <c r="AG50" s="962">
        <f t="shared" si="2"/>
        <v>3899113</v>
      </c>
      <c r="AH50" s="387">
        <v>32784.9</v>
      </c>
      <c r="AI50" s="135">
        <v>24100</v>
      </c>
      <c r="AJ50" s="135">
        <v>30014.799999999999</v>
      </c>
      <c r="AK50" s="963">
        <v>23800</v>
      </c>
      <c r="AL50" s="121">
        <v>3</v>
      </c>
      <c r="AM50" s="143">
        <v>1</v>
      </c>
      <c r="AN50" s="121">
        <v>0</v>
      </c>
      <c r="AO50" s="142">
        <v>1949.7</v>
      </c>
      <c r="AP50" s="143">
        <v>1945</v>
      </c>
      <c r="AQ50" s="121" t="s">
        <v>1654</v>
      </c>
      <c r="AR50" s="388">
        <v>0.85199999999999998</v>
      </c>
      <c r="AS50" s="388">
        <v>0</v>
      </c>
      <c r="AT50" s="958">
        <v>0.13900000000000001</v>
      </c>
      <c r="AU50" s="959">
        <v>8.9999999999999993E-3</v>
      </c>
      <c r="AV50" s="388">
        <v>8.9999999999999993E-3</v>
      </c>
      <c r="AW50" s="958">
        <v>0</v>
      </c>
      <c r="AX50" s="391">
        <v>0.69099999999999995</v>
      </c>
    </row>
    <row r="51" spans="1:50" x14ac:dyDescent="0.25">
      <c r="A51" s="921">
        <v>540088</v>
      </c>
      <c r="B51" s="1804" t="s">
        <v>419</v>
      </c>
      <c r="C51" s="1804" t="s">
        <v>412</v>
      </c>
      <c r="D51" s="1804" t="s">
        <v>170</v>
      </c>
      <c r="E51" s="923">
        <v>2</v>
      </c>
      <c r="F51" s="924">
        <v>8422</v>
      </c>
      <c r="G51" s="173">
        <v>3.0074167711200001E-2</v>
      </c>
      <c r="H51" s="925">
        <v>264.69</v>
      </c>
      <c r="I51" s="925">
        <v>3.52</v>
      </c>
      <c r="J51" s="926">
        <v>377.53</v>
      </c>
      <c r="K51" s="678">
        <v>2406</v>
      </c>
      <c r="L51" s="250">
        <v>82796244</v>
      </c>
      <c r="M51" s="469">
        <v>79</v>
      </c>
      <c r="N51" s="250">
        <v>6542456</v>
      </c>
      <c r="O51" s="469">
        <v>78</v>
      </c>
      <c r="P51" s="459">
        <v>32051451</v>
      </c>
      <c r="Q51" s="678">
        <v>2563</v>
      </c>
      <c r="R51" s="459">
        <v>121390151</v>
      </c>
      <c r="S51" s="678">
        <v>11035</v>
      </c>
      <c r="T51" s="927">
        <v>0.22500000000000001</v>
      </c>
      <c r="U51" s="928">
        <f t="shared" si="0"/>
        <v>0.23226098776619847</v>
      </c>
      <c r="V51" s="458">
        <v>2563</v>
      </c>
      <c r="W51" s="469">
        <v>68</v>
      </c>
      <c r="X51" s="469">
        <v>85</v>
      </c>
      <c r="Y51" s="680">
        <v>102</v>
      </c>
      <c r="Z51" s="936">
        <v>0.41166666666666668</v>
      </c>
      <c r="AA51" s="552">
        <v>0.93874365977370267</v>
      </c>
      <c r="AB51" s="935">
        <v>0.68206722965522959</v>
      </c>
      <c r="AC51" s="935">
        <f t="shared" si="1"/>
        <v>0.31793277034477041</v>
      </c>
      <c r="AD51" s="459">
        <v>82796244</v>
      </c>
      <c r="AE51" s="929">
        <v>6542456</v>
      </c>
      <c r="AF51" s="459">
        <v>32051451</v>
      </c>
      <c r="AG51" s="930">
        <f t="shared" si="2"/>
        <v>121390151</v>
      </c>
      <c r="AH51" s="931">
        <v>47382.6</v>
      </c>
      <c r="AI51" s="932">
        <v>25433</v>
      </c>
      <c r="AJ51" s="932">
        <v>34305.599999999999</v>
      </c>
      <c r="AK51" s="933">
        <v>24615</v>
      </c>
      <c r="AL51" s="456">
        <v>6</v>
      </c>
      <c r="AM51" s="934">
        <v>55</v>
      </c>
      <c r="AN51" s="678">
        <v>2</v>
      </c>
      <c r="AO51" s="469">
        <v>1977.4</v>
      </c>
      <c r="AP51" s="680">
        <v>1979</v>
      </c>
      <c r="AQ51" s="678" t="s">
        <v>1655</v>
      </c>
      <c r="AR51" s="935">
        <v>0.56599999999999995</v>
      </c>
      <c r="AS51" s="935">
        <v>8.9999999999999993E-3</v>
      </c>
      <c r="AT51" s="950">
        <v>0.34499999999999997</v>
      </c>
      <c r="AU51" s="928">
        <v>0.08</v>
      </c>
      <c r="AV51" s="935">
        <v>0.05</v>
      </c>
      <c r="AW51" s="927">
        <v>4.0000000000000001E-3</v>
      </c>
      <c r="AX51" s="937">
        <v>0.85099999999999998</v>
      </c>
    </row>
    <row r="52" spans="1:50" x14ac:dyDescent="0.25">
      <c r="A52" s="952">
        <v>540090</v>
      </c>
      <c r="B52" s="1803" t="s">
        <v>426</v>
      </c>
      <c r="C52" s="1803" t="s">
        <v>412</v>
      </c>
      <c r="D52" s="1803" t="s">
        <v>107</v>
      </c>
      <c r="E52" s="954">
        <v>2</v>
      </c>
      <c r="F52" s="955">
        <v>52</v>
      </c>
      <c r="G52" s="128">
        <v>0.146892655367</v>
      </c>
      <c r="H52" s="956">
        <v>0.85</v>
      </c>
      <c r="I52" s="956">
        <v>0.02</v>
      </c>
      <c r="J52" s="957">
        <v>2.09</v>
      </c>
      <c r="K52" s="121">
        <v>39</v>
      </c>
      <c r="L52" s="127">
        <v>816650</v>
      </c>
      <c r="M52" s="142">
        <v>4</v>
      </c>
      <c r="N52" s="127">
        <v>223500</v>
      </c>
      <c r="O52" s="142">
        <v>0</v>
      </c>
      <c r="P52" s="384">
        <v>0</v>
      </c>
      <c r="Q52" s="121">
        <v>43</v>
      </c>
      <c r="R52" s="384">
        <v>1040150</v>
      </c>
      <c r="S52" s="121">
        <v>393</v>
      </c>
      <c r="T52" s="958">
        <v>0.14499999999999999</v>
      </c>
      <c r="U52" s="959">
        <f t="shared" si="0"/>
        <v>0.10941475826972011</v>
      </c>
      <c r="V52" s="142">
        <v>43</v>
      </c>
      <c r="W52" s="142">
        <v>3</v>
      </c>
      <c r="X52" s="142">
        <v>0</v>
      </c>
      <c r="Y52" s="143">
        <v>1</v>
      </c>
      <c r="Z52" s="1202">
        <v>0.33333333333333331</v>
      </c>
      <c r="AA52" s="392">
        <v>0.90697674418604646</v>
      </c>
      <c r="AB52" s="388">
        <v>0.78512714512329951</v>
      </c>
      <c r="AC52" s="960">
        <f t="shared" si="1"/>
        <v>0.21487285487670049</v>
      </c>
      <c r="AD52" s="384">
        <v>816650</v>
      </c>
      <c r="AE52" s="961">
        <v>223500</v>
      </c>
      <c r="AF52" s="384">
        <v>0</v>
      </c>
      <c r="AG52" s="962">
        <f t="shared" si="2"/>
        <v>1040150</v>
      </c>
      <c r="AH52" s="387">
        <v>24080.2</v>
      </c>
      <c r="AI52" s="135">
        <v>17800</v>
      </c>
      <c r="AJ52" s="135">
        <v>20965.400000000001</v>
      </c>
      <c r="AK52" s="963">
        <v>16800</v>
      </c>
      <c r="AL52" s="121">
        <v>0</v>
      </c>
      <c r="AM52" s="143">
        <v>0</v>
      </c>
      <c r="AN52" s="121">
        <v>0</v>
      </c>
      <c r="AO52" s="142">
        <v>1948.8</v>
      </c>
      <c r="AP52" s="143">
        <v>1952</v>
      </c>
      <c r="AQ52" s="121" t="s">
        <v>1654</v>
      </c>
      <c r="AR52" s="388">
        <v>0.88400000000000001</v>
      </c>
      <c r="AS52" s="388">
        <v>0</v>
      </c>
      <c r="AT52" s="958">
        <v>9.2999999999999999E-2</v>
      </c>
      <c r="AU52" s="959">
        <v>2.3E-2</v>
      </c>
      <c r="AV52" s="388">
        <v>2.3E-2</v>
      </c>
      <c r="AW52" s="958">
        <v>0</v>
      </c>
      <c r="AX52" s="391">
        <v>0.51300000000000001</v>
      </c>
    </row>
    <row r="53" spans="1:50" x14ac:dyDescent="0.25">
      <c r="A53" s="938"/>
      <c r="B53" s="1805"/>
      <c r="C53" s="1805" t="s">
        <v>412</v>
      </c>
      <c r="D53" s="1805" t="s">
        <v>45</v>
      </c>
      <c r="E53" s="940">
        <v>2</v>
      </c>
      <c r="F53" s="941"/>
      <c r="G53" s="938"/>
      <c r="H53" s="942">
        <v>265.56</v>
      </c>
      <c r="I53" s="942">
        <v>3.57</v>
      </c>
      <c r="J53" s="943">
        <v>380.23</v>
      </c>
      <c r="K53" s="246">
        <v>2555</v>
      </c>
      <c r="L53" s="253">
        <v>86952210</v>
      </c>
      <c r="M53" s="229">
        <v>86</v>
      </c>
      <c r="N53" s="253">
        <v>6922056</v>
      </c>
      <c r="O53" s="229">
        <v>82</v>
      </c>
      <c r="P53" s="398">
        <v>32455148</v>
      </c>
      <c r="Q53" s="246">
        <v>2723</v>
      </c>
      <c r="R53" s="398">
        <v>126329414</v>
      </c>
      <c r="S53" s="246">
        <v>11921</v>
      </c>
      <c r="T53" s="944">
        <v>0.222</v>
      </c>
      <c r="U53" s="945">
        <f t="shared" si="0"/>
        <v>0.22842043452730476</v>
      </c>
      <c r="V53" s="256">
        <v>2723</v>
      </c>
      <c r="W53" s="256">
        <v>141</v>
      </c>
      <c r="X53" s="229">
        <v>85</v>
      </c>
      <c r="Y53" s="230">
        <v>112</v>
      </c>
      <c r="Z53" s="948">
        <v>0.40015723270440251</v>
      </c>
      <c r="AA53" s="263">
        <v>0.93830334190231357</v>
      </c>
      <c r="AB53" s="221">
        <v>0.68829742216646395</v>
      </c>
      <c r="AC53" s="221">
        <f t="shared" si="1"/>
        <v>0.31170257783353605</v>
      </c>
      <c r="AD53" s="398">
        <v>86952210</v>
      </c>
      <c r="AE53" s="946">
        <v>6922056</v>
      </c>
      <c r="AF53" s="398">
        <v>32455148</v>
      </c>
      <c r="AG53" s="947">
        <f t="shared" si="2"/>
        <v>126329414</v>
      </c>
      <c r="AH53" s="946">
        <v>46390.8</v>
      </c>
      <c r="AI53" s="253">
        <v>25200</v>
      </c>
      <c r="AJ53" s="253">
        <v>40262.1</v>
      </c>
      <c r="AK53" s="398">
        <v>31600</v>
      </c>
      <c r="AL53" s="224">
        <v>9</v>
      </c>
      <c r="AM53" s="406">
        <v>56</v>
      </c>
      <c r="AN53" s="246">
        <v>2</v>
      </c>
      <c r="AO53" s="229">
        <v>1975.6</v>
      </c>
      <c r="AP53" s="230">
        <v>1978</v>
      </c>
      <c r="AQ53" s="246"/>
      <c r="AR53" s="221">
        <v>0.58299999999999996</v>
      </c>
      <c r="AS53" s="221">
        <v>8.0000000000000002E-3</v>
      </c>
      <c r="AT53" s="951">
        <v>0.33300000000000002</v>
      </c>
      <c r="AU53" s="945">
        <v>7.5999999999999998E-2</v>
      </c>
      <c r="AV53" s="221">
        <v>4.7E-2</v>
      </c>
      <c r="AW53" s="944">
        <v>3.0000000000000001E-3</v>
      </c>
      <c r="AX53" s="949">
        <v>0.83899999999999997</v>
      </c>
    </row>
    <row r="54" spans="1:50" x14ac:dyDescent="0.25">
      <c r="A54" s="952">
        <v>540092</v>
      </c>
      <c r="B54" s="1803" t="s">
        <v>435</v>
      </c>
      <c r="C54" s="1803" t="s">
        <v>436</v>
      </c>
      <c r="D54" s="1803" t="s">
        <v>107</v>
      </c>
      <c r="E54" s="954">
        <v>2</v>
      </c>
      <c r="F54" s="955">
        <v>39</v>
      </c>
      <c r="G54" s="128">
        <v>8.9449541284399997E-2</v>
      </c>
      <c r="H54" s="956">
        <v>0</v>
      </c>
      <c r="I54" s="956">
        <v>0.01</v>
      </c>
      <c r="J54" s="957">
        <v>1.21</v>
      </c>
      <c r="K54" s="121">
        <v>45</v>
      </c>
      <c r="L54" s="127">
        <v>5456260</v>
      </c>
      <c r="M54" s="142">
        <v>20</v>
      </c>
      <c r="N54" s="127">
        <v>3687300</v>
      </c>
      <c r="O54" s="142">
        <v>3</v>
      </c>
      <c r="P54" s="384">
        <v>44810453</v>
      </c>
      <c r="Q54" s="121">
        <v>68</v>
      </c>
      <c r="R54" s="384">
        <v>53954013</v>
      </c>
      <c r="S54" s="121">
        <v>560</v>
      </c>
      <c r="T54" s="958">
        <v>5.7000000000000002E-2</v>
      </c>
      <c r="U54" s="959">
        <f t="shared" si="0"/>
        <v>0.12142857142857143</v>
      </c>
      <c r="V54" s="142">
        <v>68</v>
      </c>
      <c r="W54" s="142">
        <v>1</v>
      </c>
      <c r="X54" s="142">
        <v>10</v>
      </c>
      <c r="Y54" s="143">
        <v>18</v>
      </c>
      <c r="Z54" s="1202">
        <v>0.4358974358974359</v>
      </c>
      <c r="AA54" s="388">
        <v>0.66176470588235292</v>
      </c>
      <c r="AB54" s="388">
        <v>0.10112797355777781</v>
      </c>
      <c r="AC54" s="149">
        <f t="shared" si="1"/>
        <v>0.89887202644222219</v>
      </c>
      <c r="AD54" s="384">
        <v>5456260</v>
      </c>
      <c r="AE54" s="961">
        <v>3687300</v>
      </c>
      <c r="AF54" s="384">
        <v>44810453</v>
      </c>
      <c r="AG54" s="962">
        <f t="shared" si="2"/>
        <v>53954013</v>
      </c>
      <c r="AH54" s="452">
        <v>793166.4</v>
      </c>
      <c r="AI54" s="135">
        <v>33500</v>
      </c>
      <c r="AJ54" s="134">
        <v>120868</v>
      </c>
      <c r="AK54" s="963">
        <v>38400</v>
      </c>
      <c r="AL54" s="121">
        <v>3</v>
      </c>
      <c r="AM54" s="143">
        <v>0</v>
      </c>
      <c r="AN54" s="121">
        <v>0</v>
      </c>
      <c r="AO54" s="142">
        <v>1978.8</v>
      </c>
      <c r="AP54" s="143">
        <v>1986</v>
      </c>
      <c r="AQ54" s="121" t="s">
        <v>1656</v>
      </c>
      <c r="AR54" s="388">
        <v>0.26500000000000001</v>
      </c>
      <c r="AS54" s="388">
        <v>5.8999999999999997E-2</v>
      </c>
      <c r="AT54" s="1124">
        <v>0.63200000000000001</v>
      </c>
      <c r="AU54" s="959">
        <v>4.3999999999999997E-2</v>
      </c>
      <c r="AV54" s="388">
        <v>1.4999999999999999E-2</v>
      </c>
      <c r="AW54" s="958">
        <v>0</v>
      </c>
      <c r="AX54" s="391">
        <v>0.68899999999999995</v>
      </c>
    </row>
    <row r="55" spans="1:50" x14ac:dyDescent="0.25">
      <c r="A55" s="952">
        <v>545535</v>
      </c>
      <c r="B55" s="1803" t="s">
        <v>445</v>
      </c>
      <c r="C55" s="1803" t="s">
        <v>436</v>
      </c>
      <c r="D55" s="1803" t="s">
        <v>107</v>
      </c>
      <c r="E55" s="954">
        <v>2</v>
      </c>
      <c r="F55" s="955">
        <v>16</v>
      </c>
      <c r="G55" s="128">
        <v>2.0253164556999999E-2</v>
      </c>
      <c r="H55" s="956">
        <v>0</v>
      </c>
      <c r="I55" s="956">
        <v>0</v>
      </c>
      <c r="J55" s="957">
        <v>2.84</v>
      </c>
      <c r="K55" s="121">
        <v>1</v>
      </c>
      <c r="L55" s="127">
        <v>163500</v>
      </c>
      <c r="M55" s="142">
        <v>3</v>
      </c>
      <c r="N55" s="127">
        <v>1600926</v>
      </c>
      <c r="O55" s="142">
        <v>0</v>
      </c>
      <c r="P55" s="384">
        <v>0</v>
      </c>
      <c r="Q55" s="121">
        <v>4</v>
      </c>
      <c r="R55" s="384">
        <v>1764426</v>
      </c>
      <c r="S55" s="121">
        <v>841</v>
      </c>
      <c r="T55" s="958">
        <v>4.0000000000000001E-3</v>
      </c>
      <c r="U55" s="959">
        <f t="shared" si="0"/>
        <v>4.7562425683709865E-3</v>
      </c>
      <c r="V55" s="142">
        <v>4</v>
      </c>
      <c r="W55" s="142">
        <v>1</v>
      </c>
      <c r="X55" s="142">
        <v>0</v>
      </c>
      <c r="Y55" s="143">
        <v>0</v>
      </c>
      <c r="Z55" s="959">
        <v>0</v>
      </c>
      <c r="AA55" s="388">
        <v>0.25</v>
      </c>
      <c r="AB55" s="388">
        <v>9.2664696620884071E-2</v>
      </c>
      <c r="AC55" s="149">
        <f t="shared" si="1"/>
        <v>0.90733530337911594</v>
      </c>
      <c r="AD55" s="384">
        <v>163500</v>
      </c>
      <c r="AE55" s="961">
        <v>1600926</v>
      </c>
      <c r="AF55" s="384">
        <v>0</v>
      </c>
      <c r="AG55" s="962">
        <f t="shared" si="2"/>
        <v>1764426</v>
      </c>
      <c r="AH55" s="452">
        <v>439531.5</v>
      </c>
      <c r="AI55" s="134">
        <v>131200</v>
      </c>
      <c r="AJ55" s="134">
        <v>157600</v>
      </c>
      <c r="AK55" s="979">
        <v>157600</v>
      </c>
      <c r="AL55" s="121">
        <v>3</v>
      </c>
      <c r="AM55" s="143">
        <v>0</v>
      </c>
      <c r="AN55" s="121">
        <v>0</v>
      </c>
      <c r="AO55" s="142">
        <v>1989.3</v>
      </c>
      <c r="AP55" s="143">
        <v>1988</v>
      </c>
      <c r="AQ55" s="121" t="s">
        <v>1657</v>
      </c>
      <c r="AR55" s="388">
        <v>0.25</v>
      </c>
      <c r="AS55" s="388">
        <v>0</v>
      </c>
      <c r="AT55" s="1124">
        <v>0.75</v>
      </c>
      <c r="AU55" s="959">
        <v>0</v>
      </c>
      <c r="AV55" s="388">
        <v>0</v>
      </c>
      <c r="AW55" s="958">
        <v>0</v>
      </c>
      <c r="AX55" s="391">
        <v>1</v>
      </c>
    </row>
    <row r="56" spans="1:50" x14ac:dyDescent="0.25">
      <c r="A56" s="921">
        <v>545536</v>
      </c>
      <c r="B56" s="1804" t="s">
        <v>450</v>
      </c>
      <c r="C56" s="1804" t="s">
        <v>436</v>
      </c>
      <c r="D56" s="1804" t="s">
        <v>170</v>
      </c>
      <c r="E56" s="923">
        <v>2</v>
      </c>
      <c r="F56" s="924">
        <v>3652</v>
      </c>
      <c r="G56" s="173">
        <v>1.26359349104E-2</v>
      </c>
      <c r="H56" s="925">
        <v>52.44</v>
      </c>
      <c r="I56" s="925">
        <v>64.040000000000006</v>
      </c>
      <c r="J56" s="926">
        <v>228.97</v>
      </c>
      <c r="K56" s="678">
        <v>4761</v>
      </c>
      <c r="L56" s="250">
        <v>167448397</v>
      </c>
      <c r="M56" s="469">
        <v>361</v>
      </c>
      <c r="N56" s="250">
        <v>41199798</v>
      </c>
      <c r="O56" s="469">
        <v>125</v>
      </c>
      <c r="P56" s="459">
        <v>55881596</v>
      </c>
      <c r="Q56" s="678">
        <v>5247</v>
      </c>
      <c r="R56" s="459">
        <v>264529791</v>
      </c>
      <c r="S56" s="678">
        <v>16417</v>
      </c>
      <c r="T56" s="927">
        <v>0.32100000000000001</v>
      </c>
      <c r="U56" s="928">
        <f t="shared" si="0"/>
        <v>0.31960772370104162</v>
      </c>
      <c r="V56" s="458">
        <v>5247</v>
      </c>
      <c r="W56" s="458">
        <v>954</v>
      </c>
      <c r="X56" s="458">
        <v>810</v>
      </c>
      <c r="Y56" s="680">
        <v>900</v>
      </c>
      <c r="Z56" s="936">
        <v>0.35944798301486203</v>
      </c>
      <c r="AA56" s="552">
        <v>0.90737564322469988</v>
      </c>
      <c r="AB56" s="935">
        <v>0.63300392884671353</v>
      </c>
      <c r="AC56" s="935">
        <f t="shared" si="1"/>
        <v>0.36699607115328647</v>
      </c>
      <c r="AD56" s="983">
        <v>167448397</v>
      </c>
      <c r="AE56" s="929">
        <v>41199798</v>
      </c>
      <c r="AF56" s="459">
        <v>55881596</v>
      </c>
      <c r="AG56" s="930">
        <f t="shared" si="2"/>
        <v>264529791</v>
      </c>
      <c r="AH56" s="931">
        <v>51115.3</v>
      </c>
      <c r="AI56" s="932">
        <v>29200</v>
      </c>
      <c r="AJ56" s="932">
        <v>35692.699999999997</v>
      </c>
      <c r="AK56" s="933">
        <v>27800</v>
      </c>
      <c r="AL56" s="456">
        <v>11</v>
      </c>
      <c r="AM56" s="934">
        <v>105</v>
      </c>
      <c r="AN56" s="678">
        <v>0</v>
      </c>
      <c r="AO56" s="469">
        <v>1961.5</v>
      </c>
      <c r="AP56" s="680">
        <v>1970</v>
      </c>
      <c r="AQ56" s="678" t="s">
        <v>1658</v>
      </c>
      <c r="AR56" s="935">
        <v>0.47099999999999997</v>
      </c>
      <c r="AS56" s="935">
        <v>7.1999999999999995E-2</v>
      </c>
      <c r="AT56" s="950">
        <v>0.38400000000000001</v>
      </c>
      <c r="AU56" s="928">
        <v>7.2999999999999995E-2</v>
      </c>
      <c r="AV56" s="935">
        <v>5.6000000000000001E-2</v>
      </c>
      <c r="AW56" s="927">
        <v>8.0000000000000002E-3</v>
      </c>
      <c r="AX56" s="937">
        <v>0.73699999999999999</v>
      </c>
    </row>
    <row r="57" spans="1:50" x14ac:dyDescent="0.25">
      <c r="A57" s="952">
        <v>545537</v>
      </c>
      <c r="B57" s="1803" t="s">
        <v>456</v>
      </c>
      <c r="C57" s="1803" t="s">
        <v>436</v>
      </c>
      <c r="D57" s="1803" t="s">
        <v>107</v>
      </c>
      <c r="E57" s="954">
        <v>2</v>
      </c>
      <c r="F57" s="955">
        <v>67</v>
      </c>
      <c r="G57" s="128">
        <v>9.0909090909100002E-2</v>
      </c>
      <c r="H57" s="956">
        <v>0</v>
      </c>
      <c r="I57" s="956">
        <v>0.01</v>
      </c>
      <c r="J57" s="957">
        <v>2.37</v>
      </c>
      <c r="K57" s="121">
        <v>108</v>
      </c>
      <c r="L57" s="127">
        <v>5143925</v>
      </c>
      <c r="M57" s="142">
        <v>48</v>
      </c>
      <c r="N57" s="127">
        <v>3836900</v>
      </c>
      <c r="O57" s="142">
        <v>8</v>
      </c>
      <c r="P57" s="384">
        <v>1933229</v>
      </c>
      <c r="Q57" s="121">
        <v>164</v>
      </c>
      <c r="R57" s="384">
        <v>10914054</v>
      </c>
      <c r="S57" s="121">
        <v>390</v>
      </c>
      <c r="T57" s="958">
        <v>0.36699999999999999</v>
      </c>
      <c r="U57" s="959">
        <f t="shared" si="0"/>
        <v>0.42051282051282052</v>
      </c>
      <c r="V57" s="142">
        <v>164</v>
      </c>
      <c r="W57" s="142">
        <v>0</v>
      </c>
      <c r="X57" s="142">
        <v>20</v>
      </c>
      <c r="Y57" s="143">
        <v>26</v>
      </c>
      <c r="Z57" s="959">
        <v>0.2156862745098039</v>
      </c>
      <c r="AA57" s="388">
        <v>0.65853658536585369</v>
      </c>
      <c r="AB57" s="388">
        <v>0.47131203492304508</v>
      </c>
      <c r="AC57" s="960">
        <f t="shared" si="1"/>
        <v>0.52868796507695492</v>
      </c>
      <c r="AD57" s="384">
        <v>5143925</v>
      </c>
      <c r="AE57" s="961">
        <v>3836900</v>
      </c>
      <c r="AF57" s="384">
        <v>1933229</v>
      </c>
      <c r="AG57" s="962">
        <f t="shared" si="2"/>
        <v>10914054</v>
      </c>
      <c r="AH57" s="387">
        <v>67199.7</v>
      </c>
      <c r="AI57" s="134">
        <v>51900</v>
      </c>
      <c r="AJ57" s="135">
        <v>48179.7</v>
      </c>
      <c r="AK57" s="963">
        <v>43500</v>
      </c>
      <c r="AL57" s="121">
        <v>2</v>
      </c>
      <c r="AM57" s="143">
        <v>5</v>
      </c>
      <c r="AN57" s="121">
        <v>0</v>
      </c>
      <c r="AO57" s="142">
        <v>1954.8</v>
      </c>
      <c r="AP57" s="143">
        <v>1949</v>
      </c>
      <c r="AQ57" s="121" t="s">
        <v>1659</v>
      </c>
      <c r="AR57" s="388">
        <v>0.68899999999999995</v>
      </c>
      <c r="AS57" s="388">
        <v>0.03</v>
      </c>
      <c r="AT57" s="958">
        <v>0.24399999999999999</v>
      </c>
      <c r="AU57" s="959">
        <v>3.6999999999999998E-2</v>
      </c>
      <c r="AV57" s="388">
        <v>1.7999999999999999E-2</v>
      </c>
      <c r="AW57" s="958">
        <v>1.7999999999999999E-2</v>
      </c>
      <c r="AX57" s="391">
        <v>0.78700000000000003</v>
      </c>
    </row>
    <row r="58" spans="1:50" x14ac:dyDescent="0.25">
      <c r="A58" s="952">
        <v>540095</v>
      </c>
      <c r="B58" s="1803" t="s">
        <v>463</v>
      </c>
      <c r="C58" s="1803" t="s">
        <v>436</v>
      </c>
      <c r="D58" s="1803" t="s">
        <v>107</v>
      </c>
      <c r="E58" s="954">
        <v>2</v>
      </c>
      <c r="F58" s="955">
        <v>11</v>
      </c>
      <c r="G58" s="128">
        <v>5.1162790697700002E-2</v>
      </c>
      <c r="H58" s="956">
        <v>0</v>
      </c>
      <c r="I58" s="956">
        <v>0</v>
      </c>
      <c r="J58" s="957">
        <v>0</v>
      </c>
      <c r="K58" s="121">
        <v>30</v>
      </c>
      <c r="L58" s="127">
        <v>4203800</v>
      </c>
      <c r="M58" s="142">
        <v>0</v>
      </c>
      <c r="N58" s="127">
        <v>0</v>
      </c>
      <c r="O58" s="142">
        <v>0</v>
      </c>
      <c r="P58" s="384">
        <v>0</v>
      </c>
      <c r="Q58" s="121">
        <v>30</v>
      </c>
      <c r="R58" s="384">
        <v>4203800</v>
      </c>
      <c r="S58" s="121">
        <v>148</v>
      </c>
      <c r="T58" s="958">
        <v>0.155</v>
      </c>
      <c r="U58" s="959">
        <f t="shared" si="0"/>
        <v>0.20270270270270271</v>
      </c>
      <c r="V58" s="142">
        <v>30</v>
      </c>
      <c r="W58" s="142">
        <v>5</v>
      </c>
      <c r="X58" s="142">
        <v>0</v>
      </c>
      <c r="Y58" s="143">
        <v>16</v>
      </c>
      <c r="Z58" s="959">
        <v>0</v>
      </c>
      <c r="AA58" s="392">
        <v>1</v>
      </c>
      <c r="AB58" s="392">
        <v>1</v>
      </c>
      <c r="AC58" s="960">
        <f t="shared" si="1"/>
        <v>0</v>
      </c>
      <c r="AD58" s="384">
        <v>4203800</v>
      </c>
      <c r="AE58" s="961">
        <v>0</v>
      </c>
      <c r="AF58" s="384">
        <v>0</v>
      </c>
      <c r="AG58" s="962">
        <f t="shared" si="2"/>
        <v>4203800</v>
      </c>
      <c r="AH58" s="452">
        <v>143123.29999999999</v>
      </c>
      <c r="AI58" s="134">
        <v>144100</v>
      </c>
      <c r="AJ58" s="134">
        <v>143123.29999999999</v>
      </c>
      <c r="AK58" s="979">
        <v>144100</v>
      </c>
      <c r="AL58" s="121">
        <v>0</v>
      </c>
      <c r="AM58" s="143">
        <v>0</v>
      </c>
      <c r="AN58" s="121">
        <v>0</v>
      </c>
      <c r="AO58" s="142">
        <v>1968.4</v>
      </c>
      <c r="AP58" s="143">
        <v>1951</v>
      </c>
      <c r="AQ58" s="121" t="s">
        <v>1660</v>
      </c>
      <c r="AR58" s="388">
        <v>0.56699999999999995</v>
      </c>
      <c r="AS58" s="388">
        <v>0</v>
      </c>
      <c r="AT58" s="1124">
        <v>0.433</v>
      </c>
      <c r="AU58" s="959">
        <v>0</v>
      </c>
      <c r="AV58" s="388">
        <v>0</v>
      </c>
      <c r="AW58" s="958">
        <v>0</v>
      </c>
      <c r="AX58" s="391">
        <v>0.96699999999999997</v>
      </c>
    </row>
    <row r="59" spans="1:50" x14ac:dyDescent="0.25">
      <c r="A59" s="952">
        <v>545539</v>
      </c>
      <c r="B59" s="1803" t="s">
        <v>466</v>
      </c>
      <c r="C59" s="1803" t="s">
        <v>436</v>
      </c>
      <c r="D59" s="1803" t="s">
        <v>107</v>
      </c>
      <c r="E59" s="954">
        <v>2</v>
      </c>
      <c r="F59" s="955">
        <v>5</v>
      </c>
      <c r="G59" s="128">
        <v>2.3148148148100001E-2</v>
      </c>
      <c r="H59" s="956">
        <v>0</v>
      </c>
      <c r="I59" s="956">
        <v>0</v>
      </c>
      <c r="J59" s="957">
        <v>0</v>
      </c>
      <c r="K59" s="121">
        <v>13</v>
      </c>
      <c r="L59" s="127">
        <v>309200</v>
      </c>
      <c r="M59" s="142">
        <v>5</v>
      </c>
      <c r="N59" s="127">
        <v>89700</v>
      </c>
      <c r="O59" s="142">
        <v>0</v>
      </c>
      <c r="P59" s="384">
        <v>0</v>
      </c>
      <c r="Q59" s="121">
        <v>18</v>
      </c>
      <c r="R59" s="384">
        <v>398900</v>
      </c>
      <c r="S59" s="121">
        <v>220</v>
      </c>
      <c r="T59" s="958">
        <v>4.1000000000000002E-2</v>
      </c>
      <c r="U59" s="959">
        <f t="shared" si="0"/>
        <v>8.1818181818181818E-2</v>
      </c>
      <c r="V59" s="142">
        <v>18</v>
      </c>
      <c r="W59" s="142">
        <v>0</v>
      </c>
      <c r="X59" s="142">
        <v>1</v>
      </c>
      <c r="Y59" s="143">
        <v>4</v>
      </c>
      <c r="Z59" s="959">
        <v>0</v>
      </c>
      <c r="AA59" s="388">
        <v>0.72222222222222221</v>
      </c>
      <c r="AB59" s="388">
        <v>0.77513161193281521</v>
      </c>
      <c r="AC59" s="960">
        <f t="shared" si="1"/>
        <v>0.22486838806718479</v>
      </c>
      <c r="AD59" s="384">
        <v>309200</v>
      </c>
      <c r="AE59" s="961">
        <v>89700</v>
      </c>
      <c r="AF59" s="384">
        <v>0</v>
      </c>
      <c r="AG59" s="962">
        <f t="shared" si="2"/>
        <v>398900</v>
      </c>
      <c r="AH59" s="387">
        <v>22588.9</v>
      </c>
      <c r="AI59" s="135">
        <v>21000</v>
      </c>
      <c r="AJ59" s="135">
        <v>24407.7</v>
      </c>
      <c r="AK59" s="963">
        <v>21400</v>
      </c>
      <c r="AL59" s="121">
        <v>0</v>
      </c>
      <c r="AM59" s="143">
        <v>0</v>
      </c>
      <c r="AN59" s="121">
        <v>0</v>
      </c>
      <c r="AO59" s="142">
        <v>1944.9</v>
      </c>
      <c r="AP59" s="686">
        <v>1931.5</v>
      </c>
      <c r="AQ59" s="121" t="s">
        <v>1661</v>
      </c>
      <c r="AR59" s="388">
        <v>0.83299999999999996</v>
      </c>
      <c r="AS59" s="388">
        <v>0</v>
      </c>
      <c r="AT59" s="958">
        <v>0.16700000000000001</v>
      </c>
      <c r="AU59" s="959">
        <v>0</v>
      </c>
      <c r="AV59" s="388">
        <v>0</v>
      </c>
      <c r="AW59" s="958">
        <v>0</v>
      </c>
      <c r="AX59" s="153">
        <v>0.46200000000000002</v>
      </c>
    </row>
    <row r="60" spans="1:50" x14ac:dyDescent="0.25">
      <c r="A60" s="938"/>
      <c r="B60" s="1805"/>
      <c r="C60" s="1805" t="s">
        <v>436</v>
      </c>
      <c r="D60" s="1805" t="s">
        <v>45</v>
      </c>
      <c r="E60" s="940">
        <v>2</v>
      </c>
      <c r="F60" s="941"/>
      <c r="G60" s="938"/>
      <c r="H60" s="942">
        <v>52.44</v>
      </c>
      <c r="I60" s="942">
        <v>64.060000000000016</v>
      </c>
      <c r="J60" s="943">
        <v>235.39</v>
      </c>
      <c r="K60" s="246">
        <v>4958</v>
      </c>
      <c r="L60" s="253">
        <v>182725082</v>
      </c>
      <c r="M60" s="229">
        <v>437</v>
      </c>
      <c r="N60" s="253">
        <v>50414624</v>
      </c>
      <c r="O60" s="229">
        <v>136</v>
      </c>
      <c r="P60" s="398">
        <v>102625278</v>
      </c>
      <c r="Q60" s="246">
        <v>5531</v>
      </c>
      <c r="R60" s="398">
        <v>335764984</v>
      </c>
      <c r="S60" s="246">
        <v>18576</v>
      </c>
      <c r="T60" s="944">
        <v>0.29499999999999998</v>
      </c>
      <c r="U60" s="945">
        <f t="shared" si="0"/>
        <v>0.29774978466838931</v>
      </c>
      <c r="V60" s="256">
        <v>5531</v>
      </c>
      <c r="W60" s="256">
        <v>961</v>
      </c>
      <c r="X60" s="256">
        <v>841</v>
      </c>
      <c r="Y60" s="230">
        <v>964</v>
      </c>
      <c r="Z60" s="948">
        <v>0.35390273804658767</v>
      </c>
      <c r="AA60" s="221">
        <v>0.89640209726993314</v>
      </c>
      <c r="AB60" s="221">
        <v>0.54420529449848765</v>
      </c>
      <c r="AC60" s="221">
        <f t="shared" si="1"/>
        <v>0.45579470550151235</v>
      </c>
      <c r="AD60" s="980">
        <v>182725082</v>
      </c>
      <c r="AE60" s="946">
        <v>50414624</v>
      </c>
      <c r="AF60" s="398">
        <v>102625278</v>
      </c>
      <c r="AG60" s="947">
        <f t="shared" si="2"/>
        <v>335764984</v>
      </c>
      <c r="AH60" s="946">
        <v>61467.9</v>
      </c>
      <c r="AI60" s="253">
        <v>29850</v>
      </c>
      <c r="AJ60" s="253">
        <v>44231</v>
      </c>
      <c r="AK60" s="398">
        <v>34700</v>
      </c>
      <c r="AL60" s="224">
        <v>19</v>
      </c>
      <c r="AM60" s="406">
        <v>110</v>
      </c>
      <c r="AN60" s="246">
        <v>0</v>
      </c>
      <c r="AO60" s="229">
        <v>1961.5</v>
      </c>
      <c r="AP60" s="230">
        <v>1970</v>
      </c>
      <c r="AQ60" s="246"/>
      <c r="AR60" s="221">
        <v>0.47599999999999998</v>
      </c>
      <c r="AS60" s="221">
        <v>7.0000000000000007E-2</v>
      </c>
      <c r="AT60" s="951">
        <v>0.38300000000000001</v>
      </c>
      <c r="AU60" s="945">
        <v>7.0999999999999994E-2</v>
      </c>
      <c r="AV60" s="221">
        <v>5.3999999999999999E-2</v>
      </c>
      <c r="AW60" s="944">
        <v>8.0000000000000002E-3</v>
      </c>
      <c r="AX60" s="949">
        <v>0.73899999999999999</v>
      </c>
    </row>
    <row r="61" spans="1:50" x14ac:dyDescent="0.25">
      <c r="A61" s="952">
        <v>540247</v>
      </c>
      <c r="B61" s="1803" t="s">
        <v>476</v>
      </c>
      <c r="C61" s="1803" t="s">
        <v>477</v>
      </c>
      <c r="D61" s="1803" t="s">
        <v>107</v>
      </c>
      <c r="E61" s="954">
        <v>2</v>
      </c>
      <c r="F61" s="955">
        <v>249</v>
      </c>
      <c r="G61" s="149">
        <v>0.313997477932</v>
      </c>
      <c r="H61" s="956">
        <v>0</v>
      </c>
      <c r="I61" s="956">
        <v>0.05</v>
      </c>
      <c r="J61" s="957">
        <v>1.1399999999999999</v>
      </c>
      <c r="K61" s="121">
        <v>194</v>
      </c>
      <c r="L61" s="127">
        <v>8342332</v>
      </c>
      <c r="M61" s="142">
        <v>5</v>
      </c>
      <c r="N61" s="127">
        <v>145200</v>
      </c>
      <c r="O61" s="142">
        <v>11</v>
      </c>
      <c r="P61" s="384">
        <v>535941</v>
      </c>
      <c r="Q61" s="121">
        <v>210</v>
      </c>
      <c r="R61" s="384">
        <v>9023473</v>
      </c>
      <c r="S61" s="121">
        <v>354</v>
      </c>
      <c r="T61" s="958">
        <v>0.77700000000000002</v>
      </c>
      <c r="U61" s="959">
        <f t="shared" si="0"/>
        <v>0.59322033898305082</v>
      </c>
      <c r="V61" s="142">
        <v>210</v>
      </c>
      <c r="W61" s="142">
        <v>25</v>
      </c>
      <c r="X61" s="142">
        <v>4</v>
      </c>
      <c r="Y61" s="143">
        <v>3</v>
      </c>
      <c r="Z61" s="1202">
        <v>0.37566137566137559</v>
      </c>
      <c r="AA61" s="392">
        <v>0.92380952380952386</v>
      </c>
      <c r="AB61" s="392">
        <v>0.92451454113067111</v>
      </c>
      <c r="AC61" s="960">
        <f t="shared" si="1"/>
        <v>7.5485458869328892E-2</v>
      </c>
      <c r="AD61" s="384">
        <v>8342332</v>
      </c>
      <c r="AE61" s="961">
        <v>145200</v>
      </c>
      <c r="AF61" s="384">
        <v>535941</v>
      </c>
      <c r="AG61" s="962">
        <f t="shared" si="2"/>
        <v>9023473</v>
      </c>
      <c r="AH61" s="387">
        <v>43385.5</v>
      </c>
      <c r="AI61" s="135">
        <v>30000</v>
      </c>
      <c r="AJ61" s="135">
        <v>43321.3</v>
      </c>
      <c r="AK61" s="963">
        <v>29300</v>
      </c>
      <c r="AL61" s="121">
        <v>1</v>
      </c>
      <c r="AM61" s="143">
        <v>7</v>
      </c>
      <c r="AN61" s="121">
        <v>0</v>
      </c>
      <c r="AO61" s="142">
        <v>1966.6</v>
      </c>
      <c r="AP61" s="143">
        <v>1978</v>
      </c>
      <c r="AQ61" s="121" t="s">
        <v>1662</v>
      </c>
      <c r="AR61" s="388">
        <v>0.39700000000000002</v>
      </c>
      <c r="AS61" s="388">
        <v>0</v>
      </c>
      <c r="AT61" s="1124">
        <v>0.45500000000000002</v>
      </c>
      <c r="AU61" s="1202">
        <v>0.14799999999999999</v>
      </c>
      <c r="AV61" s="392">
        <v>0.129</v>
      </c>
      <c r="AW61" s="958">
        <v>0</v>
      </c>
      <c r="AX61" s="391">
        <v>0.60799999999999998</v>
      </c>
    </row>
    <row r="62" spans="1:50" x14ac:dyDescent="0.25">
      <c r="A62" s="952">
        <v>540251</v>
      </c>
      <c r="B62" s="1803" t="s">
        <v>484</v>
      </c>
      <c r="C62" s="1803" t="s">
        <v>477</v>
      </c>
      <c r="D62" s="1803" t="s">
        <v>107</v>
      </c>
      <c r="E62" s="954">
        <v>2</v>
      </c>
      <c r="F62" s="955">
        <v>121</v>
      </c>
      <c r="G62" s="149">
        <v>0.406040268456</v>
      </c>
      <c r="H62" s="956">
        <v>0</v>
      </c>
      <c r="I62" s="956">
        <v>0</v>
      </c>
      <c r="J62" s="957">
        <v>0.68</v>
      </c>
      <c r="K62" s="121">
        <v>114</v>
      </c>
      <c r="L62" s="127">
        <v>2647716</v>
      </c>
      <c r="M62" s="142">
        <v>18</v>
      </c>
      <c r="N62" s="127">
        <v>913950</v>
      </c>
      <c r="O62" s="142">
        <v>2</v>
      </c>
      <c r="P62" s="384">
        <v>186500</v>
      </c>
      <c r="Q62" s="121">
        <v>134</v>
      </c>
      <c r="R62" s="384">
        <v>3748166</v>
      </c>
      <c r="S62" s="121">
        <v>167</v>
      </c>
      <c r="T62" s="958">
        <v>0.91600000000000004</v>
      </c>
      <c r="U62" s="959">
        <f t="shared" si="0"/>
        <v>0.80239520958083832</v>
      </c>
      <c r="V62" s="142">
        <v>134</v>
      </c>
      <c r="W62" s="142">
        <v>0</v>
      </c>
      <c r="X62" s="142">
        <v>0</v>
      </c>
      <c r="Y62" s="143">
        <v>0</v>
      </c>
      <c r="Z62" s="1202">
        <v>0.4336283185840708</v>
      </c>
      <c r="AA62" s="388">
        <v>0.85074626865671643</v>
      </c>
      <c r="AB62" s="388">
        <v>0.70640307819877779</v>
      </c>
      <c r="AC62" s="960">
        <f t="shared" si="1"/>
        <v>0.29359692180122221</v>
      </c>
      <c r="AD62" s="384">
        <v>2647716</v>
      </c>
      <c r="AE62" s="961">
        <v>913950</v>
      </c>
      <c r="AF62" s="384">
        <v>186500</v>
      </c>
      <c r="AG62" s="962">
        <f t="shared" si="2"/>
        <v>3748166</v>
      </c>
      <c r="AH62" s="387">
        <v>28508.1</v>
      </c>
      <c r="AI62" s="135">
        <v>22400</v>
      </c>
      <c r="AJ62" s="135">
        <v>23300.1</v>
      </c>
      <c r="AK62" s="963">
        <v>20600</v>
      </c>
      <c r="AL62" s="121">
        <v>0</v>
      </c>
      <c r="AM62" s="143">
        <v>3</v>
      </c>
      <c r="AN62" s="121">
        <v>0</v>
      </c>
      <c r="AO62" s="142">
        <v>1952.5</v>
      </c>
      <c r="AP62" s="143">
        <v>1950</v>
      </c>
      <c r="AQ62" s="121" t="s">
        <v>1663</v>
      </c>
      <c r="AR62" s="388">
        <v>0.67900000000000005</v>
      </c>
      <c r="AS62" s="388">
        <v>0</v>
      </c>
      <c r="AT62" s="1124">
        <v>0.26</v>
      </c>
      <c r="AU62" s="959">
        <v>6.0999999999999999E-2</v>
      </c>
      <c r="AV62" s="388">
        <v>6.0999999999999999E-2</v>
      </c>
      <c r="AW62" s="958">
        <v>0</v>
      </c>
      <c r="AX62" s="153">
        <v>0.46500000000000002</v>
      </c>
    </row>
    <row r="63" spans="1:50" x14ac:dyDescent="0.25">
      <c r="A63" s="952">
        <v>540113</v>
      </c>
      <c r="B63" s="1803" t="s">
        <v>490</v>
      </c>
      <c r="C63" s="1803" t="s">
        <v>477</v>
      </c>
      <c r="D63" s="1803" t="s">
        <v>107</v>
      </c>
      <c r="E63" s="954">
        <v>2</v>
      </c>
      <c r="F63" s="955">
        <v>31</v>
      </c>
      <c r="G63" s="128">
        <v>0.129166666667</v>
      </c>
      <c r="H63" s="956">
        <v>0</v>
      </c>
      <c r="I63" s="956">
        <v>0</v>
      </c>
      <c r="J63" s="957">
        <v>0.5</v>
      </c>
      <c r="K63" s="121">
        <v>29</v>
      </c>
      <c r="L63" s="127">
        <v>695800</v>
      </c>
      <c r="M63" s="142">
        <v>0</v>
      </c>
      <c r="N63" s="127">
        <v>0</v>
      </c>
      <c r="O63" s="142">
        <v>4</v>
      </c>
      <c r="P63" s="384">
        <v>226800</v>
      </c>
      <c r="Q63" s="121">
        <v>33</v>
      </c>
      <c r="R63" s="384">
        <v>922600</v>
      </c>
      <c r="S63" s="121">
        <v>83</v>
      </c>
      <c r="T63" s="958">
        <v>0.373</v>
      </c>
      <c r="U63" s="959">
        <f t="shared" si="0"/>
        <v>0.39759036144578314</v>
      </c>
      <c r="V63" s="142">
        <v>33</v>
      </c>
      <c r="W63" s="142">
        <v>3</v>
      </c>
      <c r="X63" s="142">
        <v>1</v>
      </c>
      <c r="Y63" s="143">
        <v>1</v>
      </c>
      <c r="Z63" s="959">
        <v>6.8965517241379309E-2</v>
      </c>
      <c r="AA63" s="388">
        <v>0.87878787878787878</v>
      </c>
      <c r="AB63" s="388">
        <v>0.75417298937784527</v>
      </c>
      <c r="AC63" s="960">
        <f t="shared" si="1"/>
        <v>0.24582701062215473</v>
      </c>
      <c r="AD63" s="384">
        <v>695800</v>
      </c>
      <c r="AE63" s="961">
        <v>0</v>
      </c>
      <c r="AF63" s="384">
        <v>226800</v>
      </c>
      <c r="AG63" s="962">
        <f t="shared" si="2"/>
        <v>922600</v>
      </c>
      <c r="AH63" s="387">
        <v>28530.3</v>
      </c>
      <c r="AI63" s="135">
        <v>22500</v>
      </c>
      <c r="AJ63" s="135">
        <v>24506.9</v>
      </c>
      <c r="AK63" s="963">
        <v>22400</v>
      </c>
      <c r="AL63" s="121">
        <v>1</v>
      </c>
      <c r="AM63" s="143">
        <v>2</v>
      </c>
      <c r="AN63" s="121">
        <v>0</v>
      </c>
      <c r="AO63" s="142">
        <v>1940</v>
      </c>
      <c r="AP63" s="686">
        <v>1930</v>
      </c>
      <c r="AQ63" s="121" t="s">
        <v>1664</v>
      </c>
      <c r="AR63" s="388">
        <v>0.75800000000000001</v>
      </c>
      <c r="AS63" s="388">
        <v>0</v>
      </c>
      <c r="AT63" s="958">
        <v>0.24199999999999999</v>
      </c>
      <c r="AU63" s="959">
        <v>0</v>
      </c>
      <c r="AV63" s="388">
        <v>0</v>
      </c>
      <c r="AW63" s="958">
        <v>0</v>
      </c>
      <c r="AX63" s="391">
        <v>0.621</v>
      </c>
    </row>
    <row r="64" spans="1:50" x14ac:dyDescent="0.25">
      <c r="A64" s="952">
        <v>540248</v>
      </c>
      <c r="B64" s="1803" t="s">
        <v>495</v>
      </c>
      <c r="C64" s="1803" t="s">
        <v>477</v>
      </c>
      <c r="D64" s="1803" t="s">
        <v>107</v>
      </c>
      <c r="E64" s="954">
        <v>2</v>
      </c>
      <c r="F64" s="955">
        <v>76</v>
      </c>
      <c r="G64" s="149">
        <v>0.20320855615</v>
      </c>
      <c r="H64" s="956">
        <v>0</v>
      </c>
      <c r="I64" s="956">
        <v>0.01</v>
      </c>
      <c r="J64" s="957">
        <v>0.27</v>
      </c>
      <c r="K64" s="121">
        <v>101</v>
      </c>
      <c r="L64" s="127">
        <v>3528750</v>
      </c>
      <c r="M64" s="142">
        <v>5</v>
      </c>
      <c r="N64" s="127">
        <v>134700</v>
      </c>
      <c r="O64" s="142">
        <v>2</v>
      </c>
      <c r="P64" s="384">
        <v>3999400</v>
      </c>
      <c r="Q64" s="121">
        <v>108</v>
      </c>
      <c r="R64" s="384">
        <v>7662850</v>
      </c>
      <c r="S64" s="121">
        <v>597</v>
      </c>
      <c r="T64" s="958">
        <v>0.218</v>
      </c>
      <c r="U64" s="959">
        <f t="shared" si="0"/>
        <v>0.18090452261306533</v>
      </c>
      <c r="V64" s="142">
        <v>108</v>
      </c>
      <c r="W64" s="142">
        <v>12</v>
      </c>
      <c r="X64" s="142">
        <v>6</v>
      </c>
      <c r="Y64" s="143">
        <v>11</v>
      </c>
      <c r="Z64" s="1202">
        <v>0.49494949494949497</v>
      </c>
      <c r="AA64" s="392">
        <v>0.93518518518518523</v>
      </c>
      <c r="AB64" s="388">
        <v>0.46050098853559701</v>
      </c>
      <c r="AC64" s="960">
        <f t="shared" si="1"/>
        <v>0.53949901146440293</v>
      </c>
      <c r="AD64" s="384">
        <v>3528750</v>
      </c>
      <c r="AE64" s="961">
        <v>134700</v>
      </c>
      <c r="AF64" s="384">
        <v>3999400</v>
      </c>
      <c r="AG64" s="962">
        <f t="shared" si="2"/>
        <v>7662850</v>
      </c>
      <c r="AH64" s="387">
        <v>38209.199999999997</v>
      </c>
      <c r="AI64" s="135">
        <v>24700</v>
      </c>
      <c r="AJ64" s="135">
        <v>36725.9</v>
      </c>
      <c r="AK64" s="963">
        <v>24050</v>
      </c>
      <c r="AL64" s="121">
        <v>0</v>
      </c>
      <c r="AM64" s="143">
        <v>1</v>
      </c>
      <c r="AN64" s="121">
        <v>0</v>
      </c>
      <c r="AO64" s="142">
        <v>1970.8</v>
      </c>
      <c r="AP64" s="143">
        <v>1977</v>
      </c>
      <c r="AQ64" s="121" t="s">
        <v>1662</v>
      </c>
      <c r="AR64" s="388">
        <v>0.43</v>
      </c>
      <c r="AS64" s="388">
        <v>5.2999999999999999E-2</v>
      </c>
      <c r="AT64" s="1124">
        <v>0.34200000000000003</v>
      </c>
      <c r="AU64" s="1202">
        <v>0.17499999999999999</v>
      </c>
      <c r="AV64" s="392">
        <v>0.17499999999999999</v>
      </c>
      <c r="AW64" s="958">
        <v>0</v>
      </c>
      <c r="AX64" s="153">
        <v>0.44600000000000001</v>
      </c>
    </row>
    <row r="65" spans="1:50" x14ac:dyDescent="0.25">
      <c r="A65" s="921">
        <v>540112</v>
      </c>
      <c r="B65" s="1804" t="s">
        <v>501</v>
      </c>
      <c r="C65" s="1804" t="s">
        <v>477</v>
      </c>
      <c r="D65" s="1804" t="s">
        <v>170</v>
      </c>
      <c r="E65" s="923">
        <v>2</v>
      </c>
      <c r="F65" s="984">
        <v>19997</v>
      </c>
      <c r="G65" s="173">
        <v>7.13617871672E-2</v>
      </c>
      <c r="H65" s="925">
        <v>83.43</v>
      </c>
      <c r="I65" s="925">
        <v>5.77</v>
      </c>
      <c r="J65" s="926">
        <v>314.85000000000002</v>
      </c>
      <c r="K65" s="678">
        <v>834</v>
      </c>
      <c r="L65" s="250">
        <v>37517268</v>
      </c>
      <c r="M65" s="469">
        <v>28</v>
      </c>
      <c r="N65" s="250">
        <v>3263841</v>
      </c>
      <c r="O65" s="469">
        <v>16</v>
      </c>
      <c r="P65" s="459">
        <v>893300</v>
      </c>
      <c r="Q65" s="678">
        <v>878</v>
      </c>
      <c r="R65" s="459">
        <v>41674409</v>
      </c>
      <c r="S65" s="678">
        <v>10685</v>
      </c>
      <c r="T65" s="927">
        <v>0.114</v>
      </c>
      <c r="U65" s="928">
        <f t="shared" si="0"/>
        <v>8.2171268132896588E-2</v>
      </c>
      <c r="V65" s="469">
        <v>878</v>
      </c>
      <c r="W65" s="469">
        <v>89</v>
      </c>
      <c r="X65" s="469">
        <v>20</v>
      </c>
      <c r="Y65" s="680">
        <v>76</v>
      </c>
      <c r="Z65" s="936">
        <v>0.46209386281588449</v>
      </c>
      <c r="AA65" s="552">
        <v>0.94988610478359914</v>
      </c>
      <c r="AB65" s="935">
        <v>0.90024715167526426</v>
      </c>
      <c r="AC65" s="935">
        <f t="shared" si="1"/>
        <v>9.9752848324735743E-2</v>
      </c>
      <c r="AD65" s="459">
        <v>37517268</v>
      </c>
      <c r="AE65" s="929">
        <v>3263841</v>
      </c>
      <c r="AF65" s="459">
        <v>893300</v>
      </c>
      <c r="AG65" s="930">
        <f t="shared" si="2"/>
        <v>41674409</v>
      </c>
      <c r="AH65" s="931">
        <v>51393</v>
      </c>
      <c r="AI65" s="932">
        <v>28000</v>
      </c>
      <c r="AJ65" s="932">
        <v>45216.3</v>
      </c>
      <c r="AK65" s="933">
        <v>26920</v>
      </c>
      <c r="AL65" s="678">
        <v>0</v>
      </c>
      <c r="AM65" s="934">
        <v>14</v>
      </c>
      <c r="AN65" s="678">
        <v>6</v>
      </c>
      <c r="AO65" s="469">
        <v>1974.5</v>
      </c>
      <c r="AP65" s="680">
        <v>1983</v>
      </c>
      <c r="AQ65" s="678" t="s">
        <v>1665</v>
      </c>
      <c r="AR65" s="935">
        <v>0.38300000000000001</v>
      </c>
      <c r="AS65" s="935">
        <v>1.7000000000000001E-2</v>
      </c>
      <c r="AT65" s="950">
        <v>0.439</v>
      </c>
      <c r="AU65" s="936">
        <v>0.161</v>
      </c>
      <c r="AV65" s="552">
        <v>0.15</v>
      </c>
      <c r="AW65" s="927">
        <v>0</v>
      </c>
      <c r="AX65" s="937">
        <v>0.71599999999999997</v>
      </c>
    </row>
    <row r="66" spans="1:50" x14ac:dyDescent="0.25">
      <c r="A66" s="952">
        <v>540249</v>
      </c>
      <c r="B66" s="1803" t="s">
        <v>507</v>
      </c>
      <c r="C66" s="1803" t="s">
        <v>477</v>
      </c>
      <c r="D66" s="1803" t="s">
        <v>107</v>
      </c>
      <c r="E66" s="954">
        <v>2</v>
      </c>
      <c r="F66" s="955">
        <v>186</v>
      </c>
      <c r="G66" s="149">
        <v>0.223289315726</v>
      </c>
      <c r="H66" s="956">
        <v>0</v>
      </c>
      <c r="I66" s="956">
        <v>0</v>
      </c>
      <c r="J66" s="957">
        <v>2.79</v>
      </c>
      <c r="K66" s="121">
        <v>69</v>
      </c>
      <c r="L66" s="127">
        <v>4405560</v>
      </c>
      <c r="M66" s="142">
        <v>0</v>
      </c>
      <c r="N66" s="127">
        <v>0</v>
      </c>
      <c r="O66" s="142">
        <v>2</v>
      </c>
      <c r="P66" s="384">
        <v>5550000</v>
      </c>
      <c r="Q66" s="121">
        <v>71</v>
      </c>
      <c r="R66" s="384">
        <v>9955560</v>
      </c>
      <c r="S66" s="121">
        <v>745</v>
      </c>
      <c r="T66" s="958">
        <v>9.8000000000000004E-2</v>
      </c>
      <c r="U66" s="959">
        <f t="shared" si="0"/>
        <v>9.5302013422818799E-2</v>
      </c>
      <c r="V66" s="142">
        <v>71</v>
      </c>
      <c r="W66" s="142">
        <v>0</v>
      </c>
      <c r="X66" s="142">
        <v>7</v>
      </c>
      <c r="Y66" s="143">
        <v>5</v>
      </c>
      <c r="Z66" s="959">
        <v>0.20289855072463769</v>
      </c>
      <c r="AA66" s="392">
        <v>0.971830985915493</v>
      </c>
      <c r="AB66" s="388">
        <v>0.44252257030242398</v>
      </c>
      <c r="AC66" s="960">
        <f t="shared" si="1"/>
        <v>0.55747742969757597</v>
      </c>
      <c r="AD66" s="384">
        <v>4405560</v>
      </c>
      <c r="AE66" s="961">
        <v>0</v>
      </c>
      <c r="AF66" s="384">
        <v>5550000</v>
      </c>
      <c r="AG66" s="962">
        <f t="shared" si="2"/>
        <v>9955560</v>
      </c>
      <c r="AH66" s="387">
        <v>64122</v>
      </c>
      <c r="AI66" s="134">
        <v>61150</v>
      </c>
      <c r="AJ66" s="134">
        <v>62378</v>
      </c>
      <c r="AK66" s="979">
        <v>60400</v>
      </c>
      <c r="AL66" s="121">
        <v>0</v>
      </c>
      <c r="AM66" s="143">
        <v>1</v>
      </c>
      <c r="AN66" s="121">
        <v>0</v>
      </c>
      <c r="AO66" s="142">
        <v>1979.8</v>
      </c>
      <c r="AP66" s="143">
        <v>1980</v>
      </c>
      <c r="AQ66" s="121" t="s">
        <v>1666</v>
      </c>
      <c r="AR66" s="388">
        <v>0.4</v>
      </c>
      <c r="AS66" s="388">
        <v>0.1</v>
      </c>
      <c r="AT66" s="1124">
        <v>0.48699999999999999</v>
      </c>
      <c r="AU66" s="959">
        <v>1.2999999999999999E-2</v>
      </c>
      <c r="AV66" s="388">
        <v>1.2999999999999999E-2</v>
      </c>
      <c r="AW66" s="958">
        <v>0</v>
      </c>
      <c r="AX66" s="391">
        <v>0.88400000000000001</v>
      </c>
    </row>
    <row r="67" spans="1:50" x14ac:dyDescent="0.25">
      <c r="A67" s="952">
        <v>540250</v>
      </c>
      <c r="B67" s="1803" t="s">
        <v>512</v>
      </c>
      <c r="C67" s="1803" t="s">
        <v>477</v>
      </c>
      <c r="D67" s="1803" t="s">
        <v>107</v>
      </c>
      <c r="E67" s="954">
        <v>2</v>
      </c>
      <c r="F67" s="955">
        <v>583</v>
      </c>
      <c r="G67" s="149">
        <v>0.29489124936799999</v>
      </c>
      <c r="H67" s="956">
        <v>0</v>
      </c>
      <c r="I67" s="956">
        <v>0.18</v>
      </c>
      <c r="J67" s="957">
        <v>7.83</v>
      </c>
      <c r="K67" s="121">
        <v>64</v>
      </c>
      <c r="L67" s="127">
        <v>2619290</v>
      </c>
      <c r="M67" s="142">
        <v>4</v>
      </c>
      <c r="N67" s="127">
        <v>816800</v>
      </c>
      <c r="O67" s="142">
        <v>1</v>
      </c>
      <c r="P67" s="384">
        <v>1475300</v>
      </c>
      <c r="Q67" s="121">
        <v>69</v>
      </c>
      <c r="R67" s="384">
        <v>4911390</v>
      </c>
      <c r="S67" s="121">
        <v>2288</v>
      </c>
      <c r="T67" s="958">
        <v>3.4000000000000002E-2</v>
      </c>
      <c r="U67" s="959">
        <f t="shared" si="0"/>
        <v>3.0157342657342656E-2</v>
      </c>
      <c r="V67" s="142">
        <v>69</v>
      </c>
      <c r="W67" s="142">
        <v>0</v>
      </c>
      <c r="X67" s="142">
        <v>2</v>
      </c>
      <c r="Y67" s="143">
        <v>2</v>
      </c>
      <c r="Z67" s="959">
        <v>0.29508196721311469</v>
      </c>
      <c r="AA67" s="392">
        <v>0.92753623188405798</v>
      </c>
      <c r="AB67" s="388">
        <v>0.53330930754837225</v>
      </c>
      <c r="AC67" s="960">
        <f t="shared" si="1"/>
        <v>0.46669069245162775</v>
      </c>
      <c r="AD67" s="384">
        <v>2619290</v>
      </c>
      <c r="AE67" s="961">
        <v>816800</v>
      </c>
      <c r="AF67" s="384">
        <v>1475300</v>
      </c>
      <c r="AG67" s="962">
        <f t="shared" si="2"/>
        <v>4911390</v>
      </c>
      <c r="AH67" s="387">
        <v>68934.100000000006</v>
      </c>
      <c r="AI67" s="135">
        <v>31700</v>
      </c>
      <c r="AJ67" s="135">
        <v>42224.2</v>
      </c>
      <c r="AK67" s="963">
        <v>28500</v>
      </c>
      <c r="AL67" s="121">
        <v>3</v>
      </c>
      <c r="AM67" s="143">
        <v>0</v>
      </c>
      <c r="AN67" s="121">
        <v>0</v>
      </c>
      <c r="AO67" s="142">
        <v>1960.8</v>
      </c>
      <c r="AP67" s="143">
        <v>1961.5</v>
      </c>
      <c r="AQ67" s="121" t="s">
        <v>1663</v>
      </c>
      <c r="AR67" s="388">
        <v>0.55700000000000005</v>
      </c>
      <c r="AS67" s="388">
        <v>1.2999999999999999E-2</v>
      </c>
      <c r="AT67" s="1124">
        <v>0.34200000000000003</v>
      </c>
      <c r="AU67" s="959">
        <v>8.8999999999999996E-2</v>
      </c>
      <c r="AV67" s="388">
        <v>8.8999999999999996E-2</v>
      </c>
      <c r="AW67" s="958">
        <v>0</v>
      </c>
      <c r="AX67" s="391">
        <v>0.53100000000000003</v>
      </c>
    </row>
    <row r="68" spans="1:50" x14ac:dyDescent="0.25">
      <c r="A68" s="938"/>
      <c r="B68" s="1805"/>
      <c r="C68" s="1805" t="s">
        <v>477</v>
      </c>
      <c r="D68" s="1805" t="s">
        <v>45</v>
      </c>
      <c r="E68" s="940">
        <v>2</v>
      </c>
      <c r="F68" s="941"/>
      <c r="G68" s="938"/>
      <c r="H68" s="942">
        <v>83.43</v>
      </c>
      <c r="I68" s="942">
        <v>6.0099999999999989</v>
      </c>
      <c r="J68" s="943">
        <v>328.06</v>
      </c>
      <c r="K68" s="246">
        <v>1405</v>
      </c>
      <c r="L68" s="253">
        <v>59756716</v>
      </c>
      <c r="M68" s="229">
        <v>60</v>
      </c>
      <c r="N68" s="253">
        <v>5274491</v>
      </c>
      <c r="O68" s="229">
        <v>38</v>
      </c>
      <c r="P68" s="398">
        <v>12867241</v>
      </c>
      <c r="Q68" s="246">
        <v>1503</v>
      </c>
      <c r="R68" s="398">
        <v>77898448</v>
      </c>
      <c r="S68" s="246">
        <v>14919</v>
      </c>
      <c r="T68" s="944">
        <v>0.13100000000000001</v>
      </c>
      <c r="U68" s="945">
        <f t="shared" si="0"/>
        <v>0.10074401769555601</v>
      </c>
      <c r="V68" s="256">
        <v>1503</v>
      </c>
      <c r="W68" s="256">
        <v>129</v>
      </c>
      <c r="X68" s="229">
        <v>40</v>
      </c>
      <c r="Y68" s="230">
        <v>98</v>
      </c>
      <c r="Z68" s="948">
        <v>0.4219985621854781</v>
      </c>
      <c r="AA68" s="263">
        <v>0.93479707252162303</v>
      </c>
      <c r="AB68" s="221">
        <v>0.76711048209843602</v>
      </c>
      <c r="AC68" s="221">
        <f t="shared" si="1"/>
        <v>0.23288951790156398</v>
      </c>
      <c r="AD68" s="398">
        <v>59756716</v>
      </c>
      <c r="AE68" s="946">
        <v>5274491</v>
      </c>
      <c r="AF68" s="398">
        <v>12867241</v>
      </c>
      <c r="AG68" s="947">
        <f t="shared" si="2"/>
        <v>77898448</v>
      </c>
      <c r="AH68" s="946">
        <v>48516.5</v>
      </c>
      <c r="AI68" s="253">
        <v>28000</v>
      </c>
      <c r="AJ68" s="253">
        <v>58993.1</v>
      </c>
      <c r="AK68" s="398">
        <v>49600</v>
      </c>
      <c r="AL68" s="246">
        <v>5</v>
      </c>
      <c r="AM68" s="406">
        <v>28</v>
      </c>
      <c r="AN68" s="246">
        <v>6</v>
      </c>
      <c r="AO68" s="229">
        <v>1969.9</v>
      </c>
      <c r="AP68" s="230">
        <v>1979</v>
      </c>
      <c r="AQ68" s="246"/>
      <c r="AR68" s="221">
        <v>0.43</v>
      </c>
      <c r="AS68" s="221">
        <v>0.02</v>
      </c>
      <c r="AT68" s="951">
        <v>0.41299999999999998</v>
      </c>
      <c r="AU68" s="948">
        <v>0.13700000000000001</v>
      </c>
      <c r="AV68" s="263">
        <v>0.128</v>
      </c>
      <c r="AW68" s="944">
        <v>0</v>
      </c>
      <c r="AX68" s="949">
        <v>0.65900000000000003</v>
      </c>
    </row>
    <row r="69" spans="1:50" x14ac:dyDescent="0.25">
      <c r="A69" s="952">
        <v>540134</v>
      </c>
      <c r="B69" s="1803" t="s">
        <v>524</v>
      </c>
      <c r="C69" s="1803" t="s">
        <v>525</v>
      </c>
      <c r="D69" s="1803" t="s">
        <v>107</v>
      </c>
      <c r="E69" s="954">
        <v>2</v>
      </c>
      <c r="F69" s="955">
        <v>35</v>
      </c>
      <c r="G69" s="128">
        <v>2.75157232704E-2</v>
      </c>
      <c r="H69" s="956">
        <v>0</v>
      </c>
      <c r="I69" s="956">
        <v>0.24</v>
      </c>
      <c r="J69" s="957">
        <v>3.31</v>
      </c>
      <c r="K69" s="121">
        <v>108</v>
      </c>
      <c r="L69" s="127">
        <v>3266902</v>
      </c>
      <c r="M69" s="142">
        <v>16</v>
      </c>
      <c r="N69" s="127">
        <v>969175</v>
      </c>
      <c r="O69" s="142">
        <v>7</v>
      </c>
      <c r="P69" s="384">
        <v>2974097</v>
      </c>
      <c r="Q69" s="121">
        <v>131</v>
      </c>
      <c r="R69" s="384">
        <v>7210174</v>
      </c>
      <c r="S69" s="121">
        <v>394</v>
      </c>
      <c r="T69" s="958">
        <v>0.44700000000000001</v>
      </c>
      <c r="U69" s="959">
        <f t="shared" si="0"/>
        <v>0.33248730964467005</v>
      </c>
      <c r="V69" s="142">
        <v>131</v>
      </c>
      <c r="W69" s="142">
        <v>53</v>
      </c>
      <c r="X69" s="142">
        <v>10</v>
      </c>
      <c r="Y69" s="143">
        <v>11</v>
      </c>
      <c r="Z69" s="1202">
        <v>0.45283018867924529</v>
      </c>
      <c r="AA69" s="388">
        <v>0.82442748091603058</v>
      </c>
      <c r="AB69" s="388">
        <v>0.4530961388726541</v>
      </c>
      <c r="AC69" s="960">
        <f t="shared" si="1"/>
        <v>0.5469038611273459</v>
      </c>
      <c r="AD69" s="384">
        <v>3266902</v>
      </c>
      <c r="AE69" s="961">
        <v>969175</v>
      </c>
      <c r="AF69" s="384">
        <v>2974097</v>
      </c>
      <c r="AG69" s="962">
        <f t="shared" si="2"/>
        <v>7210174</v>
      </c>
      <c r="AH69" s="387">
        <v>54898.3</v>
      </c>
      <c r="AI69" s="135">
        <v>20200</v>
      </c>
      <c r="AJ69" s="135">
        <v>29978.7</v>
      </c>
      <c r="AK69" s="963">
        <v>14650</v>
      </c>
      <c r="AL69" s="121">
        <v>2</v>
      </c>
      <c r="AM69" s="143">
        <v>4</v>
      </c>
      <c r="AN69" s="121">
        <v>0</v>
      </c>
      <c r="AO69" s="142">
        <v>1972.2</v>
      </c>
      <c r="AP69" s="143">
        <v>1979.5</v>
      </c>
      <c r="AQ69" s="121" t="s">
        <v>1667</v>
      </c>
      <c r="AR69" s="388">
        <v>0.38900000000000001</v>
      </c>
      <c r="AS69" s="388">
        <v>4.5999999999999999E-2</v>
      </c>
      <c r="AT69" s="1124">
        <v>0.48899999999999999</v>
      </c>
      <c r="AU69" s="959">
        <v>7.5999999999999998E-2</v>
      </c>
      <c r="AV69" s="388">
        <v>4.5999999999999999E-2</v>
      </c>
      <c r="AW69" s="958">
        <v>2.3E-2</v>
      </c>
      <c r="AX69" s="391">
        <v>0.61099999999999999</v>
      </c>
    </row>
    <row r="70" spans="1:50" x14ac:dyDescent="0.25">
      <c r="A70" s="952">
        <v>540135</v>
      </c>
      <c r="B70" s="1803" t="s">
        <v>531</v>
      </c>
      <c r="C70" s="1803" t="s">
        <v>525</v>
      </c>
      <c r="D70" s="1803" t="s">
        <v>107</v>
      </c>
      <c r="E70" s="954">
        <v>2</v>
      </c>
      <c r="F70" s="955">
        <v>20</v>
      </c>
      <c r="G70" s="128">
        <v>3.0030030030000002E-2</v>
      </c>
      <c r="H70" s="956">
        <v>0</v>
      </c>
      <c r="I70" s="956">
        <v>7.0000000000000007E-2</v>
      </c>
      <c r="J70" s="957">
        <v>3.54</v>
      </c>
      <c r="K70" s="121">
        <v>52</v>
      </c>
      <c r="L70" s="127">
        <v>2105218</v>
      </c>
      <c r="M70" s="142">
        <v>23</v>
      </c>
      <c r="N70" s="127">
        <v>1909574</v>
      </c>
      <c r="O70" s="142">
        <v>3</v>
      </c>
      <c r="P70" s="384">
        <v>2662418</v>
      </c>
      <c r="Q70" s="121">
        <v>78</v>
      </c>
      <c r="R70" s="384">
        <v>6677210</v>
      </c>
      <c r="S70" s="121">
        <v>371</v>
      </c>
      <c r="T70" s="958">
        <v>0.25900000000000001</v>
      </c>
      <c r="U70" s="959">
        <f t="shared" si="0"/>
        <v>0.21024258760107817</v>
      </c>
      <c r="V70" s="142">
        <v>78</v>
      </c>
      <c r="W70" s="142">
        <v>30</v>
      </c>
      <c r="X70" s="142">
        <v>3</v>
      </c>
      <c r="Y70" s="143">
        <v>7</v>
      </c>
      <c r="Z70" s="1202">
        <v>0.32608695652173908</v>
      </c>
      <c r="AA70" s="388">
        <v>0.66666666666666663</v>
      </c>
      <c r="AB70" s="388">
        <v>0.31528407823027882</v>
      </c>
      <c r="AC70" s="960">
        <f t="shared" si="1"/>
        <v>0.68471592176972118</v>
      </c>
      <c r="AD70" s="384">
        <v>2105218</v>
      </c>
      <c r="AE70" s="961">
        <v>1909574</v>
      </c>
      <c r="AF70" s="384">
        <v>2662418</v>
      </c>
      <c r="AG70" s="962">
        <f t="shared" si="2"/>
        <v>6677210</v>
      </c>
      <c r="AH70" s="387">
        <v>85847.6</v>
      </c>
      <c r="AI70" s="135">
        <v>31150</v>
      </c>
      <c r="AJ70" s="135">
        <v>40871.5</v>
      </c>
      <c r="AK70" s="963">
        <v>28000</v>
      </c>
      <c r="AL70" s="121">
        <v>1</v>
      </c>
      <c r="AM70" s="143">
        <v>3</v>
      </c>
      <c r="AN70" s="121">
        <v>0</v>
      </c>
      <c r="AO70" s="142">
        <v>1967.9</v>
      </c>
      <c r="AP70" s="143">
        <v>1970</v>
      </c>
      <c r="AQ70" s="121" t="s">
        <v>1668</v>
      </c>
      <c r="AR70" s="388">
        <v>0.39700000000000002</v>
      </c>
      <c r="AS70" s="388">
        <v>0</v>
      </c>
      <c r="AT70" s="958">
        <v>0.23100000000000001</v>
      </c>
      <c r="AU70" s="1202">
        <v>0.372</v>
      </c>
      <c r="AV70" s="392">
        <v>0.14099999999999999</v>
      </c>
      <c r="AW70" s="958">
        <v>1.2999999999999999E-2</v>
      </c>
      <c r="AX70" s="153">
        <v>0.28799999999999998</v>
      </c>
    </row>
    <row r="71" spans="1:50" x14ac:dyDescent="0.25">
      <c r="A71" s="952">
        <v>540136</v>
      </c>
      <c r="B71" s="1803" t="s">
        <v>538</v>
      </c>
      <c r="C71" s="1803" t="s">
        <v>525</v>
      </c>
      <c r="D71" s="1803" t="s">
        <v>107</v>
      </c>
      <c r="E71" s="954">
        <v>2</v>
      </c>
      <c r="F71" s="955">
        <v>36</v>
      </c>
      <c r="G71" s="128">
        <v>0.143426294821</v>
      </c>
      <c r="H71" s="956">
        <v>0</v>
      </c>
      <c r="I71" s="956">
        <v>0</v>
      </c>
      <c r="J71" s="957">
        <v>1.07</v>
      </c>
      <c r="K71" s="121">
        <v>67</v>
      </c>
      <c r="L71" s="127">
        <v>2868302</v>
      </c>
      <c r="M71" s="142">
        <v>10</v>
      </c>
      <c r="N71" s="127">
        <v>852139</v>
      </c>
      <c r="O71" s="142">
        <v>3</v>
      </c>
      <c r="P71" s="384">
        <v>512278</v>
      </c>
      <c r="Q71" s="121">
        <v>80</v>
      </c>
      <c r="R71" s="384">
        <v>4232719</v>
      </c>
      <c r="S71" s="121">
        <v>198</v>
      </c>
      <c r="T71" s="958">
        <v>0.42899999999999999</v>
      </c>
      <c r="U71" s="959">
        <f t="shared" si="0"/>
        <v>0.40404040404040403</v>
      </c>
      <c r="V71" s="142">
        <v>80</v>
      </c>
      <c r="W71" s="142">
        <v>0</v>
      </c>
      <c r="X71" s="142">
        <v>0</v>
      </c>
      <c r="Y71" s="143">
        <v>2</v>
      </c>
      <c r="Z71" s="959">
        <v>0.27272727272727271</v>
      </c>
      <c r="AA71" s="388">
        <v>0.83750000000000002</v>
      </c>
      <c r="AB71" s="388">
        <v>0.70623323088120404</v>
      </c>
      <c r="AC71" s="960">
        <f t="shared" si="1"/>
        <v>0.29376676911879596</v>
      </c>
      <c r="AD71" s="384">
        <v>2868302</v>
      </c>
      <c r="AE71" s="961">
        <v>852139</v>
      </c>
      <c r="AF71" s="384">
        <v>512278</v>
      </c>
      <c r="AG71" s="962">
        <f t="shared" si="2"/>
        <v>4232719</v>
      </c>
      <c r="AH71" s="387">
        <v>52485.2</v>
      </c>
      <c r="AI71" s="135">
        <v>36700</v>
      </c>
      <c r="AJ71" s="135">
        <v>42461.2</v>
      </c>
      <c r="AK71" s="963">
        <v>34400</v>
      </c>
      <c r="AL71" s="121">
        <v>0</v>
      </c>
      <c r="AM71" s="143">
        <v>4</v>
      </c>
      <c r="AN71" s="121">
        <v>0</v>
      </c>
      <c r="AO71" s="142">
        <v>1974.3</v>
      </c>
      <c r="AP71" s="143">
        <v>1984.5</v>
      </c>
      <c r="AQ71" s="121" t="s">
        <v>1669</v>
      </c>
      <c r="AR71" s="388">
        <v>0.35</v>
      </c>
      <c r="AS71" s="388">
        <v>0</v>
      </c>
      <c r="AT71" s="1124">
        <v>0.55000000000000004</v>
      </c>
      <c r="AU71" s="959">
        <v>0.1</v>
      </c>
      <c r="AV71" s="388">
        <v>6.3E-2</v>
      </c>
      <c r="AW71" s="958">
        <v>1.2999999999999999E-2</v>
      </c>
      <c r="AX71" s="391">
        <v>0.65700000000000003</v>
      </c>
    </row>
    <row r="72" spans="1:50" x14ac:dyDescent="0.25">
      <c r="A72" s="952">
        <v>545538</v>
      </c>
      <c r="B72" s="1803" t="s">
        <v>543</v>
      </c>
      <c r="C72" s="1803" t="s">
        <v>525</v>
      </c>
      <c r="D72" s="1803" t="s">
        <v>107</v>
      </c>
      <c r="E72" s="954">
        <v>2</v>
      </c>
      <c r="F72" s="955">
        <v>62</v>
      </c>
      <c r="G72" s="128">
        <v>0.17816091953999999</v>
      </c>
      <c r="H72" s="956">
        <v>0</v>
      </c>
      <c r="I72" s="956">
        <v>0</v>
      </c>
      <c r="J72" s="957">
        <v>4.1900000000000004</v>
      </c>
      <c r="K72" s="121">
        <v>45</v>
      </c>
      <c r="L72" s="127">
        <v>1406152</v>
      </c>
      <c r="M72" s="142">
        <v>2</v>
      </c>
      <c r="N72" s="127">
        <v>95000</v>
      </c>
      <c r="O72" s="142">
        <v>4</v>
      </c>
      <c r="P72" s="384">
        <v>6398425</v>
      </c>
      <c r="Q72" s="121">
        <v>51</v>
      </c>
      <c r="R72" s="384">
        <v>7899577</v>
      </c>
      <c r="S72" s="121">
        <v>268</v>
      </c>
      <c r="T72" s="958">
        <v>0.19800000000000001</v>
      </c>
      <c r="U72" s="959">
        <f t="shared" si="0"/>
        <v>0.19029850746268656</v>
      </c>
      <c r="V72" s="142">
        <v>51</v>
      </c>
      <c r="W72" s="142">
        <v>0</v>
      </c>
      <c r="X72" s="142">
        <v>1</v>
      </c>
      <c r="Y72" s="143">
        <v>0</v>
      </c>
      <c r="Z72" s="1202">
        <v>0.42222222222222222</v>
      </c>
      <c r="AA72" s="388">
        <v>0.88235294117647056</v>
      </c>
      <c r="AB72" s="388">
        <v>0.17800345512171101</v>
      </c>
      <c r="AC72" s="149">
        <f t="shared" si="1"/>
        <v>0.82199654487828899</v>
      </c>
      <c r="AD72" s="384">
        <v>1406152</v>
      </c>
      <c r="AE72" s="961">
        <v>95000</v>
      </c>
      <c r="AF72" s="384">
        <v>6398425</v>
      </c>
      <c r="AG72" s="962">
        <f t="shared" si="2"/>
        <v>7899577</v>
      </c>
      <c r="AH72" s="452">
        <v>154664.29999999999</v>
      </c>
      <c r="AI72" s="135">
        <v>28000</v>
      </c>
      <c r="AJ72" s="135">
        <v>30987.8</v>
      </c>
      <c r="AK72" s="963">
        <v>21900</v>
      </c>
      <c r="AL72" s="121">
        <v>3</v>
      </c>
      <c r="AM72" s="143">
        <v>2</v>
      </c>
      <c r="AN72" s="121">
        <v>0</v>
      </c>
      <c r="AO72" s="142">
        <v>1975.7</v>
      </c>
      <c r="AP72" s="143">
        <v>1987.5</v>
      </c>
      <c r="AQ72" s="121" t="s">
        <v>1670</v>
      </c>
      <c r="AR72" s="388">
        <v>0.27500000000000002</v>
      </c>
      <c r="AS72" s="388">
        <v>0.02</v>
      </c>
      <c r="AT72" s="1124">
        <v>0.41199999999999998</v>
      </c>
      <c r="AU72" s="1202">
        <v>0.29399999999999998</v>
      </c>
      <c r="AV72" s="392">
        <v>0.216</v>
      </c>
      <c r="AW72" s="958">
        <v>5.8999999999999997E-2</v>
      </c>
      <c r="AX72" s="153">
        <v>0.46700000000000003</v>
      </c>
    </row>
    <row r="73" spans="1:50" x14ac:dyDescent="0.25">
      <c r="A73" s="921">
        <v>540133</v>
      </c>
      <c r="B73" s="1804" t="s">
        <v>1671</v>
      </c>
      <c r="C73" s="1804" t="s">
        <v>525</v>
      </c>
      <c r="D73" s="1804" t="s">
        <v>170</v>
      </c>
      <c r="E73" s="923">
        <v>2</v>
      </c>
      <c r="F73" s="924">
        <v>3191</v>
      </c>
      <c r="G73" s="173">
        <v>1.1968972941299999E-2</v>
      </c>
      <c r="H73" s="925">
        <v>107.32</v>
      </c>
      <c r="I73" s="925">
        <v>45.49</v>
      </c>
      <c r="J73" s="926">
        <v>289.51</v>
      </c>
      <c r="K73" s="678">
        <v>3189</v>
      </c>
      <c r="L73" s="250">
        <v>92552037</v>
      </c>
      <c r="M73" s="469">
        <v>122</v>
      </c>
      <c r="N73" s="250">
        <v>13443789</v>
      </c>
      <c r="O73" s="469">
        <v>81</v>
      </c>
      <c r="P73" s="459">
        <v>50855706</v>
      </c>
      <c r="Q73" s="678">
        <v>3393</v>
      </c>
      <c r="R73" s="459">
        <v>156851532</v>
      </c>
      <c r="S73" s="678">
        <v>13443</v>
      </c>
      <c r="T73" s="927">
        <v>0.254</v>
      </c>
      <c r="U73" s="928">
        <f t="shared" ref="U73:U136" si="3">Q73/S73</f>
        <v>0.25239901807632226</v>
      </c>
      <c r="V73" s="458">
        <v>3393</v>
      </c>
      <c r="W73" s="458">
        <v>493</v>
      </c>
      <c r="X73" s="458">
        <v>657</v>
      </c>
      <c r="Y73" s="680">
        <v>236</v>
      </c>
      <c r="Z73" s="936">
        <v>0.51122352197281062</v>
      </c>
      <c r="AA73" s="552">
        <v>0.93987621573828473</v>
      </c>
      <c r="AB73" s="935">
        <v>0.59006141553019698</v>
      </c>
      <c r="AC73" s="935">
        <f t="shared" ref="AC73:AC118" si="4">1-AB73</f>
        <v>0.40993858446980302</v>
      </c>
      <c r="AD73" s="459">
        <v>92552037</v>
      </c>
      <c r="AE73" s="929">
        <v>13443789</v>
      </c>
      <c r="AF73" s="459">
        <v>50855706</v>
      </c>
      <c r="AG73" s="930">
        <f t="shared" ref="AG73:AG118" si="5">AD73+AE73+AF73</f>
        <v>156851532</v>
      </c>
      <c r="AH73" s="931">
        <v>45887</v>
      </c>
      <c r="AI73" s="932">
        <v>24900</v>
      </c>
      <c r="AJ73" s="932">
        <v>28989.5</v>
      </c>
      <c r="AK73" s="933">
        <v>23900</v>
      </c>
      <c r="AL73" s="456">
        <v>10</v>
      </c>
      <c r="AM73" s="934">
        <v>63</v>
      </c>
      <c r="AN73" s="678">
        <v>0</v>
      </c>
      <c r="AO73" s="469">
        <v>1996.9</v>
      </c>
      <c r="AP73" s="680">
        <v>1984</v>
      </c>
      <c r="AQ73" s="678" t="s">
        <v>1672</v>
      </c>
      <c r="AR73" s="935">
        <v>0.32800000000000001</v>
      </c>
      <c r="AS73" s="935">
        <v>8.7999999999999995E-2</v>
      </c>
      <c r="AT73" s="950">
        <v>0.41599999999999998</v>
      </c>
      <c r="AU73" s="936">
        <v>0.16800000000000001</v>
      </c>
      <c r="AV73" s="552">
        <v>0.11700000000000001</v>
      </c>
      <c r="AW73" s="927">
        <v>1.6E-2</v>
      </c>
      <c r="AX73" s="937">
        <v>0.63400000000000001</v>
      </c>
    </row>
    <row r="74" spans="1:50" x14ac:dyDescent="0.25">
      <c r="A74" s="952">
        <v>540138</v>
      </c>
      <c r="B74" s="1803" t="s">
        <v>553</v>
      </c>
      <c r="C74" s="1803" t="s">
        <v>525</v>
      </c>
      <c r="D74" s="1803" t="s">
        <v>107</v>
      </c>
      <c r="E74" s="954">
        <v>2</v>
      </c>
      <c r="F74" s="955">
        <v>134</v>
      </c>
      <c r="G74" s="128">
        <v>6.4609450337499999E-2</v>
      </c>
      <c r="H74" s="956">
        <v>0</v>
      </c>
      <c r="I74" s="956">
        <v>0</v>
      </c>
      <c r="J74" s="957">
        <v>4.6100000000000003</v>
      </c>
      <c r="K74" s="121">
        <v>31</v>
      </c>
      <c r="L74" s="127">
        <v>1299623</v>
      </c>
      <c r="M74" s="142">
        <v>5</v>
      </c>
      <c r="N74" s="127">
        <v>14295628</v>
      </c>
      <c r="O74" s="142">
        <v>4</v>
      </c>
      <c r="P74" s="384">
        <v>5147759</v>
      </c>
      <c r="Q74" s="121">
        <v>40</v>
      </c>
      <c r="R74" s="384">
        <v>20743010</v>
      </c>
      <c r="S74" s="121">
        <v>1638</v>
      </c>
      <c r="T74" s="958">
        <v>2.5999999999999999E-2</v>
      </c>
      <c r="U74" s="959">
        <f t="shared" si="3"/>
        <v>2.442002442002442E-2</v>
      </c>
      <c r="V74" s="142">
        <v>40</v>
      </c>
      <c r="W74" s="142">
        <v>3</v>
      </c>
      <c r="X74" s="142">
        <v>0</v>
      </c>
      <c r="Y74" s="143">
        <v>0</v>
      </c>
      <c r="Z74" s="959">
        <v>3.2258064516129031E-2</v>
      </c>
      <c r="AA74" s="388">
        <v>0.77500000000000002</v>
      </c>
      <c r="AB74" s="388">
        <v>6.2653539674328851E-2</v>
      </c>
      <c r="AC74" s="149">
        <f t="shared" si="4"/>
        <v>0.93734646032567115</v>
      </c>
      <c r="AD74" s="384">
        <v>1299623</v>
      </c>
      <c r="AE74" s="961">
        <v>14295628</v>
      </c>
      <c r="AF74" s="384">
        <v>5147759</v>
      </c>
      <c r="AG74" s="962">
        <f t="shared" si="5"/>
        <v>20743010</v>
      </c>
      <c r="AH74" s="452">
        <v>186465.3</v>
      </c>
      <c r="AI74" s="134">
        <v>41600</v>
      </c>
      <c r="AJ74" s="135">
        <v>41787.800000000003</v>
      </c>
      <c r="AK74" s="963">
        <v>38300</v>
      </c>
      <c r="AL74" s="121">
        <v>3</v>
      </c>
      <c r="AM74" s="143">
        <v>4</v>
      </c>
      <c r="AN74" s="121">
        <v>0</v>
      </c>
      <c r="AO74" s="142">
        <v>1947</v>
      </c>
      <c r="AP74" s="143">
        <v>1946</v>
      </c>
      <c r="AQ74" s="121" t="s">
        <v>1673</v>
      </c>
      <c r="AR74" s="388">
        <v>0.8</v>
      </c>
      <c r="AS74" s="388">
        <v>0</v>
      </c>
      <c r="AT74" s="958">
        <v>0.1</v>
      </c>
      <c r="AU74" s="959">
        <v>0.1</v>
      </c>
      <c r="AV74" s="388">
        <v>0</v>
      </c>
      <c r="AW74" s="958">
        <v>7.4999999999999997E-2</v>
      </c>
      <c r="AX74" s="391">
        <v>0.71</v>
      </c>
    </row>
    <row r="75" spans="1:50" x14ac:dyDescent="0.25">
      <c r="A75" s="938"/>
      <c r="B75" s="1805"/>
      <c r="C75" s="1805" t="s">
        <v>525</v>
      </c>
      <c r="D75" s="1805" t="s">
        <v>45</v>
      </c>
      <c r="E75" s="940">
        <v>2</v>
      </c>
      <c r="F75" s="941"/>
      <c r="G75" s="938"/>
      <c r="H75" s="942">
        <v>107.32</v>
      </c>
      <c r="I75" s="942">
        <v>45.8</v>
      </c>
      <c r="J75" s="943">
        <v>306.23</v>
      </c>
      <c r="K75" s="246">
        <v>3492</v>
      </c>
      <c r="L75" s="253">
        <v>103498234</v>
      </c>
      <c r="M75" s="229">
        <v>178</v>
      </c>
      <c r="N75" s="253">
        <v>31565305</v>
      </c>
      <c r="O75" s="229">
        <v>102</v>
      </c>
      <c r="P75" s="398">
        <v>68550683</v>
      </c>
      <c r="Q75" s="246">
        <v>3773</v>
      </c>
      <c r="R75" s="398">
        <v>203614222</v>
      </c>
      <c r="S75" s="246">
        <v>16312</v>
      </c>
      <c r="T75" s="944">
        <v>0.23699999999999999</v>
      </c>
      <c r="U75" s="945">
        <f t="shared" si="3"/>
        <v>0.23130210887690045</v>
      </c>
      <c r="V75" s="256">
        <v>3773</v>
      </c>
      <c r="W75" s="256">
        <v>579</v>
      </c>
      <c r="X75" s="256">
        <v>671</v>
      </c>
      <c r="Y75" s="230">
        <v>256</v>
      </c>
      <c r="Z75" s="948">
        <v>0.49696268440844671</v>
      </c>
      <c r="AA75" s="263">
        <v>0.92552345613570108</v>
      </c>
      <c r="AB75" s="221">
        <v>0.50830552494510906</v>
      </c>
      <c r="AC75" s="221">
        <f t="shared" si="4"/>
        <v>0.49169447505489094</v>
      </c>
      <c r="AD75" s="398">
        <v>103498234</v>
      </c>
      <c r="AE75" s="946">
        <v>31565305</v>
      </c>
      <c r="AF75" s="398">
        <v>68550683</v>
      </c>
      <c r="AG75" s="947">
        <f t="shared" si="5"/>
        <v>203614222</v>
      </c>
      <c r="AH75" s="946">
        <v>50142.400000000001</v>
      </c>
      <c r="AI75" s="253">
        <v>25600</v>
      </c>
      <c r="AJ75" s="253">
        <v>37885.5</v>
      </c>
      <c r="AK75" s="398">
        <v>29150</v>
      </c>
      <c r="AL75" s="224">
        <v>19</v>
      </c>
      <c r="AM75" s="406">
        <v>80</v>
      </c>
      <c r="AN75" s="246">
        <v>0</v>
      </c>
      <c r="AO75" s="229">
        <v>1993.9</v>
      </c>
      <c r="AP75" s="230">
        <v>1983</v>
      </c>
      <c r="AQ75" s="246"/>
      <c r="AR75" s="221">
        <v>0.33700000000000002</v>
      </c>
      <c r="AS75" s="221">
        <v>8.1000000000000003E-2</v>
      </c>
      <c r="AT75" s="951">
        <v>0.41399999999999998</v>
      </c>
      <c r="AU75" s="948">
        <v>0.16800000000000001</v>
      </c>
      <c r="AV75" s="263">
        <v>0.114</v>
      </c>
      <c r="AW75" s="944">
        <v>1.7999999999999999E-2</v>
      </c>
      <c r="AX75" s="949">
        <v>0.627</v>
      </c>
    </row>
    <row r="76" spans="1:50" x14ac:dyDescent="0.25">
      <c r="A76" s="952">
        <v>540232</v>
      </c>
      <c r="B76" s="1803" t="s">
        <v>566</v>
      </c>
      <c r="C76" s="1803" t="s">
        <v>567</v>
      </c>
      <c r="D76" s="1803" t="s">
        <v>107</v>
      </c>
      <c r="E76" s="954">
        <v>2</v>
      </c>
      <c r="F76" s="955">
        <v>175</v>
      </c>
      <c r="G76" s="128">
        <v>0.12608069164300001</v>
      </c>
      <c r="H76" s="956">
        <v>0</v>
      </c>
      <c r="I76" s="956">
        <v>0.02</v>
      </c>
      <c r="J76" s="957">
        <v>6.3199999999999994</v>
      </c>
      <c r="K76" s="121">
        <v>63</v>
      </c>
      <c r="L76" s="127">
        <v>4066490</v>
      </c>
      <c r="M76" s="142">
        <v>13</v>
      </c>
      <c r="N76" s="127">
        <v>1958209</v>
      </c>
      <c r="O76" s="142">
        <v>5</v>
      </c>
      <c r="P76" s="384">
        <v>5440454</v>
      </c>
      <c r="Q76" s="121">
        <v>81</v>
      </c>
      <c r="R76" s="384">
        <v>11465153</v>
      </c>
      <c r="S76" s="121">
        <v>701</v>
      </c>
      <c r="T76" s="958">
        <v>0.09</v>
      </c>
      <c r="U76" s="959">
        <f t="shared" si="3"/>
        <v>0.11554921540656206</v>
      </c>
      <c r="V76" s="142">
        <v>81</v>
      </c>
      <c r="W76" s="142">
        <v>13</v>
      </c>
      <c r="X76" s="142">
        <v>2</v>
      </c>
      <c r="Y76" s="143">
        <v>3</v>
      </c>
      <c r="Z76" s="959">
        <v>6.6666666666666666E-2</v>
      </c>
      <c r="AA76" s="388">
        <v>0.77777777777777779</v>
      </c>
      <c r="AB76" s="388">
        <v>0.35468257597609032</v>
      </c>
      <c r="AC76" s="960">
        <f t="shared" si="4"/>
        <v>0.64531742402390968</v>
      </c>
      <c r="AD76" s="384">
        <v>4066490</v>
      </c>
      <c r="AE76" s="961">
        <v>1958209</v>
      </c>
      <c r="AF76" s="384">
        <v>5440454</v>
      </c>
      <c r="AG76" s="962">
        <f t="shared" si="5"/>
        <v>11465153</v>
      </c>
      <c r="AH76" s="452">
        <v>141869.79999999999</v>
      </c>
      <c r="AI76" s="134">
        <v>57000</v>
      </c>
      <c r="AJ76" s="134">
        <v>65315.7</v>
      </c>
      <c r="AK76" s="979">
        <v>52600</v>
      </c>
      <c r="AL76" s="121">
        <v>2</v>
      </c>
      <c r="AM76" s="143">
        <v>3</v>
      </c>
      <c r="AN76" s="121">
        <v>0</v>
      </c>
      <c r="AO76" s="142">
        <v>1963.7</v>
      </c>
      <c r="AP76" s="143">
        <v>1968</v>
      </c>
      <c r="AQ76" s="121" t="s">
        <v>1674</v>
      </c>
      <c r="AR76" s="388">
        <v>0.82699999999999996</v>
      </c>
      <c r="AS76" s="388">
        <v>0</v>
      </c>
      <c r="AT76" s="958">
        <v>9.9000000000000005E-2</v>
      </c>
      <c r="AU76" s="959">
        <v>7.3999999999999996E-2</v>
      </c>
      <c r="AV76" s="388">
        <v>1.2E-2</v>
      </c>
      <c r="AW76" s="958">
        <v>2.5000000000000001E-2</v>
      </c>
      <c r="AX76" s="391">
        <v>0.85699999999999998</v>
      </c>
    </row>
    <row r="77" spans="1:50" x14ac:dyDescent="0.25">
      <c r="A77" s="952">
        <v>540202</v>
      </c>
      <c r="B77" s="1803" t="s">
        <v>574</v>
      </c>
      <c r="C77" s="1803" t="s">
        <v>567</v>
      </c>
      <c r="D77" s="1803" t="s">
        <v>107</v>
      </c>
      <c r="E77" s="954">
        <v>2</v>
      </c>
      <c r="F77" s="955">
        <v>91</v>
      </c>
      <c r="G77" s="128">
        <v>0.16049382715999999</v>
      </c>
      <c r="H77" s="956">
        <v>0</v>
      </c>
      <c r="I77" s="956">
        <v>0.01</v>
      </c>
      <c r="J77" s="957">
        <v>3.15</v>
      </c>
      <c r="K77" s="121">
        <v>74</v>
      </c>
      <c r="L77" s="127">
        <v>2360210</v>
      </c>
      <c r="M77" s="142">
        <v>4</v>
      </c>
      <c r="N77" s="127">
        <v>160800</v>
      </c>
      <c r="O77" s="142">
        <v>4</v>
      </c>
      <c r="P77" s="384">
        <v>20734000</v>
      </c>
      <c r="Q77" s="121">
        <v>82</v>
      </c>
      <c r="R77" s="384">
        <v>23255010</v>
      </c>
      <c r="S77" s="121">
        <v>435</v>
      </c>
      <c r="T77" s="958">
        <v>0.20200000000000001</v>
      </c>
      <c r="U77" s="959">
        <f t="shared" si="3"/>
        <v>0.18850574712643678</v>
      </c>
      <c r="V77" s="142">
        <v>82</v>
      </c>
      <c r="W77" s="142">
        <v>0</v>
      </c>
      <c r="X77" s="142">
        <v>2</v>
      </c>
      <c r="Y77" s="143">
        <v>0</v>
      </c>
      <c r="Z77" s="959">
        <v>0.26760563380281688</v>
      </c>
      <c r="AA77" s="388">
        <v>0.90243902439024393</v>
      </c>
      <c r="AB77" s="388">
        <v>0.1014925385970593</v>
      </c>
      <c r="AC77" s="149">
        <f t="shared" si="4"/>
        <v>0.89850746140294069</v>
      </c>
      <c r="AD77" s="384">
        <v>2360210</v>
      </c>
      <c r="AE77" s="961">
        <v>160800</v>
      </c>
      <c r="AF77" s="384">
        <v>20734000</v>
      </c>
      <c r="AG77" s="962">
        <f t="shared" si="5"/>
        <v>23255010</v>
      </c>
      <c r="AH77" s="452">
        <v>283108.7</v>
      </c>
      <c r="AI77" s="135">
        <v>32950</v>
      </c>
      <c r="AJ77" s="135">
        <v>32185.3</v>
      </c>
      <c r="AK77" s="963">
        <v>29350</v>
      </c>
      <c r="AL77" s="121">
        <v>3</v>
      </c>
      <c r="AM77" s="143">
        <v>3</v>
      </c>
      <c r="AN77" s="121">
        <v>0</v>
      </c>
      <c r="AO77" s="142">
        <v>1961</v>
      </c>
      <c r="AP77" s="143">
        <v>1967</v>
      </c>
      <c r="AQ77" s="121" t="s">
        <v>1675</v>
      </c>
      <c r="AR77" s="388">
        <v>0.63400000000000001</v>
      </c>
      <c r="AS77" s="388">
        <v>0</v>
      </c>
      <c r="AT77" s="1124">
        <v>0.29299999999999998</v>
      </c>
      <c r="AU77" s="959">
        <v>7.2999999999999995E-2</v>
      </c>
      <c r="AV77" s="388">
        <v>7.2999999999999995E-2</v>
      </c>
      <c r="AW77" s="958">
        <v>0</v>
      </c>
      <c r="AX77" s="391">
        <v>0.59499999999999997</v>
      </c>
    </row>
    <row r="78" spans="1:50" x14ac:dyDescent="0.25">
      <c r="A78" s="952">
        <v>540018</v>
      </c>
      <c r="B78" s="1803" t="s">
        <v>389</v>
      </c>
      <c r="C78" s="1803" t="s">
        <v>567</v>
      </c>
      <c r="D78" s="1803" t="s">
        <v>247</v>
      </c>
      <c r="E78" s="954">
        <v>2</v>
      </c>
      <c r="F78" s="955">
        <v>75</v>
      </c>
      <c r="G78" s="128">
        <v>8.7310826542499997E-2</v>
      </c>
      <c r="H78" s="956">
        <v>0.01</v>
      </c>
      <c r="I78" s="956">
        <v>0</v>
      </c>
      <c r="J78" s="957">
        <v>2.58</v>
      </c>
      <c r="K78" s="121">
        <v>207</v>
      </c>
      <c r="L78" s="127">
        <v>9499700</v>
      </c>
      <c r="M78" s="142">
        <v>18</v>
      </c>
      <c r="N78" s="127">
        <v>1500704</v>
      </c>
      <c r="O78" s="142">
        <v>7</v>
      </c>
      <c r="P78" s="384">
        <v>13808040</v>
      </c>
      <c r="Q78" s="121">
        <v>232</v>
      </c>
      <c r="R78" s="384">
        <v>24808444</v>
      </c>
      <c r="S78" s="121">
        <v>1870</v>
      </c>
      <c r="T78" s="958">
        <v>0.105</v>
      </c>
      <c r="U78" s="959">
        <f t="shared" si="3"/>
        <v>0.12406417112299466</v>
      </c>
      <c r="V78" s="142">
        <v>232</v>
      </c>
      <c r="W78" s="142">
        <v>54</v>
      </c>
      <c r="X78" s="142">
        <v>0</v>
      </c>
      <c r="Y78" s="143">
        <v>5</v>
      </c>
      <c r="Z78" s="959">
        <v>1.477832512315271E-2</v>
      </c>
      <c r="AA78" s="388">
        <v>0.89224137931034486</v>
      </c>
      <c r="AB78" s="388">
        <v>0.38292204057618451</v>
      </c>
      <c r="AC78" s="960">
        <f t="shared" si="4"/>
        <v>0.61707795942381549</v>
      </c>
      <c r="AD78" s="384">
        <v>9499700</v>
      </c>
      <c r="AE78" s="961">
        <v>1500704</v>
      </c>
      <c r="AF78" s="384">
        <v>13808040</v>
      </c>
      <c r="AG78" s="962">
        <f t="shared" si="5"/>
        <v>24808444</v>
      </c>
      <c r="AH78" s="452">
        <v>108220</v>
      </c>
      <c r="AI78" s="134">
        <v>45800</v>
      </c>
      <c r="AJ78" s="135">
        <v>46780.3</v>
      </c>
      <c r="AK78" s="963">
        <v>44650</v>
      </c>
      <c r="AL78" s="121">
        <v>3</v>
      </c>
      <c r="AM78" s="143">
        <v>4</v>
      </c>
      <c r="AN78" s="121">
        <v>0</v>
      </c>
      <c r="AO78" s="142">
        <v>1952.8</v>
      </c>
      <c r="AP78" s="143">
        <v>1950</v>
      </c>
      <c r="AQ78" s="121" t="s">
        <v>1653</v>
      </c>
      <c r="AR78" s="388">
        <v>0.90100000000000002</v>
      </c>
      <c r="AS78" s="388">
        <v>0</v>
      </c>
      <c r="AT78" s="958">
        <v>8.2000000000000003E-2</v>
      </c>
      <c r="AU78" s="959">
        <v>1.7000000000000001E-2</v>
      </c>
      <c r="AV78" s="388">
        <v>0</v>
      </c>
      <c r="AW78" s="958">
        <v>0</v>
      </c>
      <c r="AX78" s="391">
        <v>0.70499999999999996</v>
      </c>
    </row>
    <row r="79" spans="1:50" x14ac:dyDescent="0.25">
      <c r="A79" s="952">
        <v>540221</v>
      </c>
      <c r="B79" s="1803" t="s">
        <v>586</v>
      </c>
      <c r="C79" s="1803" t="s">
        <v>567</v>
      </c>
      <c r="D79" s="1803" t="s">
        <v>107</v>
      </c>
      <c r="E79" s="954">
        <v>2</v>
      </c>
      <c r="F79" s="955">
        <v>81</v>
      </c>
      <c r="G79" s="128">
        <v>7.6704545454500006E-2</v>
      </c>
      <c r="H79" s="956">
        <v>0</v>
      </c>
      <c r="I79" s="956">
        <v>0</v>
      </c>
      <c r="J79" s="957">
        <v>2.2599999999999998</v>
      </c>
      <c r="K79" s="121">
        <v>85</v>
      </c>
      <c r="L79" s="127">
        <v>2439440</v>
      </c>
      <c r="M79" s="142">
        <v>1</v>
      </c>
      <c r="N79" s="127">
        <v>38000</v>
      </c>
      <c r="O79" s="142">
        <v>1</v>
      </c>
      <c r="P79" s="384">
        <v>200700</v>
      </c>
      <c r="Q79" s="121">
        <v>87</v>
      </c>
      <c r="R79" s="384">
        <v>2678140</v>
      </c>
      <c r="S79" s="121">
        <v>1515</v>
      </c>
      <c r="T79" s="958">
        <v>5.2999999999999999E-2</v>
      </c>
      <c r="U79" s="959">
        <f t="shared" si="3"/>
        <v>5.7425742574257428E-2</v>
      </c>
      <c r="V79" s="142">
        <v>87</v>
      </c>
      <c r="W79" s="142">
        <v>0</v>
      </c>
      <c r="X79" s="142">
        <v>0</v>
      </c>
      <c r="Y79" s="143">
        <v>30</v>
      </c>
      <c r="Z79" s="959">
        <v>0.21951219512195119</v>
      </c>
      <c r="AA79" s="392">
        <v>0.97701149425287359</v>
      </c>
      <c r="AB79" s="392">
        <v>0.9108709776187951</v>
      </c>
      <c r="AC79" s="960">
        <f t="shared" si="4"/>
        <v>8.9129022381204903E-2</v>
      </c>
      <c r="AD79" s="384">
        <v>2439440</v>
      </c>
      <c r="AE79" s="961">
        <v>38000</v>
      </c>
      <c r="AF79" s="384">
        <v>200700</v>
      </c>
      <c r="AG79" s="962">
        <f t="shared" si="5"/>
        <v>2678140</v>
      </c>
      <c r="AH79" s="387">
        <v>31180.9</v>
      </c>
      <c r="AI79" s="135">
        <v>25700</v>
      </c>
      <c r="AJ79" s="135">
        <v>29055.8</v>
      </c>
      <c r="AK79" s="963">
        <v>25600</v>
      </c>
      <c r="AL79" s="121">
        <v>1</v>
      </c>
      <c r="AM79" s="143">
        <v>1</v>
      </c>
      <c r="AN79" s="121">
        <v>0</v>
      </c>
      <c r="AO79" s="142">
        <v>1957.2</v>
      </c>
      <c r="AP79" s="143">
        <v>1962</v>
      </c>
      <c r="AQ79" s="121" t="s">
        <v>1674</v>
      </c>
      <c r="AR79" s="388">
        <v>0.85099999999999998</v>
      </c>
      <c r="AS79" s="388">
        <v>0</v>
      </c>
      <c r="AT79" s="958">
        <v>0.126</v>
      </c>
      <c r="AU79" s="959">
        <v>2.3E-2</v>
      </c>
      <c r="AV79" s="388">
        <v>2.3E-2</v>
      </c>
      <c r="AW79" s="958">
        <v>1.0999999999999999E-2</v>
      </c>
      <c r="AX79" s="391">
        <v>0.70599999999999996</v>
      </c>
    </row>
    <row r="80" spans="1:50" x14ac:dyDescent="0.25">
      <c r="A80" s="952">
        <v>540231</v>
      </c>
      <c r="B80" s="1803" t="s">
        <v>593</v>
      </c>
      <c r="C80" s="1803" t="s">
        <v>567</v>
      </c>
      <c r="D80" s="1803" t="s">
        <v>107</v>
      </c>
      <c r="E80" s="954">
        <v>2</v>
      </c>
      <c r="F80" s="955">
        <v>83</v>
      </c>
      <c r="G80" s="128">
        <v>0.155722326454</v>
      </c>
      <c r="H80" s="956">
        <v>0</v>
      </c>
      <c r="I80" s="956">
        <v>0</v>
      </c>
      <c r="J80" s="957">
        <v>2.48</v>
      </c>
      <c r="K80" s="121">
        <v>177</v>
      </c>
      <c r="L80" s="127">
        <v>5860248</v>
      </c>
      <c r="M80" s="142">
        <v>15</v>
      </c>
      <c r="N80" s="127">
        <v>1829900</v>
      </c>
      <c r="O80" s="142">
        <v>9</v>
      </c>
      <c r="P80" s="384">
        <v>7104810</v>
      </c>
      <c r="Q80" s="121">
        <v>201</v>
      </c>
      <c r="R80" s="384">
        <v>14794958</v>
      </c>
      <c r="S80" s="121">
        <v>709</v>
      </c>
      <c r="T80" s="958">
        <v>0.26900000000000002</v>
      </c>
      <c r="U80" s="959">
        <f t="shared" si="3"/>
        <v>0.28349788434414669</v>
      </c>
      <c r="V80" s="142">
        <v>201</v>
      </c>
      <c r="W80" s="142">
        <v>20</v>
      </c>
      <c r="X80" s="142">
        <v>4</v>
      </c>
      <c r="Y80" s="143">
        <v>100</v>
      </c>
      <c r="Z80" s="1202">
        <v>0.52631578947368418</v>
      </c>
      <c r="AA80" s="388">
        <v>0.88059701492537312</v>
      </c>
      <c r="AB80" s="388">
        <v>0.39609764353504701</v>
      </c>
      <c r="AC80" s="960">
        <f t="shared" si="4"/>
        <v>0.60390235646495305</v>
      </c>
      <c r="AD80" s="384">
        <v>5860248</v>
      </c>
      <c r="AE80" s="961">
        <v>1829900</v>
      </c>
      <c r="AF80" s="384">
        <v>7104810</v>
      </c>
      <c r="AG80" s="962">
        <f t="shared" si="5"/>
        <v>14794958</v>
      </c>
      <c r="AH80" s="387">
        <v>50581.7</v>
      </c>
      <c r="AI80" s="135">
        <v>22400</v>
      </c>
      <c r="AJ80" s="135">
        <v>33645.699999999997</v>
      </c>
      <c r="AK80" s="963">
        <v>20710</v>
      </c>
      <c r="AL80" s="121">
        <v>2</v>
      </c>
      <c r="AM80" s="143">
        <v>6</v>
      </c>
      <c r="AN80" s="121">
        <v>0</v>
      </c>
      <c r="AO80" s="142">
        <v>1967.3</v>
      </c>
      <c r="AP80" s="143">
        <v>1974</v>
      </c>
      <c r="AQ80" s="121" t="s">
        <v>1652</v>
      </c>
      <c r="AR80" s="388">
        <v>0.66200000000000003</v>
      </c>
      <c r="AS80" s="388">
        <v>0</v>
      </c>
      <c r="AT80" s="1124">
        <v>0.318</v>
      </c>
      <c r="AU80" s="959">
        <v>0.02</v>
      </c>
      <c r="AV80" s="388">
        <v>1.4999999999999999E-2</v>
      </c>
      <c r="AW80" s="958">
        <v>0.02</v>
      </c>
      <c r="AX80" s="153">
        <v>0.46300000000000002</v>
      </c>
    </row>
    <row r="81" spans="1:50" x14ac:dyDescent="0.25">
      <c r="A81" s="921">
        <v>540200</v>
      </c>
      <c r="B81" s="1804" t="s">
        <v>600</v>
      </c>
      <c r="C81" s="1804" t="s">
        <v>567</v>
      </c>
      <c r="D81" s="1804" t="s">
        <v>170</v>
      </c>
      <c r="E81" s="923">
        <v>2</v>
      </c>
      <c r="F81" s="924">
        <v>9381</v>
      </c>
      <c r="G81" s="173">
        <v>2.9008856344200001E-2</v>
      </c>
      <c r="H81" s="925">
        <v>231.75</v>
      </c>
      <c r="I81" s="925">
        <v>54.36</v>
      </c>
      <c r="J81" s="926">
        <v>469.11</v>
      </c>
      <c r="K81" s="678">
        <v>2011</v>
      </c>
      <c r="L81" s="250">
        <v>86387317</v>
      </c>
      <c r="M81" s="469">
        <v>140</v>
      </c>
      <c r="N81" s="250">
        <v>18315225</v>
      </c>
      <c r="O81" s="469">
        <v>70</v>
      </c>
      <c r="P81" s="459">
        <v>57556518</v>
      </c>
      <c r="Q81" s="678">
        <v>2221</v>
      </c>
      <c r="R81" s="459">
        <v>162259060</v>
      </c>
      <c r="S81" s="678">
        <v>16203</v>
      </c>
      <c r="T81" s="927">
        <v>0.125</v>
      </c>
      <c r="U81" s="928">
        <f t="shared" si="3"/>
        <v>0.13707338147256681</v>
      </c>
      <c r="V81" s="458">
        <v>2221</v>
      </c>
      <c r="W81" s="458">
        <v>235</v>
      </c>
      <c r="X81" s="458">
        <v>268</v>
      </c>
      <c r="Y81" s="680">
        <v>189</v>
      </c>
      <c r="Z81" s="936">
        <v>0.36628198695434022</v>
      </c>
      <c r="AA81" s="552">
        <v>0.90544799639801887</v>
      </c>
      <c r="AB81" s="935">
        <v>0.53240365745986695</v>
      </c>
      <c r="AC81" s="935">
        <f t="shared" si="4"/>
        <v>0.46759634254013305</v>
      </c>
      <c r="AD81" s="459">
        <v>86387317</v>
      </c>
      <c r="AE81" s="929">
        <v>18315225</v>
      </c>
      <c r="AF81" s="459">
        <v>57556518</v>
      </c>
      <c r="AG81" s="930">
        <f t="shared" si="5"/>
        <v>162259060</v>
      </c>
      <c r="AH81" s="931">
        <v>74199.7</v>
      </c>
      <c r="AI81" s="932">
        <v>32600</v>
      </c>
      <c r="AJ81" s="932">
        <v>42893.7</v>
      </c>
      <c r="AK81" s="933">
        <v>30000</v>
      </c>
      <c r="AL81" s="456">
        <v>12</v>
      </c>
      <c r="AM81" s="934">
        <v>53</v>
      </c>
      <c r="AN81" s="678">
        <v>0</v>
      </c>
      <c r="AO81" s="469">
        <v>1972.3</v>
      </c>
      <c r="AP81" s="680">
        <v>1977</v>
      </c>
      <c r="AQ81" s="678" t="s">
        <v>1655</v>
      </c>
      <c r="AR81" s="935">
        <v>0.56200000000000006</v>
      </c>
      <c r="AS81" s="935">
        <v>4.2999999999999997E-2</v>
      </c>
      <c r="AT81" s="950">
        <v>0.29199999999999998</v>
      </c>
      <c r="AU81" s="936">
        <v>0.10299999999999999</v>
      </c>
      <c r="AV81" s="935">
        <v>6.5000000000000002E-2</v>
      </c>
      <c r="AW81" s="927">
        <v>7.0000000000000001E-3</v>
      </c>
      <c r="AX81" s="937">
        <v>0.81499999999999995</v>
      </c>
    </row>
    <row r="82" spans="1:50" ht="15.75" thickBot="1" x14ac:dyDescent="0.3">
      <c r="A82" s="964"/>
      <c r="B82" s="1806"/>
      <c r="C82" s="1806" t="s">
        <v>567</v>
      </c>
      <c r="D82" s="1806" t="s">
        <v>45</v>
      </c>
      <c r="E82" s="966">
        <v>2</v>
      </c>
      <c r="F82" s="967"/>
      <c r="G82" s="964"/>
      <c r="H82" s="968">
        <v>231.76</v>
      </c>
      <c r="I82" s="968">
        <v>54.39</v>
      </c>
      <c r="J82" s="969">
        <v>485.9</v>
      </c>
      <c r="K82" s="478">
        <v>2617</v>
      </c>
      <c r="L82" s="695">
        <v>110613405</v>
      </c>
      <c r="M82" s="479">
        <v>191</v>
      </c>
      <c r="N82" s="695">
        <v>23802838</v>
      </c>
      <c r="O82" s="479">
        <v>96</v>
      </c>
      <c r="P82" s="970">
        <v>104844522</v>
      </c>
      <c r="Q82" s="478">
        <v>2904</v>
      </c>
      <c r="R82" s="970">
        <v>239260765</v>
      </c>
      <c r="S82" s="478">
        <v>21433</v>
      </c>
      <c r="T82" s="971">
        <v>0.123</v>
      </c>
      <c r="U82" s="972">
        <f t="shared" si="3"/>
        <v>0.13549199832034714</v>
      </c>
      <c r="V82" s="292">
        <v>2904</v>
      </c>
      <c r="W82" s="292">
        <v>322</v>
      </c>
      <c r="X82" s="292">
        <v>276</v>
      </c>
      <c r="Y82" s="293">
        <v>327</v>
      </c>
      <c r="Z82" s="1243">
        <v>0.33488372093023261</v>
      </c>
      <c r="AA82" s="285">
        <v>0.90117079889807161</v>
      </c>
      <c r="AB82" s="285">
        <v>0.46231317951357381</v>
      </c>
      <c r="AC82" s="285">
        <f t="shared" si="4"/>
        <v>0.53768682048642624</v>
      </c>
      <c r="AD82" s="970">
        <v>110613405</v>
      </c>
      <c r="AE82" s="973">
        <v>23802838</v>
      </c>
      <c r="AF82" s="985">
        <v>104844522</v>
      </c>
      <c r="AG82" s="974">
        <f t="shared" si="5"/>
        <v>239260765</v>
      </c>
      <c r="AH82" s="973">
        <v>81809.3</v>
      </c>
      <c r="AI82" s="695">
        <v>33900</v>
      </c>
      <c r="AJ82" s="695">
        <v>53364.6</v>
      </c>
      <c r="AK82" s="970">
        <v>45500</v>
      </c>
      <c r="AL82" s="288">
        <v>23</v>
      </c>
      <c r="AM82" s="975">
        <v>70</v>
      </c>
      <c r="AN82" s="478">
        <v>0</v>
      </c>
      <c r="AO82" s="479">
        <v>1968.8</v>
      </c>
      <c r="AP82" s="293">
        <v>1973</v>
      </c>
      <c r="AQ82" s="478"/>
      <c r="AR82" s="285">
        <v>0.61499999999999999</v>
      </c>
      <c r="AS82" s="285">
        <v>3.3000000000000002E-2</v>
      </c>
      <c r="AT82" s="986">
        <v>0.26700000000000002</v>
      </c>
      <c r="AU82" s="972">
        <v>8.5999999999999993E-2</v>
      </c>
      <c r="AV82" s="285">
        <v>5.3999999999999999E-2</v>
      </c>
      <c r="AW82" s="971">
        <v>8.0000000000000002E-3</v>
      </c>
      <c r="AX82" s="976">
        <v>0.77400000000000002</v>
      </c>
    </row>
    <row r="83" spans="1:50" x14ac:dyDescent="0.25">
      <c r="A83" s="987">
        <v>540007</v>
      </c>
      <c r="B83" s="988" t="s">
        <v>613</v>
      </c>
      <c r="C83" s="988" t="s">
        <v>614</v>
      </c>
      <c r="D83" s="988" t="s">
        <v>170</v>
      </c>
      <c r="E83" s="989">
        <v>3</v>
      </c>
      <c r="F83" s="990">
        <v>5273</v>
      </c>
      <c r="G83" s="991">
        <v>0.02</v>
      </c>
      <c r="H83" s="992">
        <v>100.4</v>
      </c>
      <c r="I83" s="992">
        <v>68.400000000000006</v>
      </c>
      <c r="J83" s="993">
        <v>270.5</v>
      </c>
      <c r="K83" s="987">
        <v>3119</v>
      </c>
      <c r="L83" s="994">
        <v>124973934</v>
      </c>
      <c r="M83" s="995">
        <v>112</v>
      </c>
      <c r="N83" s="994">
        <v>17868304</v>
      </c>
      <c r="O83" s="995">
        <v>82</v>
      </c>
      <c r="P83" s="996">
        <v>37956075</v>
      </c>
      <c r="Q83" s="997">
        <v>3313</v>
      </c>
      <c r="R83" s="994">
        <v>180798313</v>
      </c>
      <c r="S83" s="998">
        <v>10310</v>
      </c>
      <c r="T83" s="999">
        <v>0.4</v>
      </c>
      <c r="U83" s="1000">
        <f t="shared" si="3"/>
        <v>0.32133850630455868</v>
      </c>
      <c r="V83" s="1001">
        <v>3313</v>
      </c>
      <c r="W83" s="1002">
        <v>437</v>
      </c>
      <c r="X83" s="1002">
        <v>683</v>
      </c>
      <c r="Y83" s="1003">
        <v>644</v>
      </c>
      <c r="Z83" s="1004">
        <v>0.37802126973896227</v>
      </c>
      <c r="AA83" s="1005">
        <v>0.94099999999999995</v>
      </c>
      <c r="AB83" s="1006">
        <v>0.69099999999999995</v>
      </c>
      <c r="AC83" s="1006">
        <f t="shared" si="4"/>
        <v>0.30900000000000005</v>
      </c>
      <c r="AD83" s="1007">
        <v>124973934</v>
      </c>
      <c r="AE83" s="1008">
        <v>17868304</v>
      </c>
      <c r="AF83" s="996">
        <v>37956075</v>
      </c>
      <c r="AG83" s="994">
        <f t="shared" si="5"/>
        <v>180798313</v>
      </c>
      <c r="AH83" s="1009">
        <v>54481.1</v>
      </c>
      <c r="AI83" s="994">
        <v>29750</v>
      </c>
      <c r="AJ83" s="994">
        <v>39928.1</v>
      </c>
      <c r="AK83" s="996">
        <v>28800</v>
      </c>
      <c r="AL83" s="1010">
        <v>12</v>
      </c>
      <c r="AM83" s="1011">
        <v>72</v>
      </c>
      <c r="AN83" s="1012">
        <v>1</v>
      </c>
      <c r="AO83" s="995">
        <v>1966.9</v>
      </c>
      <c r="AP83" s="1013">
        <v>1973</v>
      </c>
      <c r="AQ83" s="987" t="s">
        <v>1646</v>
      </c>
      <c r="AR83" s="312">
        <v>0.66400000000000003</v>
      </c>
      <c r="AS83" s="312">
        <v>4.3999999999999997E-2</v>
      </c>
      <c r="AT83" s="1014">
        <v>0.185</v>
      </c>
      <c r="AU83" s="1015">
        <v>0.107</v>
      </c>
      <c r="AV83" s="312">
        <v>9.0999999999999998E-2</v>
      </c>
      <c r="AW83" s="1014">
        <v>6.0000000000000001E-3</v>
      </c>
      <c r="AX83" s="1016">
        <v>0.65</v>
      </c>
    </row>
    <row r="84" spans="1:50" x14ac:dyDescent="0.25">
      <c r="A84" s="1061">
        <v>540230</v>
      </c>
      <c r="B84" s="1062" t="s">
        <v>615</v>
      </c>
      <c r="C84" s="1062" t="s">
        <v>614</v>
      </c>
      <c r="D84" s="1062" t="s">
        <v>107</v>
      </c>
      <c r="E84" s="1063">
        <v>3</v>
      </c>
      <c r="F84" s="1061">
        <v>79</v>
      </c>
      <c r="G84" s="960">
        <v>0.11</v>
      </c>
      <c r="H84" s="952">
        <v>1</v>
      </c>
      <c r="I84" s="952">
        <v>0.1</v>
      </c>
      <c r="J84" s="1064">
        <v>2.8</v>
      </c>
      <c r="K84" s="1061">
        <v>80</v>
      </c>
      <c r="L84" s="1066">
        <v>5565770</v>
      </c>
      <c r="M84" s="952">
        <v>48</v>
      </c>
      <c r="N84" s="1066">
        <v>6742800</v>
      </c>
      <c r="O84" s="952">
        <v>5</v>
      </c>
      <c r="P84" s="1069">
        <v>952670</v>
      </c>
      <c r="Q84" s="1065">
        <v>133</v>
      </c>
      <c r="R84" s="1066">
        <v>13261240</v>
      </c>
      <c r="S84" s="1061">
        <v>335</v>
      </c>
      <c r="T84" s="1067">
        <v>0.499</v>
      </c>
      <c r="U84" s="1068">
        <f t="shared" si="3"/>
        <v>0.39701492537313432</v>
      </c>
      <c r="V84" s="1065">
        <v>133</v>
      </c>
      <c r="W84" s="952">
        <v>60</v>
      </c>
      <c r="X84" s="952">
        <v>4</v>
      </c>
      <c r="Y84" s="1063">
        <v>11</v>
      </c>
      <c r="Z84" s="1811">
        <v>0.40500000000000003</v>
      </c>
      <c r="AA84" s="960">
        <v>0.60199999999999998</v>
      </c>
      <c r="AB84" s="960">
        <v>0.42</v>
      </c>
      <c r="AC84" s="960">
        <f t="shared" si="4"/>
        <v>0.58000000000000007</v>
      </c>
      <c r="AD84" s="1069">
        <v>5565770</v>
      </c>
      <c r="AE84" s="1080">
        <v>6742800</v>
      </c>
      <c r="AF84" s="1069">
        <v>952670</v>
      </c>
      <c r="AG84" s="1069">
        <f t="shared" si="5"/>
        <v>13261240</v>
      </c>
      <c r="AH84" s="1123">
        <v>101894.3</v>
      </c>
      <c r="AI84" s="1071">
        <v>55700</v>
      </c>
      <c r="AJ84" s="1071">
        <v>69834.600000000006</v>
      </c>
      <c r="AK84" s="1069">
        <v>41250</v>
      </c>
      <c r="AL84" s="1061">
        <v>1</v>
      </c>
      <c r="AM84" s="1063">
        <v>5</v>
      </c>
      <c r="AN84" s="1065">
        <v>0</v>
      </c>
      <c r="AO84" s="952">
        <v>1961.5</v>
      </c>
      <c r="AP84" s="954">
        <v>1972</v>
      </c>
      <c r="AQ84" s="1061" t="s">
        <v>1646</v>
      </c>
      <c r="AR84" s="639">
        <v>0.78400000000000003</v>
      </c>
      <c r="AS84" s="639">
        <v>0</v>
      </c>
      <c r="AT84" s="1129">
        <v>0.16400000000000001</v>
      </c>
      <c r="AU84" s="1121">
        <v>5.1999999999999998E-2</v>
      </c>
      <c r="AV84" s="639">
        <v>3.6999999999999998E-2</v>
      </c>
      <c r="AW84" s="1129">
        <v>7.0000000000000001E-3</v>
      </c>
      <c r="AX84" s="153">
        <v>0.46</v>
      </c>
    </row>
    <row r="85" spans="1:50" x14ac:dyDescent="0.25">
      <c r="A85" s="1061">
        <v>540008</v>
      </c>
      <c r="B85" s="1062" t="s">
        <v>616</v>
      </c>
      <c r="C85" s="1062" t="s">
        <v>614</v>
      </c>
      <c r="D85" s="1062" t="s">
        <v>107</v>
      </c>
      <c r="E85" s="1063">
        <v>3</v>
      </c>
      <c r="F85" s="1061">
        <v>151</v>
      </c>
      <c r="G85" s="960">
        <v>0.03</v>
      </c>
      <c r="H85" s="952">
        <v>0</v>
      </c>
      <c r="I85" s="952">
        <v>0.3</v>
      </c>
      <c r="J85" s="1064">
        <v>5.2</v>
      </c>
      <c r="K85" s="1061">
        <v>246</v>
      </c>
      <c r="L85" s="1066">
        <v>12559160</v>
      </c>
      <c r="M85" s="952">
        <v>41</v>
      </c>
      <c r="N85" s="1066">
        <v>28546860</v>
      </c>
      <c r="O85" s="952">
        <v>12</v>
      </c>
      <c r="P85" s="1069">
        <v>9912090</v>
      </c>
      <c r="Q85" s="1065">
        <v>299</v>
      </c>
      <c r="R85" s="1066">
        <v>51018110</v>
      </c>
      <c r="S85" s="1061">
        <v>1435</v>
      </c>
      <c r="T85" s="1067">
        <v>0.23599999999999999</v>
      </c>
      <c r="U85" s="1068">
        <f t="shared" si="3"/>
        <v>0.20836236933797908</v>
      </c>
      <c r="V85" s="1065">
        <v>299</v>
      </c>
      <c r="W85" s="952">
        <v>39</v>
      </c>
      <c r="X85" s="952">
        <v>6</v>
      </c>
      <c r="Y85" s="1063">
        <v>29</v>
      </c>
      <c r="Z85" s="1811">
        <v>0.372</v>
      </c>
      <c r="AA85" s="960">
        <v>0.82299999999999995</v>
      </c>
      <c r="AB85" s="960">
        <v>0.246</v>
      </c>
      <c r="AC85" s="149">
        <f t="shared" si="4"/>
        <v>0.754</v>
      </c>
      <c r="AD85" s="1069">
        <v>12559160</v>
      </c>
      <c r="AE85" s="1080">
        <v>28546860</v>
      </c>
      <c r="AF85" s="1069">
        <v>9912090</v>
      </c>
      <c r="AG85" s="1069">
        <f t="shared" si="5"/>
        <v>51018110</v>
      </c>
      <c r="AH85" s="1123">
        <v>172917.5</v>
      </c>
      <c r="AI85" s="1071">
        <v>48400</v>
      </c>
      <c r="AJ85" s="1066">
        <v>54294.1</v>
      </c>
      <c r="AK85" s="1069">
        <v>43300</v>
      </c>
      <c r="AL85" s="1061">
        <v>5</v>
      </c>
      <c r="AM85" s="1063">
        <v>7</v>
      </c>
      <c r="AN85" s="1065">
        <v>1</v>
      </c>
      <c r="AO85" s="952">
        <v>1963.1</v>
      </c>
      <c r="AP85" s="954">
        <v>1960</v>
      </c>
      <c r="AQ85" s="1061" t="s">
        <v>1646</v>
      </c>
      <c r="AR85" s="639">
        <v>0.71799999999999997</v>
      </c>
      <c r="AS85" s="639">
        <v>7.0000000000000001E-3</v>
      </c>
      <c r="AT85" s="1129">
        <v>0.13400000000000001</v>
      </c>
      <c r="AU85" s="1202">
        <v>0.14099999999999999</v>
      </c>
      <c r="AV85" s="392">
        <v>0.128</v>
      </c>
      <c r="AW85" s="1129">
        <v>0.01</v>
      </c>
      <c r="AX85" s="1073">
        <v>0.56000000000000005</v>
      </c>
    </row>
    <row r="86" spans="1:50" x14ac:dyDescent="0.25">
      <c r="A86" s="1061">
        <v>540238</v>
      </c>
      <c r="B86" s="1062" t="s">
        <v>617</v>
      </c>
      <c r="C86" s="1062" t="s">
        <v>614</v>
      </c>
      <c r="D86" s="1062" t="s">
        <v>107</v>
      </c>
      <c r="E86" s="1063">
        <v>3</v>
      </c>
      <c r="F86" s="1061">
        <v>27</v>
      </c>
      <c r="G86" s="960">
        <v>0.16</v>
      </c>
      <c r="H86" s="952">
        <v>0</v>
      </c>
      <c r="I86" s="952">
        <v>0</v>
      </c>
      <c r="J86" s="1064">
        <v>0.5</v>
      </c>
      <c r="K86" s="1061">
        <v>72</v>
      </c>
      <c r="L86" s="1066">
        <v>3926300</v>
      </c>
      <c r="M86" s="952">
        <v>4</v>
      </c>
      <c r="N86" s="1066">
        <v>285700</v>
      </c>
      <c r="O86" s="952">
        <v>4</v>
      </c>
      <c r="P86" s="1069">
        <v>336119</v>
      </c>
      <c r="Q86" s="1065">
        <v>80</v>
      </c>
      <c r="R86" s="1066">
        <v>4548119</v>
      </c>
      <c r="S86" s="1061">
        <v>91</v>
      </c>
      <c r="T86" s="1067">
        <v>0.78</v>
      </c>
      <c r="U86" s="1068">
        <f t="shared" si="3"/>
        <v>0.87912087912087911</v>
      </c>
      <c r="V86" s="1065">
        <v>80</v>
      </c>
      <c r="W86" s="952">
        <v>0</v>
      </c>
      <c r="X86" s="952">
        <v>0</v>
      </c>
      <c r="Y86" s="1063">
        <v>25</v>
      </c>
      <c r="Z86" s="1068">
        <v>1.4E-2</v>
      </c>
      <c r="AA86" s="960">
        <v>0.9</v>
      </c>
      <c r="AB86" s="960">
        <v>0.86299999999999999</v>
      </c>
      <c r="AC86" s="960">
        <f t="shared" si="4"/>
        <v>0.13700000000000001</v>
      </c>
      <c r="AD86" s="1069">
        <v>3926300</v>
      </c>
      <c r="AE86" s="1080">
        <v>285700</v>
      </c>
      <c r="AF86" s="1069">
        <v>336119</v>
      </c>
      <c r="AG86" s="1069">
        <f t="shared" si="5"/>
        <v>4548119</v>
      </c>
      <c r="AH86" s="1070">
        <v>56661.5</v>
      </c>
      <c r="AI86" s="1071">
        <v>46650</v>
      </c>
      <c r="AJ86" s="1066">
        <v>54343.1</v>
      </c>
      <c r="AK86" s="1069">
        <v>46000</v>
      </c>
      <c r="AL86" s="1061">
        <v>1</v>
      </c>
      <c r="AM86" s="1063">
        <v>3</v>
      </c>
      <c r="AN86" s="1065">
        <v>0</v>
      </c>
      <c r="AO86" s="952">
        <v>1953.2</v>
      </c>
      <c r="AP86" s="954">
        <v>1950</v>
      </c>
      <c r="AQ86" s="1061" t="s">
        <v>1646</v>
      </c>
      <c r="AR86" s="639">
        <v>0.98799999999999999</v>
      </c>
      <c r="AS86" s="639">
        <v>0</v>
      </c>
      <c r="AT86" s="1129">
        <v>1.2999999999999999E-2</v>
      </c>
      <c r="AU86" s="1121">
        <v>0</v>
      </c>
      <c r="AV86" s="639">
        <v>0</v>
      </c>
      <c r="AW86" s="1129">
        <v>0</v>
      </c>
      <c r="AX86" s="1073">
        <v>0.75</v>
      </c>
    </row>
    <row r="87" spans="1:50" x14ac:dyDescent="0.25">
      <c r="A87" s="1061">
        <v>540229</v>
      </c>
      <c r="B87" s="1062" t="s">
        <v>618</v>
      </c>
      <c r="C87" s="1062" t="s">
        <v>614</v>
      </c>
      <c r="D87" s="1062" t="s">
        <v>107</v>
      </c>
      <c r="E87" s="1063">
        <v>3</v>
      </c>
      <c r="F87" s="1061">
        <v>39</v>
      </c>
      <c r="G87" s="960">
        <v>0.18</v>
      </c>
      <c r="H87" s="952">
        <v>0</v>
      </c>
      <c r="I87" s="952">
        <v>0.3</v>
      </c>
      <c r="J87" s="1064">
        <v>2.2000000000000002</v>
      </c>
      <c r="K87" s="1061">
        <v>100</v>
      </c>
      <c r="L87" s="1066">
        <v>4084730</v>
      </c>
      <c r="M87" s="952">
        <v>16</v>
      </c>
      <c r="N87" s="1066">
        <v>895300</v>
      </c>
      <c r="O87" s="952">
        <v>6</v>
      </c>
      <c r="P87" s="1069">
        <v>4725370</v>
      </c>
      <c r="Q87" s="1065">
        <v>122</v>
      </c>
      <c r="R87" s="1066">
        <v>9705400</v>
      </c>
      <c r="S87" s="1061">
        <v>273</v>
      </c>
      <c r="T87" s="1067">
        <v>0.34100000000000003</v>
      </c>
      <c r="U87" s="1068">
        <f t="shared" si="3"/>
        <v>0.44688644688644691</v>
      </c>
      <c r="V87" s="1065">
        <v>122</v>
      </c>
      <c r="W87" s="952">
        <v>11</v>
      </c>
      <c r="X87" s="952">
        <v>22</v>
      </c>
      <c r="Y87" s="1063">
        <v>39</v>
      </c>
      <c r="Z87" s="1068">
        <v>0.29599999999999999</v>
      </c>
      <c r="AA87" s="960">
        <v>0.82</v>
      </c>
      <c r="AB87" s="960">
        <v>0.42099999999999999</v>
      </c>
      <c r="AC87" s="960">
        <f t="shared" si="4"/>
        <v>0.57899999999999996</v>
      </c>
      <c r="AD87" s="1069">
        <v>4084730</v>
      </c>
      <c r="AE87" s="1080">
        <v>895300</v>
      </c>
      <c r="AF87" s="1069">
        <v>4725370</v>
      </c>
      <c r="AG87" s="1069">
        <f t="shared" si="5"/>
        <v>9705400</v>
      </c>
      <c r="AH87" s="1070">
        <v>79223</v>
      </c>
      <c r="AI87" s="1066">
        <v>35300</v>
      </c>
      <c r="AJ87" s="1066">
        <v>40463.300000000003</v>
      </c>
      <c r="AK87" s="1069">
        <v>31400</v>
      </c>
      <c r="AL87" s="1061">
        <v>2</v>
      </c>
      <c r="AM87" s="1063">
        <v>2</v>
      </c>
      <c r="AN87" s="1065">
        <v>1</v>
      </c>
      <c r="AO87" s="952">
        <v>1947.4</v>
      </c>
      <c r="AP87" s="954">
        <v>1942.5</v>
      </c>
      <c r="AQ87" s="1061" t="s">
        <v>1646</v>
      </c>
      <c r="AR87" s="639">
        <v>0.79500000000000004</v>
      </c>
      <c r="AS87" s="639">
        <v>8.0000000000000002E-3</v>
      </c>
      <c r="AT87" s="1129">
        <v>0.13900000000000001</v>
      </c>
      <c r="AU87" s="1121">
        <v>5.7000000000000002E-2</v>
      </c>
      <c r="AV87" s="639">
        <v>2.5000000000000001E-2</v>
      </c>
      <c r="AW87" s="1129">
        <v>2.5000000000000001E-2</v>
      </c>
      <c r="AX87" s="153">
        <v>0.49</v>
      </c>
    </row>
    <row r="88" spans="1:50" x14ac:dyDescent="0.25">
      <c r="A88" s="941"/>
      <c r="B88" s="1020"/>
      <c r="C88" s="1020" t="s">
        <v>614</v>
      </c>
      <c r="D88" s="1020" t="s">
        <v>45</v>
      </c>
      <c r="E88" s="1021">
        <v>3</v>
      </c>
      <c r="F88" s="941"/>
      <c r="G88" s="938"/>
      <c r="H88" s="1022">
        <v>101.4</v>
      </c>
      <c r="I88" s="1022">
        <v>69.099999999999994</v>
      </c>
      <c r="J88" s="1023">
        <v>281.2</v>
      </c>
      <c r="K88" s="941">
        <v>3617</v>
      </c>
      <c r="L88" s="1024">
        <v>151109894</v>
      </c>
      <c r="M88" s="938">
        <v>221</v>
      </c>
      <c r="N88" s="1024">
        <v>54338964</v>
      </c>
      <c r="O88" s="938">
        <v>109</v>
      </c>
      <c r="P88" s="1025">
        <v>53882324</v>
      </c>
      <c r="Q88" s="1026">
        <v>3947</v>
      </c>
      <c r="R88" s="1024">
        <v>259331182</v>
      </c>
      <c r="S88" s="941">
        <v>12444</v>
      </c>
      <c r="T88" s="1027">
        <v>0.38500000000000001</v>
      </c>
      <c r="U88" s="1028">
        <f t="shared" si="3"/>
        <v>0.31718097074895529</v>
      </c>
      <c r="V88" s="513">
        <v>3947</v>
      </c>
      <c r="W88" s="217">
        <v>547</v>
      </c>
      <c r="X88" s="217">
        <v>715</v>
      </c>
      <c r="Y88" s="1029">
        <v>748</v>
      </c>
      <c r="Z88" s="1030">
        <v>0.36899999999999999</v>
      </c>
      <c r="AA88" s="341">
        <v>0.91700000000000004</v>
      </c>
      <c r="AB88" s="1031">
        <v>0.58299999999999996</v>
      </c>
      <c r="AC88" s="1031">
        <f t="shared" si="4"/>
        <v>0.41700000000000004</v>
      </c>
      <c r="AD88" s="980">
        <v>151109894</v>
      </c>
      <c r="AE88" s="1032">
        <v>54338964</v>
      </c>
      <c r="AF88" s="1025">
        <v>53882324</v>
      </c>
      <c r="AG88" s="1025">
        <f t="shared" si="5"/>
        <v>259331182</v>
      </c>
      <c r="AH88" s="1033">
        <v>65867.600000000006</v>
      </c>
      <c r="AI88" s="1024">
        <v>31800</v>
      </c>
      <c r="AJ88" s="1024">
        <v>46740.800000000003</v>
      </c>
      <c r="AK88" s="1025">
        <v>36350</v>
      </c>
      <c r="AL88" s="204">
        <v>21</v>
      </c>
      <c r="AM88" s="406">
        <v>89</v>
      </c>
      <c r="AN88" s="1034">
        <v>3</v>
      </c>
      <c r="AO88" s="938">
        <v>1965.5</v>
      </c>
      <c r="AP88" s="940">
        <v>1970</v>
      </c>
      <c r="AQ88" s="941"/>
      <c r="AR88" s="508">
        <v>0.68300000000000005</v>
      </c>
      <c r="AS88" s="508">
        <v>3.7999999999999999E-2</v>
      </c>
      <c r="AT88" s="1035">
        <v>0.17499999999999999</v>
      </c>
      <c r="AU88" s="948">
        <v>0.104</v>
      </c>
      <c r="AV88" s="508">
        <v>8.7999999999999995E-2</v>
      </c>
      <c r="AW88" s="1035">
        <v>7.0000000000000001E-3</v>
      </c>
      <c r="AX88" s="1036">
        <v>0.64</v>
      </c>
    </row>
    <row r="89" spans="1:50" x14ac:dyDescent="0.25">
      <c r="A89" s="1061">
        <v>540023</v>
      </c>
      <c r="B89" s="1062" t="s">
        <v>619</v>
      </c>
      <c r="C89" s="1062" t="s">
        <v>620</v>
      </c>
      <c r="D89" s="1062" t="s">
        <v>107</v>
      </c>
      <c r="E89" s="1063">
        <v>3</v>
      </c>
      <c r="F89" s="1061">
        <v>114</v>
      </c>
      <c r="G89" s="149">
        <v>0.28999999999999998</v>
      </c>
      <c r="H89" s="952">
        <v>0</v>
      </c>
      <c r="I89" s="952">
        <v>0</v>
      </c>
      <c r="J89" s="1064">
        <v>2.5</v>
      </c>
      <c r="K89" s="1061">
        <v>37</v>
      </c>
      <c r="L89" s="1066">
        <v>1131436</v>
      </c>
      <c r="M89" s="952">
        <v>15</v>
      </c>
      <c r="N89" s="1066">
        <v>2532700</v>
      </c>
      <c r="O89" s="952">
        <v>4</v>
      </c>
      <c r="P89" s="1069">
        <v>19697440</v>
      </c>
      <c r="Q89" s="1065">
        <v>56</v>
      </c>
      <c r="R89" s="1066">
        <v>23361576</v>
      </c>
      <c r="S89" s="1061">
        <v>330</v>
      </c>
      <c r="T89" s="1067">
        <v>7.9000000000000001E-2</v>
      </c>
      <c r="U89" s="1068">
        <f t="shared" si="3"/>
        <v>0.16969696969696971</v>
      </c>
      <c r="V89" s="1065">
        <v>56</v>
      </c>
      <c r="W89" s="952">
        <v>0</v>
      </c>
      <c r="X89" s="952">
        <v>2</v>
      </c>
      <c r="Y89" s="1063">
        <v>37</v>
      </c>
      <c r="Z89" s="1811">
        <v>0.33300000000000002</v>
      </c>
      <c r="AA89" s="960">
        <v>0.66100000000000003</v>
      </c>
      <c r="AB89" s="960">
        <v>4.8000000000000001E-2</v>
      </c>
      <c r="AC89" s="149">
        <f t="shared" si="4"/>
        <v>0.95199999999999996</v>
      </c>
      <c r="AD89" s="1069">
        <v>1131436</v>
      </c>
      <c r="AE89" s="1080">
        <v>2532700</v>
      </c>
      <c r="AF89" s="1069">
        <v>19697440</v>
      </c>
      <c r="AG89" s="1066">
        <f t="shared" si="5"/>
        <v>23361576</v>
      </c>
      <c r="AH89" s="1123">
        <v>417717.4</v>
      </c>
      <c r="AI89" s="1066">
        <v>36400</v>
      </c>
      <c r="AJ89" s="1066">
        <v>29987.5</v>
      </c>
      <c r="AK89" s="1069">
        <v>26300</v>
      </c>
      <c r="AL89" s="1061">
        <v>2</v>
      </c>
      <c r="AM89" s="1063">
        <v>2</v>
      </c>
      <c r="AN89" s="1065">
        <v>0</v>
      </c>
      <c r="AO89" s="952">
        <v>1967.4</v>
      </c>
      <c r="AP89" s="954">
        <v>1976</v>
      </c>
      <c r="AQ89" s="1061" t="s">
        <v>1676</v>
      </c>
      <c r="AR89" s="639">
        <v>0.69599999999999995</v>
      </c>
      <c r="AS89" s="639">
        <v>0</v>
      </c>
      <c r="AT89" s="1129">
        <v>0.214</v>
      </c>
      <c r="AU89" s="1121">
        <v>8.8999999999999996E-2</v>
      </c>
      <c r="AV89" s="639">
        <v>8.8999999999999996E-2</v>
      </c>
      <c r="AW89" s="1129">
        <v>0</v>
      </c>
      <c r="AX89" s="153">
        <v>0.38</v>
      </c>
    </row>
    <row r="90" spans="1:50" x14ac:dyDescent="0.25">
      <c r="A90" s="1037">
        <v>540022</v>
      </c>
      <c r="B90" s="1038" t="s">
        <v>621</v>
      </c>
      <c r="C90" s="1038" t="s">
        <v>620</v>
      </c>
      <c r="D90" s="1038" t="s">
        <v>170</v>
      </c>
      <c r="E90" s="1039">
        <v>3</v>
      </c>
      <c r="F90" s="1040">
        <v>5618</v>
      </c>
      <c r="G90" s="715">
        <v>0.03</v>
      </c>
      <c r="H90" s="1041">
        <v>84.7</v>
      </c>
      <c r="I90" s="1041">
        <v>2.2999999999999998</v>
      </c>
      <c r="J90" s="1042">
        <v>159.9</v>
      </c>
      <c r="K90" s="1037">
        <v>943</v>
      </c>
      <c r="L90" s="1043">
        <v>25827156</v>
      </c>
      <c r="M90" s="921">
        <v>22</v>
      </c>
      <c r="N90" s="1043">
        <v>2765537</v>
      </c>
      <c r="O90" s="921">
        <v>19</v>
      </c>
      <c r="P90" s="1044">
        <v>2776648</v>
      </c>
      <c r="Q90" s="1045">
        <v>984</v>
      </c>
      <c r="R90" s="1043">
        <v>31369341</v>
      </c>
      <c r="S90" s="1037">
        <v>5074</v>
      </c>
      <c r="T90" s="1046">
        <v>0.215</v>
      </c>
      <c r="U90" s="1047">
        <f t="shared" si="3"/>
        <v>0.19392983839180133</v>
      </c>
      <c r="V90" s="1045">
        <v>984</v>
      </c>
      <c r="W90" s="1041">
        <v>4</v>
      </c>
      <c r="X90" s="1041">
        <v>30</v>
      </c>
      <c r="Y90" s="1048">
        <v>212</v>
      </c>
      <c r="Z90" s="1049">
        <v>0.314</v>
      </c>
      <c r="AA90" s="260">
        <v>0.95799999999999996</v>
      </c>
      <c r="AB90" s="715">
        <v>0.82299999999999995</v>
      </c>
      <c r="AC90" s="1050">
        <f t="shared" si="4"/>
        <v>0.17700000000000005</v>
      </c>
      <c r="AD90" s="1044">
        <v>25827156</v>
      </c>
      <c r="AE90" s="1051">
        <v>2765537</v>
      </c>
      <c r="AF90" s="1044">
        <v>2776648</v>
      </c>
      <c r="AG90" s="1044">
        <f t="shared" si="5"/>
        <v>31369341</v>
      </c>
      <c r="AH90" s="1052">
        <v>31100</v>
      </c>
      <c r="AI90" s="1043">
        <v>20000</v>
      </c>
      <c r="AJ90" s="1043">
        <v>27490.9</v>
      </c>
      <c r="AK90" s="1044">
        <v>19320</v>
      </c>
      <c r="AL90" s="1053">
        <v>1</v>
      </c>
      <c r="AM90" s="934">
        <v>16</v>
      </c>
      <c r="AN90" s="1054">
        <v>0</v>
      </c>
      <c r="AO90" s="921">
        <v>1973.2</v>
      </c>
      <c r="AP90" s="923">
        <v>1978</v>
      </c>
      <c r="AQ90" s="1037" t="s">
        <v>1676</v>
      </c>
      <c r="AR90" s="439">
        <v>0.53400000000000003</v>
      </c>
      <c r="AS90" s="439">
        <v>1.2999999999999999E-2</v>
      </c>
      <c r="AT90" s="950">
        <v>0.29799999999999999</v>
      </c>
      <c r="AU90" s="936">
        <v>0.154</v>
      </c>
      <c r="AV90" s="552">
        <v>0.11</v>
      </c>
      <c r="AW90" s="1055">
        <v>5.0000000000000001E-3</v>
      </c>
      <c r="AX90" s="1056">
        <v>0.72</v>
      </c>
    </row>
    <row r="91" spans="1:50" x14ac:dyDescent="0.25">
      <c r="A91" s="941"/>
      <c r="B91" s="1020"/>
      <c r="C91" s="1020" t="s">
        <v>620</v>
      </c>
      <c r="D91" s="1020" t="s">
        <v>45</v>
      </c>
      <c r="E91" s="1021">
        <v>3</v>
      </c>
      <c r="F91" s="941"/>
      <c r="G91" s="938"/>
      <c r="H91" s="1022">
        <v>84.7</v>
      </c>
      <c r="I91" s="1022">
        <v>2.2999999999999998</v>
      </c>
      <c r="J91" s="1023">
        <v>162.4</v>
      </c>
      <c r="K91" s="941">
        <v>980</v>
      </c>
      <c r="L91" s="1024">
        <v>26958592</v>
      </c>
      <c r="M91" s="938">
        <v>37</v>
      </c>
      <c r="N91" s="1024">
        <v>5298237</v>
      </c>
      <c r="O91" s="938">
        <v>23</v>
      </c>
      <c r="P91" s="1025">
        <v>22474088</v>
      </c>
      <c r="Q91" s="1026">
        <v>1040</v>
      </c>
      <c r="R91" s="1024">
        <v>54730917</v>
      </c>
      <c r="S91" s="941">
        <v>5404</v>
      </c>
      <c r="T91" s="1027">
        <v>0.20699999999999999</v>
      </c>
      <c r="U91" s="1028">
        <f t="shared" si="3"/>
        <v>0.19245003700962252</v>
      </c>
      <c r="V91" s="513">
        <v>1040</v>
      </c>
      <c r="W91" s="1022">
        <v>4</v>
      </c>
      <c r="X91" s="1022">
        <v>32</v>
      </c>
      <c r="Y91" s="1029">
        <v>249</v>
      </c>
      <c r="Z91" s="1030">
        <v>0.315</v>
      </c>
      <c r="AA91" s="341">
        <v>0.94199999999999995</v>
      </c>
      <c r="AB91" s="1031">
        <v>0.49299999999999999</v>
      </c>
      <c r="AC91" s="1031">
        <f t="shared" si="4"/>
        <v>0.50700000000000001</v>
      </c>
      <c r="AD91" s="1025">
        <v>26958592</v>
      </c>
      <c r="AE91" s="1032">
        <v>5298237</v>
      </c>
      <c r="AF91" s="1025">
        <v>22474088</v>
      </c>
      <c r="AG91" s="1025">
        <f t="shared" si="5"/>
        <v>54730917</v>
      </c>
      <c r="AH91" s="1033">
        <v>52099.6</v>
      </c>
      <c r="AI91" s="1024">
        <v>20400</v>
      </c>
      <c r="AJ91" s="1024">
        <v>35156.1</v>
      </c>
      <c r="AK91" s="1025">
        <v>27800</v>
      </c>
      <c r="AL91" s="1057">
        <v>3</v>
      </c>
      <c r="AM91" s="406">
        <v>18</v>
      </c>
      <c r="AN91" s="1034">
        <v>0</v>
      </c>
      <c r="AO91" s="938">
        <v>1972.8</v>
      </c>
      <c r="AP91" s="940">
        <v>1978</v>
      </c>
      <c r="AQ91" s="941"/>
      <c r="AR91" s="508">
        <v>0.54300000000000004</v>
      </c>
      <c r="AS91" s="508">
        <v>1.2999999999999999E-2</v>
      </c>
      <c r="AT91" s="951">
        <v>0.29399999999999998</v>
      </c>
      <c r="AU91" s="948">
        <v>0.15</v>
      </c>
      <c r="AV91" s="263">
        <v>0.109</v>
      </c>
      <c r="AW91" s="1035">
        <v>5.0000000000000001E-3</v>
      </c>
      <c r="AX91" s="1036">
        <v>0.7</v>
      </c>
    </row>
    <row r="92" spans="1:50" x14ac:dyDescent="0.25">
      <c r="A92" s="1061">
        <v>540071</v>
      </c>
      <c r="B92" s="1062" t="s">
        <v>622</v>
      </c>
      <c r="C92" s="1062" t="s">
        <v>623</v>
      </c>
      <c r="D92" s="1062" t="s">
        <v>107</v>
      </c>
      <c r="E92" s="1063">
        <v>3</v>
      </c>
      <c r="F92" s="1061">
        <v>18</v>
      </c>
      <c r="G92" s="960">
        <v>0.04</v>
      </c>
      <c r="H92" s="952">
        <v>0.1</v>
      </c>
      <c r="I92" s="952">
        <v>0</v>
      </c>
      <c r="J92" s="1064">
        <v>0.9</v>
      </c>
      <c r="K92" s="1061">
        <v>138</v>
      </c>
      <c r="L92" s="1066">
        <v>7582900</v>
      </c>
      <c r="M92" s="952">
        <v>14</v>
      </c>
      <c r="N92" s="1066">
        <v>1570700</v>
      </c>
      <c r="O92" s="952">
        <v>8</v>
      </c>
      <c r="P92" s="1069">
        <v>4804513</v>
      </c>
      <c r="Q92" s="1065">
        <v>160</v>
      </c>
      <c r="R92" s="1066">
        <v>13958113</v>
      </c>
      <c r="S92" s="1061">
        <v>642</v>
      </c>
      <c r="T92" s="1067">
        <v>0.245</v>
      </c>
      <c r="U92" s="1068">
        <f t="shared" si="3"/>
        <v>0.24922118380062305</v>
      </c>
      <c r="V92" s="1065">
        <v>160</v>
      </c>
      <c r="W92" s="952">
        <v>2</v>
      </c>
      <c r="X92" s="952">
        <v>60</v>
      </c>
      <c r="Y92" s="1063">
        <v>2</v>
      </c>
      <c r="Z92" s="1068">
        <v>3.9E-2</v>
      </c>
      <c r="AA92" s="960">
        <v>0.86299999999999999</v>
      </c>
      <c r="AB92" s="960">
        <v>0.54300000000000004</v>
      </c>
      <c r="AC92" s="960">
        <f t="shared" si="4"/>
        <v>0.45699999999999996</v>
      </c>
      <c r="AD92" s="1069">
        <v>7582900</v>
      </c>
      <c r="AE92" s="1080">
        <v>1570700</v>
      </c>
      <c r="AF92" s="1069">
        <v>4804513</v>
      </c>
      <c r="AG92" s="1066">
        <f t="shared" si="5"/>
        <v>13958113</v>
      </c>
      <c r="AH92" s="1070">
        <v>87137.600000000006</v>
      </c>
      <c r="AI92" s="1071">
        <v>50850</v>
      </c>
      <c r="AJ92" s="1066">
        <v>54875.4</v>
      </c>
      <c r="AK92" s="1069">
        <v>49950</v>
      </c>
      <c r="AL92" s="1061">
        <v>3</v>
      </c>
      <c r="AM92" s="1063">
        <v>7</v>
      </c>
      <c r="AN92" s="1065">
        <v>0</v>
      </c>
      <c r="AO92" s="952">
        <v>1943.1</v>
      </c>
      <c r="AP92" s="954">
        <v>1940</v>
      </c>
      <c r="AQ92" s="1061" t="s">
        <v>1677</v>
      </c>
      <c r="AR92" s="639">
        <v>0.94399999999999995</v>
      </c>
      <c r="AS92" s="639">
        <v>6.0000000000000001E-3</v>
      </c>
      <c r="AT92" s="1129">
        <v>3.6999999999999998E-2</v>
      </c>
      <c r="AU92" s="1121">
        <v>1.2999999999999999E-2</v>
      </c>
      <c r="AV92" s="639">
        <v>0</v>
      </c>
      <c r="AW92" s="1129">
        <v>1.2999999999999999E-2</v>
      </c>
      <c r="AX92" s="1073">
        <v>0.69</v>
      </c>
    </row>
    <row r="93" spans="1:50" x14ac:dyDescent="0.25">
      <c r="A93" s="1061">
        <v>540072</v>
      </c>
      <c r="B93" s="1062" t="s">
        <v>624</v>
      </c>
      <c r="C93" s="1062" t="s">
        <v>623</v>
      </c>
      <c r="D93" s="1062" t="s">
        <v>107</v>
      </c>
      <c r="E93" s="1063">
        <v>3</v>
      </c>
      <c r="F93" s="1061">
        <v>34</v>
      </c>
      <c r="G93" s="960">
        <v>7.0000000000000007E-2</v>
      </c>
      <c r="H93" s="952">
        <v>0.3</v>
      </c>
      <c r="I93" s="952">
        <v>0</v>
      </c>
      <c r="J93" s="1064">
        <v>1.4</v>
      </c>
      <c r="K93" s="1061">
        <v>125</v>
      </c>
      <c r="L93" s="1066">
        <v>5902014</v>
      </c>
      <c r="M93" s="952">
        <v>4</v>
      </c>
      <c r="N93" s="1066">
        <v>680889</v>
      </c>
      <c r="O93" s="952">
        <v>2</v>
      </c>
      <c r="P93" s="1069">
        <v>11007199</v>
      </c>
      <c r="Q93" s="1065">
        <v>131</v>
      </c>
      <c r="R93" s="1066">
        <v>17590102</v>
      </c>
      <c r="S93" s="1061">
        <v>476</v>
      </c>
      <c r="T93" s="1067">
        <v>0.27300000000000002</v>
      </c>
      <c r="U93" s="1068">
        <f t="shared" si="3"/>
        <v>0.27521008403361347</v>
      </c>
      <c r="V93" s="1065">
        <v>131</v>
      </c>
      <c r="W93" s="952">
        <v>2</v>
      </c>
      <c r="X93" s="952">
        <v>60</v>
      </c>
      <c r="Y93" s="1063">
        <v>3</v>
      </c>
      <c r="Z93" s="1811">
        <v>0.314</v>
      </c>
      <c r="AA93" s="149">
        <v>0.95399999999999996</v>
      </c>
      <c r="AB93" s="960">
        <v>0.33600000000000002</v>
      </c>
      <c r="AC93" s="960">
        <f t="shared" si="4"/>
        <v>0.66399999999999992</v>
      </c>
      <c r="AD93" s="1069">
        <v>5902014</v>
      </c>
      <c r="AE93" s="1080">
        <v>680889</v>
      </c>
      <c r="AF93" s="1069">
        <v>11007199</v>
      </c>
      <c r="AG93" s="1069">
        <f t="shared" si="5"/>
        <v>17590102</v>
      </c>
      <c r="AH93" s="1123">
        <v>133929.79999999999</v>
      </c>
      <c r="AI93" s="1071">
        <v>41400</v>
      </c>
      <c r="AJ93" s="1066">
        <v>46866.5</v>
      </c>
      <c r="AK93" s="1069">
        <v>40400</v>
      </c>
      <c r="AL93" s="1061">
        <v>3</v>
      </c>
      <c r="AM93" s="1063">
        <v>1</v>
      </c>
      <c r="AN93" s="1065">
        <v>0</v>
      </c>
      <c r="AO93" s="952">
        <v>1952.5</v>
      </c>
      <c r="AP93" s="954">
        <v>1950</v>
      </c>
      <c r="AQ93" s="1061" t="s">
        <v>1678</v>
      </c>
      <c r="AR93" s="639">
        <v>0.67900000000000005</v>
      </c>
      <c r="AS93" s="639">
        <v>6.9000000000000006E-2</v>
      </c>
      <c r="AT93" s="1129">
        <v>0.107</v>
      </c>
      <c r="AU93" s="1202">
        <v>0.14499999999999999</v>
      </c>
      <c r="AV93" s="392">
        <v>0.122</v>
      </c>
      <c r="AW93" s="1129">
        <v>0</v>
      </c>
      <c r="AX93" s="1073">
        <v>0.62</v>
      </c>
    </row>
    <row r="94" spans="1:50" x14ac:dyDescent="0.25">
      <c r="A94" s="1061">
        <v>540073</v>
      </c>
      <c r="B94" s="1062" t="s">
        <v>625</v>
      </c>
      <c r="C94" s="1062" t="s">
        <v>623</v>
      </c>
      <c r="D94" s="1062" t="s">
        <v>107</v>
      </c>
      <c r="E94" s="1063">
        <v>3</v>
      </c>
      <c r="F94" s="1061">
        <v>768</v>
      </c>
      <c r="G94" s="960">
        <v>0.04</v>
      </c>
      <c r="H94" s="952">
        <v>8.6</v>
      </c>
      <c r="I94" s="952">
        <v>0.5</v>
      </c>
      <c r="J94" s="1064">
        <v>28.9</v>
      </c>
      <c r="K94" s="1061">
        <v>1594</v>
      </c>
      <c r="L94" s="1066">
        <v>133020965</v>
      </c>
      <c r="M94" s="952">
        <v>205</v>
      </c>
      <c r="N94" s="1066">
        <v>349873597</v>
      </c>
      <c r="O94" s="952">
        <v>73</v>
      </c>
      <c r="P94" s="1069">
        <v>175254381</v>
      </c>
      <c r="Q94" s="1065">
        <v>1872</v>
      </c>
      <c r="R94" s="1066">
        <v>658148943</v>
      </c>
      <c r="S94" s="1061">
        <v>28242</v>
      </c>
      <c r="T94" s="1067">
        <v>6.6000000000000003E-2</v>
      </c>
      <c r="U94" s="1068">
        <f t="shared" si="3"/>
        <v>6.6284257488846393E-2</v>
      </c>
      <c r="V94" s="1142">
        <v>1872</v>
      </c>
      <c r="W94" s="952">
        <v>24</v>
      </c>
      <c r="X94" s="133">
        <v>165</v>
      </c>
      <c r="Y94" s="1063">
        <v>305</v>
      </c>
      <c r="Z94" s="1068">
        <v>0.01</v>
      </c>
      <c r="AA94" s="960">
        <v>0.84899999999999998</v>
      </c>
      <c r="AB94" s="960">
        <v>0.20200000000000001</v>
      </c>
      <c r="AC94" s="149">
        <f t="shared" si="4"/>
        <v>0.79800000000000004</v>
      </c>
      <c r="AD94" s="1069">
        <v>133020965</v>
      </c>
      <c r="AE94" s="1258">
        <v>349873597</v>
      </c>
      <c r="AF94" s="1072">
        <v>175254381</v>
      </c>
      <c r="AG94" s="1072">
        <f t="shared" si="5"/>
        <v>658148943</v>
      </c>
      <c r="AH94" s="1123">
        <v>331095</v>
      </c>
      <c r="AI94" s="1071">
        <v>45000</v>
      </c>
      <c r="AJ94" s="1071">
        <v>84145.3</v>
      </c>
      <c r="AK94" s="1069">
        <v>41400</v>
      </c>
      <c r="AL94" s="453">
        <v>19</v>
      </c>
      <c r="AM94" s="686">
        <v>57</v>
      </c>
      <c r="AN94" s="1142">
        <v>253</v>
      </c>
      <c r="AO94" s="952">
        <v>1943.8</v>
      </c>
      <c r="AP94" s="954">
        <v>1940</v>
      </c>
      <c r="AQ94" s="1061" t="s">
        <v>1679</v>
      </c>
      <c r="AR94" s="639">
        <v>0.871</v>
      </c>
      <c r="AS94" s="639">
        <v>0.01</v>
      </c>
      <c r="AT94" s="1129">
        <v>9.1999999999999998E-2</v>
      </c>
      <c r="AU94" s="1121">
        <v>2.7E-2</v>
      </c>
      <c r="AV94" s="639">
        <v>0</v>
      </c>
      <c r="AW94" s="1129">
        <v>2.4E-2</v>
      </c>
      <c r="AX94" s="1073">
        <v>0.6</v>
      </c>
    </row>
    <row r="95" spans="1:50" ht="15.75" customHeight="1" x14ac:dyDescent="0.25">
      <c r="A95" s="1061">
        <v>540074</v>
      </c>
      <c r="B95" s="1062" t="s">
        <v>626</v>
      </c>
      <c r="C95" s="1062" t="s">
        <v>623</v>
      </c>
      <c r="D95" s="1062" t="s">
        <v>107</v>
      </c>
      <c r="E95" s="1063">
        <v>3</v>
      </c>
      <c r="F95" s="1061">
        <v>39</v>
      </c>
      <c r="G95" s="960">
        <v>0.09</v>
      </c>
      <c r="H95" s="952">
        <v>0</v>
      </c>
      <c r="I95" s="952">
        <v>0</v>
      </c>
      <c r="J95" s="1064">
        <v>1</v>
      </c>
      <c r="K95" s="1061">
        <v>277</v>
      </c>
      <c r="L95" s="1066">
        <v>11675256</v>
      </c>
      <c r="M95" s="952">
        <v>11</v>
      </c>
      <c r="N95" s="1066">
        <v>1340733</v>
      </c>
      <c r="O95" s="952">
        <v>8</v>
      </c>
      <c r="P95" s="1069">
        <v>588113</v>
      </c>
      <c r="Q95" s="1065">
        <v>296</v>
      </c>
      <c r="R95" s="1066">
        <v>13604102</v>
      </c>
      <c r="S95" s="1061">
        <v>806</v>
      </c>
      <c r="T95" s="1067">
        <v>0.29699999999999999</v>
      </c>
      <c r="U95" s="1068">
        <f t="shared" si="3"/>
        <v>0.36724565756823824</v>
      </c>
      <c r="V95" s="1065">
        <v>296</v>
      </c>
      <c r="W95" s="952">
        <v>14</v>
      </c>
      <c r="X95" s="133">
        <v>102</v>
      </c>
      <c r="Y95" s="1063">
        <v>24</v>
      </c>
      <c r="Z95" s="1068">
        <v>0.23799999999999999</v>
      </c>
      <c r="AA95" s="149">
        <v>0.93600000000000005</v>
      </c>
      <c r="AB95" s="960">
        <v>0.85799999999999998</v>
      </c>
      <c r="AC95" s="960">
        <f t="shared" si="4"/>
        <v>0.14200000000000002</v>
      </c>
      <c r="AD95" s="1069">
        <v>11675256</v>
      </c>
      <c r="AE95" s="1080">
        <v>1340733</v>
      </c>
      <c r="AF95" s="1069">
        <v>588113</v>
      </c>
      <c r="AG95" s="1069">
        <f t="shared" si="5"/>
        <v>13604102</v>
      </c>
      <c r="AH95" s="1070">
        <v>47297.4</v>
      </c>
      <c r="AI95" s="1066">
        <v>36550</v>
      </c>
      <c r="AJ95" s="1066">
        <v>41796.199999999997</v>
      </c>
      <c r="AK95" s="1069">
        <v>35900</v>
      </c>
      <c r="AL95" s="1061">
        <v>3</v>
      </c>
      <c r="AM95" s="1063">
        <v>4</v>
      </c>
      <c r="AN95" s="1065">
        <v>0</v>
      </c>
      <c r="AO95" s="952">
        <v>1953.7</v>
      </c>
      <c r="AP95" s="954">
        <v>1947.5</v>
      </c>
      <c r="AQ95" s="1061" t="s">
        <v>1678</v>
      </c>
      <c r="AR95" s="639">
        <v>0.753</v>
      </c>
      <c r="AS95" s="639">
        <v>7.0999999999999994E-2</v>
      </c>
      <c r="AT95" s="1129">
        <v>0.125</v>
      </c>
      <c r="AU95" s="1121">
        <v>5.0999999999999997E-2</v>
      </c>
      <c r="AV95" s="639">
        <v>3.6999999999999998E-2</v>
      </c>
      <c r="AW95" s="1129">
        <v>7.0000000000000001E-3</v>
      </c>
      <c r="AX95" s="1073">
        <v>0.69</v>
      </c>
    </row>
    <row r="96" spans="1:50" x14ac:dyDescent="0.25">
      <c r="A96" s="1061">
        <v>540075</v>
      </c>
      <c r="B96" s="1062" t="s">
        <v>627</v>
      </c>
      <c r="C96" s="1062" t="s">
        <v>623</v>
      </c>
      <c r="D96" s="1062" t="s">
        <v>107</v>
      </c>
      <c r="E96" s="1063">
        <v>3</v>
      </c>
      <c r="F96" s="1061">
        <v>133</v>
      </c>
      <c r="G96" s="960">
        <v>0.14000000000000001</v>
      </c>
      <c r="H96" s="952">
        <v>0</v>
      </c>
      <c r="I96" s="952">
        <v>0</v>
      </c>
      <c r="J96" s="1064">
        <v>2.9</v>
      </c>
      <c r="K96" s="1061">
        <v>212</v>
      </c>
      <c r="L96" s="1066">
        <v>10448222</v>
      </c>
      <c r="M96" s="952">
        <v>64</v>
      </c>
      <c r="N96" s="1066">
        <v>3643231</v>
      </c>
      <c r="O96" s="952">
        <v>21</v>
      </c>
      <c r="P96" s="1069">
        <v>8988705</v>
      </c>
      <c r="Q96" s="1065">
        <v>297</v>
      </c>
      <c r="R96" s="1066">
        <v>23080158</v>
      </c>
      <c r="S96" s="1061">
        <v>643</v>
      </c>
      <c r="T96" s="1067">
        <v>0.63</v>
      </c>
      <c r="U96" s="1068">
        <f t="shared" si="3"/>
        <v>0.46189735614307931</v>
      </c>
      <c r="V96" s="1065">
        <v>297</v>
      </c>
      <c r="W96" s="952">
        <v>76</v>
      </c>
      <c r="X96" s="952">
        <v>15</v>
      </c>
      <c r="Y96" s="1063">
        <v>8</v>
      </c>
      <c r="Z96" s="1068">
        <v>0.06</v>
      </c>
      <c r="AA96" s="960">
        <v>0.71399999999999997</v>
      </c>
      <c r="AB96" s="960">
        <v>0.45300000000000001</v>
      </c>
      <c r="AC96" s="960">
        <f t="shared" si="4"/>
        <v>0.54699999999999993</v>
      </c>
      <c r="AD96" s="1069">
        <v>10448222</v>
      </c>
      <c r="AE96" s="1080">
        <v>3643231</v>
      </c>
      <c r="AF96" s="1069">
        <v>8988705</v>
      </c>
      <c r="AG96" s="1069">
        <f t="shared" si="5"/>
        <v>23080158</v>
      </c>
      <c r="AH96" s="1070">
        <v>58964.800000000003</v>
      </c>
      <c r="AI96" s="1071">
        <v>43375</v>
      </c>
      <c r="AJ96" s="1066">
        <v>49981.8</v>
      </c>
      <c r="AK96" s="1069">
        <v>43900</v>
      </c>
      <c r="AL96" s="1061">
        <v>4</v>
      </c>
      <c r="AM96" s="686">
        <v>17</v>
      </c>
      <c r="AN96" s="1142">
        <v>122</v>
      </c>
      <c r="AO96" s="952">
        <v>1942.8</v>
      </c>
      <c r="AP96" s="1074">
        <v>1934</v>
      </c>
      <c r="AQ96" s="1061" t="s">
        <v>1680</v>
      </c>
      <c r="AR96" s="639">
        <v>0.84199999999999997</v>
      </c>
      <c r="AS96" s="639">
        <v>2.1999999999999999E-2</v>
      </c>
      <c r="AT96" s="1129">
        <v>0.11700000000000001</v>
      </c>
      <c r="AU96" s="1121">
        <v>1.9E-2</v>
      </c>
      <c r="AV96" s="639">
        <v>0</v>
      </c>
      <c r="AW96" s="1129">
        <v>3.0000000000000001E-3</v>
      </c>
      <c r="AX96" s="1073">
        <v>0.72</v>
      </c>
    </row>
    <row r="97" spans="1:50" x14ac:dyDescent="0.25">
      <c r="A97" s="1061">
        <v>540076</v>
      </c>
      <c r="B97" s="1062" t="s">
        <v>628</v>
      </c>
      <c r="C97" s="1062" t="s">
        <v>623</v>
      </c>
      <c r="D97" s="1062" t="s">
        <v>107</v>
      </c>
      <c r="E97" s="1063">
        <v>3</v>
      </c>
      <c r="F97" s="1061">
        <v>291</v>
      </c>
      <c r="G97" s="960">
        <v>0.16</v>
      </c>
      <c r="H97" s="952">
        <v>1.4</v>
      </c>
      <c r="I97" s="952">
        <v>0.1</v>
      </c>
      <c r="J97" s="1064">
        <v>3.5</v>
      </c>
      <c r="K97" s="1061">
        <v>995</v>
      </c>
      <c r="L97" s="1066">
        <v>56864312</v>
      </c>
      <c r="M97" s="952">
        <v>61</v>
      </c>
      <c r="N97" s="1066">
        <v>11927974</v>
      </c>
      <c r="O97" s="952">
        <v>12</v>
      </c>
      <c r="P97" s="1069">
        <v>46791243</v>
      </c>
      <c r="Q97" s="1065">
        <v>1068</v>
      </c>
      <c r="R97" s="1066">
        <v>115583529</v>
      </c>
      <c r="S97" s="1061">
        <v>4098</v>
      </c>
      <c r="T97" s="1067">
        <v>0.24299999999999999</v>
      </c>
      <c r="U97" s="1068">
        <f t="shared" si="3"/>
        <v>0.26061493411420206</v>
      </c>
      <c r="V97" s="1142">
        <v>1068</v>
      </c>
      <c r="W97" s="952">
        <v>1</v>
      </c>
      <c r="X97" s="952">
        <v>13</v>
      </c>
      <c r="Y97" s="1063">
        <v>202</v>
      </c>
      <c r="Z97" s="1068">
        <v>2E-3</v>
      </c>
      <c r="AA97" s="149">
        <v>0.93200000000000005</v>
      </c>
      <c r="AB97" s="960">
        <v>0.49199999999999999</v>
      </c>
      <c r="AC97" s="960">
        <f t="shared" si="4"/>
        <v>0.50800000000000001</v>
      </c>
      <c r="AD97" s="1069">
        <v>56864312</v>
      </c>
      <c r="AE97" s="1080">
        <v>11927974</v>
      </c>
      <c r="AF97" s="1069">
        <v>46791243</v>
      </c>
      <c r="AG97" s="1069">
        <f t="shared" si="5"/>
        <v>115583529</v>
      </c>
      <c r="AH97" s="1123">
        <v>108514.7</v>
      </c>
      <c r="AI97" s="1071">
        <v>53000</v>
      </c>
      <c r="AJ97" s="1066">
        <v>56941</v>
      </c>
      <c r="AK97" s="1072">
        <v>51700</v>
      </c>
      <c r="AL97" s="1061">
        <v>5</v>
      </c>
      <c r="AM97" s="1063">
        <v>7</v>
      </c>
      <c r="AN97" s="1065">
        <v>0</v>
      </c>
      <c r="AO97" s="952">
        <v>1948.3</v>
      </c>
      <c r="AP97" s="954">
        <v>1947</v>
      </c>
      <c r="AQ97" s="1061" t="s">
        <v>1678</v>
      </c>
      <c r="AR97" s="639">
        <v>0.95199999999999996</v>
      </c>
      <c r="AS97" s="639">
        <v>1E-3</v>
      </c>
      <c r="AT97" s="1129">
        <v>4.4999999999999998E-2</v>
      </c>
      <c r="AU97" s="1121">
        <v>2E-3</v>
      </c>
      <c r="AV97" s="639">
        <v>0</v>
      </c>
      <c r="AW97" s="1129">
        <v>1E-3</v>
      </c>
      <c r="AX97" s="1073">
        <v>0.72</v>
      </c>
    </row>
    <row r="98" spans="1:50" x14ac:dyDescent="0.25">
      <c r="A98" s="1061">
        <v>540077</v>
      </c>
      <c r="B98" s="1062" t="s">
        <v>629</v>
      </c>
      <c r="C98" s="1062" t="s">
        <v>623</v>
      </c>
      <c r="D98" s="1062" t="s">
        <v>107</v>
      </c>
      <c r="E98" s="1063">
        <v>3</v>
      </c>
      <c r="F98" s="1061">
        <v>35</v>
      </c>
      <c r="G98" s="960">
        <v>0.11</v>
      </c>
      <c r="H98" s="952">
        <v>0</v>
      </c>
      <c r="I98" s="952">
        <v>0</v>
      </c>
      <c r="J98" s="1064">
        <v>0.6</v>
      </c>
      <c r="K98" s="1061">
        <v>88</v>
      </c>
      <c r="L98" s="1066">
        <v>4802740</v>
      </c>
      <c r="M98" s="952">
        <v>3</v>
      </c>
      <c r="N98" s="1066">
        <v>229400</v>
      </c>
      <c r="O98" s="952">
        <v>2</v>
      </c>
      <c r="P98" s="1069">
        <v>10543035</v>
      </c>
      <c r="Q98" s="1065">
        <v>93</v>
      </c>
      <c r="R98" s="1066">
        <v>15575175</v>
      </c>
      <c r="S98" s="1061">
        <v>444</v>
      </c>
      <c r="T98" s="1067">
        <v>0.19600000000000001</v>
      </c>
      <c r="U98" s="1068">
        <f t="shared" si="3"/>
        <v>0.20945945945945946</v>
      </c>
      <c r="V98" s="1065">
        <v>93</v>
      </c>
      <c r="W98" s="952">
        <v>7</v>
      </c>
      <c r="X98" s="952">
        <v>40</v>
      </c>
      <c r="Y98" s="1063">
        <v>3</v>
      </c>
      <c r="Z98" s="1068">
        <v>0.24399999999999999</v>
      </c>
      <c r="AA98" s="149">
        <v>0.94599999999999995</v>
      </c>
      <c r="AB98" s="960">
        <v>0.308</v>
      </c>
      <c r="AC98" s="960">
        <f t="shared" si="4"/>
        <v>0.69199999999999995</v>
      </c>
      <c r="AD98" s="1069">
        <v>4802740</v>
      </c>
      <c r="AE98" s="1080">
        <v>229400</v>
      </c>
      <c r="AF98" s="1069">
        <v>10543035</v>
      </c>
      <c r="AG98" s="1069">
        <f t="shared" si="5"/>
        <v>15575175</v>
      </c>
      <c r="AH98" s="1123">
        <v>167084.70000000001</v>
      </c>
      <c r="AI98" s="1071">
        <v>47900</v>
      </c>
      <c r="AJ98" s="1066">
        <v>54180</v>
      </c>
      <c r="AK98" s="1069">
        <v>47550</v>
      </c>
      <c r="AL98" s="1061">
        <v>2</v>
      </c>
      <c r="AM98" s="1063">
        <v>1</v>
      </c>
      <c r="AN98" s="1065">
        <v>0</v>
      </c>
      <c r="AO98" s="952">
        <v>1960.5</v>
      </c>
      <c r="AP98" s="954">
        <v>1956.5</v>
      </c>
      <c r="AQ98" s="1061" t="s">
        <v>1678</v>
      </c>
      <c r="AR98" s="639">
        <v>0.753</v>
      </c>
      <c r="AS98" s="639">
        <v>0.108</v>
      </c>
      <c r="AT98" s="1129">
        <v>0.108</v>
      </c>
      <c r="AU98" s="1121">
        <v>3.2000000000000001E-2</v>
      </c>
      <c r="AV98" s="639">
        <v>0</v>
      </c>
      <c r="AW98" s="1129">
        <v>0</v>
      </c>
      <c r="AX98" s="1073">
        <v>0.85</v>
      </c>
    </row>
    <row r="99" spans="1:50" x14ac:dyDescent="0.25">
      <c r="A99" s="1061">
        <v>540078</v>
      </c>
      <c r="B99" s="1062" t="s">
        <v>630</v>
      </c>
      <c r="C99" s="1062" t="s">
        <v>623</v>
      </c>
      <c r="D99" s="1062" t="s">
        <v>107</v>
      </c>
      <c r="E99" s="1063">
        <v>3</v>
      </c>
      <c r="F99" s="1061">
        <v>22</v>
      </c>
      <c r="G99" s="960">
        <v>7.0000000000000007E-2</v>
      </c>
      <c r="H99" s="952">
        <v>0</v>
      </c>
      <c r="I99" s="952">
        <v>0</v>
      </c>
      <c r="J99" s="1064">
        <v>0.1</v>
      </c>
      <c r="K99" s="1061">
        <v>80</v>
      </c>
      <c r="L99" s="1066">
        <v>4735047</v>
      </c>
      <c r="M99" s="952">
        <v>0</v>
      </c>
      <c r="N99" s="1066">
        <v>0</v>
      </c>
      <c r="O99" s="952">
        <v>3</v>
      </c>
      <c r="P99" s="1069">
        <v>790319</v>
      </c>
      <c r="Q99" s="1065">
        <v>83</v>
      </c>
      <c r="R99" s="1066">
        <v>5525366</v>
      </c>
      <c r="S99" s="1061">
        <v>377</v>
      </c>
      <c r="T99" s="1067">
        <v>0.23300000000000001</v>
      </c>
      <c r="U99" s="1068">
        <f t="shared" si="3"/>
        <v>0.22015915119363394</v>
      </c>
      <c r="V99" s="1065">
        <v>83</v>
      </c>
      <c r="W99" s="952">
        <v>0</v>
      </c>
      <c r="X99" s="952">
        <v>2</v>
      </c>
      <c r="Y99" s="1063">
        <v>2</v>
      </c>
      <c r="Z99" s="1068">
        <v>0.253</v>
      </c>
      <c r="AA99" s="149">
        <v>0.96399999999999997</v>
      </c>
      <c r="AB99" s="960">
        <v>0.85699999999999998</v>
      </c>
      <c r="AC99" s="960">
        <f t="shared" si="4"/>
        <v>0.14300000000000002</v>
      </c>
      <c r="AD99" s="1069">
        <v>4735047</v>
      </c>
      <c r="AE99" s="1080">
        <v>0</v>
      </c>
      <c r="AF99" s="1069">
        <v>790319</v>
      </c>
      <c r="AG99" s="1069">
        <f t="shared" si="5"/>
        <v>5525366</v>
      </c>
      <c r="AH99" s="1070">
        <v>66105.600000000006</v>
      </c>
      <c r="AI99" s="1071">
        <v>47300</v>
      </c>
      <c r="AJ99" s="1066">
        <v>58714.3</v>
      </c>
      <c r="AK99" s="1069">
        <v>47050</v>
      </c>
      <c r="AL99" s="1061">
        <v>1</v>
      </c>
      <c r="AM99" s="1063">
        <v>0</v>
      </c>
      <c r="AN99" s="1065">
        <v>0</v>
      </c>
      <c r="AO99" s="952">
        <v>1952.9</v>
      </c>
      <c r="AP99" s="954">
        <v>1948.5</v>
      </c>
      <c r="AQ99" s="1061" t="s">
        <v>1681</v>
      </c>
      <c r="AR99" s="639">
        <v>0.72299999999999998</v>
      </c>
      <c r="AS99" s="639">
        <v>0</v>
      </c>
      <c r="AT99" s="1129">
        <v>0.157</v>
      </c>
      <c r="AU99" s="1202">
        <v>0.12</v>
      </c>
      <c r="AV99" s="639">
        <v>9.6000000000000002E-2</v>
      </c>
      <c r="AW99" s="1129">
        <v>1.2E-2</v>
      </c>
      <c r="AX99" s="1073">
        <v>0.68</v>
      </c>
    </row>
    <row r="100" spans="1:50" x14ac:dyDescent="0.25">
      <c r="A100" s="1061">
        <v>540279</v>
      </c>
      <c r="B100" s="1062" t="s">
        <v>631</v>
      </c>
      <c r="C100" s="1062" t="s">
        <v>623</v>
      </c>
      <c r="D100" s="1062" t="s">
        <v>107</v>
      </c>
      <c r="E100" s="1063">
        <v>3</v>
      </c>
      <c r="F100" s="1061">
        <v>22</v>
      </c>
      <c r="G100" s="960">
        <v>0.04</v>
      </c>
      <c r="H100" s="952">
        <v>0</v>
      </c>
      <c r="I100" s="952">
        <v>0</v>
      </c>
      <c r="J100" s="1064">
        <v>1.4</v>
      </c>
      <c r="K100" s="1061">
        <v>19</v>
      </c>
      <c r="L100" s="1066">
        <v>533700</v>
      </c>
      <c r="M100" s="952">
        <v>1</v>
      </c>
      <c r="N100" s="1066">
        <v>38700</v>
      </c>
      <c r="O100" s="952">
        <v>1</v>
      </c>
      <c r="P100" s="1069">
        <v>117600</v>
      </c>
      <c r="Q100" s="1065">
        <v>21</v>
      </c>
      <c r="R100" s="1066">
        <v>690000</v>
      </c>
      <c r="S100" s="1061">
        <v>159</v>
      </c>
      <c r="T100" s="1067">
        <v>0.16400000000000001</v>
      </c>
      <c r="U100" s="1068">
        <f t="shared" si="3"/>
        <v>0.13207547169811321</v>
      </c>
      <c r="V100" s="1065">
        <v>21</v>
      </c>
      <c r="W100" s="952">
        <v>2</v>
      </c>
      <c r="X100" s="952">
        <v>4</v>
      </c>
      <c r="Y100" s="1063">
        <v>0</v>
      </c>
      <c r="Z100" s="1811">
        <v>0.36799999999999999</v>
      </c>
      <c r="AA100" s="149">
        <v>0.90500000000000003</v>
      </c>
      <c r="AB100" s="960">
        <v>0.77300000000000002</v>
      </c>
      <c r="AC100" s="960">
        <f t="shared" si="4"/>
        <v>0.22699999999999998</v>
      </c>
      <c r="AD100" s="1069">
        <v>533700</v>
      </c>
      <c r="AE100" s="1080">
        <v>38700</v>
      </c>
      <c r="AF100" s="1069">
        <v>117600</v>
      </c>
      <c r="AG100" s="1069">
        <f t="shared" si="5"/>
        <v>690000</v>
      </c>
      <c r="AH100" s="1070">
        <v>32738.1</v>
      </c>
      <c r="AI100" s="1066">
        <v>25000</v>
      </c>
      <c r="AJ100" s="1066">
        <v>27963.200000000001</v>
      </c>
      <c r="AK100" s="1069">
        <v>20600</v>
      </c>
      <c r="AL100" s="1061">
        <v>0</v>
      </c>
      <c r="AM100" s="1063">
        <v>1</v>
      </c>
      <c r="AN100" s="1065">
        <v>0</v>
      </c>
      <c r="AO100" s="952">
        <v>1960.2</v>
      </c>
      <c r="AP100" s="954">
        <v>1950</v>
      </c>
      <c r="AQ100" s="1061" t="s">
        <v>1682</v>
      </c>
      <c r="AR100" s="639">
        <v>0.66700000000000004</v>
      </c>
      <c r="AS100" s="639">
        <v>9.5000000000000001E-2</v>
      </c>
      <c r="AT100" s="1129">
        <v>0.19</v>
      </c>
      <c r="AU100" s="1121">
        <v>4.8000000000000001E-2</v>
      </c>
      <c r="AV100" s="639">
        <v>4.8000000000000001E-2</v>
      </c>
      <c r="AW100" s="1129">
        <v>0</v>
      </c>
      <c r="AX100" s="1073">
        <v>0.53</v>
      </c>
    </row>
    <row r="101" spans="1:50" x14ac:dyDescent="0.25">
      <c r="A101" s="1037">
        <v>540070</v>
      </c>
      <c r="B101" s="1038" t="s">
        <v>632</v>
      </c>
      <c r="C101" s="1038" t="s">
        <v>623</v>
      </c>
      <c r="D101" s="1038" t="s">
        <v>170</v>
      </c>
      <c r="E101" s="1039">
        <v>3</v>
      </c>
      <c r="F101" s="1040">
        <v>14219</v>
      </c>
      <c r="G101" s="715">
        <v>0.03</v>
      </c>
      <c r="H101" s="180">
        <v>500.1</v>
      </c>
      <c r="I101" s="1041">
        <v>14.8</v>
      </c>
      <c r="J101" s="1058">
        <v>793.7</v>
      </c>
      <c r="K101" s="1037">
        <v>8272</v>
      </c>
      <c r="L101" s="1043">
        <v>457332617</v>
      </c>
      <c r="M101" s="921">
        <v>422</v>
      </c>
      <c r="N101" s="1043">
        <v>95291974</v>
      </c>
      <c r="O101" s="921">
        <v>196</v>
      </c>
      <c r="P101" s="1044">
        <v>104619156</v>
      </c>
      <c r="Q101" s="1045">
        <v>8890</v>
      </c>
      <c r="R101" s="1043">
        <v>657243747</v>
      </c>
      <c r="S101" s="1037">
        <v>48895</v>
      </c>
      <c r="T101" s="1046">
        <v>0.185</v>
      </c>
      <c r="U101" s="1047">
        <f t="shared" si="3"/>
        <v>0.18181818181818182</v>
      </c>
      <c r="V101" s="1059">
        <v>8890</v>
      </c>
      <c r="W101" s="180">
        <v>1499</v>
      </c>
      <c r="X101" s="180">
        <v>563</v>
      </c>
      <c r="Y101" s="1048">
        <v>726</v>
      </c>
      <c r="Z101" s="1049">
        <v>0.32900000000000001</v>
      </c>
      <c r="AA101" s="257">
        <v>0.93</v>
      </c>
      <c r="AB101" s="1050">
        <v>0.69799999999999995</v>
      </c>
      <c r="AC101" s="1050">
        <f t="shared" si="4"/>
        <v>0.30200000000000005</v>
      </c>
      <c r="AD101" s="983">
        <v>457332617</v>
      </c>
      <c r="AE101" s="1051">
        <v>95291974</v>
      </c>
      <c r="AF101" s="983">
        <v>104619156</v>
      </c>
      <c r="AG101" s="983">
        <f t="shared" si="5"/>
        <v>657243747</v>
      </c>
      <c r="AH101" s="1052">
        <v>72554.7</v>
      </c>
      <c r="AI101" s="172">
        <v>45600</v>
      </c>
      <c r="AJ101" s="1043">
        <v>54862</v>
      </c>
      <c r="AK101" s="1044">
        <v>44300</v>
      </c>
      <c r="AL101" s="327">
        <v>23</v>
      </c>
      <c r="AM101" s="934">
        <v>149</v>
      </c>
      <c r="AN101" s="1054">
        <v>1</v>
      </c>
      <c r="AO101" s="921">
        <v>1968.1</v>
      </c>
      <c r="AP101" s="923">
        <v>1968</v>
      </c>
      <c r="AQ101" s="1037" t="s">
        <v>1683</v>
      </c>
      <c r="AR101" s="439">
        <v>0.66400000000000003</v>
      </c>
      <c r="AS101" s="439">
        <v>1.9E-2</v>
      </c>
      <c r="AT101" s="950">
        <v>0.26200000000000001</v>
      </c>
      <c r="AU101" s="1060">
        <v>5.5E-2</v>
      </c>
      <c r="AV101" s="439">
        <v>4.3999999999999997E-2</v>
      </c>
      <c r="AW101" s="1055">
        <v>5.0000000000000001E-3</v>
      </c>
      <c r="AX101" s="1056">
        <v>0.73</v>
      </c>
    </row>
    <row r="102" spans="1:50" x14ac:dyDescent="0.25">
      <c r="A102" s="1061">
        <v>540079</v>
      </c>
      <c r="B102" s="1062" t="s">
        <v>633</v>
      </c>
      <c r="C102" s="1062" t="s">
        <v>623</v>
      </c>
      <c r="D102" s="1062" t="s">
        <v>107</v>
      </c>
      <c r="E102" s="1063">
        <v>3</v>
      </c>
      <c r="F102" s="1061">
        <v>20</v>
      </c>
      <c r="G102" s="960">
        <v>0.02</v>
      </c>
      <c r="H102" s="952">
        <v>0</v>
      </c>
      <c r="I102" s="952">
        <v>0</v>
      </c>
      <c r="J102" s="1064">
        <v>2.7</v>
      </c>
      <c r="K102" s="1061">
        <v>116</v>
      </c>
      <c r="L102" s="1066">
        <v>6601647</v>
      </c>
      <c r="M102" s="952">
        <v>12</v>
      </c>
      <c r="N102" s="1066">
        <v>1820888</v>
      </c>
      <c r="O102" s="952">
        <v>0</v>
      </c>
      <c r="P102" s="1069">
        <v>0</v>
      </c>
      <c r="Q102" s="1065">
        <v>128</v>
      </c>
      <c r="R102" s="1066">
        <v>8422535</v>
      </c>
      <c r="S102" s="1061">
        <v>866</v>
      </c>
      <c r="T102" s="1067">
        <v>0.13600000000000001</v>
      </c>
      <c r="U102" s="1068">
        <f t="shared" si="3"/>
        <v>0.14780600461893764</v>
      </c>
      <c r="V102" s="1065">
        <v>128</v>
      </c>
      <c r="W102" s="952">
        <v>0</v>
      </c>
      <c r="X102" s="133">
        <v>103</v>
      </c>
      <c r="Y102" s="1063">
        <v>2</v>
      </c>
      <c r="Z102" s="1068">
        <v>0.127</v>
      </c>
      <c r="AA102" s="149">
        <v>0.90600000000000003</v>
      </c>
      <c r="AB102" s="960">
        <v>0.78400000000000003</v>
      </c>
      <c r="AC102" s="960">
        <f t="shared" si="4"/>
        <v>0.21599999999999997</v>
      </c>
      <c r="AD102" s="1069">
        <v>6601647</v>
      </c>
      <c r="AE102" s="1080">
        <v>1820888</v>
      </c>
      <c r="AF102" s="1069">
        <v>0</v>
      </c>
      <c r="AG102" s="1069">
        <f t="shared" si="5"/>
        <v>8422535</v>
      </c>
      <c r="AH102" s="1070">
        <v>65989.3</v>
      </c>
      <c r="AI102" s="1071">
        <v>52650</v>
      </c>
      <c r="AJ102" s="1066">
        <v>57284</v>
      </c>
      <c r="AK102" s="1072">
        <v>51350</v>
      </c>
      <c r="AL102" s="1061">
        <v>1</v>
      </c>
      <c r="AM102" s="1063">
        <v>0</v>
      </c>
      <c r="AN102" s="1065">
        <v>0</v>
      </c>
      <c r="AO102" s="952">
        <v>1950</v>
      </c>
      <c r="AP102" s="954">
        <v>1946</v>
      </c>
      <c r="AQ102" s="1061" t="s">
        <v>1677</v>
      </c>
      <c r="AR102" s="639">
        <v>0.85199999999999998</v>
      </c>
      <c r="AS102" s="639">
        <v>3.9E-2</v>
      </c>
      <c r="AT102" s="1129">
        <v>5.5E-2</v>
      </c>
      <c r="AU102" s="1121">
        <v>5.5E-2</v>
      </c>
      <c r="AV102" s="639">
        <v>3.9E-2</v>
      </c>
      <c r="AW102" s="1129">
        <v>0</v>
      </c>
      <c r="AX102" s="1073">
        <v>0.65</v>
      </c>
    </row>
    <row r="103" spans="1:50" ht="14.25" customHeight="1" x14ac:dyDescent="0.25">
      <c r="A103" s="1061">
        <v>540029</v>
      </c>
      <c r="B103" s="1062" t="s">
        <v>634</v>
      </c>
      <c r="C103" s="1062" t="s">
        <v>623</v>
      </c>
      <c r="D103" s="1062" t="s">
        <v>247</v>
      </c>
      <c r="E103" s="1063">
        <v>3</v>
      </c>
      <c r="F103" s="1061">
        <v>13</v>
      </c>
      <c r="G103" s="960">
        <v>0.05</v>
      </c>
      <c r="H103" s="952">
        <v>0.3</v>
      </c>
      <c r="I103" s="952">
        <v>0</v>
      </c>
      <c r="J103" s="1064">
        <v>0.7</v>
      </c>
      <c r="K103" s="1061">
        <v>47</v>
      </c>
      <c r="L103" s="1066">
        <v>1540130</v>
      </c>
      <c r="M103" s="952">
        <v>11</v>
      </c>
      <c r="N103" s="1066">
        <v>2166451</v>
      </c>
      <c r="O103" s="952">
        <v>1</v>
      </c>
      <c r="P103" s="1069">
        <v>417800</v>
      </c>
      <c r="Q103" s="1065">
        <v>59</v>
      </c>
      <c r="R103" s="1066">
        <v>4124381</v>
      </c>
      <c r="S103" s="1061">
        <v>340</v>
      </c>
      <c r="T103" s="1067">
        <v>0.16200000000000001</v>
      </c>
      <c r="U103" s="1068">
        <f t="shared" si="3"/>
        <v>0.17352941176470588</v>
      </c>
      <c r="V103" s="1065">
        <v>59</v>
      </c>
      <c r="W103" s="952">
        <v>2</v>
      </c>
      <c r="X103" s="952">
        <v>33</v>
      </c>
      <c r="Y103" s="1063">
        <v>9</v>
      </c>
      <c r="Z103" s="1068">
        <v>8.6999999999999994E-2</v>
      </c>
      <c r="AA103" s="960">
        <v>0.79700000000000004</v>
      </c>
      <c r="AB103" s="960">
        <v>0.373</v>
      </c>
      <c r="AC103" s="960">
        <f t="shared" si="4"/>
        <v>0.627</v>
      </c>
      <c r="AD103" s="1069">
        <v>1540130</v>
      </c>
      <c r="AE103" s="1080">
        <v>2166451</v>
      </c>
      <c r="AF103" s="1069">
        <v>417800</v>
      </c>
      <c r="AG103" s="1069">
        <f t="shared" si="5"/>
        <v>4124381</v>
      </c>
      <c r="AH103" s="1070">
        <v>69357.3</v>
      </c>
      <c r="AI103" s="1066">
        <v>31200</v>
      </c>
      <c r="AJ103" s="1066">
        <v>32707</v>
      </c>
      <c r="AK103" s="1069">
        <v>28000</v>
      </c>
      <c r="AL103" s="1061">
        <v>1</v>
      </c>
      <c r="AM103" s="1063">
        <v>1</v>
      </c>
      <c r="AN103" s="1065">
        <v>0</v>
      </c>
      <c r="AO103" s="952">
        <v>1947.9</v>
      </c>
      <c r="AP103" s="954">
        <v>1942</v>
      </c>
      <c r="AQ103" s="1061" t="s">
        <v>1678</v>
      </c>
      <c r="AR103" s="639">
        <v>0.81399999999999995</v>
      </c>
      <c r="AS103" s="639">
        <v>0</v>
      </c>
      <c r="AT103" s="1129">
        <v>0.153</v>
      </c>
      <c r="AU103" s="1121">
        <v>3.4000000000000002E-2</v>
      </c>
      <c r="AV103" s="639">
        <v>0</v>
      </c>
      <c r="AW103" s="1129">
        <v>0</v>
      </c>
      <c r="AX103" s="153">
        <v>0.43</v>
      </c>
    </row>
    <row r="104" spans="1:50" x14ac:dyDescent="0.25">
      <c r="A104" s="1061">
        <v>540081</v>
      </c>
      <c r="B104" s="1062" t="s">
        <v>635</v>
      </c>
      <c r="C104" s="1062" t="s">
        <v>623</v>
      </c>
      <c r="D104" s="1062" t="s">
        <v>247</v>
      </c>
      <c r="E104" s="1063">
        <v>3</v>
      </c>
      <c r="F104" s="1061">
        <v>163</v>
      </c>
      <c r="G104" s="960">
        <v>0.05</v>
      </c>
      <c r="H104" s="952">
        <v>1</v>
      </c>
      <c r="I104" s="952">
        <v>0.2</v>
      </c>
      <c r="J104" s="1064">
        <v>5</v>
      </c>
      <c r="K104" s="1061">
        <v>585</v>
      </c>
      <c r="L104" s="1066">
        <v>42041080</v>
      </c>
      <c r="M104" s="952">
        <v>42</v>
      </c>
      <c r="N104" s="1066">
        <v>4999880</v>
      </c>
      <c r="O104" s="952">
        <v>7</v>
      </c>
      <c r="P104" s="1069">
        <v>1532490</v>
      </c>
      <c r="Q104" s="1065">
        <v>634</v>
      </c>
      <c r="R104" s="1066">
        <v>48573450</v>
      </c>
      <c r="S104" s="1061">
        <v>2925</v>
      </c>
      <c r="T104" s="1067">
        <v>0.22</v>
      </c>
      <c r="U104" s="1068">
        <f t="shared" si="3"/>
        <v>0.21675213675213675</v>
      </c>
      <c r="V104" s="1065">
        <v>634</v>
      </c>
      <c r="W104" s="952">
        <v>4</v>
      </c>
      <c r="X104" s="133">
        <v>138</v>
      </c>
      <c r="Y104" s="1063">
        <v>75</v>
      </c>
      <c r="Z104" s="1068">
        <v>2.1000000000000001E-2</v>
      </c>
      <c r="AA104" s="149">
        <v>0.92300000000000004</v>
      </c>
      <c r="AB104" s="960">
        <v>0.86599999999999999</v>
      </c>
      <c r="AC104" s="960">
        <f t="shared" si="4"/>
        <v>0.13400000000000001</v>
      </c>
      <c r="AD104" s="1069">
        <v>42041080</v>
      </c>
      <c r="AE104" s="1080">
        <v>4999880</v>
      </c>
      <c r="AF104" s="1069">
        <v>1532490</v>
      </c>
      <c r="AG104" s="1069">
        <f t="shared" si="5"/>
        <v>48573450</v>
      </c>
      <c r="AH104" s="1070">
        <v>76539.199999999997</v>
      </c>
      <c r="AI104" s="1071">
        <v>59900</v>
      </c>
      <c r="AJ104" s="1071">
        <v>71651.7</v>
      </c>
      <c r="AK104" s="1072">
        <v>59500</v>
      </c>
      <c r="AL104" s="1061">
        <v>1</v>
      </c>
      <c r="AM104" s="1063">
        <v>5</v>
      </c>
      <c r="AN104" s="1065">
        <v>0</v>
      </c>
      <c r="AO104" s="952">
        <v>1957.1</v>
      </c>
      <c r="AP104" s="954">
        <v>1951.5</v>
      </c>
      <c r="AQ104" s="1061" t="s">
        <v>1677</v>
      </c>
      <c r="AR104" s="639">
        <v>0.88800000000000001</v>
      </c>
      <c r="AS104" s="639">
        <v>3.9E-2</v>
      </c>
      <c r="AT104" s="1129">
        <v>6.8000000000000005E-2</v>
      </c>
      <c r="AU104" s="1121">
        <v>5.0000000000000001E-3</v>
      </c>
      <c r="AV104" s="639">
        <v>2E-3</v>
      </c>
      <c r="AW104" s="1129">
        <v>0</v>
      </c>
      <c r="AX104" s="1073">
        <v>0.79</v>
      </c>
    </row>
    <row r="105" spans="1:50" x14ac:dyDescent="0.25">
      <c r="A105" s="1061">
        <v>540082</v>
      </c>
      <c r="B105" s="1062" t="s">
        <v>636</v>
      </c>
      <c r="C105" s="1062" t="s">
        <v>623</v>
      </c>
      <c r="D105" s="1062" t="s">
        <v>107</v>
      </c>
      <c r="E105" s="1063">
        <v>3</v>
      </c>
      <c r="F105" s="1061">
        <v>24</v>
      </c>
      <c r="G105" s="960">
        <v>0.13</v>
      </c>
      <c r="H105" s="952">
        <v>0</v>
      </c>
      <c r="I105" s="952">
        <v>0</v>
      </c>
      <c r="J105" s="1064">
        <v>0.4</v>
      </c>
      <c r="K105" s="1061">
        <v>40</v>
      </c>
      <c r="L105" s="1066">
        <v>2220100</v>
      </c>
      <c r="M105" s="952">
        <v>0</v>
      </c>
      <c r="N105" s="1066">
        <v>0</v>
      </c>
      <c r="O105" s="952">
        <v>1</v>
      </c>
      <c r="P105" s="1069">
        <v>280000</v>
      </c>
      <c r="Q105" s="1065">
        <v>41</v>
      </c>
      <c r="R105" s="1066">
        <v>2500100</v>
      </c>
      <c r="S105" s="1061">
        <v>289</v>
      </c>
      <c r="T105" s="1067">
        <v>0.159</v>
      </c>
      <c r="U105" s="1068">
        <f t="shared" si="3"/>
        <v>0.14186851211072665</v>
      </c>
      <c r="V105" s="1065">
        <v>41</v>
      </c>
      <c r="W105" s="952">
        <v>3</v>
      </c>
      <c r="X105" s="952">
        <v>0</v>
      </c>
      <c r="Y105" s="1063">
        <v>0</v>
      </c>
      <c r="Z105" s="1811">
        <v>0.32500000000000001</v>
      </c>
      <c r="AA105" s="149">
        <v>0.97599999999999998</v>
      </c>
      <c r="AB105" s="960">
        <v>0.88800000000000001</v>
      </c>
      <c r="AC105" s="960">
        <f t="shared" si="4"/>
        <v>0.11199999999999999</v>
      </c>
      <c r="AD105" s="1069">
        <v>2220100</v>
      </c>
      <c r="AE105" s="1080">
        <v>0</v>
      </c>
      <c r="AF105" s="1069">
        <v>280000</v>
      </c>
      <c r="AG105" s="1069">
        <f t="shared" si="5"/>
        <v>2500100</v>
      </c>
      <c r="AH105" s="1070">
        <v>60678</v>
      </c>
      <c r="AI105" s="1071">
        <v>55500</v>
      </c>
      <c r="AJ105" s="1066">
        <v>55195</v>
      </c>
      <c r="AK105" s="1072">
        <v>55300</v>
      </c>
      <c r="AL105" s="1061">
        <v>1</v>
      </c>
      <c r="AM105" s="1063">
        <v>0</v>
      </c>
      <c r="AN105" s="1065">
        <v>0</v>
      </c>
      <c r="AO105" s="952">
        <v>1966</v>
      </c>
      <c r="AP105" s="954">
        <v>1963</v>
      </c>
      <c r="AQ105" s="1061" t="s">
        <v>1684</v>
      </c>
      <c r="AR105" s="639">
        <v>0.68300000000000005</v>
      </c>
      <c r="AS105" s="639">
        <v>0</v>
      </c>
      <c r="AT105" s="1129">
        <v>7.2999999999999995E-2</v>
      </c>
      <c r="AU105" s="1202">
        <v>0.24399999999999999</v>
      </c>
      <c r="AV105" s="392">
        <v>0.24399999999999999</v>
      </c>
      <c r="AW105" s="1129">
        <v>0</v>
      </c>
      <c r="AX105" s="1073">
        <v>0.57999999999999996</v>
      </c>
    </row>
    <row r="106" spans="1:50" x14ac:dyDescent="0.25">
      <c r="A106" s="1061">
        <v>540033</v>
      </c>
      <c r="B106" s="1062" t="s">
        <v>637</v>
      </c>
      <c r="C106" s="1062" t="s">
        <v>623</v>
      </c>
      <c r="D106" s="1062" t="s">
        <v>247</v>
      </c>
      <c r="E106" s="1063">
        <v>3</v>
      </c>
      <c r="F106" s="1061">
        <v>1</v>
      </c>
      <c r="G106" s="149">
        <v>0.2</v>
      </c>
      <c r="H106" s="952">
        <v>0</v>
      </c>
      <c r="I106" s="952">
        <v>0</v>
      </c>
      <c r="J106" s="1064">
        <v>0</v>
      </c>
      <c r="K106" s="1061">
        <v>0</v>
      </c>
      <c r="L106" s="1066">
        <v>0</v>
      </c>
      <c r="M106" s="952">
        <v>0</v>
      </c>
      <c r="N106" s="1066">
        <v>0</v>
      </c>
      <c r="O106" s="952">
        <v>0</v>
      </c>
      <c r="P106" s="1069">
        <v>0</v>
      </c>
      <c r="Q106" s="1065">
        <v>0</v>
      </c>
      <c r="R106" s="1066">
        <v>0</v>
      </c>
      <c r="S106" s="1061">
        <v>3</v>
      </c>
      <c r="T106" s="1067">
        <v>0</v>
      </c>
      <c r="U106" s="1068">
        <f t="shared" si="3"/>
        <v>0</v>
      </c>
      <c r="V106" s="1065">
        <v>0</v>
      </c>
      <c r="W106" s="952">
        <v>0</v>
      </c>
      <c r="X106" s="952">
        <v>0</v>
      </c>
      <c r="Y106" s="1063">
        <v>0</v>
      </c>
      <c r="Z106" s="1068">
        <v>0</v>
      </c>
      <c r="AA106" s="960">
        <v>0</v>
      </c>
      <c r="AB106" s="960">
        <v>0</v>
      </c>
      <c r="AC106" s="149">
        <f t="shared" si="4"/>
        <v>1</v>
      </c>
      <c r="AD106" s="1069">
        <v>0</v>
      </c>
      <c r="AE106" s="1080">
        <v>0</v>
      </c>
      <c r="AF106" s="1069">
        <v>0</v>
      </c>
      <c r="AG106" s="1069">
        <f t="shared" si="5"/>
        <v>0</v>
      </c>
      <c r="AH106" s="1070">
        <v>0</v>
      </c>
      <c r="AI106" s="1066">
        <v>0</v>
      </c>
      <c r="AJ106" s="1066">
        <v>0</v>
      </c>
      <c r="AK106" s="1069">
        <v>0</v>
      </c>
      <c r="AL106" s="1061">
        <v>0</v>
      </c>
      <c r="AM106" s="1063">
        <v>0</v>
      </c>
      <c r="AN106" s="1065">
        <v>0</v>
      </c>
      <c r="AO106" s="133">
        <v>0</v>
      </c>
      <c r="AP106" s="1074">
        <v>0</v>
      </c>
      <c r="AQ106" s="1061" t="s">
        <v>1677</v>
      </c>
      <c r="AR106" s="639" t="s">
        <v>638</v>
      </c>
      <c r="AS106" s="639" t="s">
        <v>638</v>
      </c>
      <c r="AT106" s="1129" t="s">
        <v>638</v>
      </c>
      <c r="AU106" s="1121" t="s">
        <v>638</v>
      </c>
      <c r="AV106" s="639" t="s">
        <v>638</v>
      </c>
      <c r="AW106" s="1129" t="s">
        <v>638</v>
      </c>
      <c r="AX106" s="1075" t="s">
        <v>638</v>
      </c>
    </row>
    <row r="107" spans="1:50" x14ac:dyDescent="0.25">
      <c r="A107" s="1061">
        <v>540223</v>
      </c>
      <c r="B107" s="1062" t="s">
        <v>639</v>
      </c>
      <c r="C107" s="1062" t="s">
        <v>623</v>
      </c>
      <c r="D107" s="1062" t="s">
        <v>107</v>
      </c>
      <c r="E107" s="1063">
        <v>3</v>
      </c>
      <c r="F107" s="1061">
        <v>231</v>
      </c>
      <c r="G107" s="960">
        <v>0.04</v>
      </c>
      <c r="H107" s="952">
        <v>2.8</v>
      </c>
      <c r="I107" s="952">
        <v>0.7</v>
      </c>
      <c r="J107" s="1064">
        <v>12.4</v>
      </c>
      <c r="K107" s="1061">
        <v>351</v>
      </c>
      <c r="L107" s="1066">
        <v>28663186</v>
      </c>
      <c r="M107" s="952">
        <v>32</v>
      </c>
      <c r="N107" s="1066">
        <v>110362598</v>
      </c>
      <c r="O107" s="952">
        <v>6</v>
      </c>
      <c r="P107" s="1069">
        <v>6777255</v>
      </c>
      <c r="Q107" s="1065">
        <v>389</v>
      </c>
      <c r="R107" s="1066">
        <v>145803039</v>
      </c>
      <c r="S107" s="1061">
        <v>7078</v>
      </c>
      <c r="T107" s="1067">
        <v>5.8000000000000003E-2</v>
      </c>
      <c r="U107" s="1068">
        <f t="shared" si="3"/>
        <v>5.4959027974003954E-2</v>
      </c>
      <c r="V107" s="1065">
        <v>389</v>
      </c>
      <c r="W107" s="952">
        <v>2</v>
      </c>
      <c r="X107" s="952">
        <v>18</v>
      </c>
      <c r="Y107" s="1063">
        <v>52</v>
      </c>
      <c r="Z107" s="1068">
        <v>0</v>
      </c>
      <c r="AA107" s="960">
        <v>0.90200000000000002</v>
      </c>
      <c r="AB107" s="960">
        <v>0.19700000000000001</v>
      </c>
      <c r="AC107" s="149">
        <f t="shared" si="4"/>
        <v>0.80299999999999994</v>
      </c>
      <c r="AD107" s="1069">
        <v>28663186</v>
      </c>
      <c r="AE107" s="1258">
        <v>110362598</v>
      </c>
      <c r="AF107" s="1069">
        <v>6777255</v>
      </c>
      <c r="AG107" s="1069">
        <f t="shared" si="5"/>
        <v>145803039</v>
      </c>
      <c r="AH107" s="1123">
        <v>114970.1</v>
      </c>
      <c r="AI107" s="1071">
        <v>69700</v>
      </c>
      <c r="AJ107" s="1071">
        <v>82433.600000000006</v>
      </c>
      <c r="AK107" s="1072">
        <v>67850</v>
      </c>
      <c r="AL107" s="453">
        <v>9</v>
      </c>
      <c r="AM107" s="1063">
        <v>5</v>
      </c>
      <c r="AN107" s="1065">
        <v>0</v>
      </c>
      <c r="AO107" s="952">
        <v>1951.2</v>
      </c>
      <c r="AP107" s="954">
        <v>1946</v>
      </c>
      <c r="AQ107" s="1061" t="s">
        <v>1681</v>
      </c>
      <c r="AR107" s="639">
        <v>0.88100000000000001</v>
      </c>
      <c r="AS107" s="639">
        <v>5.0000000000000001E-3</v>
      </c>
      <c r="AT107" s="1129">
        <v>0.106</v>
      </c>
      <c r="AU107" s="1121">
        <v>8.0000000000000002E-3</v>
      </c>
      <c r="AV107" s="639">
        <v>0</v>
      </c>
      <c r="AW107" s="1129">
        <v>5.0000000000000001E-3</v>
      </c>
      <c r="AX107" s="1073">
        <v>0.64</v>
      </c>
    </row>
    <row r="108" spans="1:50" x14ac:dyDescent="0.25">
      <c r="A108" s="1061">
        <v>540083</v>
      </c>
      <c r="B108" s="1062" t="s">
        <v>640</v>
      </c>
      <c r="C108" s="1062" t="s">
        <v>623</v>
      </c>
      <c r="D108" s="1062" t="s">
        <v>107</v>
      </c>
      <c r="E108" s="1063">
        <v>3</v>
      </c>
      <c r="F108" s="1061">
        <v>151</v>
      </c>
      <c r="G108" s="960">
        <v>0.06</v>
      </c>
      <c r="H108" s="952">
        <v>2.7</v>
      </c>
      <c r="I108" s="952">
        <v>0</v>
      </c>
      <c r="J108" s="1064">
        <v>6.4</v>
      </c>
      <c r="K108" s="1061">
        <v>639</v>
      </c>
      <c r="L108" s="1066">
        <v>46684106</v>
      </c>
      <c r="M108" s="952">
        <v>37</v>
      </c>
      <c r="N108" s="1066">
        <v>12652441</v>
      </c>
      <c r="O108" s="952">
        <v>7</v>
      </c>
      <c r="P108" s="1069">
        <v>34088184</v>
      </c>
      <c r="Q108" s="1065">
        <v>683</v>
      </c>
      <c r="R108" s="1066">
        <v>93424731</v>
      </c>
      <c r="S108" s="1061">
        <v>5706</v>
      </c>
      <c r="T108" s="1067">
        <v>0.105</v>
      </c>
      <c r="U108" s="1068">
        <f t="shared" si="3"/>
        <v>0.11969856291622853</v>
      </c>
      <c r="V108" s="1065">
        <v>683</v>
      </c>
      <c r="W108" s="952">
        <v>0</v>
      </c>
      <c r="X108" s="133">
        <v>493</v>
      </c>
      <c r="Y108" s="1063">
        <v>11</v>
      </c>
      <c r="Z108" s="1068">
        <v>2E-3</v>
      </c>
      <c r="AA108" s="149">
        <v>0.93700000000000006</v>
      </c>
      <c r="AB108" s="960">
        <v>0.5</v>
      </c>
      <c r="AC108" s="960">
        <f t="shared" si="4"/>
        <v>0.5</v>
      </c>
      <c r="AD108" s="1069">
        <v>46684106</v>
      </c>
      <c r="AE108" s="1080">
        <v>12652441</v>
      </c>
      <c r="AF108" s="1069">
        <v>34088184</v>
      </c>
      <c r="AG108" s="1069">
        <f t="shared" si="5"/>
        <v>93424731</v>
      </c>
      <c r="AH108" s="1123">
        <v>137015.6</v>
      </c>
      <c r="AI108" s="1071">
        <v>64800</v>
      </c>
      <c r="AJ108" s="1071">
        <v>73159.199999999997</v>
      </c>
      <c r="AK108" s="1072">
        <v>63700</v>
      </c>
      <c r="AL108" s="1061">
        <v>4</v>
      </c>
      <c r="AM108" s="1063">
        <v>5</v>
      </c>
      <c r="AN108" s="1065">
        <v>0</v>
      </c>
      <c r="AO108" s="952">
        <v>1957.2</v>
      </c>
      <c r="AP108" s="954">
        <v>1955</v>
      </c>
      <c r="AQ108" s="1061" t="s">
        <v>1681</v>
      </c>
      <c r="AR108" s="639">
        <v>0.91600000000000004</v>
      </c>
      <c r="AS108" s="639">
        <v>5.2999999999999999E-2</v>
      </c>
      <c r="AT108" s="1129">
        <v>2.9000000000000001E-2</v>
      </c>
      <c r="AU108" s="1121">
        <v>1E-3</v>
      </c>
      <c r="AV108" s="639">
        <v>0</v>
      </c>
      <c r="AW108" s="1129">
        <v>1E-3</v>
      </c>
      <c r="AX108" s="1073">
        <v>0.8</v>
      </c>
    </row>
    <row r="109" spans="1:50" x14ac:dyDescent="0.25">
      <c r="A109" s="941"/>
      <c r="B109" s="1020"/>
      <c r="C109" s="1020" t="s">
        <v>623</v>
      </c>
      <c r="D109" s="1020" t="s">
        <v>45</v>
      </c>
      <c r="E109" s="1021">
        <v>3</v>
      </c>
      <c r="F109" s="941"/>
      <c r="G109" s="938"/>
      <c r="H109" s="217">
        <v>517.20000000000005</v>
      </c>
      <c r="I109" s="1022">
        <v>16.399999999999999</v>
      </c>
      <c r="J109" s="1076">
        <v>861.9</v>
      </c>
      <c r="K109" s="941">
        <v>13578</v>
      </c>
      <c r="L109" s="1024">
        <v>820648022</v>
      </c>
      <c r="M109" s="938">
        <v>919</v>
      </c>
      <c r="N109" s="1024">
        <v>596599456</v>
      </c>
      <c r="O109" s="938">
        <v>348</v>
      </c>
      <c r="P109" s="1025">
        <v>406599993</v>
      </c>
      <c r="Q109" s="1026">
        <v>14845</v>
      </c>
      <c r="R109" s="1024">
        <v>1823847471</v>
      </c>
      <c r="S109" s="941">
        <v>101989</v>
      </c>
      <c r="T109" s="1027">
        <v>0.14599999999999999</v>
      </c>
      <c r="U109" s="1028">
        <f t="shared" si="3"/>
        <v>0.14555491278471208</v>
      </c>
      <c r="V109" s="513">
        <v>14845</v>
      </c>
      <c r="W109" s="217">
        <v>1638</v>
      </c>
      <c r="X109" s="217">
        <v>1809</v>
      </c>
      <c r="Y109" s="1029">
        <v>1424</v>
      </c>
      <c r="Z109" s="1028">
        <v>0.221</v>
      </c>
      <c r="AA109" s="341">
        <v>0.91400000000000003</v>
      </c>
      <c r="AB109" s="1031">
        <v>0.45</v>
      </c>
      <c r="AC109" s="1031">
        <f t="shared" si="4"/>
        <v>0.55000000000000004</v>
      </c>
      <c r="AD109" s="980">
        <v>820648022</v>
      </c>
      <c r="AE109" s="1077">
        <v>596599456</v>
      </c>
      <c r="AF109" s="980">
        <v>406599993</v>
      </c>
      <c r="AG109" s="980">
        <f t="shared" si="5"/>
        <v>1823847471</v>
      </c>
      <c r="AH109" s="982">
        <v>111971.7</v>
      </c>
      <c r="AI109" s="211">
        <v>49300</v>
      </c>
      <c r="AJ109" s="211">
        <v>63804.7</v>
      </c>
      <c r="AK109" s="980">
        <v>53600</v>
      </c>
      <c r="AL109" s="204">
        <v>80</v>
      </c>
      <c r="AM109" s="406">
        <v>260</v>
      </c>
      <c r="AN109" s="1078">
        <v>376</v>
      </c>
      <c r="AO109" s="938">
        <v>1960.3</v>
      </c>
      <c r="AP109" s="940">
        <v>1955</v>
      </c>
      <c r="AQ109" s="941"/>
      <c r="AR109" s="508">
        <v>0.749</v>
      </c>
      <c r="AS109" s="508">
        <v>2.1000000000000001E-2</v>
      </c>
      <c r="AT109" s="1035">
        <v>0.188</v>
      </c>
      <c r="AU109" s="1079">
        <v>4.2000000000000003E-2</v>
      </c>
      <c r="AV109" s="508">
        <v>0.03</v>
      </c>
      <c r="AW109" s="1035">
        <v>7.0000000000000001E-3</v>
      </c>
      <c r="AX109" s="1036">
        <v>0.71</v>
      </c>
    </row>
    <row r="110" spans="1:50" x14ac:dyDescent="0.25">
      <c r="A110" s="1061">
        <v>540165</v>
      </c>
      <c r="B110" s="1062" t="s">
        <v>641</v>
      </c>
      <c r="C110" s="1062" t="s">
        <v>642</v>
      </c>
      <c r="D110" s="1062" t="s">
        <v>107</v>
      </c>
      <c r="E110" s="1063">
        <v>3</v>
      </c>
      <c r="F110" s="1061">
        <v>26</v>
      </c>
      <c r="G110" s="149">
        <v>0.28000000000000003</v>
      </c>
      <c r="H110" s="952">
        <v>0</v>
      </c>
      <c r="I110" s="952">
        <v>0</v>
      </c>
      <c r="J110" s="1064">
        <v>0</v>
      </c>
      <c r="K110" s="1061">
        <v>93</v>
      </c>
      <c r="L110" s="1066">
        <v>3668117</v>
      </c>
      <c r="M110" s="952">
        <v>4</v>
      </c>
      <c r="N110" s="1066">
        <v>136200</v>
      </c>
      <c r="O110" s="952">
        <v>3</v>
      </c>
      <c r="P110" s="1069">
        <v>338200</v>
      </c>
      <c r="Q110" s="1065">
        <v>100</v>
      </c>
      <c r="R110" s="1066">
        <v>4142517</v>
      </c>
      <c r="S110" s="1061">
        <v>187</v>
      </c>
      <c r="T110" s="1067">
        <v>0.52400000000000002</v>
      </c>
      <c r="U110" s="1068">
        <f t="shared" si="3"/>
        <v>0.53475935828877008</v>
      </c>
      <c r="V110" s="1065">
        <v>100</v>
      </c>
      <c r="W110" s="952">
        <v>0</v>
      </c>
      <c r="X110" s="952">
        <v>32</v>
      </c>
      <c r="Y110" s="1063">
        <v>1</v>
      </c>
      <c r="Z110" s="1068">
        <v>0.187</v>
      </c>
      <c r="AA110" s="149">
        <v>0.93</v>
      </c>
      <c r="AB110" s="960">
        <v>0.88500000000000001</v>
      </c>
      <c r="AC110" s="960">
        <f t="shared" si="4"/>
        <v>0.11499999999999999</v>
      </c>
      <c r="AD110" s="1069">
        <v>3668117</v>
      </c>
      <c r="AE110" s="1080">
        <v>136200</v>
      </c>
      <c r="AF110" s="1069">
        <v>338200</v>
      </c>
      <c r="AG110" s="1069">
        <f t="shared" si="5"/>
        <v>4142517</v>
      </c>
      <c r="AH110" s="1070">
        <v>42221.2</v>
      </c>
      <c r="AI110" s="1066">
        <v>36050</v>
      </c>
      <c r="AJ110" s="1066">
        <v>40199.1</v>
      </c>
      <c r="AK110" s="1069">
        <v>35600</v>
      </c>
      <c r="AL110" s="1061">
        <v>1</v>
      </c>
      <c r="AM110" s="1063">
        <v>3</v>
      </c>
      <c r="AN110" s="1065">
        <v>0</v>
      </c>
      <c r="AO110" s="952">
        <v>1958.9</v>
      </c>
      <c r="AP110" s="954">
        <v>1958</v>
      </c>
      <c r="AQ110" s="1061" t="s">
        <v>1685</v>
      </c>
      <c r="AR110" s="639">
        <v>0.65</v>
      </c>
      <c r="AS110" s="639">
        <v>0.09</v>
      </c>
      <c r="AT110" s="1129">
        <v>0.22</v>
      </c>
      <c r="AU110" s="1121">
        <v>0.04</v>
      </c>
      <c r="AV110" s="639">
        <v>0.02</v>
      </c>
      <c r="AW110" s="1129">
        <v>0</v>
      </c>
      <c r="AX110" s="1073">
        <v>0.71</v>
      </c>
    </row>
    <row r="111" spans="1:50" x14ac:dyDescent="0.25">
      <c r="A111" s="1061">
        <v>540166</v>
      </c>
      <c r="B111" s="1062" t="s">
        <v>643</v>
      </c>
      <c r="C111" s="1062" t="s">
        <v>642</v>
      </c>
      <c r="D111" s="1062" t="s">
        <v>107</v>
      </c>
      <c r="E111" s="1063">
        <v>3</v>
      </c>
      <c r="F111" s="1061">
        <v>307</v>
      </c>
      <c r="G111" s="149">
        <v>0.28999999999999998</v>
      </c>
      <c r="H111" s="952">
        <v>0</v>
      </c>
      <c r="I111" s="952">
        <v>0.1</v>
      </c>
      <c r="J111" s="1064">
        <v>5.3</v>
      </c>
      <c r="K111" s="1061">
        <v>279</v>
      </c>
      <c r="L111" s="1066">
        <v>16171982</v>
      </c>
      <c r="M111" s="952">
        <v>12</v>
      </c>
      <c r="N111" s="1066">
        <v>608600</v>
      </c>
      <c r="O111" s="952">
        <v>9</v>
      </c>
      <c r="P111" s="1069">
        <v>20402143</v>
      </c>
      <c r="Q111" s="1065">
        <v>300</v>
      </c>
      <c r="R111" s="1066">
        <v>37182725</v>
      </c>
      <c r="S111" s="1061">
        <v>632</v>
      </c>
      <c r="T111" s="1067">
        <v>0.52400000000000002</v>
      </c>
      <c r="U111" s="1068">
        <f t="shared" si="3"/>
        <v>0.47468354430379744</v>
      </c>
      <c r="V111" s="1065">
        <v>300</v>
      </c>
      <c r="W111" s="952">
        <v>0</v>
      </c>
      <c r="X111" s="952">
        <v>22</v>
      </c>
      <c r="Y111" s="1063">
        <v>76</v>
      </c>
      <c r="Z111" s="1068">
        <v>0.3</v>
      </c>
      <c r="AA111" s="149">
        <v>0.93</v>
      </c>
      <c r="AB111" s="960">
        <v>0.435</v>
      </c>
      <c r="AC111" s="960">
        <f t="shared" si="4"/>
        <v>0.56499999999999995</v>
      </c>
      <c r="AD111" s="1069">
        <v>16171982</v>
      </c>
      <c r="AE111" s="1080">
        <v>608600</v>
      </c>
      <c r="AF111" s="1069">
        <v>20402143</v>
      </c>
      <c r="AG111" s="1069">
        <f t="shared" si="5"/>
        <v>37182725</v>
      </c>
      <c r="AH111" s="1123">
        <v>125827</v>
      </c>
      <c r="AI111" s="1071">
        <v>49100</v>
      </c>
      <c r="AJ111" s="1071">
        <v>60203.199999999997</v>
      </c>
      <c r="AK111" s="1069">
        <v>47200</v>
      </c>
      <c r="AL111" s="1061">
        <v>5</v>
      </c>
      <c r="AM111" s="1063">
        <v>7</v>
      </c>
      <c r="AN111" s="1065">
        <v>3</v>
      </c>
      <c r="AO111" s="952">
        <v>1965.5</v>
      </c>
      <c r="AP111" s="954">
        <v>1975</v>
      </c>
      <c r="AQ111" s="1061" t="s">
        <v>1685</v>
      </c>
      <c r="AR111" s="639">
        <v>0.51500000000000001</v>
      </c>
      <c r="AS111" s="639">
        <v>0.04</v>
      </c>
      <c r="AT111" s="1124">
        <v>0.34899999999999998</v>
      </c>
      <c r="AU111" s="1121">
        <v>9.6000000000000002E-2</v>
      </c>
      <c r="AV111" s="639">
        <v>8.5999999999999993E-2</v>
      </c>
      <c r="AW111" s="1129">
        <v>0</v>
      </c>
      <c r="AX111" s="1073">
        <v>0.65</v>
      </c>
    </row>
    <row r="112" spans="1:50" x14ac:dyDescent="0.25">
      <c r="A112" s="1061">
        <v>540222</v>
      </c>
      <c r="B112" s="1062" t="s">
        <v>644</v>
      </c>
      <c r="C112" s="1062" t="s">
        <v>642</v>
      </c>
      <c r="D112" s="1062" t="s">
        <v>107</v>
      </c>
      <c r="E112" s="1063">
        <v>3</v>
      </c>
      <c r="F112" s="1061">
        <v>319</v>
      </c>
      <c r="G112" s="149">
        <v>0.23</v>
      </c>
      <c r="H112" s="952">
        <v>0</v>
      </c>
      <c r="I112" s="952">
        <v>0.1</v>
      </c>
      <c r="J112" s="1064">
        <v>2.2000000000000002</v>
      </c>
      <c r="K112" s="1061">
        <v>5</v>
      </c>
      <c r="L112" s="1066">
        <v>371500</v>
      </c>
      <c r="M112" s="952">
        <v>0</v>
      </c>
      <c r="N112" s="1066">
        <v>0</v>
      </c>
      <c r="O112" s="952">
        <v>2</v>
      </c>
      <c r="P112" s="1069">
        <v>13507100</v>
      </c>
      <c r="Q112" s="1065">
        <v>7</v>
      </c>
      <c r="R112" s="1066">
        <v>13878600</v>
      </c>
      <c r="S112" s="1061">
        <v>718</v>
      </c>
      <c r="T112" s="1067">
        <v>2.8000000000000001E-2</v>
      </c>
      <c r="U112" s="1068">
        <f t="shared" si="3"/>
        <v>9.7493036211699167E-3</v>
      </c>
      <c r="V112" s="1065">
        <v>7</v>
      </c>
      <c r="W112" s="952">
        <v>0</v>
      </c>
      <c r="X112" s="952">
        <v>0</v>
      </c>
      <c r="Y112" s="1063">
        <v>5</v>
      </c>
      <c r="Z112" s="1068">
        <v>0</v>
      </c>
      <c r="AA112" s="960">
        <v>0.71399999999999997</v>
      </c>
      <c r="AB112" s="960">
        <v>2.7E-2</v>
      </c>
      <c r="AC112" s="149">
        <f t="shared" si="4"/>
        <v>0.97299999999999998</v>
      </c>
      <c r="AD112" s="1069">
        <v>371500</v>
      </c>
      <c r="AE112" s="1080">
        <v>0</v>
      </c>
      <c r="AF112" s="1069">
        <v>13507100</v>
      </c>
      <c r="AG112" s="1069">
        <f t="shared" si="5"/>
        <v>13878600</v>
      </c>
      <c r="AH112" s="1123">
        <v>1983500</v>
      </c>
      <c r="AI112" s="1071">
        <v>94000</v>
      </c>
      <c r="AJ112" s="1071">
        <v>75480</v>
      </c>
      <c r="AK112" s="1072">
        <v>65500</v>
      </c>
      <c r="AL112" s="1061">
        <v>0</v>
      </c>
      <c r="AM112" s="1063">
        <v>1</v>
      </c>
      <c r="AN112" s="1065">
        <v>0</v>
      </c>
      <c r="AO112" s="952">
        <v>1984.7</v>
      </c>
      <c r="AP112" s="954">
        <v>1985</v>
      </c>
      <c r="AQ112" s="1061" t="s">
        <v>1686</v>
      </c>
      <c r="AR112" s="639">
        <v>0.14299999999999999</v>
      </c>
      <c r="AS112" s="639">
        <v>0</v>
      </c>
      <c r="AT112" s="1124">
        <v>0.85699999999999998</v>
      </c>
      <c r="AU112" s="1121">
        <v>0</v>
      </c>
      <c r="AV112" s="639">
        <v>0</v>
      </c>
      <c r="AW112" s="1129">
        <v>0</v>
      </c>
      <c r="AX112" s="1073">
        <v>1</v>
      </c>
    </row>
    <row r="113" spans="1:50" x14ac:dyDescent="0.25">
      <c r="A113" s="1061">
        <v>540167</v>
      </c>
      <c r="B113" s="1062" t="s">
        <v>645</v>
      </c>
      <c r="C113" s="1062" t="s">
        <v>642</v>
      </c>
      <c r="D113" s="1062" t="s">
        <v>107</v>
      </c>
      <c r="E113" s="1063">
        <v>3</v>
      </c>
      <c r="F113" s="1061">
        <v>46</v>
      </c>
      <c r="G113" s="960">
        <v>0.02</v>
      </c>
      <c r="H113" s="952">
        <v>0.3</v>
      </c>
      <c r="I113" s="952">
        <v>0.1</v>
      </c>
      <c r="J113" s="1064">
        <v>3.9</v>
      </c>
      <c r="K113" s="1061">
        <v>19</v>
      </c>
      <c r="L113" s="1066">
        <v>2964273</v>
      </c>
      <c r="M113" s="952">
        <v>5</v>
      </c>
      <c r="N113" s="1066">
        <v>663700</v>
      </c>
      <c r="O113" s="952">
        <v>0</v>
      </c>
      <c r="P113" s="1069">
        <v>0</v>
      </c>
      <c r="Q113" s="1065">
        <v>24</v>
      </c>
      <c r="R113" s="1066">
        <v>3627973</v>
      </c>
      <c r="S113" s="1061">
        <v>2816</v>
      </c>
      <c r="T113" s="1067">
        <v>6.0000000000000001E-3</v>
      </c>
      <c r="U113" s="1068">
        <f t="shared" si="3"/>
        <v>8.5227272727272721E-3</v>
      </c>
      <c r="V113" s="1065">
        <v>24</v>
      </c>
      <c r="W113" s="952">
        <v>2</v>
      </c>
      <c r="X113" s="952">
        <v>3</v>
      </c>
      <c r="Y113" s="1063">
        <v>13</v>
      </c>
      <c r="Z113" s="1068">
        <v>0.27800000000000002</v>
      </c>
      <c r="AA113" s="960">
        <v>0.79200000000000004</v>
      </c>
      <c r="AB113" s="960">
        <v>0.81699999999999995</v>
      </c>
      <c r="AC113" s="960">
        <f t="shared" si="4"/>
        <v>0.18300000000000005</v>
      </c>
      <c r="AD113" s="1069">
        <v>2964273</v>
      </c>
      <c r="AE113" s="1080">
        <v>663700</v>
      </c>
      <c r="AF113" s="1069">
        <v>0</v>
      </c>
      <c r="AG113" s="1069">
        <f t="shared" si="5"/>
        <v>3627973</v>
      </c>
      <c r="AH113" s="1123">
        <v>157603</v>
      </c>
      <c r="AI113" s="1071">
        <v>130216.5</v>
      </c>
      <c r="AJ113" s="1071">
        <v>164382.79999999999</v>
      </c>
      <c r="AK113" s="1072">
        <v>203800</v>
      </c>
      <c r="AL113" s="1061">
        <v>0</v>
      </c>
      <c r="AM113" s="1063">
        <v>0</v>
      </c>
      <c r="AN113" s="1065">
        <v>0</v>
      </c>
      <c r="AO113" s="952">
        <v>1997.3</v>
      </c>
      <c r="AP113" s="954">
        <v>2002</v>
      </c>
      <c r="AQ113" s="1061" t="s">
        <v>1687</v>
      </c>
      <c r="AR113" s="639">
        <v>0.16700000000000001</v>
      </c>
      <c r="AS113" s="639">
        <v>8.3000000000000004E-2</v>
      </c>
      <c r="AT113" s="1124">
        <v>0.75</v>
      </c>
      <c r="AU113" s="1121">
        <v>0</v>
      </c>
      <c r="AV113" s="639">
        <v>0</v>
      </c>
      <c r="AW113" s="1129">
        <v>0</v>
      </c>
      <c r="AX113" s="1073">
        <v>0.63</v>
      </c>
    </row>
    <row r="114" spans="1:50" x14ac:dyDescent="0.25">
      <c r="A114" s="1061">
        <v>540081</v>
      </c>
      <c r="B114" s="1062" t="s">
        <v>635</v>
      </c>
      <c r="C114" s="1062" t="s">
        <v>642</v>
      </c>
      <c r="D114" s="1062" t="s">
        <v>247</v>
      </c>
      <c r="E114" s="1063">
        <v>3</v>
      </c>
      <c r="F114" s="1061">
        <v>27</v>
      </c>
      <c r="G114" s="960">
        <v>0.04</v>
      </c>
      <c r="H114" s="952">
        <v>0</v>
      </c>
      <c r="I114" s="952">
        <v>0.3</v>
      </c>
      <c r="J114" s="1064">
        <v>2</v>
      </c>
      <c r="K114" s="1061">
        <v>91</v>
      </c>
      <c r="L114" s="1066">
        <v>4135900</v>
      </c>
      <c r="M114" s="952">
        <v>5</v>
      </c>
      <c r="N114" s="1066">
        <v>674700</v>
      </c>
      <c r="O114" s="952">
        <v>2</v>
      </c>
      <c r="P114" s="1069">
        <v>413500</v>
      </c>
      <c r="Q114" s="1065">
        <v>98</v>
      </c>
      <c r="R114" s="1066">
        <v>5224100</v>
      </c>
      <c r="S114" s="1061">
        <v>562</v>
      </c>
      <c r="T114" s="1067">
        <v>0.13200000000000001</v>
      </c>
      <c r="U114" s="1068">
        <f t="shared" si="3"/>
        <v>0.17437722419928825</v>
      </c>
      <c r="V114" s="1065">
        <v>98</v>
      </c>
      <c r="W114" s="952">
        <v>8</v>
      </c>
      <c r="X114" s="952">
        <v>19</v>
      </c>
      <c r="Y114" s="1063">
        <v>27</v>
      </c>
      <c r="Z114" s="1068">
        <v>1.2E-2</v>
      </c>
      <c r="AA114" s="149">
        <v>0.92900000000000005</v>
      </c>
      <c r="AB114" s="960">
        <v>0.79200000000000004</v>
      </c>
      <c r="AC114" s="960">
        <f t="shared" si="4"/>
        <v>0.20799999999999996</v>
      </c>
      <c r="AD114" s="1069">
        <v>4135900</v>
      </c>
      <c r="AE114" s="1080">
        <v>674700</v>
      </c>
      <c r="AF114" s="1069">
        <v>413500</v>
      </c>
      <c r="AG114" s="1069">
        <f t="shared" si="5"/>
        <v>5224100</v>
      </c>
      <c r="AH114" s="1070">
        <v>53501</v>
      </c>
      <c r="AI114" s="1071">
        <v>43300</v>
      </c>
      <c r="AJ114" s="1066">
        <v>45918.5</v>
      </c>
      <c r="AK114" s="1069">
        <v>42050</v>
      </c>
      <c r="AL114" s="1061">
        <v>0</v>
      </c>
      <c r="AM114" s="1063">
        <v>1</v>
      </c>
      <c r="AN114" s="1065">
        <v>0</v>
      </c>
      <c r="AO114" s="952">
        <v>1947.4</v>
      </c>
      <c r="AP114" s="954">
        <v>1951</v>
      </c>
      <c r="AQ114" s="1061" t="s">
        <v>1677</v>
      </c>
      <c r="AR114" s="639">
        <v>0.94899999999999995</v>
      </c>
      <c r="AS114" s="639">
        <v>0.02</v>
      </c>
      <c r="AT114" s="1129">
        <v>0.03</v>
      </c>
      <c r="AU114" s="1121">
        <v>0</v>
      </c>
      <c r="AV114" s="639">
        <v>0</v>
      </c>
      <c r="AW114" s="1129">
        <v>0</v>
      </c>
      <c r="AX114" s="1073">
        <v>0.7</v>
      </c>
    </row>
    <row r="115" spans="1:50" x14ac:dyDescent="0.25">
      <c r="A115" s="1061">
        <v>540168</v>
      </c>
      <c r="B115" s="1062" t="s">
        <v>646</v>
      </c>
      <c r="C115" s="1062" t="s">
        <v>642</v>
      </c>
      <c r="D115" s="1062" t="s">
        <v>107</v>
      </c>
      <c r="E115" s="1063">
        <v>3</v>
      </c>
      <c r="F115" s="1061">
        <v>81</v>
      </c>
      <c r="G115" s="960">
        <v>0.06</v>
      </c>
      <c r="H115" s="952">
        <v>0</v>
      </c>
      <c r="I115" s="952">
        <v>0.1</v>
      </c>
      <c r="J115" s="1064">
        <v>0.8</v>
      </c>
      <c r="K115" s="1061">
        <v>65</v>
      </c>
      <c r="L115" s="1066">
        <v>4950700</v>
      </c>
      <c r="M115" s="952">
        <v>2</v>
      </c>
      <c r="N115" s="1066">
        <v>244300</v>
      </c>
      <c r="O115" s="952">
        <v>3</v>
      </c>
      <c r="P115" s="1069">
        <v>1271050</v>
      </c>
      <c r="Q115" s="1065">
        <v>70</v>
      </c>
      <c r="R115" s="1066">
        <v>6466050</v>
      </c>
      <c r="S115" s="1061">
        <v>416</v>
      </c>
      <c r="T115" s="1067">
        <v>0.13200000000000001</v>
      </c>
      <c r="U115" s="1068">
        <f t="shared" si="3"/>
        <v>0.16826923076923078</v>
      </c>
      <c r="V115" s="1065">
        <v>70</v>
      </c>
      <c r="W115" s="952">
        <v>0</v>
      </c>
      <c r="X115" s="952">
        <v>25</v>
      </c>
      <c r="Y115" s="1063">
        <v>5</v>
      </c>
      <c r="Z115" s="1068">
        <v>0</v>
      </c>
      <c r="AA115" s="149">
        <v>0.92900000000000005</v>
      </c>
      <c r="AB115" s="960">
        <v>0.76600000000000001</v>
      </c>
      <c r="AC115" s="960">
        <f t="shared" si="4"/>
        <v>0.23399999999999999</v>
      </c>
      <c r="AD115" s="1069">
        <v>4950700</v>
      </c>
      <c r="AE115" s="1080">
        <v>244300</v>
      </c>
      <c r="AF115" s="1069">
        <v>1271050</v>
      </c>
      <c r="AG115" s="1069">
        <f t="shared" si="5"/>
        <v>6466050</v>
      </c>
      <c r="AH115" s="1070">
        <v>92296.4</v>
      </c>
      <c r="AI115" s="1071">
        <v>69500</v>
      </c>
      <c r="AJ115" s="1071">
        <v>76144.600000000006</v>
      </c>
      <c r="AK115" s="1072">
        <v>66000</v>
      </c>
      <c r="AL115" s="1061">
        <v>3</v>
      </c>
      <c r="AM115" s="1063">
        <v>1</v>
      </c>
      <c r="AN115" s="1065">
        <v>0</v>
      </c>
      <c r="AO115" s="952">
        <v>1961.5</v>
      </c>
      <c r="AP115" s="954">
        <v>1961</v>
      </c>
      <c r="AQ115" s="1061" t="s">
        <v>1688</v>
      </c>
      <c r="AR115" s="639">
        <v>0.871</v>
      </c>
      <c r="AS115" s="639">
        <v>0</v>
      </c>
      <c r="AT115" s="1129">
        <v>0.129</v>
      </c>
      <c r="AU115" s="1121">
        <v>0</v>
      </c>
      <c r="AV115" s="639">
        <v>0</v>
      </c>
      <c r="AW115" s="1129">
        <v>0</v>
      </c>
      <c r="AX115" s="1073">
        <v>0.89</v>
      </c>
    </row>
    <row r="116" spans="1:50" x14ac:dyDescent="0.25">
      <c r="A116" s="1037">
        <v>540164</v>
      </c>
      <c r="B116" s="1038" t="s">
        <v>647</v>
      </c>
      <c r="C116" s="1038" t="s">
        <v>642</v>
      </c>
      <c r="D116" s="1038" t="s">
        <v>170</v>
      </c>
      <c r="E116" s="1039">
        <v>3</v>
      </c>
      <c r="F116" s="1040">
        <v>8874</v>
      </c>
      <c r="G116" s="715">
        <v>0.04</v>
      </c>
      <c r="H116" s="1041">
        <v>120.6</v>
      </c>
      <c r="I116" s="1041">
        <v>25.2</v>
      </c>
      <c r="J116" s="1042">
        <v>269.8</v>
      </c>
      <c r="K116" s="1037">
        <v>1761</v>
      </c>
      <c r="L116" s="1043">
        <v>142720480</v>
      </c>
      <c r="M116" s="921">
        <v>119</v>
      </c>
      <c r="N116" s="1043">
        <v>34148280</v>
      </c>
      <c r="O116" s="921">
        <v>22</v>
      </c>
      <c r="P116" s="1044">
        <v>8563620</v>
      </c>
      <c r="Q116" s="1045">
        <v>1902</v>
      </c>
      <c r="R116" s="1043">
        <v>185432380</v>
      </c>
      <c r="S116" s="1037">
        <v>20650</v>
      </c>
      <c r="T116" s="1046">
        <v>8.2000000000000003E-2</v>
      </c>
      <c r="U116" s="1047">
        <f t="shared" si="3"/>
        <v>9.2106537530266347E-2</v>
      </c>
      <c r="V116" s="1059">
        <v>1902</v>
      </c>
      <c r="W116" s="1041">
        <v>24</v>
      </c>
      <c r="X116" s="180">
        <v>264</v>
      </c>
      <c r="Y116" s="1048">
        <v>591</v>
      </c>
      <c r="Z116" s="1049">
        <v>0.34100000000000003</v>
      </c>
      <c r="AA116" s="260">
        <v>0.92600000000000005</v>
      </c>
      <c r="AB116" s="715">
        <v>0.76700000000000002</v>
      </c>
      <c r="AC116" s="715">
        <f t="shared" si="4"/>
        <v>0.23299999999999998</v>
      </c>
      <c r="AD116" s="983">
        <v>142720480</v>
      </c>
      <c r="AE116" s="1051">
        <v>34148280</v>
      </c>
      <c r="AF116" s="1044">
        <v>8563620</v>
      </c>
      <c r="AG116" s="1043">
        <f t="shared" si="5"/>
        <v>185432380</v>
      </c>
      <c r="AH116" s="1052">
        <v>97442.1</v>
      </c>
      <c r="AI116" s="172">
        <v>61700</v>
      </c>
      <c r="AJ116" s="172">
        <v>79843.3</v>
      </c>
      <c r="AK116" s="983">
        <v>58100</v>
      </c>
      <c r="AL116" s="1053">
        <v>1</v>
      </c>
      <c r="AM116" s="934">
        <v>16</v>
      </c>
      <c r="AN116" s="1054">
        <v>0</v>
      </c>
      <c r="AO116" s="921">
        <v>1978.9</v>
      </c>
      <c r="AP116" s="923">
        <v>1984</v>
      </c>
      <c r="AQ116" s="1037" t="s">
        <v>1689</v>
      </c>
      <c r="AR116" s="439">
        <v>0.43099999999999999</v>
      </c>
      <c r="AS116" s="439">
        <v>5.2999999999999999E-2</v>
      </c>
      <c r="AT116" s="950">
        <v>0.40400000000000003</v>
      </c>
      <c r="AU116" s="936">
        <v>0.112</v>
      </c>
      <c r="AV116" s="552">
        <v>0.107</v>
      </c>
      <c r="AW116" s="1055">
        <v>1E-3</v>
      </c>
      <c r="AX116" s="1056">
        <v>0.65</v>
      </c>
    </row>
    <row r="117" spans="1:50" x14ac:dyDescent="0.25">
      <c r="A117" s="1061">
        <v>540271</v>
      </c>
      <c r="B117" s="1062" t="s">
        <v>648</v>
      </c>
      <c r="C117" s="1062" t="s">
        <v>642</v>
      </c>
      <c r="D117" s="1062" t="s">
        <v>107</v>
      </c>
      <c r="E117" s="1063">
        <v>3</v>
      </c>
      <c r="F117" s="1061">
        <v>88</v>
      </c>
      <c r="G117" s="960">
        <v>0.17</v>
      </c>
      <c r="H117" s="952">
        <v>0</v>
      </c>
      <c r="I117" s="952">
        <v>0.1</v>
      </c>
      <c r="J117" s="1064">
        <v>0.9</v>
      </c>
      <c r="K117" s="1061">
        <v>175</v>
      </c>
      <c r="L117" s="1066">
        <v>34310900</v>
      </c>
      <c r="M117" s="952">
        <v>3</v>
      </c>
      <c r="N117" s="1066">
        <v>438900</v>
      </c>
      <c r="O117" s="952">
        <v>3</v>
      </c>
      <c r="P117" s="1069">
        <v>1406100</v>
      </c>
      <c r="Q117" s="1065">
        <v>181</v>
      </c>
      <c r="R117" s="1066">
        <v>36155900</v>
      </c>
      <c r="S117" s="1061">
        <v>1046</v>
      </c>
      <c r="T117" s="1067">
        <v>0.14899999999999999</v>
      </c>
      <c r="U117" s="1068">
        <f t="shared" si="3"/>
        <v>0.17304015296367112</v>
      </c>
      <c r="V117" s="1065">
        <v>181</v>
      </c>
      <c r="W117" s="952">
        <v>0</v>
      </c>
      <c r="X117" s="952">
        <v>58</v>
      </c>
      <c r="Y117" s="1063">
        <v>33</v>
      </c>
      <c r="Z117" s="1068">
        <v>0</v>
      </c>
      <c r="AA117" s="149">
        <v>0.96699999999999997</v>
      </c>
      <c r="AB117" s="149">
        <v>0.94899999999999995</v>
      </c>
      <c r="AC117" s="960">
        <f t="shared" si="4"/>
        <v>5.1000000000000045E-2</v>
      </c>
      <c r="AD117" s="1069">
        <v>34310900</v>
      </c>
      <c r="AE117" s="1080">
        <v>438900</v>
      </c>
      <c r="AF117" s="1069">
        <v>1406100</v>
      </c>
      <c r="AG117" s="1069">
        <f t="shared" si="5"/>
        <v>36155900</v>
      </c>
      <c r="AH117" s="1123">
        <v>193172.4</v>
      </c>
      <c r="AI117" s="1071">
        <v>179500</v>
      </c>
      <c r="AJ117" s="1071">
        <v>189337.7</v>
      </c>
      <c r="AK117" s="1072">
        <v>179500</v>
      </c>
      <c r="AL117" s="1061">
        <v>1</v>
      </c>
      <c r="AM117" s="1063">
        <v>2</v>
      </c>
      <c r="AN117" s="1065">
        <v>0</v>
      </c>
      <c r="AO117" s="952">
        <v>1987.9</v>
      </c>
      <c r="AP117" s="954">
        <v>1993</v>
      </c>
      <c r="AQ117" s="1061" t="s">
        <v>1685</v>
      </c>
      <c r="AR117" s="639">
        <v>0.22700000000000001</v>
      </c>
      <c r="AS117" s="639">
        <v>0.21</v>
      </c>
      <c r="AT117" s="1124">
        <v>0.56399999999999995</v>
      </c>
      <c r="AU117" s="1121">
        <v>0</v>
      </c>
      <c r="AV117" s="639">
        <v>0</v>
      </c>
      <c r="AW117" s="1129">
        <v>0</v>
      </c>
      <c r="AX117" s="1073">
        <v>0.98</v>
      </c>
    </row>
    <row r="118" spans="1:50" ht="15.75" thickBot="1" x14ac:dyDescent="0.3">
      <c r="A118" s="967"/>
      <c r="B118" s="1081"/>
      <c r="C118" s="1081" t="s">
        <v>642</v>
      </c>
      <c r="D118" s="1081" t="s">
        <v>45</v>
      </c>
      <c r="E118" s="1082">
        <v>3</v>
      </c>
      <c r="F118" s="967"/>
      <c r="G118" s="964"/>
      <c r="H118" s="1083">
        <v>120.9</v>
      </c>
      <c r="I118" s="1083">
        <v>25.9</v>
      </c>
      <c r="J118" s="1084">
        <v>285</v>
      </c>
      <c r="K118" s="967">
        <v>2488</v>
      </c>
      <c r="L118" s="1085">
        <v>209293852</v>
      </c>
      <c r="M118" s="964">
        <v>150</v>
      </c>
      <c r="N118" s="1085">
        <v>36914680</v>
      </c>
      <c r="O118" s="964">
        <v>44</v>
      </c>
      <c r="P118" s="1086">
        <v>45901713</v>
      </c>
      <c r="Q118" s="1087">
        <v>2682</v>
      </c>
      <c r="R118" s="1085">
        <v>292110245</v>
      </c>
      <c r="S118" s="967">
        <v>27027</v>
      </c>
      <c r="T118" s="1088">
        <v>9.0999999999999998E-2</v>
      </c>
      <c r="U118" s="1089">
        <f t="shared" si="3"/>
        <v>9.9234099234099232E-2</v>
      </c>
      <c r="V118" s="1090">
        <v>2682</v>
      </c>
      <c r="W118" s="1083">
        <v>34</v>
      </c>
      <c r="X118" s="283">
        <v>423</v>
      </c>
      <c r="Y118" s="1091">
        <v>751</v>
      </c>
      <c r="Z118" s="1089">
        <v>0.28499999999999998</v>
      </c>
      <c r="AA118" s="1092">
        <v>0.92800000000000005</v>
      </c>
      <c r="AB118" s="1093">
        <v>0.71599999999999997</v>
      </c>
      <c r="AC118" s="1093">
        <f t="shared" si="4"/>
        <v>0.28400000000000003</v>
      </c>
      <c r="AD118" s="985">
        <v>209293852</v>
      </c>
      <c r="AE118" s="1094">
        <v>36914680</v>
      </c>
      <c r="AF118" s="1086">
        <v>45901713</v>
      </c>
      <c r="AG118" s="1086">
        <f t="shared" si="5"/>
        <v>292110245</v>
      </c>
      <c r="AH118" s="1095">
        <v>108721.4</v>
      </c>
      <c r="AI118" s="275">
        <v>63000</v>
      </c>
      <c r="AJ118" s="275">
        <v>110258.6</v>
      </c>
      <c r="AK118" s="985">
        <v>91900</v>
      </c>
      <c r="AL118" s="1096">
        <v>11</v>
      </c>
      <c r="AM118" s="975">
        <v>31</v>
      </c>
      <c r="AN118" s="1097">
        <v>3</v>
      </c>
      <c r="AO118" s="964">
        <v>1975.6</v>
      </c>
      <c r="AP118" s="966">
        <v>1982</v>
      </c>
      <c r="AQ118" s="967"/>
      <c r="AR118" s="521">
        <v>0.46300000000000002</v>
      </c>
      <c r="AS118" s="521">
        <v>6.0999999999999999E-2</v>
      </c>
      <c r="AT118" s="986">
        <v>0.38500000000000001</v>
      </c>
      <c r="AU118" s="1098">
        <v>9.1999999999999998E-2</v>
      </c>
      <c r="AV118" s="521">
        <v>8.5999999999999993E-2</v>
      </c>
      <c r="AW118" s="1099">
        <v>1E-3</v>
      </c>
      <c r="AX118" s="1100">
        <v>0.69</v>
      </c>
    </row>
    <row r="119" spans="1:50" x14ac:dyDescent="0.25">
      <c r="A119" s="1812">
        <v>540027</v>
      </c>
      <c r="B119" s="1786" t="s">
        <v>649</v>
      </c>
      <c r="C119" s="1786" t="s">
        <v>650</v>
      </c>
      <c r="D119" s="1786" t="s">
        <v>107</v>
      </c>
      <c r="E119" s="1813">
        <v>4</v>
      </c>
      <c r="F119" s="1814">
        <v>19</v>
      </c>
      <c r="G119" s="714">
        <v>1.7840375586899999E-2</v>
      </c>
      <c r="H119" s="1815">
        <v>0.95</v>
      </c>
      <c r="I119" s="1815">
        <v>0.05</v>
      </c>
      <c r="J119" s="1816">
        <v>1</v>
      </c>
      <c r="K119" s="1812">
        <v>1</v>
      </c>
      <c r="L119" s="1817">
        <v>65700</v>
      </c>
      <c r="M119" s="1785">
        <v>0</v>
      </c>
      <c r="N119" s="1817">
        <v>0</v>
      </c>
      <c r="O119" s="1785">
        <v>0</v>
      </c>
      <c r="P119" s="1818">
        <v>0</v>
      </c>
      <c r="Q119" s="1812">
        <v>1</v>
      </c>
      <c r="R119" s="1818">
        <v>65700</v>
      </c>
      <c r="S119" s="1812">
        <v>749</v>
      </c>
      <c r="T119" s="1819">
        <v>1E-3</v>
      </c>
      <c r="U119" s="1820">
        <f t="shared" si="3"/>
        <v>1.3351134846461949E-3</v>
      </c>
      <c r="V119" s="1821">
        <v>1</v>
      </c>
      <c r="W119" s="1821">
        <v>0</v>
      </c>
      <c r="X119" s="1821">
        <v>0</v>
      </c>
      <c r="Y119" s="1822">
        <v>1</v>
      </c>
      <c r="Z119" s="1823">
        <v>0</v>
      </c>
      <c r="AA119" s="1824">
        <v>1</v>
      </c>
      <c r="AB119" s="1824">
        <v>1</v>
      </c>
      <c r="AC119" s="712">
        <f xml:space="preserve"> 1 - AB119</f>
        <v>0</v>
      </c>
      <c r="AD119" s="1825">
        <v>65700</v>
      </c>
      <c r="AE119" s="1826">
        <v>0</v>
      </c>
      <c r="AF119" s="1818">
        <v>0</v>
      </c>
      <c r="AG119" s="1827">
        <f t="shared" ref="AG119:AG149" si="6">SUM(AD119:AF119)</f>
        <v>65700</v>
      </c>
      <c r="AH119" s="1828">
        <v>65700</v>
      </c>
      <c r="AI119" s="1829">
        <v>65700</v>
      </c>
      <c r="AJ119" s="1830">
        <v>65700</v>
      </c>
      <c r="AK119" s="1831">
        <v>65700</v>
      </c>
      <c r="AL119" s="1832">
        <v>0</v>
      </c>
      <c r="AM119" s="1822">
        <v>0</v>
      </c>
      <c r="AN119" s="1833">
        <v>0</v>
      </c>
      <c r="AO119" s="1785">
        <v>1946</v>
      </c>
      <c r="AP119" s="1787">
        <v>1946</v>
      </c>
      <c r="AQ119" s="1832" t="s">
        <v>1690</v>
      </c>
      <c r="AR119" s="633">
        <v>1</v>
      </c>
      <c r="AS119" s="633">
        <v>0</v>
      </c>
      <c r="AT119" s="1834">
        <v>0</v>
      </c>
      <c r="AU119" s="1835">
        <v>0</v>
      </c>
      <c r="AV119" s="1836">
        <v>0</v>
      </c>
      <c r="AW119" s="1837">
        <v>0</v>
      </c>
      <c r="AX119" s="1838">
        <v>1</v>
      </c>
    </row>
    <row r="120" spans="1:50" x14ac:dyDescent="0.25">
      <c r="A120" s="1037">
        <v>540026</v>
      </c>
      <c r="B120" s="1804" t="s">
        <v>651</v>
      </c>
      <c r="C120" s="1804" t="s">
        <v>650</v>
      </c>
      <c r="D120" s="1804" t="s">
        <v>170</v>
      </c>
      <c r="E120" s="1039">
        <v>4</v>
      </c>
      <c r="F120" s="1105">
        <v>3393</v>
      </c>
      <c r="G120" s="1050">
        <v>8.2256340138300004E-3</v>
      </c>
      <c r="H120" s="1106">
        <v>118.24</v>
      </c>
      <c r="I120" s="1107">
        <v>182.9</v>
      </c>
      <c r="J120" s="1108">
        <v>323.72000000000003</v>
      </c>
      <c r="K120" s="1037">
        <v>1425</v>
      </c>
      <c r="L120" s="1043">
        <v>50385472</v>
      </c>
      <c r="M120" s="921">
        <v>56</v>
      </c>
      <c r="N120" s="1043">
        <v>6517386</v>
      </c>
      <c r="O120" s="921">
        <v>47</v>
      </c>
      <c r="P120" s="1044">
        <v>18398161</v>
      </c>
      <c r="Q120" s="1037">
        <v>1528</v>
      </c>
      <c r="R120" s="1044">
        <v>75301019</v>
      </c>
      <c r="S120" s="1037">
        <v>15744</v>
      </c>
      <c r="T120" s="1109">
        <v>9.8000000000000004E-2</v>
      </c>
      <c r="U120" s="1110">
        <f t="shared" si="3"/>
        <v>9.7052845528455278E-2</v>
      </c>
      <c r="V120" s="458">
        <v>1528</v>
      </c>
      <c r="W120" s="921">
        <v>35</v>
      </c>
      <c r="X120" s="458">
        <v>547</v>
      </c>
      <c r="Y120" s="1048">
        <v>248</v>
      </c>
      <c r="Z120" s="1111">
        <v>0.17</v>
      </c>
      <c r="AA120" s="257">
        <v>0.932591623036649</v>
      </c>
      <c r="AB120" s="1050">
        <v>0.66912071933581696</v>
      </c>
      <c r="AC120" s="1050">
        <f xml:space="preserve"> 1 - AB120</f>
        <v>0.33087928066418304</v>
      </c>
      <c r="AD120" s="1044">
        <v>50385472</v>
      </c>
      <c r="AE120" s="1051">
        <v>6517386</v>
      </c>
      <c r="AF120" s="1044">
        <v>18398161</v>
      </c>
      <c r="AG120" s="1112">
        <f t="shared" si="6"/>
        <v>75301019</v>
      </c>
      <c r="AH120" s="1052">
        <v>49318.5</v>
      </c>
      <c r="AI120" s="1043">
        <v>28600</v>
      </c>
      <c r="AJ120" s="1113">
        <v>35419.5</v>
      </c>
      <c r="AK120" s="1114">
        <v>28100</v>
      </c>
      <c r="AL120" s="1037">
        <v>5</v>
      </c>
      <c r="AM120" s="934">
        <v>44</v>
      </c>
      <c r="AN120" s="1045">
        <v>5</v>
      </c>
      <c r="AO120" s="921">
        <v>1949.1</v>
      </c>
      <c r="AP120" s="923">
        <v>1945</v>
      </c>
      <c r="AQ120" s="1037" t="s">
        <v>1691</v>
      </c>
      <c r="AR120" s="439">
        <v>0.73899999999999999</v>
      </c>
      <c r="AS120" s="439">
        <v>6.9000000000000006E-2</v>
      </c>
      <c r="AT120" s="1055">
        <v>0.126</v>
      </c>
      <c r="AU120" s="1115">
        <v>6.6000000000000003E-2</v>
      </c>
      <c r="AV120" s="439">
        <v>4.3999999999999997E-2</v>
      </c>
      <c r="AW120" s="1055">
        <v>6.0000000000000001E-3</v>
      </c>
      <c r="AX120" s="1116">
        <v>0.79800000000000004</v>
      </c>
    </row>
    <row r="121" spans="1:50" x14ac:dyDescent="0.25">
      <c r="A121" s="1061">
        <v>540294</v>
      </c>
      <c r="B121" s="1803" t="s">
        <v>653</v>
      </c>
      <c r="C121" s="1803" t="s">
        <v>650</v>
      </c>
      <c r="D121" s="1803" t="s">
        <v>107</v>
      </c>
      <c r="E121" s="1063">
        <v>4</v>
      </c>
      <c r="F121" s="1117">
        <v>22</v>
      </c>
      <c r="G121" s="960">
        <v>2.1113243762000002E-2</v>
      </c>
      <c r="H121" s="1118">
        <v>0</v>
      </c>
      <c r="I121" s="1118">
        <v>0.87</v>
      </c>
      <c r="J121" s="1119">
        <v>1.75</v>
      </c>
      <c r="K121" s="1061">
        <v>21</v>
      </c>
      <c r="L121" s="1066">
        <v>869180</v>
      </c>
      <c r="M121" s="952">
        <v>24</v>
      </c>
      <c r="N121" s="1066">
        <v>2301900</v>
      </c>
      <c r="O121" s="952">
        <v>0</v>
      </c>
      <c r="P121" s="1069">
        <v>0</v>
      </c>
      <c r="Q121" s="1061">
        <v>45</v>
      </c>
      <c r="R121" s="1069">
        <v>3171080</v>
      </c>
      <c r="S121" s="1061">
        <v>372</v>
      </c>
      <c r="T121" s="1120">
        <v>9.4E-2</v>
      </c>
      <c r="U121" s="1121">
        <f t="shared" si="3"/>
        <v>0.12096774193548387</v>
      </c>
      <c r="V121" s="952">
        <v>45</v>
      </c>
      <c r="W121" s="952">
        <v>2</v>
      </c>
      <c r="X121" s="952">
        <v>23</v>
      </c>
      <c r="Y121" s="1063">
        <v>0</v>
      </c>
      <c r="Z121" s="1068">
        <v>5.6000000000000001E-2</v>
      </c>
      <c r="AA121" s="639">
        <v>0.46666666666666667</v>
      </c>
      <c r="AB121" s="639">
        <v>0.27409589162052039</v>
      </c>
      <c r="AC121" s="149">
        <f t="shared" ref="AC121:AC127" si="7" xml:space="preserve"> 1 -AB121</f>
        <v>0.72590410837947961</v>
      </c>
      <c r="AD121" s="1069">
        <v>869180</v>
      </c>
      <c r="AE121" s="1080">
        <v>2301900</v>
      </c>
      <c r="AF121" s="1069">
        <v>0</v>
      </c>
      <c r="AG121" s="1122">
        <f t="shared" si="6"/>
        <v>3171080</v>
      </c>
      <c r="AH121" s="1070">
        <v>70468.399999999994</v>
      </c>
      <c r="AI121" s="1066">
        <v>35600</v>
      </c>
      <c r="AJ121" s="1127">
        <v>41389.5</v>
      </c>
      <c r="AK121" s="1128">
        <v>28000</v>
      </c>
      <c r="AL121" s="1061">
        <v>2</v>
      </c>
      <c r="AM121" s="1063">
        <v>0</v>
      </c>
      <c r="AN121" s="1065">
        <v>0</v>
      </c>
      <c r="AO121" s="952">
        <v>1953.2</v>
      </c>
      <c r="AP121" s="954">
        <v>1947.5</v>
      </c>
      <c r="AQ121" s="1061" t="s">
        <v>1692</v>
      </c>
      <c r="AR121" s="639">
        <v>0.93300000000000005</v>
      </c>
      <c r="AS121" s="639">
        <v>2.1999999999999999E-2</v>
      </c>
      <c r="AT121" s="1129">
        <v>4.3999999999999997E-2</v>
      </c>
      <c r="AU121" s="1130">
        <v>0</v>
      </c>
      <c r="AV121" s="639">
        <v>0</v>
      </c>
      <c r="AW121" s="1129">
        <v>0</v>
      </c>
      <c r="AX121" s="1126">
        <v>0.66700000000000004</v>
      </c>
    </row>
    <row r="122" spans="1:50" x14ac:dyDescent="0.25">
      <c r="A122" s="1061">
        <v>540028</v>
      </c>
      <c r="B122" s="1803" t="s">
        <v>656</v>
      </c>
      <c r="C122" s="1803" t="s">
        <v>650</v>
      </c>
      <c r="D122" s="1803" t="s">
        <v>107</v>
      </c>
      <c r="E122" s="1063">
        <v>4</v>
      </c>
      <c r="F122" s="1117">
        <v>50</v>
      </c>
      <c r="G122" s="960">
        <v>0.19230769230799999</v>
      </c>
      <c r="H122" s="1118">
        <v>0.11</v>
      </c>
      <c r="I122" s="1118">
        <v>0.03</v>
      </c>
      <c r="J122" s="1119">
        <v>1.96</v>
      </c>
      <c r="K122" s="1061">
        <v>21</v>
      </c>
      <c r="L122" s="1066">
        <v>694940</v>
      </c>
      <c r="M122" s="952">
        <v>2</v>
      </c>
      <c r="N122" s="1066">
        <v>22700</v>
      </c>
      <c r="O122" s="952">
        <v>0</v>
      </c>
      <c r="P122" s="1069">
        <v>0</v>
      </c>
      <c r="Q122" s="1061">
        <v>23</v>
      </c>
      <c r="R122" s="1069">
        <v>717640</v>
      </c>
      <c r="S122" s="1061">
        <v>203</v>
      </c>
      <c r="T122" s="1120">
        <v>9.4E-2</v>
      </c>
      <c r="U122" s="1121">
        <f t="shared" si="3"/>
        <v>0.11330049261083744</v>
      </c>
      <c r="V122" s="952">
        <v>23</v>
      </c>
      <c r="W122" s="952">
        <v>0</v>
      </c>
      <c r="X122" s="952">
        <v>3</v>
      </c>
      <c r="Y122" s="1063">
        <v>2</v>
      </c>
      <c r="Z122" s="1811">
        <v>0.35</v>
      </c>
      <c r="AA122" s="392">
        <v>0.91304347826086951</v>
      </c>
      <c r="AB122" s="392">
        <v>0.96836854132991468</v>
      </c>
      <c r="AC122" s="960">
        <f t="shared" si="7"/>
        <v>3.1631458670085322E-2</v>
      </c>
      <c r="AD122" s="1069">
        <v>694940</v>
      </c>
      <c r="AE122" s="1080">
        <v>22700</v>
      </c>
      <c r="AF122" s="1069">
        <v>0</v>
      </c>
      <c r="AG122" s="1122">
        <f t="shared" si="6"/>
        <v>717640</v>
      </c>
      <c r="AH122" s="1070">
        <v>31201.7</v>
      </c>
      <c r="AI122" s="1066">
        <v>24510</v>
      </c>
      <c r="AJ122" s="1127">
        <v>33092.400000000001</v>
      </c>
      <c r="AK122" s="1128">
        <v>28500</v>
      </c>
      <c r="AL122" s="1061">
        <v>0</v>
      </c>
      <c r="AM122" s="1063">
        <v>0</v>
      </c>
      <c r="AN122" s="1065">
        <v>0</v>
      </c>
      <c r="AO122" s="952">
        <v>1944.6</v>
      </c>
      <c r="AP122" s="1074">
        <v>1936</v>
      </c>
      <c r="AQ122" s="1061" t="s">
        <v>1693</v>
      </c>
      <c r="AR122" s="639">
        <v>0.65200000000000002</v>
      </c>
      <c r="AS122" s="639">
        <v>0</v>
      </c>
      <c r="AT122" s="1129">
        <v>0.17399999999999999</v>
      </c>
      <c r="AU122" s="1125">
        <v>0.17399999999999999</v>
      </c>
      <c r="AV122" s="392">
        <v>0.17399999999999999</v>
      </c>
      <c r="AW122" s="1129">
        <v>0</v>
      </c>
      <c r="AX122" s="1126">
        <v>0.95199999999999996</v>
      </c>
    </row>
    <row r="123" spans="1:50" x14ac:dyDescent="0.25">
      <c r="A123" s="1061">
        <v>540029</v>
      </c>
      <c r="B123" s="1803" t="s">
        <v>634</v>
      </c>
      <c r="C123" s="1803" t="s">
        <v>650</v>
      </c>
      <c r="D123" s="1803" t="s">
        <v>247</v>
      </c>
      <c r="E123" s="1063">
        <v>4</v>
      </c>
      <c r="F123" s="1117">
        <v>15</v>
      </c>
      <c r="G123" s="960">
        <v>1.9305019305000001E-2</v>
      </c>
      <c r="H123" s="1118">
        <v>0.32</v>
      </c>
      <c r="I123" s="1118">
        <v>0</v>
      </c>
      <c r="J123" s="1119">
        <v>0.32</v>
      </c>
      <c r="K123" s="1061">
        <v>13</v>
      </c>
      <c r="L123" s="1066">
        <v>1082950</v>
      </c>
      <c r="M123" s="952">
        <v>1</v>
      </c>
      <c r="N123" s="1066">
        <v>1000000</v>
      </c>
      <c r="O123" s="952">
        <v>1</v>
      </c>
      <c r="P123" s="1069">
        <v>2214940</v>
      </c>
      <c r="Q123" s="1061">
        <v>15</v>
      </c>
      <c r="R123" s="1069">
        <v>4297890</v>
      </c>
      <c r="S123" s="1061">
        <v>374</v>
      </c>
      <c r="T123" s="1120">
        <v>4.2999999999999997E-2</v>
      </c>
      <c r="U123" s="1121">
        <f t="shared" si="3"/>
        <v>4.0106951871657755E-2</v>
      </c>
      <c r="V123" s="952">
        <v>15</v>
      </c>
      <c r="W123" s="952">
        <v>0</v>
      </c>
      <c r="X123" s="952">
        <v>1</v>
      </c>
      <c r="Y123" s="1063">
        <v>2</v>
      </c>
      <c r="Z123" s="1068">
        <v>8.3000000000000004E-2</v>
      </c>
      <c r="AA123" s="639">
        <v>0.8666666666666667</v>
      </c>
      <c r="AB123" s="639">
        <v>0.2519724795190198</v>
      </c>
      <c r="AC123" s="149">
        <f t="shared" si="7"/>
        <v>0.7480275204809802</v>
      </c>
      <c r="AD123" s="1069">
        <v>1082950</v>
      </c>
      <c r="AE123" s="1080">
        <v>1000000</v>
      </c>
      <c r="AF123" s="1069">
        <v>2214940</v>
      </c>
      <c r="AG123" s="1122">
        <f t="shared" si="6"/>
        <v>4297890</v>
      </c>
      <c r="AH123" s="1123">
        <v>286526</v>
      </c>
      <c r="AI123" s="1071">
        <v>55000</v>
      </c>
      <c r="AJ123" s="134">
        <v>83303.8</v>
      </c>
      <c r="AK123" s="979">
        <v>50400</v>
      </c>
      <c r="AL123" s="1061">
        <v>3</v>
      </c>
      <c r="AM123" s="1063">
        <v>1</v>
      </c>
      <c r="AN123" s="1065">
        <v>0</v>
      </c>
      <c r="AO123" s="952">
        <v>1953.1</v>
      </c>
      <c r="AP123" s="954">
        <v>1950</v>
      </c>
      <c r="AQ123" s="1061" t="s">
        <v>1678</v>
      </c>
      <c r="AR123" s="639">
        <v>0.46700000000000003</v>
      </c>
      <c r="AS123" s="639">
        <v>0</v>
      </c>
      <c r="AT123" s="1124">
        <v>0.26700000000000002</v>
      </c>
      <c r="AU123" s="1125">
        <v>0.26700000000000002</v>
      </c>
      <c r="AV123" s="639">
        <v>6.7000000000000004E-2</v>
      </c>
      <c r="AW123" s="1124">
        <v>0.2</v>
      </c>
      <c r="AX123" s="1126">
        <v>0.76900000000000002</v>
      </c>
    </row>
    <row r="124" spans="1:50" x14ac:dyDescent="0.25">
      <c r="A124" s="1061">
        <v>540280</v>
      </c>
      <c r="B124" s="1803" t="s">
        <v>658</v>
      </c>
      <c r="C124" s="1803" t="s">
        <v>650</v>
      </c>
      <c r="D124" s="1803" t="s">
        <v>107</v>
      </c>
      <c r="E124" s="1063">
        <v>4</v>
      </c>
      <c r="F124" s="1117">
        <v>41</v>
      </c>
      <c r="G124" s="960">
        <v>4.1164658634500001E-2</v>
      </c>
      <c r="H124" s="1118">
        <v>0.97</v>
      </c>
      <c r="I124" s="1118">
        <v>0.01</v>
      </c>
      <c r="J124" s="1119">
        <v>0.98</v>
      </c>
      <c r="K124" s="1061">
        <v>32</v>
      </c>
      <c r="L124" s="1066">
        <v>786970</v>
      </c>
      <c r="M124" s="952">
        <v>4</v>
      </c>
      <c r="N124" s="1066">
        <v>101200</v>
      </c>
      <c r="O124" s="952">
        <v>2</v>
      </c>
      <c r="P124" s="1069">
        <v>321580</v>
      </c>
      <c r="Q124" s="1061">
        <v>38</v>
      </c>
      <c r="R124" s="1069">
        <v>1209750</v>
      </c>
      <c r="S124" s="1061">
        <v>618</v>
      </c>
      <c r="T124" s="1120">
        <v>6.5000000000000002E-2</v>
      </c>
      <c r="U124" s="1121">
        <f t="shared" si="3"/>
        <v>6.1488673139158574E-2</v>
      </c>
      <c r="V124" s="952">
        <v>38</v>
      </c>
      <c r="W124" s="952">
        <v>0</v>
      </c>
      <c r="X124" s="952">
        <v>0</v>
      </c>
      <c r="Y124" s="1063">
        <v>8</v>
      </c>
      <c r="Z124" s="1068">
        <v>3.1E-2</v>
      </c>
      <c r="AA124" s="639">
        <v>0.84210526315789469</v>
      </c>
      <c r="AB124" s="639">
        <v>0.65052283529654886</v>
      </c>
      <c r="AC124" s="960">
        <f t="shared" si="7"/>
        <v>0.34947716470345114</v>
      </c>
      <c r="AD124" s="1069">
        <v>786970</v>
      </c>
      <c r="AE124" s="1080">
        <v>101200</v>
      </c>
      <c r="AF124" s="1069">
        <v>321580</v>
      </c>
      <c r="AG124" s="1122">
        <f t="shared" si="6"/>
        <v>1209750</v>
      </c>
      <c r="AH124" s="1070">
        <v>31835.5</v>
      </c>
      <c r="AI124" s="1066">
        <v>26350</v>
      </c>
      <c r="AJ124" s="1127">
        <v>24592.799999999999</v>
      </c>
      <c r="AK124" s="1128">
        <v>26100</v>
      </c>
      <c r="AL124" s="1061">
        <v>0</v>
      </c>
      <c r="AM124" s="1063">
        <v>2</v>
      </c>
      <c r="AN124" s="1142">
        <v>16</v>
      </c>
      <c r="AO124" s="133">
        <v>1926.9</v>
      </c>
      <c r="AP124" s="1074">
        <v>1920</v>
      </c>
      <c r="AQ124" s="1061" t="s">
        <v>1694</v>
      </c>
      <c r="AR124" s="639">
        <v>0.94699999999999995</v>
      </c>
      <c r="AS124" s="639">
        <v>0</v>
      </c>
      <c r="AT124" s="1129">
        <v>5.2999999999999999E-2</v>
      </c>
      <c r="AU124" s="1130">
        <v>0</v>
      </c>
      <c r="AV124" s="639">
        <v>0</v>
      </c>
      <c r="AW124" s="1129">
        <v>0</v>
      </c>
      <c r="AX124" s="1126">
        <v>0.875</v>
      </c>
    </row>
    <row r="125" spans="1:50" x14ac:dyDescent="0.25">
      <c r="A125" s="1061">
        <v>540031</v>
      </c>
      <c r="B125" s="1803" t="s">
        <v>660</v>
      </c>
      <c r="C125" s="1803" t="s">
        <v>650</v>
      </c>
      <c r="D125" s="1803" t="s">
        <v>107</v>
      </c>
      <c r="E125" s="1063">
        <v>4</v>
      </c>
      <c r="F125" s="1117">
        <v>86</v>
      </c>
      <c r="G125" s="960">
        <v>1.39633057314E-2</v>
      </c>
      <c r="H125" s="1118">
        <v>3.67</v>
      </c>
      <c r="I125" s="1118">
        <v>1.69</v>
      </c>
      <c r="J125" s="1119">
        <v>5.3599999999999994</v>
      </c>
      <c r="K125" s="1061">
        <v>50</v>
      </c>
      <c r="L125" s="1066">
        <v>2262200</v>
      </c>
      <c r="M125" s="952">
        <v>5</v>
      </c>
      <c r="N125" s="1066">
        <v>110500</v>
      </c>
      <c r="O125" s="952">
        <v>0</v>
      </c>
      <c r="P125" s="1069">
        <v>0</v>
      </c>
      <c r="Q125" s="1061">
        <v>55</v>
      </c>
      <c r="R125" s="1069">
        <v>2372700</v>
      </c>
      <c r="S125" s="1061">
        <v>4291</v>
      </c>
      <c r="T125" s="1120">
        <v>0.01</v>
      </c>
      <c r="U125" s="1121">
        <f t="shared" si="3"/>
        <v>1.281752505243533E-2</v>
      </c>
      <c r="V125" s="952">
        <v>55</v>
      </c>
      <c r="W125" s="952">
        <v>0</v>
      </c>
      <c r="X125" s="952">
        <v>4</v>
      </c>
      <c r="Y125" s="1063">
        <v>28</v>
      </c>
      <c r="Z125" s="1068">
        <v>4.1000000000000002E-2</v>
      </c>
      <c r="AA125" s="392">
        <v>0.90909090909090906</v>
      </c>
      <c r="AB125" s="392">
        <v>0.95342858347030812</v>
      </c>
      <c r="AC125" s="960">
        <f t="shared" si="7"/>
        <v>4.6571416529691878E-2</v>
      </c>
      <c r="AD125" s="1069">
        <v>2262200</v>
      </c>
      <c r="AE125" s="1080">
        <v>110500</v>
      </c>
      <c r="AF125" s="1069">
        <v>0</v>
      </c>
      <c r="AG125" s="1122">
        <f t="shared" si="6"/>
        <v>2372700</v>
      </c>
      <c r="AH125" s="1070">
        <v>43140</v>
      </c>
      <c r="AI125" s="1066">
        <v>27000</v>
      </c>
      <c r="AJ125" s="1127">
        <v>45244</v>
      </c>
      <c r="AK125" s="1128">
        <v>28100</v>
      </c>
      <c r="AL125" s="1061">
        <v>0</v>
      </c>
      <c r="AM125" s="1063">
        <v>0</v>
      </c>
      <c r="AN125" s="1065">
        <v>0</v>
      </c>
      <c r="AO125" s="133">
        <v>1936.8</v>
      </c>
      <c r="AP125" s="1074">
        <v>1933.5</v>
      </c>
      <c r="AQ125" s="1061" t="s">
        <v>1695</v>
      </c>
      <c r="AR125" s="639">
        <v>0.89100000000000001</v>
      </c>
      <c r="AS125" s="639">
        <v>0</v>
      </c>
      <c r="AT125" s="1129">
        <v>9.0999999999999998E-2</v>
      </c>
      <c r="AU125" s="1130">
        <v>1.7999999999999999E-2</v>
      </c>
      <c r="AV125" s="639">
        <v>1.7999999999999999E-2</v>
      </c>
      <c r="AW125" s="1129">
        <v>0</v>
      </c>
      <c r="AX125" s="1126">
        <v>0.78</v>
      </c>
    </row>
    <row r="126" spans="1:50" x14ac:dyDescent="0.25">
      <c r="A126" s="1061">
        <v>540032</v>
      </c>
      <c r="B126" s="1803" t="s">
        <v>661</v>
      </c>
      <c r="C126" s="1803" t="s">
        <v>650</v>
      </c>
      <c r="D126" s="1803" t="s">
        <v>107</v>
      </c>
      <c r="E126" s="1063">
        <v>4</v>
      </c>
      <c r="F126" s="1117">
        <v>26</v>
      </c>
      <c r="G126" s="960">
        <v>0.135416666667</v>
      </c>
      <c r="H126" s="1118">
        <v>0</v>
      </c>
      <c r="I126" s="1118">
        <v>0.04</v>
      </c>
      <c r="J126" s="1119">
        <v>1.33</v>
      </c>
      <c r="K126" s="1061">
        <v>32</v>
      </c>
      <c r="L126" s="1066">
        <v>924510</v>
      </c>
      <c r="M126" s="952">
        <v>3</v>
      </c>
      <c r="N126" s="1066">
        <v>97800</v>
      </c>
      <c r="O126" s="952">
        <v>4</v>
      </c>
      <c r="P126" s="1069">
        <v>339590</v>
      </c>
      <c r="Q126" s="1061">
        <v>39</v>
      </c>
      <c r="R126" s="1069">
        <v>1361900</v>
      </c>
      <c r="S126" s="1061">
        <v>111</v>
      </c>
      <c r="T126" s="1120">
        <v>0.38700000000000001</v>
      </c>
      <c r="U126" s="1121">
        <f t="shared" si="3"/>
        <v>0.35135135135135137</v>
      </c>
      <c r="V126" s="952">
        <v>39</v>
      </c>
      <c r="W126" s="952">
        <v>7</v>
      </c>
      <c r="X126" s="952">
        <v>0</v>
      </c>
      <c r="Y126" s="1063">
        <v>2</v>
      </c>
      <c r="Z126" s="1068">
        <v>0.125</v>
      </c>
      <c r="AA126" s="639">
        <v>0.82051282051282048</v>
      </c>
      <c r="AB126" s="639">
        <v>0.67883838754680959</v>
      </c>
      <c r="AC126" s="960">
        <f t="shared" si="7"/>
        <v>0.32116161245319041</v>
      </c>
      <c r="AD126" s="1069">
        <v>924510</v>
      </c>
      <c r="AE126" s="1080">
        <v>97800</v>
      </c>
      <c r="AF126" s="1069">
        <v>339590</v>
      </c>
      <c r="AG126" s="1122">
        <f t="shared" si="6"/>
        <v>1361900</v>
      </c>
      <c r="AH126" s="1070">
        <v>34920.5</v>
      </c>
      <c r="AI126" s="1066">
        <v>24200</v>
      </c>
      <c r="AJ126" s="1127">
        <v>28890.9</v>
      </c>
      <c r="AK126" s="1128">
        <v>23650</v>
      </c>
      <c r="AL126" s="1061">
        <v>1</v>
      </c>
      <c r="AM126" s="1063">
        <v>2</v>
      </c>
      <c r="AN126" s="1065">
        <v>0</v>
      </c>
      <c r="AO126" s="952">
        <v>1940.1</v>
      </c>
      <c r="AP126" s="954">
        <v>1940</v>
      </c>
      <c r="AQ126" s="1061" t="s">
        <v>1694</v>
      </c>
      <c r="AR126" s="639">
        <v>0.74399999999999999</v>
      </c>
      <c r="AS126" s="639">
        <v>0</v>
      </c>
      <c r="AT126" s="1129">
        <v>0.17899999999999999</v>
      </c>
      <c r="AU126" s="1130">
        <v>7.6999999999999999E-2</v>
      </c>
      <c r="AV126" s="639">
        <v>0</v>
      </c>
      <c r="AW126" s="1129">
        <v>5.0999999999999997E-2</v>
      </c>
      <c r="AX126" s="1126">
        <v>0.71899999999999997</v>
      </c>
    </row>
    <row r="127" spans="1:50" x14ac:dyDescent="0.25">
      <c r="A127" s="1061">
        <v>540033</v>
      </c>
      <c r="B127" s="1803" t="s">
        <v>637</v>
      </c>
      <c r="C127" s="1803" t="s">
        <v>650</v>
      </c>
      <c r="D127" s="1803" t="s">
        <v>247</v>
      </c>
      <c r="E127" s="1063">
        <v>4</v>
      </c>
      <c r="F127" s="1117">
        <v>22</v>
      </c>
      <c r="G127" s="960">
        <v>2.09723546235E-2</v>
      </c>
      <c r="H127" s="1118">
        <v>7.0000000000000007E-2</v>
      </c>
      <c r="I127" s="1118">
        <v>0.03</v>
      </c>
      <c r="J127" s="1119">
        <v>2.16</v>
      </c>
      <c r="K127" s="1061">
        <v>63</v>
      </c>
      <c r="L127" s="1066">
        <v>2064280</v>
      </c>
      <c r="M127" s="952">
        <v>8</v>
      </c>
      <c r="N127" s="1066">
        <v>837000</v>
      </c>
      <c r="O127" s="952">
        <v>3</v>
      </c>
      <c r="P127" s="1069">
        <v>796350</v>
      </c>
      <c r="Q127" s="1061">
        <v>74</v>
      </c>
      <c r="R127" s="1069">
        <v>3697630</v>
      </c>
      <c r="S127" s="1061">
        <v>496</v>
      </c>
      <c r="T127" s="1120">
        <v>0.13500000000000001</v>
      </c>
      <c r="U127" s="1121">
        <f t="shared" si="3"/>
        <v>0.14919354838709678</v>
      </c>
      <c r="V127" s="952">
        <v>74</v>
      </c>
      <c r="W127" s="952">
        <v>14</v>
      </c>
      <c r="X127" s="952">
        <v>12</v>
      </c>
      <c r="Y127" s="1063">
        <v>4</v>
      </c>
      <c r="Z127" s="1068">
        <v>0.1</v>
      </c>
      <c r="AA127" s="639">
        <v>0.85135135135135132</v>
      </c>
      <c r="AB127" s="639">
        <v>0.55827110879130681</v>
      </c>
      <c r="AC127" s="960">
        <f t="shared" si="7"/>
        <v>0.44172889120869319</v>
      </c>
      <c r="AD127" s="1069">
        <v>2064280</v>
      </c>
      <c r="AE127" s="1080">
        <v>837000</v>
      </c>
      <c r="AF127" s="1069">
        <v>796350</v>
      </c>
      <c r="AG127" s="1122">
        <f t="shared" si="6"/>
        <v>3697630</v>
      </c>
      <c r="AH127" s="1070">
        <v>49968</v>
      </c>
      <c r="AI127" s="1066">
        <v>24750</v>
      </c>
      <c r="AJ127" s="1127">
        <v>32766.3</v>
      </c>
      <c r="AK127" s="1128">
        <v>24600</v>
      </c>
      <c r="AL127" s="1061">
        <v>5</v>
      </c>
      <c r="AM127" s="1063">
        <v>3</v>
      </c>
      <c r="AN127" s="1065">
        <v>0</v>
      </c>
      <c r="AO127" s="952">
        <v>1951.6</v>
      </c>
      <c r="AP127" s="954">
        <v>1947.5</v>
      </c>
      <c r="AQ127" s="1061" t="s">
        <v>1677</v>
      </c>
      <c r="AR127" s="639">
        <v>0.73</v>
      </c>
      <c r="AS127" s="639">
        <v>4.1000000000000002E-2</v>
      </c>
      <c r="AT127" s="1129">
        <v>0.16200000000000001</v>
      </c>
      <c r="AU127" s="1130">
        <v>6.8000000000000005E-2</v>
      </c>
      <c r="AV127" s="639">
        <v>5.3999999999999999E-2</v>
      </c>
      <c r="AW127" s="1129">
        <v>0</v>
      </c>
      <c r="AX127" s="1126">
        <v>0.68300000000000005</v>
      </c>
    </row>
    <row r="128" spans="1:50" x14ac:dyDescent="0.25">
      <c r="A128" s="941"/>
      <c r="B128" s="1805"/>
      <c r="C128" s="1805" t="s">
        <v>650</v>
      </c>
      <c r="D128" s="1805" t="s">
        <v>45</v>
      </c>
      <c r="E128" s="1021">
        <v>4</v>
      </c>
      <c r="F128" s="941"/>
      <c r="G128" s="938"/>
      <c r="H128" s="1131">
        <v>124.34</v>
      </c>
      <c r="I128" s="1132">
        <v>186.62</v>
      </c>
      <c r="J128" s="1133">
        <v>339.59</v>
      </c>
      <c r="K128" s="941">
        <v>1658</v>
      </c>
      <c r="L128" s="1024">
        <v>59136202</v>
      </c>
      <c r="M128" s="938">
        <v>103</v>
      </c>
      <c r="N128" s="1024">
        <v>10988486</v>
      </c>
      <c r="O128" s="938">
        <v>57</v>
      </c>
      <c r="P128" s="1025">
        <v>22070621</v>
      </c>
      <c r="Q128" s="941">
        <v>1818</v>
      </c>
      <c r="R128" s="1025">
        <v>92195309</v>
      </c>
      <c r="S128" s="941">
        <v>24502</v>
      </c>
      <c r="T128" s="1134">
        <v>7.3999999999999996E-2</v>
      </c>
      <c r="U128" s="1079">
        <f t="shared" si="3"/>
        <v>7.4198024651048897E-2</v>
      </c>
      <c r="V128" s="256">
        <v>1818</v>
      </c>
      <c r="W128" s="938">
        <v>58</v>
      </c>
      <c r="X128" s="256">
        <v>590</v>
      </c>
      <c r="Y128" s="1029">
        <v>295</v>
      </c>
      <c r="Z128" s="1135">
        <v>0.16</v>
      </c>
      <c r="AA128" s="261">
        <v>0.911991199119912</v>
      </c>
      <c r="AB128" s="1136">
        <v>0.64142311188522605</v>
      </c>
      <c r="AC128" s="1136">
        <f xml:space="preserve"> 1 - AB128</f>
        <v>0.35857688811477395</v>
      </c>
      <c r="AD128" s="1025">
        <v>59136202</v>
      </c>
      <c r="AE128" s="1032">
        <v>10988486</v>
      </c>
      <c r="AF128" s="1025">
        <v>22070621</v>
      </c>
      <c r="AG128" s="1137">
        <f t="shared" si="6"/>
        <v>92195309</v>
      </c>
      <c r="AH128" s="1033">
        <v>50744.2</v>
      </c>
      <c r="AI128" s="1024">
        <v>28500</v>
      </c>
      <c r="AJ128" s="1138">
        <v>38346.800000000003</v>
      </c>
      <c r="AK128" s="1139">
        <v>30800</v>
      </c>
      <c r="AL128" s="224">
        <v>16</v>
      </c>
      <c r="AM128" s="406">
        <v>52</v>
      </c>
      <c r="AN128" s="513">
        <v>21</v>
      </c>
      <c r="AO128" s="938">
        <v>1948.2</v>
      </c>
      <c r="AP128" s="940">
        <v>1941</v>
      </c>
      <c r="AQ128" s="941"/>
      <c r="AR128" s="508">
        <v>0.749</v>
      </c>
      <c r="AS128" s="508">
        <v>6.0999999999999999E-2</v>
      </c>
      <c r="AT128" s="1035">
        <v>0.125</v>
      </c>
      <c r="AU128" s="1140">
        <v>6.5000000000000002E-2</v>
      </c>
      <c r="AV128" s="508">
        <v>4.2000000000000003E-2</v>
      </c>
      <c r="AW128" s="1035">
        <v>8.0000000000000002E-3</v>
      </c>
      <c r="AX128" s="1141">
        <v>0.79300000000000004</v>
      </c>
    </row>
    <row r="129" spans="1:50" x14ac:dyDescent="0.25">
      <c r="A129" s="1061">
        <v>540041</v>
      </c>
      <c r="B129" s="1803" t="s">
        <v>245</v>
      </c>
      <c r="C129" s="1803" t="s">
        <v>665</v>
      </c>
      <c r="D129" s="1803" t="s">
        <v>247</v>
      </c>
      <c r="E129" s="1063">
        <v>4</v>
      </c>
      <c r="F129" s="1117">
        <v>83</v>
      </c>
      <c r="G129" s="149">
        <v>0.19856459330099999</v>
      </c>
      <c r="H129" s="1118">
        <v>0.18</v>
      </c>
      <c r="I129" s="1118">
        <v>0</v>
      </c>
      <c r="J129" s="1119">
        <v>1.1100000000000001</v>
      </c>
      <c r="K129" s="1061">
        <v>121</v>
      </c>
      <c r="L129" s="1066">
        <v>6484800</v>
      </c>
      <c r="M129" s="952">
        <v>17</v>
      </c>
      <c r="N129" s="1066">
        <v>1027860</v>
      </c>
      <c r="O129" s="952">
        <v>5</v>
      </c>
      <c r="P129" s="1069">
        <v>3930527</v>
      </c>
      <c r="Q129" s="1061">
        <v>143</v>
      </c>
      <c r="R129" s="1069">
        <v>11443187</v>
      </c>
      <c r="S129" s="1061">
        <v>560</v>
      </c>
      <c r="T129" s="1120">
        <v>0.28699999999999998</v>
      </c>
      <c r="U129" s="1121">
        <f t="shared" si="3"/>
        <v>0.25535714285714284</v>
      </c>
      <c r="V129" s="952">
        <v>143</v>
      </c>
      <c r="W129" s="952">
        <v>19</v>
      </c>
      <c r="X129" s="952">
        <v>7</v>
      </c>
      <c r="Y129" s="1063">
        <v>6</v>
      </c>
      <c r="Z129" s="1068">
        <v>8.5000000000000006E-2</v>
      </c>
      <c r="AA129" s="639">
        <v>0.84615384615384615</v>
      </c>
      <c r="AB129" s="639">
        <v>0.56669527466430458</v>
      </c>
      <c r="AC129" s="960">
        <f t="shared" ref="AC129:AC134" si="8" xml:space="preserve"> 1 -AB129</f>
        <v>0.43330472533569542</v>
      </c>
      <c r="AD129" s="1069">
        <v>6484800</v>
      </c>
      <c r="AE129" s="1080">
        <v>1027860</v>
      </c>
      <c r="AF129" s="1069">
        <v>3930527</v>
      </c>
      <c r="AG129" s="1122">
        <f t="shared" si="6"/>
        <v>11443187</v>
      </c>
      <c r="AH129" s="1070">
        <v>80022.3</v>
      </c>
      <c r="AI129" s="1071">
        <v>49800</v>
      </c>
      <c r="AJ129" s="1127">
        <v>53593.4</v>
      </c>
      <c r="AK129" s="1128">
        <v>49800</v>
      </c>
      <c r="AL129" s="1061">
        <v>1</v>
      </c>
      <c r="AM129" s="1063">
        <v>4</v>
      </c>
      <c r="AN129" s="1142">
        <v>18</v>
      </c>
      <c r="AO129" s="952">
        <v>1947.3</v>
      </c>
      <c r="AP129" s="954">
        <v>1948</v>
      </c>
      <c r="AQ129" s="1061" t="s">
        <v>1638</v>
      </c>
      <c r="AR129" s="639">
        <v>0.90200000000000002</v>
      </c>
      <c r="AS129" s="639">
        <v>0</v>
      </c>
      <c r="AT129" s="1129">
        <v>9.8000000000000004E-2</v>
      </c>
      <c r="AU129" s="1130">
        <v>0</v>
      </c>
      <c r="AV129" s="639">
        <v>0</v>
      </c>
      <c r="AW129" s="1129">
        <v>0</v>
      </c>
      <c r="AX129" s="1126">
        <v>0.54500000000000004</v>
      </c>
    </row>
    <row r="130" spans="1:50" x14ac:dyDescent="0.25">
      <c r="A130" s="1061">
        <v>540243</v>
      </c>
      <c r="B130" s="1803" t="s">
        <v>668</v>
      </c>
      <c r="C130" s="1803" t="s">
        <v>665</v>
      </c>
      <c r="D130" s="1803" t="s">
        <v>107</v>
      </c>
      <c r="E130" s="1063">
        <v>4</v>
      </c>
      <c r="F130" s="1117">
        <v>36</v>
      </c>
      <c r="G130" s="960">
        <v>0.10650887573999999</v>
      </c>
      <c r="H130" s="1118">
        <v>0.12</v>
      </c>
      <c r="I130" s="1118">
        <v>0</v>
      </c>
      <c r="J130" s="1119">
        <v>0.12</v>
      </c>
      <c r="K130" s="1061">
        <v>3</v>
      </c>
      <c r="L130" s="1066">
        <v>156610</v>
      </c>
      <c r="M130" s="952">
        <v>0</v>
      </c>
      <c r="N130" s="1066">
        <v>0</v>
      </c>
      <c r="O130" s="952">
        <v>0</v>
      </c>
      <c r="P130" s="1069">
        <v>0</v>
      </c>
      <c r="Q130" s="1061">
        <v>3</v>
      </c>
      <c r="R130" s="1069">
        <v>156610</v>
      </c>
      <c r="S130" s="1061">
        <v>130</v>
      </c>
      <c r="T130" s="1120">
        <v>5.3999999999999999E-2</v>
      </c>
      <c r="U130" s="1121">
        <f t="shared" si="3"/>
        <v>2.3076923076923078E-2</v>
      </c>
      <c r="V130" s="952">
        <v>3</v>
      </c>
      <c r="W130" s="952">
        <v>0</v>
      </c>
      <c r="X130" s="952">
        <v>0</v>
      </c>
      <c r="Y130" s="1063">
        <v>0</v>
      </c>
      <c r="Z130" s="1811">
        <v>0.33300000000000002</v>
      </c>
      <c r="AA130" s="392">
        <v>1</v>
      </c>
      <c r="AB130" s="392">
        <v>1</v>
      </c>
      <c r="AC130" s="960">
        <f t="shared" si="8"/>
        <v>0</v>
      </c>
      <c r="AD130" s="1069">
        <v>156610</v>
      </c>
      <c r="AE130" s="1080">
        <v>0</v>
      </c>
      <c r="AF130" s="1069">
        <v>0</v>
      </c>
      <c r="AG130" s="1122">
        <f t="shared" si="6"/>
        <v>156610</v>
      </c>
      <c r="AH130" s="1070">
        <v>52203.3</v>
      </c>
      <c r="AI130" s="1071">
        <v>43500</v>
      </c>
      <c r="AJ130" s="1127">
        <v>52203.3</v>
      </c>
      <c r="AK130" s="1128">
        <v>43500</v>
      </c>
      <c r="AL130" s="1061">
        <v>0</v>
      </c>
      <c r="AM130" s="1063">
        <v>0</v>
      </c>
      <c r="AN130" s="1065">
        <v>0</v>
      </c>
      <c r="AO130" s="952">
        <v>1997.7</v>
      </c>
      <c r="AP130" s="954">
        <v>1995</v>
      </c>
      <c r="AQ130" s="1061" t="s">
        <v>1696</v>
      </c>
      <c r="AR130" s="639">
        <v>0</v>
      </c>
      <c r="AS130" s="639">
        <v>0</v>
      </c>
      <c r="AT130" s="1124">
        <v>1</v>
      </c>
      <c r="AU130" s="1130">
        <v>0</v>
      </c>
      <c r="AV130" s="639">
        <v>0</v>
      </c>
      <c r="AW130" s="1129">
        <v>0</v>
      </c>
      <c r="AX130" s="1126">
        <v>0.66700000000000004</v>
      </c>
    </row>
    <row r="131" spans="1:50" x14ac:dyDescent="0.25">
      <c r="A131" s="1037">
        <v>540040</v>
      </c>
      <c r="B131" s="1804" t="s">
        <v>672</v>
      </c>
      <c r="C131" s="1804" t="s">
        <v>665</v>
      </c>
      <c r="D131" s="1804" t="s">
        <v>170</v>
      </c>
      <c r="E131" s="1039">
        <v>4</v>
      </c>
      <c r="F131" s="1105">
        <v>19278</v>
      </c>
      <c r="G131" s="1050">
        <v>2.9738526802900001E-2</v>
      </c>
      <c r="H131" s="1143">
        <v>503.61</v>
      </c>
      <c r="I131" s="1106">
        <v>42.89</v>
      </c>
      <c r="J131" s="1144">
        <v>594.39</v>
      </c>
      <c r="K131" s="1037">
        <v>1101</v>
      </c>
      <c r="L131" s="1043">
        <v>103297019</v>
      </c>
      <c r="M131" s="921">
        <v>68</v>
      </c>
      <c r="N131" s="1043">
        <v>6511057</v>
      </c>
      <c r="O131" s="921">
        <v>13</v>
      </c>
      <c r="P131" s="1044">
        <v>23064936</v>
      </c>
      <c r="Q131" s="1037">
        <v>1182</v>
      </c>
      <c r="R131" s="1044">
        <v>132873012</v>
      </c>
      <c r="S131" s="1037">
        <v>15071</v>
      </c>
      <c r="T131" s="1109">
        <v>0.09</v>
      </c>
      <c r="U131" s="1060">
        <f t="shared" si="3"/>
        <v>7.8428770486364541E-2</v>
      </c>
      <c r="V131" s="458">
        <v>1182</v>
      </c>
      <c r="W131" s="921">
        <v>60</v>
      </c>
      <c r="X131" s="458">
        <v>293</v>
      </c>
      <c r="Y131" s="1048">
        <v>177</v>
      </c>
      <c r="Z131" s="1111">
        <v>0.24299999999999999</v>
      </c>
      <c r="AA131" s="552">
        <v>0.93147208121827407</v>
      </c>
      <c r="AB131" s="439">
        <v>0.77741158603373905</v>
      </c>
      <c r="AC131" s="1050">
        <f t="shared" si="8"/>
        <v>0.22258841396626095</v>
      </c>
      <c r="AD131" s="1044">
        <v>103297019</v>
      </c>
      <c r="AE131" s="1051">
        <v>6511057</v>
      </c>
      <c r="AF131" s="1044">
        <v>23064936</v>
      </c>
      <c r="AG131" s="1112">
        <f t="shared" si="6"/>
        <v>132873012</v>
      </c>
      <c r="AH131" s="1052">
        <v>97873.8</v>
      </c>
      <c r="AI131" s="1043">
        <v>37400</v>
      </c>
      <c r="AJ131" s="978">
        <v>78303</v>
      </c>
      <c r="AK131" s="1114">
        <v>37100</v>
      </c>
      <c r="AL131" s="1037">
        <v>0</v>
      </c>
      <c r="AM131" s="934">
        <v>11</v>
      </c>
      <c r="AN131" s="1045">
        <v>3</v>
      </c>
      <c r="AO131" s="921">
        <v>1970.8</v>
      </c>
      <c r="AP131" s="923">
        <v>1976</v>
      </c>
      <c r="AQ131" s="1037" t="s">
        <v>1697</v>
      </c>
      <c r="AR131" s="439">
        <v>0.63300000000000001</v>
      </c>
      <c r="AS131" s="439">
        <v>0.09</v>
      </c>
      <c r="AT131" s="950">
        <v>0.27</v>
      </c>
      <c r="AU131" s="1115">
        <v>7.0000000000000001E-3</v>
      </c>
      <c r="AV131" s="439">
        <v>2E-3</v>
      </c>
      <c r="AW131" s="1055">
        <v>4.0000000000000001E-3</v>
      </c>
      <c r="AX131" s="1116">
        <v>0.72899999999999998</v>
      </c>
    </row>
    <row r="132" spans="1:50" x14ac:dyDescent="0.25">
      <c r="A132" s="1061">
        <v>540228</v>
      </c>
      <c r="B132" s="1803" t="s">
        <v>674</v>
      </c>
      <c r="C132" s="1803" t="s">
        <v>665</v>
      </c>
      <c r="D132" s="1803" t="s">
        <v>107</v>
      </c>
      <c r="E132" s="1063">
        <v>4</v>
      </c>
      <c r="F132" s="1117">
        <v>66</v>
      </c>
      <c r="G132" s="960">
        <v>9.2436974789899998E-2</v>
      </c>
      <c r="H132" s="1118">
        <v>2.04</v>
      </c>
      <c r="I132" s="1118">
        <v>0.23</v>
      </c>
      <c r="J132" s="1119">
        <v>3.03</v>
      </c>
      <c r="K132" s="1061">
        <v>253</v>
      </c>
      <c r="L132" s="1066">
        <v>8391825</v>
      </c>
      <c r="M132" s="952">
        <v>78</v>
      </c>
      <c r="N132" s="1066">
        <v>5751499</v>
      </c>
      <c r="O132" s="952">
        <v>9</v>
      </c>
      <c r="P132" s="1069">
        <v>1005749</v>
      </c>
      <c r="Q132" s="1061">
        <v>340</v>
      </c>
      <c r="R132" s="1069">
        <v>15149073</v>
      </c>
      <c r="S132" s="1061">
        <v>997</v>
      </c>
      <c r="T132" s="1120">
        <v>0.501</v>
      </c>
      <c r="U132" s="1121">
        <f t="shared" si="3"/>
        <v>0.34102306920762288</v>
      </c>
      <c r="V132" s="952">
        <v>340</v>
      </c>
      <c r="W132" s="952">
        <v>9</v>
      </c>
      <c r="X132" s="133">
        <v>331</v>
      </c>
      <c r="Y132" s="1063">
        <v>0</v>
      </c>
      <c r="Z132" s="1068">
        <v>6.5000000000000002E-2</v>
      </c>
      <c r="AA132" s="639">
        <v>0.74411764705882355</v>
      </c>
      <c r="AB132" s="639">
        <v>0.55394973672646508</v>
      </c>
      <c r="AC132" s="960">
        <f t="shared" si="8"/>
        <v>0.44605026327353492</v>
      </c>
      <c r="AD132" s="1069">
        <v>8391825</v>
      </c>
      <c r="AE132" s="1080">
        <v>5751499</v>
      </c>
      <c r="AF132" s="1069">
        <v>1005749</v>
      </c>
      <c r="AG132" s="1122">
        <f t="shared" si="6"/>
        <v>15149073</v>
      </c>
      <c r="AH132" s="1070">
        <v>44662.5</v>
      </c>
      <c r="AI132" s="1066">
        <v>35200</v>
      </c>
      <c r="AJ132" s="1127">
        <v>33401.199999999997</v>
      </c>
      <c r="AK132" s="1128">
        <v>34500</v>
      </c>
      <c r="AL132" s="1061">
        <v>1</v>
      </c>
      <c r="AM132" s="1063">
        <v>6</v>
      </c>
      <c r="AN132" s="1065">
        <v>0</v>
      </c>
      <c r="AO132" s="952">
        <v>1957.9</v>
      </c>
      <c r="AP132" s="954">
        <v>1950</v>
      </c>
      <c r="AQ132" s="1061" t="s">
        <v>1698</v>
      </c>
      <c r="AR132" s="639">
        <v>0.78100000000000003</v>
      </c>
      <c r="AS132" s="639">
        <v>0.20200000000000001</v>
      </c>
      <c r="AT132" s="1129">
        <v>8.9999999999999993E-3</v>
      </c>
      <c r="AU132" s="1130">
        <v>8.9999999999999993E-3</v>
      </c>
      <c r="AV132" s="639">
        <v>3.0000000000000001E-3</v>
      </c>
      <c r="AW132" s="1129">
        <v>3.0000000000000001E-3</v>
      </c>
      <c r="AX132" s="1126">
        <v>0.60899999999999999</v>
      </c>
    </row>
    <row r="133" spans="1:50" x14ac:dyDescent="0.25">
      <c r="A133" s="1061">
        <v>540043</v>
      </c>
      <c r="B133" s="1803" t="s">
        <v>676</v>
      </c>
      <c r="C133" s="1803" t="s">
        <v>665</v>
      </c>
      <c r="D133" s="1803" t="s">
        <v>107</v>
      </c>
      <c r="E133" s="1063">
        <v>4</v>
      </c>
      <c r="F133" s="1117">
        <v>137</v>
      </c>
      <c r="G133" s="960">
        <v>0.12386980108499999</v>
      </c>
      <c r="H133" s="1118">
        <v>0.22</v>
      </c>
      <c r="I133" s="1118">
        <v>0</v>
      </c>
      <c r="J133" s="1119">
        <v>1.31</v>
      </c>
      <c r="K133" s="1061">
        <v>34</v>
      </c>
      <c r="L133" s="1066">
        <v>1354200</v>
      </c>
      <c r="M133" s="952">
        <v>32</v>
      </c>
      <c r="N133" s="1066">
        <v>4436242</v>
      </c>
      <c r="O133" s="952">
        <v>1</v>
      </c>
      <c r="P133" s="1069">
        <v>24000000</v>
      </c>
      <c r="Q133" s="1061">
        <v>67</v>
      </c>
      <c r="R133" s="1069">
        <v>29790442</v>
      </c>
      <c r="S133" s="1061">
        <v>933</v>
      </c>
      <c r="T133" s="1120">
        <v>8.4000000000000005E-2</v>
      </c>
      <c r="U133" s="1121">
        <f t="shared" si="3"/>
        <v>7.1811361200428719E-2</v>
      </c>
      <c r="V133" s="952">
        <v>67</v>
      </c>
      <c r="W133" s="952">
        <v>0</v>
      </c>
      <c r="X133" s="952">
        <v>0</v>
      </c>
      <c r="Y133" s="1063">
        <v>20</v>
      </c>
      <c r="Z133" s="1068">
        <v>0</v>
      </c>
      <c r="AA133" s="639">
        <v>0.5074626865671642</v>
      </c>
      <c r="AB133" s="639">
        <v>4.5457532989943497E-2</v>
      </c>
      <c r="AC133" s="149">
        <f t="shared" si="8"/>
        <v>0.95454246701005652</v>
      </c>
      <c r="AD133" s="1069">
        <v>1354200</v>
      </c>
      <c r="AE133" s="1080">
        <v>4436242</v>
      </c>
      <c r="AF133" s="1069">
        <v>24000000</v>
      </c>
      <c r="AG133" s="1122">
        <f t="shared" si="6"/>
        <v>29790442</v>
      </c>
      <c r="AH133" s="1123">
        <v>444633.5</v>
      </c>
      <c r="AI133" s="1071">
        <v>40800</v>
      </c>
      <c r="AJ133" s="1127">
        <v>39829.4</v>
      </c>
      <c r="AK133" s="1128">
        <v>40750</v>
      </c>
      <c r="AL133" s="1061">
        <v>0</v>
      </c>
      <c r="AM133" s="1063">
        <v>1</v>
      </c>
      <c r="AN133" s="1142">
        <v>35</v>
      </c>
      <c r="AO133" s="133">
        <v>1931.4</v>
      </c>
      <c r="AP133" s="1074">
        <v>1920</v>
      </c>
      <c r="AQ133" s="1061" t="s">
        <v>1699</v>
      </c>
      <c r="AR133" s="639">
        <v>0.89600000000000002</v>
      </c>
      <c r="AS133" s="639">
        <v>0</v>
      </c>
      <c r="AT133" s="1129">
        <v>0.104</v>
      </c>
      <c r="AU133" s="1130">
        <v>0</v>
      </c>
      <c r="AV133" s="639">
        <v>0</v>
      </c>
      <c r="AW133" s="1129">
        <v>0</v>
      </c>
      <c r="AX133" s="1839">
        <v>0.441</v>
      </c>
    </row>
    <row r="134" spans="1:50" x14ac:dyDescent="0.25">
      <c r="A134" s="1061">
        <v>540044</v>
      </c>
      <c r="B134" s="1803" t="s">
        <v>680</v>
      </c>
      <c r="C134" s="1803" t="s">
        <v>665</v>
      </c>
      <c r="D134" s="1803" t="s">
        <v>107</v>
      </c>
      <c r="E134" s="1063">
        <v>4</v>
      </c>
      <c r="F134" s="1117">
        <v>114</v>
      </c>
      <c r="G134" s="149">
        <v>0.22754491018</v>
      </c>
      <c r="H134" s="1118">
        <v>1.49</v>
      </c>
      <c r="I134" s="1118">
        <v>0.11</v>
      </c>
      <c r="J134" s="1119">
        <v>1.6</v>
      </c>
      <c r="K134" s="1061">
        <v>58</v>
      </c>
      <c r="L134" s="1066">
        <v>2320960</v>
      </c>
      <c r="M134" s="952">
        <v>2</v>
      </c>
      <c r="N134" s="1066">
        <v>290800</v>
      </c>
      <c r="O134" s="952">
        <v>2</v>
      </c>
      <c r="P134" s="1069">
        <v>561034</v>
      </c>
      <c r="Q134" s="1061">
        <v>62</v>
      </c>
      <c r="R134" s="1069">
        <v>3172794</v>
      </c>
      <c r="S134" s="1061">
        <v>525</v>
      </c>
      <c r="T134" s="1120">
        <v>9.2999999999999999E-2</v>
      </c>
      <c r="U134" s="1121">
        <f t="shared" si="3"/>
        <v>0.1180952380952381</v>
      </c>
      <c r="V134" s="952">
        <v>62</v>
      </c>
      <c r="W134" s="952">
        <v>0</v>
      </c>
      <c r="X134" s="952">
        <v>36</v>
      </c>
      <c r="Y134" s="1063">
        <v>4</v>
      </c>
      <c r="Z134" s="1068">
        <v>0.19600000000000001</v>
      </c>
      <c r="AA134" s="392">
        <v>0.93548387096774188</v>
      </c>
      <c r="AB134" s="639">
        <v>0.73151928552562817</v>
      </c>
      <c r="AC134" s="960">
        <f t="shared" si="8"/>
        <v>0.26848071447437183</v>
      </c>
      <c r="AD134" s="1069">
        <v>2320960</v>
      </c>
      <c r="AE134" s="1080">
        <v>290800</v>
      </c>
      <c r="AF134" s="1069">
        <v>561034</v>
      </c>
      <c r="AG134" s="1122">
        <f t="shared" si="6"/>
        <v>3172794</v>
      </c>
      <c r="AH134" s="1070">
        <v>51174.1</v>
      </c>
      <c r="AI134" s="1066">
        <v>36100</v>
      </c>
      <c r="AJ134" s="1127">
        <v>40016.6</v>
      </c>
      <c r="AK134" s="1128">
        <v>33050</v>
      </c>
      <c r="AL134" s="1061">
        <v>0</v>
      </c>
      <c r="AM134" s="1063">
        <v>2</v>
      </c>
      <c r="AN134" s="1065">
        <v>0</v>
      </c>
      <c r="AO134" s="952">
        <v>1967.4</v>
      </c>
      <c r="AP134" s="954">
        <v>1967</v>
      </c>
      <c r="AQ134" s="1061" t="s">
        <v>1700</v>
      </c>
      <c r="AR134" s="639">
        <v>0.72599999999999998</v>
      </c>
      <c r="AS134" s="639">
        <v>0.113</v>
      </c>
      <c r="AT134" s="1129">
        <v>0.14499999999999999</v>
      </c>
      <c r="AU134" s="1130">
        <v>1.6E-2</v>
      </c>
      <c r="AV134" s="639">
        <v>0</v>
      </c>
      <c r="AW134" s="1129">
        <v>1.6E-2</v>
      </c>
      <c r="AX134" s="1126">
        <v>0.621</v>
      </c>
    </row>
    <row r="135" spans="1:50" x14ac:dyDescent="0.25">
      <c r="A135" s="1061">
        <v>540045</v>
      </c>
      <c r="B135" s="1803" t="s">
        <v>682</v>
      </c>
      <c r="C135" s="1803" t="s">
        <v>665</v>
      </c>
      <c r="D135" s="1803" t="s">
        <v>107</v>
      </c>
      <c r="E135" s="1063">
        <v>4</v>
      </c>
      <c r="F135" s="1117">
        <v>189</v>
      </c>
      <c r="G135" s="960">
        <v>0.15568369028000001</v>
      </c>
      <c r="H135" s="1118">
        <v>0.01</v>
      </c>
      <c r="I135" s="1118">
        <v>0.06</v>
      </c>
      <c r="J135" s="1119">
        <v>4.3099999999999996</v>
      </c>
      <c r="K135" s="1061">
        <v>375</v>
      </c>
      <c r="L135" s="1066">
        <v>18910396</v>
      </c>
      <c r="M135" s="952">
        <v>42</v>
      </c>
      <c r="N135" s="1066">
        <v>5143700</v>
      </c>
      <c r="O135" s="952">
        <v>11</v>
      </c>
      <c r="P135" s="1069">
        <v>27940349</v>
      </c>
      <c r="Q135" s="1061">
        <v>428</v>
      </c>
      <c r="R135" s="1069">
        <v>51994445</v>
      </c>
      <c r="S135" s="1061">
        <v>1620</v>
      </c>
      <c r="T135" s="1120">
        <v>0.34899999999999998</v>
      </c>
      <c r="U135" s="1121">
        <f t="shared" si="3"/>
        <v>0.26419753086419751</v>
      </c>
      <c r="V135" s="952">
        <v>428</v>
      </c>
      <c r="W135" s="952">
        <v>67</v>
      </c>
      <c r="X135" s="952">
        <v>68</v>
      </c>
      <c r="Y135" s="1063">
        <v>118</v>
      </c>
      <c r="Z135" s="1068">
        <v>1.2E-2</v>
      </c>
      <c r="AA135" s="639">
        <v>0.87616822429906538</v>
      </c>
      <c r="AB135" s="639">
        <v>0.36370031452398399</v>
      </c>
      <c r="AC135" s="960">
        <f xml:space="preserve"> 1 - AB135</f>
        <v>0.63629968547601601</v>
      </c>
      <c r="AD135" s="1069">
        <v>18910396</v>
      </c>
      <c r="AE135" s="1080">
        <v>5143700</v>
      </c>
      <c r="AF135" s="1069">
        <v>27940349</v>
      </c>
      <c r="AG135" s="1122">
        <f t="shared" si="6"/>
        <v>51994445</v>
      </c>
      <c r="AH135" s="1070">
        <v>88249.3</v>
      </c>
      <c r="AI135" s="1071">
        <v>45950</v>
      </c>
      <c r="AJ135" s="1127">
        <v>50565.2</v>
      </c>
      <c r="AK135" s="1128">
        <v>44600</v>
      </c>
      <c r="AL135" s="1061">
        <v>2</v>
      </c>
      <c r="AM135" s="1063">
        <v>6</v>
      </c>
      <c r="AN135" s="1065">
        <v>0</v>
      </c>
      <c r="AO135" s="952">
        <v>1944.2</v>
      </c>
      <c r="AP135" s="954">
        <v>1940</v>
      </c>
      <c r="AQ135" s="1061" t="s">
        <v>1701</v>
      </c>
      <c r="AR135" s="639">
        <v>0.88400000000000001</v>
      </c>
      <c r="AS135" s="639">
        <v>1.6E-2</v>
      </c>
      <c r="AT135" s="1129">
        <v>9.2999999999999999E-2</v>
      </c>
      <c r="AU135" s="1130">
        <v>7.0000000000000001E-3</v>
      </c>
      <c r="AV135" s="639">
        <v>0</v>
      </c>
      <c r="AW135" s="1129">
        <v>2E-3</v>
      </c>
      <c r="AX135" s="1126">
        <v>0.55200000000000005</v>
      </c>
    </row>
    <row r="136" spans="1:50" x14ac:dyDescent="0.25">
      <c r="A136" s="941"/>
      <c r="B136" s="1805"/>
      <c r="C136" s="1805" t="s">
        <v>665</v>
      </c>
      <c r="D136" s="1805" t="s">
        <v>45</v>
      </c>
      <c r="E136" s="1021">
        <v>4</v>
      </c>
      <c r="F136" s="941"/>
      <c r="G136" s="938"/>
      <c r="H136" s="1132">
        <v>507.72000000000008</v>
      </c>
      <c r="I136" s="1131">
        <v>43.34</v>
      </c>
      <c r="J136" s="1145">
        <v>605.96999999999991</v>
      </c>
      <c r="K136" s="941">
        <v>1945</v>
      </c>
      <c r="L136" s="1024">
        <v>140915810</v>
      </c>
      <c r="M136" s="938">
        <v>239</v>
      </c>
      <c r="N136" s="1024">
        <v>23161158</v>
      </c>
      <c r="O136" s="938">
        <v>41</v>
      </c>
      <c r="P136" s="1025">
        <v>80502595</v>
      </c>
      <c r="Q136" s="941">
        <v>2225</v>
      </c>
      <c r="R136" s="1025">
        <v>244579563</v>
      </c>
      <c r="S136" s="941">
        <v>22723</v>
      </c>
      <c r="T136" s="1134">
        <v>0.12</v>
      </c>
      <c r="U136" s="1079">
        <f t="shared" si="3"/>
        <v>9.7918408660828238E-2</v>
      </c>
      <c r="V136" s="256">
        <v>2225</v>
      </c>
      <c r="W136" s="256">
        <v>155</v>
      </c>
      <c r="X136" s="256">
        <v>735</v>
      </c>
      <c r="Y136" s="1029">
        <v>325</v>
      </c>
      <c r="Z136" s="1135">
        <v>0.16300000000000001</v>
      </c>
      <c r="AA136" s="508">
        <v>0.87415730337078656</v>
      </c>
      <c r="AB136" s="508">
        <v>0.57615529389100995</v>
      </c>
      <c r="AC136" s="1136">
        <f t="shared" ref="AC136:AC149" si="9" xml:space="preserve"> 1 -AB136</f>
        <v>0.42384470610899005</v>
      </c>
      <c r="AD136" s="1025">
        <v>140915810</v>
      </c>
      <c r="AE136" s="1032">
        <v>23161158</v>
      </c>
      <c r="AF136" s="1025">
        <v>80502595</v>
      </c>
      <c r="AG136" s="1137">
        <f t="shared" si="6"/>
        <v>244579563</v>
      </c>
      <c r="AH136" s="1033">
        <v>95756.800000000003</v>
      </c>
      <c r="AI136" s="1024">
        <v>39550</v>
      </c>
      <c r="AJ136" s="551">
        <v>71007.5</v>
      </c>
      <c r="AK136" s="1139">
        <v>42900</v>
      </c>
      <c r="AL136" s="941">
        <v>4</v>
      </c>
      <c r="AM136" s="406">
        <v>30</v>
      </c>
      <c r="AN136" s="513">
        <v>56</v>
      </c>
      <c r="AO136" s="938">
        <v>1960.6</v>
      </c>
      <c r="AP136" s="940">
        <v>1960</v>
      </c>
      <c r="AQ136" s="941"/>
      <c r="AR136" s="508">
        <v>0.73199999999999998</v>
      </c>
      <c r="AS136" s="508">
        <v>8.5000000000000006E-2</v>
      </c>
      <c r="AT136" s="1035">
        <v>0.17699999999999999</v>
      </c>
      <c r="AU136" s="1140">
        <v>7.0000000000000001E-3</v>
      </c>
      <c r="AV136" s="508">
        <v>1E-3</v>
      </c>
      <c r="AW136" s="1035">
        <v>4.0000000000000001E-3</v>
      </c>
      <c r="AX136" s="1141">
        <v>0.66</v>
      </c>
    </row>
    <row r="137" spans="1:50" x14ac:dyDescent="0.25">
      <c r="A137" s="1037">
        <v>540146</v>
      </c>
      <c r="B137" s="1804" t="s">
        <v>686</v>
      </c>
      <c r="C137" s="1804" t="s">
        <v>687</v>
      </c>
      <c r="D137" s="1804" t="s">
        <v>170</v>
      </c>
      <c r="E137" s="1039">
        <v>4</v>
      </c>
      <c r="F137" s="1105">
        <v>8579</v>
      </c>
      <c r="G137" s="1050">
        <v>2.0695577915399999E-2</v>
      </c>
      <c r="H137" s="1106">
        <v>367.07</v>
      </c>
      <c r="I137" s="1106">
        <v>1.57</v>
      </c>
      <c r="J137" s="1108">
        <v>390.32</v>
      </c>
      <c r="K137" s="1037">
        <v>624</v>
      </c>
      <c r="L137" s="1043">
        <v>21060320</v>
      </c>
      <c r="M137" s="921">
        <v>42</v>
      </c>
      <c r="N137" s="1043">
        <v>6645864</v>
      </c>
      <c r="O137" s="921">
        <v>26</v>
      </c>
      <c r="P137" s="1044">
        <v>3230081</v>
      </c>
      <c r="Q137" s="1037">
        <v>692</v>
      </c>
      <c r="R137" s="1044">
        <v>30936265</v>
      </c>
      <c r="S137" s="1037">
        <v>13100</v>
      </c>
      <c r="T137" s="1109">
        <v>5.6000000000000001E-2</v>
      </c>
      <c r="U137" s="1060">
        <f t="shared" ref="U137:U200" si="10">Q137/S137</f>
        <v>5.2824427480916029E-2</v>
      </c>
      <c r="V137" s="921">
        <v>692</v>
      </c>
      <c r="W137" s="921">
        <v>30</v>
      </c>
      <c r="X137" s="921">
        <v>25</v>
      </c>
      <c r="Y137" s="1048">
        <v>50</v>
      </c>
      <c r="Z137" s="1111">
        <v>0.26600000000000001</v>
      </c>
      <c r="AA137" s="439">
        <v>0.90173410404624277</v>
      </c>
      <c r="AB137" s="439">
        <v>0.68076479174198956</v>
      </c>
      <c r="AC137" s="1050">
        <f t="shared" si="9"/>
        <v>0.31923520825801044</v>
      </c>
      <c r="AD137" s="1044">
        <v>21060320</v>
      </c>
      <c r="AE137" s="1051">
        <v>6645864</v>
      </c>
      <c r="AF137" s="1044">
        <v>3230081</v>
      </c>
      <c r="AG137" s="1112">
        <f t="shared" si="6"/>
        <v>30936265</v>
      </c>
      <c r="AH137" s="1052">
        <v>44378.8</v>
      </c>
      <c r="AI137" s="1043">
        <v>27850</v>
      </c>
      <c r="AJ137" s="1113">
        <v>33792.5</v>
      </c>
      <c r="AK137" s="1114">
        <v>26380</v>
      </c>
      <c r="AL137" s="1037">
        <v>1</v>
      </c>
      <c r="AM137" s="934">
        <v>23</v>
      </c>
      <c r="AN137" s="1045">
        <v>0</v>
      </c>
      <c r="AO137" s="921">
        <v>1966.6</v>
      </c>
      <c r="AP137" s="923">
        <v>1970</v>
      </c>
      <c r="AQ137" s="1037" t="s">
        <v>1702</v>
      </c>
      <c r="AR137" s="439">
        <v>0.7</v>
      </c>
      <c r="AS137" s="439">
        <v>6.0000000000000001E-3</v>
      </c>
      <c r="AT137" s="1055">
        <v>0.216</v>
      </c>
      <c r="AU137" s="1115">
        <v>7.8E-2</v>
      </c>
      <c r="AV137" s="439">
        <v>5.8999999999999997E-2</v>
      </c>
      <c r="AW137" s="1055">
        <v>4.0000000000000001E-3</v>
      </c>
      <c r="AX137" s="1116">
        <v>0.85299999999999998</v>
      </c>
    </row>
    <row r="138" spans="1:50" x14ac:dyDescent="0.25">
      <c r="A138" s="1061">
        <v>540147</v>
      </c>
      <c r="B138" s="1803" t="s">
        <v>690</v>
      </c>
      <c r="C138" s="1803" t="s">
        <v>687</v>
      </c>
      <c r="D138" s="1803" t="s">
        <v>107</v>
      </c>
      <c r="E138" s="1063">
        <v>4</v>
      </c>
      <c r="F138" s="1117">
        <v>122</v>
      </c>
      <c r="G138" s="960">
        <v>0.114232209738</v>
      </c>
      <c r="H138" s="1118">
        <v>0.06</v>
      </c>
      <c r="I138" s="1118">
        <v>0.17</v>
      </c>
      <c r="J138" s="1119">
        <v>4.7399999999999993</v>
      </c>
      <c r="K138" s="1061">
        <v>265</v>
      </c>
      <c r="L138" s="1066">
        <v>7517650</v>
      </c>
      <c r="M138" s="952">
        <v>47</v>
      </c>
      <c r="N138" s="1066">
        <v>1399470</v>
      </c>
      <c r="O138" s="952">
        <v>17</v>
      </c>
      <c r="P138" s="1069">
        <v>4556295</v>
      </c>
      <c r="Q138" s="1061">
        <v>329</v>
      </c>
      <c r="R138" s="1069">
        <v>13473415</v>
      </c>
      <c r="S138" s="1061">
        <v>1257</v>
      </c>
      <c r="T138" s="1120">
        <v>0.30299999999999999</v>
      </c>
      <c r="U138" s="1121">
        <f t="shared" si="10"/>
        <v>0.26173428798727127</v>
      </c>
      <c r="V138" s="952">
        <v>329</v>
      </c>
      <c r="W138" s="133">
        <v>109</v>
      </c>
      <c r="X138" s="952">
        <v>30</v>
      </c>
      <c r="Y138" s="1063">
        <v>37</v>
      </c>
      <c r="Z138" s="1068">
        <v>0.16200000000000001</v>
      </c>
      <c r="AA138" s="639">
        <v>0.80547112462006076</v>
      </c>
      <c r="AB138" s="639">
        <v>0.55796173427449502</v>
      </c>
      <c r="AC138" s="960">
        <f t="shared" si="9"/>
        <v>0.44203826572550498</v>
      </c>
      <c r="AD138" s="1069">
        <v>7517650</v>
      </c>
      <c r="AE138" s="1080">
        <v>1399470</v>
      </c>
      <c r="AF138" s="1069">
        <v>4556295</v>
      </c>
      <c r="AG138" s="1122">
        <f t="shared" si="6"/>
        <v>13473415</v>
      </c>
      <c r="AH138" s="1070">
        <v>40457</v>
      </c>
      <c r="AI138" s="1066">
        <v>19750</v>
      </c>
      <c r="AJ138" s="1127">
        <v>28463.4</v>
      </c>
      <c r="AK138" s="1128">
        <v>20300</v>
      </c>
      <c r="AL138" s="1061">
        <v>3</v>
      </c>
      <c r="AM138" s="1063">
        <v>8</v>
      </c>
      <c r="AN138" s="1065">
        <v>10</v>
      </c>
      <c r="AO138" s="952">
        <v>1942.5</v>
      </c>
      <c r="AP138" s="954">
        <v>1944</v>
      </c>
      <c r="AQ138" s="1061" t="s">
        <v>1638</v>
      </c>
      <c r="AR138" s="639">
        <v>0.85</v>
      </c>
      <c r="AS138" s="639">
        <v>7.0000000000000001E-3</v>
      </c>
      <c r="AT138" s="1129">
        <v>6.2E-2</v>
      </c>
      <c r="AU138" s="1130">
        <v>8.2000000000000003E-2</v>
      </c>
      <c r="AV138" s="639">
        <v>6.2E-2</v>
      </c>
      <c r="AW138" s="1129">
        <v>7.0000000000000001E-3</v>
      </c>
      <c r="AX138" s="1126">
        <v>0.751</v>
      </c>
    </row>
    <row r="139" spans="1:50" x14ac:dyDescent="0.25">
      <c r="A139" s="1061">
        <v>540148</v>
      </c>
      <c r="B139" s="1803" t="s">
        <v>692</v>
      </c>
      <c r="C139" s="1803" t="s">
        <v>687</v>
      </c>
      <c r="D139" s="1803" t="s">
        <v>107</v>
      </c>
      <c r="E139" s="1063">
        <v>4</v>
      </c>
      <c r="F139" s="1117">
        <v>106</v>
      </c>
      <c r="G139" s="960">
        <v>3.6589575422899999E-2</v>
      </c>
      <c r="H139" s="1118">
        <v>3.52</v>
      </c>
      <c r="I139" s="1118">
        <v>0</v>
      </c>
      <c r="J139" s="1119">
        <v>3.52</v>
      </c>
      <c r="K139" s="1061">
        <v>23</v>
      </c>
      <c r="L139" s="1066">
        <v>1496740</v>
      </c>
      <c r="M139" s="952">
        <v>11</v>
      </c>
      <c r="N139" s="1066">
        <v>1657200</v>
      </c>
      <c r="O139" s="952">
        <v>2</v>
      </c>
      <c r="P139" s="1069">
        <v>10108700</v>
      </c>
      <c r="Q139" s="1061">
        <v>35</v>
      </c>
      <c r="R139" s="1069">
        <v>13262640</v>
      </c>
      <c r="S139" s="1061">
        <v>1866</v>
      </c>
      <c r="T139" s="1120">
        <v>2.5999999999999999E-2</v>
      </c>
      <c r="U139" s="1121">
        <f t="shared" si="10"/>
        <v>1.8756698821007504E-2</v>
      </c>
      <c r="V139" s="952">
        <v>35</v>
      </c>
      <c r="W139" s="952">
        <v>0</v>
      </c>
      <c r="X139" s="952">
        <v>0</v>
      </c>
      <c r="Y139" s="1063">
        <v>2</v>
      </c>
      <c r="Z139" s="1068">
        <v>0.13600000000000001</v>
      </c>
      <c r="AA139" s="960">
        <v>0.63888888888888895</v>
      </c>
      <c r="AB139" s="639">
        <v>0.112853851118631</v>
      </c>
      <c r="AC139" s="149">
        <f t="shared" si="9"/>
        <v>0.887146148881369</v>
      </c>
      <c r="AD139" s="1069">
        <v>1496740</v>
      </c>
      <c r="AE139" s="1080">
        <v>1657200</v>
      </c>
      <c r="AF139" s="1069">
        <v>10108700</v>
      </c>
      <c r="AG139" s="1122">
        <f t="shared" si="6"/>
        <v>13262640</v>
      </c>
      <c r="AH139" s="1123">
        <v>368406.7</v>
      </c>
      <c r="AI139" s="1071">
        <v>70550</v>
      </c>
      <c r="AJ139" s="134">
        <v>65075.7</v>
      </c>
      <c r="AK139" s="979">
        <v>60300</v>
      </c>
      <c r="AL139" s="1061">
        <v>0</v>
      </c>
      <c r="AM139" s="1063">
        <v>2</v>
      </c>
      <c r="AN139" s="1065">
        <v>0</v>
      </c>
      <c r="AO139" s="952">
        <v>1975.7</v>
      </c>
      <c r="AP139" s="954">
        <v>1975.5</v>
      </c>
      <c r="AQ139" s="1061" t="s">
        <v>1700</v>
      </c>
      <c r="AR139" s="639">
        <v>0.58299999999999996</v>
      </c>
      <c r="AS139" s="639">
        <v>0</v>
      </c>
      <c r="AT139" s="1124">
        <v>0.38900000000000001</v>
      </c>
      <c r="AU139" s="1130">
        <v>2.8000000000000001E-2</v>
      </c>
      <c r="AV139" s="639">
        <v>2.8000000000000001E-2</v>
      </c>
      <c r="AW139" s="1129">
        <v>0</v>
      </c>
      <c r="AX139" s="1126">
        <v>0.73899999999999999</v>
      </c>
    </row>
    <row r="140" spans="1:50" x14ac:dyDescent="0.25">
      <c r="A140" s="941"/>
      <c r="B140" s="1805"/>
      <c r="C140" s="1805" t="s">
        <v>687</v>
      </c>
      <c r="D140" s="1805" t="s">
        <v>45</v>
      </c>
      <c r="E140" s="1021">
        <v>4</v>
      </c>
      <c r="F140" s="941"/>
      <c r="G140" s="938"/>
      <c r="H140" s="1131">
        <v>370.65</v>
      </c>
      <c r="I140" s="1131">
        <v>1.74</v>
      </c>
      <c r="J140" s="1133">
        <v>398.58</v>
      </c>
      <c r="K140" s="941">
        <v>912</v>
      </c>
      <c r="L140" s="1024">
        <v>30074710</v>
      </c>
      <c r="M140" s="938">
        <v>100</v>
      </c>
      <c r="N140" s="1024">
        <v>9702534</v>
      </c>
      <c r="O140" s="938">
        <v>45</v>
      </c>
      <c r="P140" s="1025">
        <v>17895076</v>
      </c>
      <c r="Q140" s="941">
        <v>1056</v>
      </c>
      <c r="R140" s="1025">
        <v>57672320</v>
      </c>
      <c r="S140" s="941">
        <v>16223</v>
      </c>
      <c r="T140" s="1134">
        <v>7.1999999999999995E-2</v>
      </c>
      <c r="U140" s="1079">
        <f t="shared" si="10"/>
        <v>6.5092769524748809E-2</v>
      </c>
      <c r="V140" s="256">
        <v>1056</v>
      </c>
      <c r="W140" s="256">
        <v>139</v>
      </c>
      <c r="X140" s="938">
        <v>55</v>
      </c>
      <c r="Y140" s="1029">
        <v>89</v>
      </c>
      <c r="Z140" s="1135">
        <v>0.23300000000000001</v>
      </c>
      <c r="AA140" s="1136">
        <v>0.86281929990539297</v>
      </c>
      <c r="AB140" s="1136">
        <v>0.52147564030716986</v>
      </c>
      <c r="AC140" s="1136">
        <f t="shared" si="9"/>
        <v>0.47852435969283014</v>
      </c>
      <c r="AD140" s="1025">
        <v>30074710</v>
      </c>
      <c r="AE140" s="1032">
        <v>9702534</v>
      </c>
      <c r="AF140" s="1025">
        <v>17895076</v>
      </c>
      <c r="AG140" s="1137">
        <f t="shared" si="6"/>
        <v>57672320</v>
      </c>
      <c r="AH140" s="1033">
        <v>54480.1</v>
      </c>
      <c r="AI140" s="1024">
        <v>25850</v>
      </c>
      <c r="AJ140" s="1138">
        <v>37955.9</v>
      </c>
      <c r="AK140" s="1139">
        <v>30200</v>
      </c>
      <c r="AL140" s="941">
        <v>4</v>
      </c>
      <c r="AM140" s="406">
        <v>33</v>
      </c>
      <c r="AN140" s="1026">
        <v>10</v>
      </c>
      <c r="AO140" s="938">
        <v>1959.3</v>
      </c>
      <c r="AP140" s="940">
        <v>1960</v>
      </c>
      <c r="AQ140" s="941"/>
      <c r="AR140" s="508">
        <v>0.74</v>
      </c>
      <c r="AS140" s="508">
        <v>6.0000000000000001E-3</v>
      </c>
      <c r="AT140" s="1035">
        <v>0.17699999999999999</v>
      </c>
      <c r="AU140" s="1140">
        <v>7.6999999999999999E-2</v>
      </c>
      <c r="AV140" s="508">
        <v>5.8999999999999997E-2</v>
      </c>
      <c r="AW140" s="1035">
        <v>5.0000000000000001E-3</v>
      </c>
      <c r="AX140" s="1141">
        <v>0.82</v>
      </c>
    </row>
    <row r="141" spans="1:50" x14ac:dyDescent="0.25">
      <c r="A141" s="1061">
        <v>540158</v>
      </c>
      <c r="B141" s="1803" t="s">
        <v>698</v>
      </c>
      <c r="C141" s="1803" t="s">
        <v>699</v>
      </c>
      <c r="D141" s="1803" t="s">
        <v>107</v>
      </c>
      <c r="E141" s="1063">
        <v>4</v>
      </c>
      <c r="F141" s="1117">
        <v>23</v>
      </c>
      <c r="G141" s="960">
        <v>6.2841530054599998E-2</v>
      </c>
      <c r="H141" s="1118">
        <v>0</v>
      </c>
      <c r="I141" s="1118">
        <v>0</v>
      </c>
      <c r="J141" s="1119">
        <v>1.52</v>
      </c>
      <c r="K141" s="1061">
        <v>23</v>
      </c>
      <c r="L141" s="1066">
        <v>645460</v>
      </c>
      <c r="M141" s="952">
        <v>2</v>
      </c>
      <c r="N141" s="1066">
        <v>157300</v>
      </c>
      <c r="O141" s="952">
        <v>2</v>
      </c>
      <c r="P141" s="1069">
        <v>88630</v>
      </c>
      <c r="Q141" s="1061">
        <v>27</v>
      </c>
      <c r="R141" s="1069">
        <v>891390</v>
      </c>
      <c r="S141" s="1061">
        <v>187</v>
      </c>
      <c r="T141" s="1120">
        <v>9.0999999999999998E-2</v>
      </c>
      <c r="U141" s="1121">
        <f t="shared" si="10"/>
        <v>0.14438502673796791</v>
      </c>
      <c r="V141" s="952">
        <v>27</v>
      </c>
      <c r="W141" s="952">
        <v>1</v>
      </c>
      <c r="X141" s="952">
        <v>20</v>
      </c>
      <c r="Y141" s="1063">
        <v>0</v>
      </c>
      <c r="Z141" s="1811">
        <v>0.318</v>
      </c>
      <c r="AA141" s="639">
        <v>0.85185185185185186</v>
      </c>
      <c r="AB141" s="639">
        <v>0.72410504941720233</v>
      </c>
      <c r="AC141" s="960">
        <f t="shared" si="9"/>
        <v>0.27589495058279767</v>
      </c>
      <c r="AD141" s="1069">
        <v>645460</v>
      </c>
      <c r="AE141" s="1080">
        <v>157300</v>
      </c>
      <c r="AF141" s="1069">
        <v>88630</v>
      </c>
      <c r="AG141" s="1122">
        <f t="shared" si="6"/>
        <v>891390</v>
      </c>
      <c r="AH141" s="1070">
        <v>33014.400000000001</v>
      </c>
      <c r="AI141" s="1066">
        <v>25000</v>
      </c>
      <c r="AJ141" s="1127">
        <v>28063.5</v>
      </c>
      <c r="AK141" s="1128">
        <v>25000</v>
      </c>
      <c r="AL141" s="1061">
        <v>0</v>
      </c>
      <c r="AM141" s="1063">
        <v>2</v>
      </c>
      <c r="AN141" s="1065">
        <v>0</v>
      </c>
      <c r="AO141" s="952">
        <v>1942.2</v>
      </c>
      <c r="AP141" s="954">
        <v>1940</v>
      </c>
      <c r="AQ141" s="1061" t="s">
        <v>1700</v>
      </c>
      <c r="AR141" s="639">
        <v>0.66700000000000004</v>
      </c>
      <c r="AS141" s="639">
        <v>0.14799999999999999</v>
      </c>
      <c r="AT141" s="1129">
        <v>0.111</v>
      </c>
      <c r="AU141" s="1130">
        <v>7.3999999999999996E-2</v>
      </c>
      <c r="AV141" s="639">
        <v>0</v>
      </c>
      <c r="AW141" s="1129">
        <v>7.3999999999999996E-2</v>
      </c>
      <c r="AX141" s="1126">
        <v>0.69599999999999995</v>
      </c>
    </row>
    <row r="142" spans="1:50" x14ac:dyDescent="0.25">
      <c r="A142" s="1061">
        <v>540159</v>
      </c>
      <c r="B142" s="1803" t="s">
        <v>700</v>
      </c>
      <c r="C142" s="1803" t="s">
        <v>699</v>
      </c>
      <c r="D142" s="1803" t="s">
        <v>107</v>
      </c>
      <c r="E142" s="1063">
        <v>4</v>
      </c>
      <c r="F142" s="1117">
        <v>330</v>
      </c>
      <c r="G142" s="149">
        <v>0.21072796934900001</v>
      </c>
      <c r="H142" s="1118">
        <v>1.88</v>
      </c>
      <c r="I142" s="1118">
        <v>0.06</v>
      </c>
      <c r="J142" s="1119">
        <v>6.52</v>
      </c>
      <c r="K142" s="1061">
        <v>286</v>
      </c>
      <c r="L142" s="1066">
        <v>15308630</v>
      </c>
      <c r="M142" s="952">
        <v>82</v>
      </c>
      <c r="N142" s="1066">
        <v>17980700</v>
      </c>
      <c r="O142" s="952">
        <v>13</v>
      </c>
      <c r="P142" s="1069">
        <v>9585960</v>
      </c>
      <c r="Q142" s="1061">
        <v>381</v>
      </c>
      <c r="R142" s="1069">
        <v>42875290</v>
      </c>
      <c r="S142" s="1061">
        <v>651</v>
      </c>
      <c r="T142" s="1120">
        <v>0.64100000000000001</v>
      </c>
      <c r="U142" s="1121">
        <f t="shared" si="10"/>
        <v>0.58525345622119818</v>
      </c>
      <c r="V142" s="952">
        <v>381</v>
      </c>
      <c r="W142" s="952">
        <v>13</v>
      </c>
      <c r="X142" s="952">
        <v>20</v>
      </c>
      <c r="Y142" s="1063">
        <v>5</v>
      </c>
      <c r="Z142" s="1068">
        <v>8.3000000000000004E-2</v>
      </c>
      <c r="AA142" s="639">
        <v>0.75065616797900259</v>
      </c>
      <c r="AB142" s="639">
        <v>0.35705017971890102</v>
      </c>
      <c r="AC142" s="960">
        <f t="shared" si="9"/>
        <v>0.64294982028109904</v>
      </c>
      <c r="AD142" s="1069">
        <v>15308630</v>
      </c>
      <c r="AE142" s="1080">
        <v>17980700</v>
      </c>
      <c r="AF142" s="1069">
        <v>9585960</v>
      </c>
      <c r="AG142" s="1122">
        <f t="shared" si="6"/>
        <v>42875290</v>
      </c>
      <c r="AH142" s="1070">
        <v>90766.399999999994</v>
      </c>
      <c r="AI142" s="1066">
        <v>30500</v>
      </c>
      <c r="AJ142" s="1127">
        <v>35097.300000000003</v>
      </c>
      <c r="AK142" s="1128">
        <v>26760</v>
      </c>
      <c r="AL142" s="1061">
        <v>5</v>
      </c>
      <c r="AM142" s="686">
        <v>15</v>
      </c>
      <c r="AN142" s="1065">
        <v>5</v>
      </c>
      <c r="AO142" s="952">
        <v>1942.7</v>
      </c>
      <c r="AP142" s="954">
        <v>1940</v>
      </c>
      <c r="AQ142" s="1061" t="s">
        <v>1703</v>
      </c>
      <c r="AR142" s="639">
        <v>0.874</v>
      </c>
      <c r="AS142" s="639">
        <v>5.0000000000000001E-3</v>
      </c>
      <c r="AT142" s="1129">
        <v>0.108</v>
      </c>
      <c r="AU142" s="1130">
        <v>1.2999999999999999E-2</v>
      </c>
      <c r="AV142" s="639">
        <v>5.0000000000000001E-3</v>
      </c>
      <c r="AW142" s="1129">
        <v>3.0000000000000001E-3</v>
      </c>
      <c r="AX142" s="1126">
        <v>0.56299999999999994</v>
      </c>
    </row>
    <row r="143" spans="1:50" x14ac:dyDescent="0.25">
      <c r="A143" s="1037">
        <v>540283</v>
      </c>
      <c r="B143" s="1804" t="s">
        <v>702</v>
      </c>
      <c r="C143" s="1804" t="s">
        <v>699</v>
      </c>
      <c r="D143" s="1804" t="s">
        <v>170</v>
      </c>
      <c r="E143" s="1039">
        <v>4</v>
      </c>
      <c r="F143" s="1146">
        <v>8050</v>
      </c>
      <c r="G143" s="1050">
        <v>1.3412553483599999E-2</v>
      </c>
      <c r="H143" s="1106">
        <v>287.64</v>
      </c>
      <c r="I143" s="1106">
        <v>5.97</v>
      </c>
      <c r="J143" s="1108">
        <v>374.24</v>
      </c>
      <c r="K143" s="1037">
        <v>502</v>
      </c>
      <c r="L143" s="1043">
        <v>23166151</v>
      </c>
      <c r="M143" s="921">
        <v>23</v>
      </c>
      <c r="N143" s="1043">
        <v>2460010</v>
      </c>
      <c r="O143" s="921">
        <v>15</v>
      </c>
      <c r="P143" s="1044">
        <v>1731498</v>
      </c>
      <c r="Q143" s="1037">
        <v>540</v>
      </c>
      <c r="R143" s="1044">
        <v>27357659</v>
      </c>
      <c r="S143" s="1037">
        <v>5970</v>
      </c>
      <c r="T143" s="1109">
        <v>7.4999999999999997E-2</v>
      </c>
      <c r="U143" s="1060">
        <f t="shared" si="10"/>
        <v>9.0452261306532666E-2</v>
      </c>
      <c r="V143" s="921">
        <v>540</v>
      </c>
      <c r="W143" s="921">
        <v>61</v>
      </c>
      <c r="X143" s="458">
        <v>127</v>
      </c>
      <c r="Y143" s="1048">
        <v>34</v>
      </c>
      <c r="Z143" s="1111">
        <v>0.184</v>
      </c>
      <c r="AA143" s="552">
        <v>0.92962962962962958</v>
      </c>
      <c r="AB143" s="439">
        <v>0.84678849897207942</v>
      </c>
      <c r="AC143" s="1050">
        <f t="shared" si="9"/>
        <v>0.15321150102792058</v>
      </c>
      <c r="AD143" s="1044">
        <v>23166151</v>
      </c>
      <c r="AE143" s="1051">
        <v>2460010</v>
      </c>
      <c r="AF143" s="1044">
        <v>1731498</v>
      </c>
      <c r="AG143" s="1112">
        <f t="shared" si="6"/>
        <v>27357659</v>
      </c>
      <c r="AH143" s="1052">
        <v>50662.3</v>
      </c>
      <c r="AI143" s="1043">
        <v>34950</v>
      </c>
      <c r="AJ143" s="1113">
        <v>46003.9</v>
      </c>
      <c r="AK143" s="1114">
        <v>32800</v>
      </c>
      <c r="AL143" s="1037">
        <v>0</v>
      </c>
      <c r="AM143" s="1039">
        <v>9</v>
      </c>
      <c r="AN143" s="1045">
        <v>8</v>
      </c>
      <c r="AO143" s="921">
        <v>1967.5</v>
      </c>
      <c r="AP143" s="923">
        <v>1975</v>
      </c>
      <c r="AQ143" s="1037" t="s">
        <v>1703</v>
      </c>
      <c r="AR143" s="439">
        <v>0.63300000000000001</v>
      </c>
      <c r="AS143" s="439">
        <v>4.5999999999999999E-2</v>
      </c>
      <c r="AT143" s="950">
        <v>0.26900000000000002</v>
      </c>
      <c r="AU143" s="1115">
        <v>5.1999999999999998E-2</v>
      </c>
      <c r="AV143" s="439">
        <v>2.8000000000000001E-2</v>
      </c>
      <c r="AW143" s="1055">
        <v>7.0000000000000001E-3</v>
      </c>
      <c r="AX143" s="1116">
        <v>0.80700000000000005</v>
      </c>
    </row>
    <row r="144" spans="1:50" x14ac:dyDescent="0.25">
      <c r="A144" s="941"/>
      <c r="B144" s="1805"/>
      <c r="C144" s="1805" t="s">
        <v>699</v>
      </c>
      <c r="D144" s="1805" t="s">
        <v>45</v>
      </c>
      <c r="E144" s="1021">
        <v>4</v>
      </c>
      <c r="F144" s="941"/>
      <c r="G144" s="1026"/>
      <c r="H144" s="1131">
        <v>289.52</v>
      </c>
      <c r="I144" s="1131">
        <v>6.0299999999999994</v>
      </c>
      <c r="J144" s="1133">
        <v>382.28</v>
      </c>
      <c r="K144" s="941">
        <v>811</v>
      </c>
      <c r="L144" s="1024">
        <v>39120241</v>
      </c>
      <c r="M144" s="938">
        <v>107</v>
      </c>
      <c r="N144" s="1024">
        <v>20598010</v>
      </c>
      <c r="O144" s="938">
        <v>30</v>
      </c>
      <c r="P144" s="1025">
        <v>11406088</v>
      </c>
      <c r="Q144" s="941">
        <v>948</v>
      </c>
      <c r="R144" s="1025">
        <v>71124339</v>
      </c>
      <c r="S144" s="941">
        <v>6954</v>
      </c>
      <c r="T144" s="1134">
        <v>0.127</v>
      </c>
      <c r="U144" s="1079">
        <f t="shared" si="10"/>
        <v>0.1363244176013805</v>
      </c>
      <c r="V144" s="938">
        <v>948</v>
      </c>
      <c r="W144" s="938">
        <v>75</v>
      </c>
      <c r="X144" s="256">
        <v>167</v>
      </c>
      <c r="Y144" s="1029">
        <v>39</v>
      </c>
      <c r="Z144" s="1135">
        <v>0.153</v>
      </c>
      <c r="AA144" s="508">
        <v>0.85548523206751059</v>
      </c>
      <c r="AB144" s="508">
        <v>0.55002607475902199</v>
      </c>
      <c r="AC144" s="1136">
        <f t="shared" si="9"/>
        <v>0.44997392524097801</v>
      </c>
      <c r="AD144" s="1025">
        <v>39120241</v>
      </c>
      <c r="AE144" s="1032">
        <v>20598010</v>
      </c>
      <c r="AF144" s="1025">
        <v>11406088</v>
      </c>
      <c r="AG144" s="1137">
        <f t="shared" si="6"/>
        <v>71124339</v>
      </c>
      <c r="AH144" s="1033">
        <v>66277.5</v>
      </c>
      <c r="AI144" s="1024">
        <v>32250</v>
      </c>
      <c r="AJ144" s="1138">
        <v>45204</v>
      </c>
      <c r="AK144" s="1139">
        <v>34100</v>
      </c>
      <c r="AL144" s="941">
        <v>5</v>
      </c>
      <c r="AM144" s="406">
        <v>26</v>
      </c>
      <c r="AN144" s="513">
        <v>13</v>
      </c>
      <c r="AO144" s="938">
        <v>1956.6</v>
      </c>
      <c r="AP144" s="940">
        <v>1960</v>
      </c>
      <c r="AQ144" s="941"/>
      <c r="AR144" s="508">
        <v>0.73099999999999998</v>
      </c>
      <c r="AS144" s="508">
        <v>3.3000000000000002E-2</v>
      </c>
      <c r="AT144" s="1035">
        <v>0.19900000000000001</v>
      </c>
      <c r="AU144" s="1140">
        <v>3.6999999999999998E-2</v>
      </c>
      <c r="AV144" s="508">
        <v>1.7999999999999999E-2</v>
      </c>
      <c r="AW144" s="1035">
        <v>7.0000000000000001E-3</v>
      </c>
      <c r="AX144" s="1141">
        <v>0.71799999999999997</v>
      </c>
    </row>
    <row r="145" spans="1:50" x14ac:dyDescent="0.25">
      <c r="A145" s="1061">
        <v>540204</v>
      </c>
      <c r="B145" s="1803" t="s">
        <v>706</v>
      </c>
      <c r="C145" s="1803" t="s">
        <v>707</v>
      </c>
      <c r="D145" s="1803" t="s">
        <v>107</v>
      </c>
      <c r="E145" s="1063">
        <v>4</v>
      </c>
      <c r="F145" s="1814">
        <v>43</v>
      </c>
      <c r="G145" s="960">
        <v>0.141914191419</v>
      </c>
      <c r="H145" s="1118">
        <v>0</v>
      </c>
      <c r="I145" s="1118">
        <v>0</v>
      </c>
      <c r="J145" s="1119">
        <v>1.8</v>
      </c>
      <c r="K145" s="1061">
        <v>107</v>
      </c>
      <c r="L145" s="1066">
        <v>3854673</v>
      </c>
      <c r="M145" s="952">
        <v>15</v>
      </c>
      <c r="N145" s="1066">
        <v>3052822</v>
      </c>
      <c r="O145" s="952">
        <v>4</v>
      </c>
      <c r="P145" s="1069">
        <v>4891900</v>
      </c>
      <c r="Q145" s="1061">
        <v>126</v>
      </c>
      <c r="R145" s="1069">
        <v>11799395</v>
      </c>
      <c r="S145" s="1061">
        <v>539</v>
      </c>
      <c r="T145" s="1120">
        <v>0.223</v>
      </c>
      <c r="U145" s="1121">
        <f t="shared" si="10"/>
        <v>0.23376623376623376</v>
      </c>
      <c r="V145" s="952">
        <v>126</v>
      </c>
      <c r="W145" s="952">
        <v>23</v>
      </c>
      <c r="X145" s="952">
        <v>4</v>
      </c>
      <c r="Y145" s="1063">
        <v>20</v>
      </c>
      <c r="Z145" s="1068">
        <v>0.104</v>
      </c>
      <c r="AA145" s="639">
        <v>0.84920634920634919</v>
      </c>
      <c r="AB145" s="639">
        <v>0.32668395286368501</v>
      </c>
      <c r="AC145" s="960">
        <f t="shared" si="9"/>
        <v>0.67331604713631499</v>
      </c>
      <c r="AD145" s="1069">
        <v>3854673</v>
      </c>
      <c r="AE145" s="1080">
        <v>3052822</v>
      </c>
      <c r="AF145" s="1069">
        <v>4891900</v>
      </c>
      <c r="AG145" s="1122">
        <f t="shared" si="6"/>
        <v>11799395</v>
      </c>
      <c r="AH145" s="1070">
        <v>93919</v>
      </c>
      <c r="AI145" s="1066">
        <v>35300</v>
      </c>
      <c r="AJ145" s="1127">
        <v>36025</v>
      </c>
      <c r="AK145" s="1128">
        <v>31300</v>
      </c>
      <c r="AL145" s="1061">
        <v>3</v>
      </c>
      <c r="AM145" s="1063">
        <v>3</v>
      </c>
      <c r="AN145" s="1065">
        <v>0</v>
      </c>
      <c r="AO145" s="952">
        <v>1945</v>
      </c>
      <c r="AP145" s="954">
        <v>1942</v>
      </c>
      <c r="AQ145" s="1061" t="s">
        <v>1704</v>
      </c>
      <c r="AR145" s="639">
        <v>0.89700000000000002</v>
      </c>
      <c r="AS145" s="639">
        <v>8.0000000000000002E-3</v>
      </c>
      <c r="AT145" s="1129">
        <v>6.3E-2</v>
      </c>
      <c r="AU145" s="1130">
        <v>3.2000000000000001E-2</v>
      </c>
      <c r="AV145" s="639">
        <v>3.2000000000000001E-2</v>
      </c>
      <c r="AW145" s="1129">
        <v>0</v>
      </c>
      <c r="AX145" s="1126">
        <v>0.70099999999999996</v>
      </c>
    </row>
    <row r="146" spans="1:50" x14ac:dyDescent="0.25">
      <c r="A146" s="1061">
        <v>540205</v>
      </c>
      <c r="B146" s="1803" t="s">
        <v>709</v>
      </c>
      <c r="C146" s="1803" t="s">
        <v>707</v>
      </c>
      <c r="D146" s="1803" t="s">
        <v>107</v>
      </c>
      <c r="E146" s="1063">
        <v>4</v>
      </c>
      <c r="F146" s="1117">
        <v>18</v>
      </c>
      <c r="G146" s="960">
        <v>8.4112149532700006E-2</v>
      </c>
      <c r="H146" s="1118">
        <v>0.4</v>
      </c>
      <c r="I146" s="1118">
        <v>0.03</v>
      </c>
      <c r="J146" s="1119">
        <v>0.98000000000000009</v>
      </c>
      <c r="K146" s="1061">
        <v>13</v>
      </c>
      <c r="L146" s="1066">
        <v>262980</v>
      </c>
      <c r="M146" s="952">
        <v>4</v>
      </c>
      <c r="N146" s="1066">
        <v>31600</v>
      </c>
      <c r="O146" s="952">
        <v>4</v>
      </c>
      <c r="P146" s="1069">
        <v>278500</v>
      </c>
      <c r="Q146" s="1061">
        <v>21</v>
      </c>
      <c r="R146" s="1069">
        <v>573080</v>
      </c>
      <c r="S146" s="1061">
        <v>70</v>
      </c>
      <c r="T146" s="1120">
        <v>0.41399999999999998</v>
      </c>
      <c r="U146" s="1121">
        <f t="shared" si="10"/>
        <v>0.3</v>
      </c>
      <c r="V146" s="952">
        <v>21</v>
      </c>
      <c r="W146" s="952">
        <v>0</v>
      </c>
      <c r="X146" s="952">
        <v>3</v>
      </c>
      <c r="Y146" s="1063">
        <v>0</v>
      </c>
      <c r="Z146" s="1811">
        <v>0.308</v>
      </c>
      <c r="AA146" s="639">
        <v>0.61904761904761907</v>
      </c>
      <c r="AB146" s="639">
        <v>0.45888881133524118</v>
      </c>
      <c r="AC146" s="960">
        <f t="shared" si="9"/>
        <v>0.54111118866475882</v>
      </c>
      <c r="AD146" s="1069">
        <v>262980</v>
      </c>
      <c r="AE146" s="1080">
        <v>31600</v>
      </c>
      <c r="AF146" s="1069">
        <v>278500</v>
      </c>
      <c r="AG146" s="1122">
        <f t="shared" si="6"/>
        <v>573080</v>
      </c>
      <c r="AH146" s="1070">
        <v>27289.5</v>
      </c>
      <c r="AI146" s="1066">
        <v>16700</v>
      </c>
      <c r="AJ146" s="1127">
        <v>20229.2</v>
      </c>
      <c r="AK146" s="1128">
        <v>16800</v>
      </c>
      <c r="AL146" s="1061">
        <v>1</v>
      </c>
      <c r="AM146" s="1063">
        <v>1</v>
      </c>
      <c r="AN146" s="1065">
        <v>0</v>
      </c>
      <c r="AO146" s="133">
        <v>1939.3</v>
      </c>
      <c r="AP146" s="1074">
        <v>1930</v>
      </c>
      <c r="AQ146" s="1061" t="s">
        <v>1700</v>
      </c>
      <c r="AR146" s="639">
        <v>0.90500000000000003</v>
      </c>
      <c r="AS146" s="639">
        <v>4.8000000000000001E-2</v>
      </c>
      <c r="AT146" s="1129">
        <v>4.8000000000000001E-2</v>
      </c>
      <c r="AU146" s="1130">
        <v>0</v>
      </c>
      <c r="AV146" s="639">
        <v>0</v>
      </c>
      <c r="AW146" s="1129">
        <v>0</v>
      </c>
      <c r="AX146" s="1126">
        <v>0.76900000000000002</v>
      </c>
    </row>
    <row r="147" spans="1:50" x14ac:dyDescent="0.25">
      <c r="A147" s="1061">
        <v>540206</v>
      </c>
      <c r="B147" s="1803" t="s">
        <v>711</v>
      </c>
      <c r="C147" s="1803" t="s">
        <v>707</v>
      </c>
      <c r="D147" s="1803" t="s">
        <v>107</v>
      </c>
      <c r="E147" s="1063">
        <v>4</v>
      </c>
      <c r="F147" s="1117">
        <v>56</v>
      </c>
      <c r="G147" s="960">
        <v>0.138957816377</v>
      </c>
      <c r="H147" s="1118">
        <v>1.28</v>
      </c>
      <c r="I147" s="1118">
        <v>0</v>
      </c>
      <c r="J147" s="1119">
        <v>1.28</v>
      </c>
      <c r="K147" s="1061">
        <v>28</v>
      </c>
      <c r="L147" s="1066">
        <v>814030</v>
      </c>
      <c r="M147" s="952">
        <v>4</v>
      </c>
      <c r="N147" s="1066">
        <v>92100</v>
      </c>
      <c r="O147" s="952">
        <v>3</v>
      </c>
      <c r="P147" s="1069">
        <v>4374619</v>
      </c>
      <c r="Q147" s="1061">
        <v>35</v>
      </c>
      <c r="R147" s="1069">
        <v>5280749</v>
      </c>
      <c r="S147" s="1061">
        <v>318</v>
      </c>
      <c r="T147" s="1120">
        <v>0.123</v>
      </c>
      <c r="U147" s="1121">
        <f t="shared" si="10"/>
        <v>0.11006289308176101</v>
      </c>
      <c r="V147" s="952">
        <v>35</v>
      </c>
      <c r="W147" s="952">
        <v>0</v>
      </c>
      <c r="X147" s="952">
        <v>0</v>
      </c>
      <c r="Y147" s="1063">
        <v>0</v>
      </c>
      <c r="Z147" s="1811">
        <v>0.53600000000000003</v>
      </c>
      <c r="AA147" s="639">
        <v>0.8</v>
      </c>
      <c r="AB147" s="639">
        <v>0.15415048130483011</v>
      </c>
      <c r="AC147" s="149">
        <f t="shared" si="9"/>
        <v>0.84584951869516989</v>
      </c>
      <c r="AD147" s="1069">
        <v>814030</v>
      </c>
      <c r="AE147" s="1080">
        <v>92100</v>
      </c>
      <c r="AF147" s="1069">
        <v>4374619</v>
      </c>
      <c r="AG147" s="1122">
        <f t="shared" si="6"/>
        <v>5280749</v>
      </c>
      <c r="AH147" s="1123">
        <v>150878.5</v>
      </c>
      <c r="AI147" s="1066">
        <v>28300</v>
      </c>
      <c r="AJ147" s="1127">
        <v>29072.5</v>
      </c>
      <c r="AK147" s="1128">
        <v>28250</v>
      </c>
      <c r="AL147" s="1061">
        <v>1</v>
      </c>
      <c r="AM147" s="1063">
        <v>1</v>
      </c>
      <c r="AN147" s="1065">
        <v>0</v>
      </c>
      <c r="AO147" s="952">
        <v>1973.3</v>
      </c>
      <c r="AP147" s="954">
        <v>1977</v>
      </c>
      <c r="AQ147" s="1061" t="s">
        <v>1700</v>
      </c>
      <c r="AR147" s="639">
        <v>0.65700000000000003</v>
      </c>
      <c r="AS147" s="639">
        <v>0</v>
      </c>
      <c r="AT147" s="1124">
        <v>0.34300000000000003</v>
      </c>
      <c r="AU147" s="1130">
        <v>0</v>
      </c>
      <c r="AV147" s="639">
        <v>0</v>
      </c>
      <c r="AW147" s="1129">
        <v>0</v>
      </c>
      <c r="AX147" s="1126">
        <v>0.67900000000000005</v>
      </c>
    </row>
    <row r="148" spans="1:50" x14ac:dyDescent="0.25">
      <c r="A148" s="1037">
        <v>540203</v>
      </c>
      <c r="B148" s="1804" t="s">
        <v>712</v>
      </c>
      <c r="C148" s="1804" t="s">
        <v>707</v>
      </c>
      <c r="D148" s="1804" t="s">
        <v>170</v>
      </c>
      <c r="E148" s="1039">
        <v>4</v>
      </c>
      <c r="F148" s="1105">
        <v>6759</v>
      </c>
      <c r="G148" s="1147">
        <v>1.9050008032599999E-2</v>
      </c>
      <c r="H148" s="1106">
        <v>181.5</v>
      </c>
      <c r="I148" s="1106">
        <v>1.7</v>
      </c>
      <c r="J148" s="1108">
        <v>312.02</v>
      </c>
      <c r="K148" s="1037">
        <v>839</v>
      </c>
      <c r="L148" s="1043">
        <v>25758570</v>
      </c>
      <c r="M148" s="921">
        <v>27</v>
      </c>
      <c r="N148" s="1043">
        <v>2684602</v>
      </c>
      <c r="O148" s="921">
        <v>26</v>
      </c>
      <c r="P148" s="1044">
        <v>21956786</v>
      </c>
      <c r="Q148" s="1037">
        <v>892</v>
      </c>
      <c r="R148" s="1044">
        <v>50399958</v>
      </c>
      <c r="S148" s="1037">
        <v>3539</v>
      </c>
      <c r="T148" s="1109">
        <v>0.2</v>
      </c>
      <c r="U148" s="1060">
        <f t="shared" si="10"/>
        <v>0.25204860129980222</v>
      </c>
      <c r="V148" s="921">
        <v>892</v>
      </c>
      <c r="W148" s="458">
        <v>119</v>
      </c>
      <c r="X148" s="921">
        <v>55</v>
      </c>
      <c r="Y148" s="1048">
        <v>84</v>
      </c>
      <c r="Z148" s="1111">
        <v>0.28499999999999998</v>
      </c>
      <c r="AA148" s="552">
        <v>0.9405829596412556</v>
      </c>
      <c r="AB148" s="439">
        <v>0.51108316399787501</v>
      </c>
      <c r="AC148" s="1050">
        <f t="shared" si="9"/>
        <v>0.48891683600212499</v>
      </c>
      <c r="AD148" s="1044">
        <v>25758570</v>
      </c>
      <c r="AE148" s="1051">
        <v>2684602</v>
      </c>
      <c r="AF148" s="1044">
        <v>21956786</v>
      </c>
      <c r="AG148" s="1112">
        <f t="shared" si="6"/>
        <v>50399958</v>
      </c>
      <c r="AH148" s="1052">
        <v>56448.7</v>
      </c>
      <c r="AI148" s="1043">
        <v>26000</v>
      </c>
      <c r="AJ148" s="1113">
        <v>30675.4</v>
      </c>
      <c r="AK148" s="1114">
        <v>25350</v>
      </c>
      <c r="AL148" s="1037">
        <v>3</v>
      </c>
      <c r="AM148" s="934">
        <v>24</v>
      </c>
      <c r="AN148" s="1045">
        <v>2</v>
      </c>
      <c r="AO148" s="921">
        <v>1964.8</v>
      </c>
      <c r="AP148" s="923">
        <v>1970</v>
      </c>
      <c r="AQ148" s="1037" t="s">
        <v>1704</v>
      </c>
      <c r="AR148" s="439">
        <v>0.67300000000000004</v>
      </c>
      <c r="AS148" s="439">
        <v>2.5999999999999999E-2</v>
      </c>
      <c r="AT148" s="1055">
        <v>0.22700000000000001</v>
      </c>
      <c r="AU148" s="1115">
        <v>7.3999999999999996E-2</v>
      </c>
      <c r="AV148" s="439">
        <v>4.4999999999999998E-2</v>
      </c>
      <c r="AW148" s="1055">
        <v>6.0000000000000001E-3</v>
      </c>
      <c r="AX148" s="1116">
        <v>0.70299999999999996</v>
      </c>
    </row>
    <row r="149" spans="1:50" ht="15.75" thickBot="1" x14ac:dyDescent="0.3">
      <c r="A149" s="967"/>
      <c r="B149" s="1806"/>
      <c r="C149" s="1806" t="s">
        <v>707</v>
      </c>
      <c r="D149" s="1806" t="s">
        <v>45</v>
      </c>
      <c r="E149" s="1082">
        <v>4</v>
      </c>
      <c r="F149" s="1148"/>
      <c r="G149" s="964"/>
      <c r="H149" s="1149">
        <v>183.18</v>
      </c>
      <c r="I149" s="1150">
        <v>1.73</v>
      </c>
      <c r="J149" s="1151">
        <v>316.08</v>
      </c>
      <c r="K149" s="967">
        <v>987</v>
      </c>
      <c r="L149" s="1085">
        <v>30690253</v>
      </c>
      <c r="M149" s="964">
        <v>50</v>
      </c>
      <c r="N149" s="1085">
        <v>5861124</v>
      </c>
      <c r="O149" s="964">
        <v>37</v>
      </c>
      <c r="P149" s="1086">
        <v>31501805</v>
      </c>
      <c r="Q149" s="967">
        <v>1074</v>
      </c>
      <c r="R149" s="1086">
        <v>68053182</v>
      </c>
      <c r="S149" s="967">
        <v>4466</v>
      </c>
      <c r="T149" s="1152">
        <v>0.2</v>
      </c>
      <c r="U149" s="1098">
        <f t="shared" si="10"/>
        <v>0.24048365427675772</v>
      </c>
      <c r="V149" s="292">
        <v>1074</v>
      </c>
      <c r="W149" s="292">
        <v>142</v>
      </c>
      <c r="X149" s="964">
        <v>62</v>
      </c>
      <c r="Y149" s="1091">
        <v>104</v>
      </c>
      <c r="Z149" s="1153">
        <v>0.27300000000000002</v>
      </c>
      <c r="AA149" s="1154">
        <v>0.91899441340782118</v>
      </c>
      <c r="AB149" s="521">
        <v>0.45097454811150489</v>
      </c>
      <c r="AC149" s="1155">
        <f t="shared" si="9"/>
        <v>0.54902545188849516</v>
      </c>
      <c r="AD149" s="1086">
        <v>30690253</v>
      </c>
      <c r="AE149" s="1094">
        <v>5861124</v>
      </c>
      <c r="AF149" s="1086">
        <v>31501805</v>
      </c>
      <c r="AG149" s="1156">
        <f t="shared" si="6"/>
        <v>68053182</v>
      </c>
      <c r="AH149" s="1157">
        <v>63345.4</v>
      </c>
      <c r="AI149" s="1085">
        <v>27000</v>
      </c>
      <c r="AJ149" s="1158">
        <v>34707.5</v>
      </c>
      <c r="AK149" s="1159">
        <v>30050</v>
      </c>
      <c r="AL149" s="288">
        <v>8</v>
      </c>
      <c r="AM149" s="975">
        <v>29</v>
      </c>
      <c r="AN149" s="1087">
        <v>2</v>
      </c>
      <c r="AO149" s="964">
        <v>1962</v>
      </c>
      <c r="AP149" s="966">
        <v>1963</v>
      </c>
      <c r="AQ149" s="967"/>
      <c r="AR149" s="521">
        <v>0.70299999999999996</v>
      </c>
      <c r="AS149" s="521">
        <v>2.3E-2</v>
      </c>
      <c r="AT149" s="1099">
        <v>0.20799999999999999</v>
      </c>
      <c r="AU149" s="1160">
        <v>6.5000000000000002E-2</v>
      </c>
      <c r="AV149" s="521">
        <v>4.1000000000000002E-2</v>
      </c>
      <c r="AW149" s="1099">
        <v>5.0000000000000001E-3</v>
      </c>
      <c r="AX149" s="1161">
        <v>0.70299999999999996</v>
      </c>
    </row>
    <row r="150" spans="1:50" x14ac:dyDescent="0.25">
      <c r="A150" s="1162">
        <v>540020</v>
      </c>
      <c r="B150" s="1840" t="s">
        <v>715</v>
      </c>
      <c r="C150" s="1164" t="s">
        <v>716</v>
      </c>
      <c r="D150" s="1164" t="s">
        <v>170</v>
      </c>
      <c r="E150" s="1165">
        <v>5</v>
      </c>
      <c r="F150" s="1166">
        <v>6397</v>
      </c>
      <c r="G150" s="1167">
        <v>0.04</v>
      </c>
      <c r="H150" s="1168">
        <v>100.8</v>
      </c>
      <c r="I150" s="1168">
        <v>1.4</v>
      </c>
      <c r="J150" s="1169">
        <v>129.6</v>
      </c>
      <c r="K150" s="1162">
        <v>437</v>
      </c>
      <c r="L150" s="1170">
        <v>13861263</v>
      </c>
      <c r="M150" s="1171">
        <v>25</v>
      </c>
      <c r="N150" s="1170">
        <v>3231482</v>
      </c>
      <c r="O150" s="1171">
        <v>19</v>
      </c>
      <c r="P150" s="1007">
        <v>14599231</v>
      </c>
      <c r="Q150" s="1162">
        <v>481</v>
      </c>
      <c r="R150" s="1007">
        <v>31691976</v>
      </c>
      <c r="S150" s="1162">
        <v>2207</v>
      </c>
      <c r="T150" s="1172">
        <v>0.109</v>
      </c>
      <c r="U150" s="1173">
        <f t="shared" si="10"/>
        <v>0.2179429089261441</v>
      </c>
      <c r="V150" s="1171">
        <v>481</v>
      </c>
      <c r="W150" s="1168">
        <v>0</v>
      </c>
      <c r="X150" s="1168">
        <v>10</v>
      </c>
      <c r="Y150" s="1165">
        <v>58</v>
      </c>
      <c r="Z150" s="1174">
        <v>0.255</v>
      </c>
      <c r="AA150" s="603">
        <v>0.90900000000000003</v>
      </c>
      <c r="AB150" s="1167">
        <v>0.437</v>
      </c>
      <c r="AC150" s="1167">
        <f t="shared" ref="AC150:AC213" si="11">1-AB150</f>
        <v>0.56299999999999994</v>
      </c>
      <c r="AD150" s="1007">
        <v>13861263</v>
      </c>
      <c r="AE150" s="1175">
        <v>3231482</v>
      </c>
      <c r="AF150" s="1007">
        <v>14599231</v>
      </c>
      <c r="AG150" s="1007">
        <f t="shared" ref="AG150:AG213" si="12">AD150+AE150+AF150</f>
        <v>31691976</v>
      </c>
      <c r="AH150" s="1176">
        <v>47283.5</v>
      </c>
      <c r="AI150" s="1177">
        <v>26500</v>
      </c>
      <c r="AJ150" s="1177">
        <v>31719.1</v>
      </c>
      <c r="AK150" s="1178">
        <v>25100</v>
      </c>
      <c r="AL150" s="1179">
        <v>3</v>
      </c>
      <c r="AM150" s="1180">
        <v>14</v>
      </c>
      <c r="AN150" s="1179">
        <v>0</v>
      </c>
      <c r="AO150" s="1171">
        <v>1956.2</v>
      </c>
      <c r="AP150" s="1165">
        <v>1958</v>
      </c>
      <c r="AQ150" s="1181" t="s">
        <v>1676</v>
      </c>
      <c r="AR150" s="369">
        <v>0.70899999999999996</v>
      </c>
      <c r="AS150" s="369">
        <v>0</v>
      </c>
      <c r="AT150" s="1182">
        <v>0.121</v>
      </c>
      <c r="AU150" s="1183">
        <v>0.17</v>
      </c>
      <c r="AV150" s="1184">
        <v>0.121</v>
      </c>
      <c r="AW150" s="1172">
        <v>1.7000000000000001E-2</v>
      </c>
      <c r="AX150" s="1185">
        <v>0.77</v>
      </c>
    </row>
    <row r="151" spans="1:50" x14ac:dyDescent="0.25">
      <c r="A151" s="1061">
        <v>540021</v>
      </c>
      <c r="B151" s="1803" t="s">
        <v>717</v>
      </c>
      <c r="C151" s="1062" t="s">
        <v>716</v>
      </c>
      <c r="D151" s="1062" t="s">
        <v>107</v>
      </c>
      <c r="E151" s="1063">
        <v>5</v>
      </c>
      <c r="F151" s="1061">
        <v>88</v>
      </c>
      <c r="G151" s="149">
        <v>0.3</v>
      </c>
      <c r="H151" s="952">
        <v>0.1</v>
      </c>
      <c r="I151" s="952">
        <v>0</v>
      </c>
      <c r="J151" s="954">
        <v>2</v>
      </c>
      <c r="K151" s="1061">
        <v>94</v>
      </c>
      <c r="L151" s="1066">
        <v>2715525</v>
      </c>
      <c r="M151" s="952">
        <v>34</v>
      </c>
      <c r="N151" s="1066">
        <v>2721894</v>
      </c>
      <c r="O151" s="952">
        <v>3</v>
      </c>
      <c r="P151" s="1069">
        <v>1014550</v>
      </c>
      <c r="Q151" s="1061">
        <v>131</v>
      </c>
      <c r="R151" s="1069">
        <v>6451969</v>
      </c>
      <c r="S151" s="1061">
        <v>385</v>
      </c>
      <c r="T151" s="1129">
        <v>0.33500000000000002</v>
      </c>
      <c r="U151" s="1121">
        <f t="shared" si="10"/>
        <v>0.34025974025974026</v>
      </c>
      <c r="V151" s="952">
        <v>131</v>
      </c>
      <c r="W151" s="952">
        <v>0</v>
      </c>
      <c r="X151" s="952">
        <v>2</v>
      </c>
      <c r="Y151" s="1063">
        <v>63</v>
      </c>
      <c r="Z151" s="1841">
        <v>0.13800000000000001</v>
      </c>
      <c r="AA151" s="960">
        <v>0.71799999999999997</v>
      </c>
      <c r="AB151" s="960">
        <v>0.42099999999999999</v>
      </c>
      <c r="AC151" s="960">
        <f t="shared" si="11"/>
        <v>0.57899999999999996</v>
      </c>
      <c r="AD151" s="1069">
        <v>2715525</v>
      </c>
      <c r="AE151" s="1080">
        <v>2721894</v>
      </c>
      <c r="AF151" s="1069">
        <v>1014550</v>
      </c>
      <c r="AG151" s="1069">
        <f t="shared" si="12"/>
        <v>6451969</v>
      </c>
      <c r="AH151" s="1200">
        <v>49251.7</v>
      </c>
      <c r="AI151" s="1127">
        <v>27600</v>
      </c>
      <c r="AJ151" s="1127">
        <v>28888.6</v>
      </c>
      <c r="AK151" s="1128">
        <v>26400</v>
      </c>
      <c r="AL151" s="1061">
        <v>1</v>
      </c>
      <c r="AM151" s="1063">
        <v>2</v>
      </c>
      <c r="AN151" s="1061">
        <v>0</v>
      </c>
      <c r="AO151" s="952">
        <v>1950</v>
      </c>
      <c r="AP151" s="1063">
        <v>1949.5</v>
      </c>
      <c r="AQ151" s="1842" t="s">
        <v>1676</v>
      </c>
      <c r="AR151" s="639">
        <v>0.84</v>
      </c>
      <c r="AS151" s="639">
        <v>0</v>
      </c>
      <c r="AT151" s="1067">
        <v>1.4999999999999999E-2</v>
      </c>
      <c r="AU151" s="1202">
        <v>0.14499999999999999</v>
      </c>
      <c r="AV151" s="639">
        <v>6.9000000000000006E-2</v>
      </c>
      <c r="AW151" s="1129">
        <v>3.7999999999999999E-2</v>
      </c>
      <c r="AX151" s="1073">
        <v>0.69</v>
      </c>
    </row>
    <row r="152" spans="1:50" s="2" customFormat="1" x14ac:dyDescent="0.25">
      <c r="A152" s="941"/>
      <c r="B152" s="1805"/>
      <c r="C152" s="1020" t="s">
        <v>716</v>
      </c>
      <c r="D152" s="1020" t="s">
        <v>45</v>
      </c>
      <c r="E152" s="1021">
        <v>5</v>
      </c>
      <c r="F152" s="941"/>
      <c r="G152" s="938"/>
      <c r="H152" s="1022">
        <v>100.8</v>
      </c>
      <c r="I152" s="1022">
        <v>1.5</v>
      </c>
      <c r="J152" s="1186">
        <v>131.6</v>
      </c>
      <c r="K152" s="941">
        <v>531</v>
      </c>
      <c r="L152" s="1024">
        <v>16576788</v>
      </c>
      <c r="M152" s="938">
        <v>59</v>
      </c>
      <c r="N152" s="1024">
        <v>5953376</v>
      </c>
      <c r="O152" s="938">
        <v>22</v>
      </c>
      <c r="P152" s="1025">
        <v>15613781</v>
      </c>
      <c r="Q152" s="941">
        <v>612</v>
      </c>
      <c r="R152" s="1025">
        <v>38143945</v>
      </c>
      <c r="S152" s="941">
        <v>2592</v>
      </c>
      <c r="T152" s="1035">
        <v>0.14299999999999999</v>
      </c>
      <c r="U152" s="1079">
        <f t="shared" si="10"/>
        <v>0.2361111111111111</v>
      </c>
      <c r="V152" s="938">
        <v>612</v>
      </c>
      <c r="W152" s="1022">
        <v>0</v>
      </c>
      <c r="X152" s="1022">
        <v>12</v>
      </c>
      <c r="Y152" s="1021">
        <v>121</v>
      </c>
      <c r="Z152" s="1135">
        <v>0.23400000000000001</v>
      </c>
      <c r="AA152" s="1031">
        <v>0.86799999999999999</v>
      </c>
      <c r="AB152" s="1031">
        <v>0.435</v>
      </c>
      <c r="AC152" s="1136">
        <f t="shared" si="11"/>
        <v>0.56499999999999995</v>
      </c>
      <c r="AD152" s="1025">
        <v>16576788</v>
      </c>
      <c r="AE152" s="1032">
        <v>5953376</v>
      </c>
      <c r="AF152" s="1025">
        <v>15613781</v>
      </c>
      <c r="AG152" s="1025">
        <f t="shared" si="12"/>
        <v>38143945</v>
      </c>
      <c r="AH152" s="1187">
        <v>47704.800000000003</v>
      </c>
      <c r="AI152" s="1138">
        <v>27050</v>
      </c>
      <c r="AJ152" s="1138">
        <v>35625.699999999997</v>
      </c>
      <c r="AK152" s="1139">
        <v>29700</v>
      </c>
      <c r="AL152" s="1057">
        <v>4</v>
      </c>
      <c r="AM152" s="406">
        <v>16</v>
      </c>
      <c r="AN152" s="1057">
        <v>0</v>
      </c>
      <c r="AO152" s="938">
        <v>1954.8</v>
      </c>
      <c r="AP152" s="1021">
        <v>1955</v>
      </c>
      <c r="AQ152" s="1188"/>
      <c r="AR152" s="508">
        <v>0.73699999999999999</v>
      </c>
      <c r="AS152" s="508">
        <v>0</v>
      </c>
      <c r="AT152" s="1027">
        <v>9.8000000000000004E-2</v>
      </c>
      <c r="AU152" s="948">
        <v>0.16500000000000001</v>
      </c>
      <c r="AV152" s="263">
        <v>0.109</v>
      </c>
      <c r="AW152" s="1035">
        <v>2.1000000000000001E-2</v>
      </c>
      <c r="AX152" s="1036">
        <v>0.76</v>
      </c>
    </row>
    <row r="153" spans="1:50" x14ac:dyDescent="0.25">
      <c r="A153" s="1037">
        <v>540063</v>
      </c>
      <c r="B153" s="1804" t="s">
        <v>718</v>
      </c>
      <c r="C153" s="1038" t="s">
        <v>719</v>
      </c>
      <c r="D153" s="1038" t="s">
        <v>170</v>
      </c>
      <c r="E153" s="1039">
        <v>5</v>
      </c>
      <c r="F153" s="1040">
        <v>13908</v>
      </c>
      <c r="G153" s="715">
        <v>0.05</v>
      </c>
      <c r="H153" s="1041">
        <v>289.39999999999998</v>
      </c>
      <c r="I153" s="1041">
        <v>6.2</v>
      </c>
      <c r="J153" s="1189">
        <v>400.5</v>
      </c>
      <c r="K153" s="1037">
        <v>861</v>
      </c>
      <c r="L153" s="1043">
        <v>49286910</v>
      </c>
      <c r="M153" s="921">
        <v>47</v>
      </c>
      <c r="N153" s="1043">
        <v>10207100</v>
      </c>
      <c r="O153" s="921">
        <v>27</v>
      </c>
      <c r="P153" s="1044">
        <v>10153610</v>
      </c>
      <c r="Q153" s="1037">
        <v>935</v>
      </c>
      <c r="R153" s="1044">
        <v>69647620</v>
      </c>
      <c r="S153" s="1037">
        <v>12794</v>
      </c>
      <c r="T153" s="1055">
        <v>7.8E-2</v>
      </c>
      <c r="U153" s="1060">
        <f t="shared" si="10"/>
        <v>7.3081131780522127E-2</v>
      </c>
      <c r="V153" s="921">
        <v>935</v>
      </c>
      <c r="W153" s="1041">
        <v>7</v>
      </c>
      <c r="X153" s="1041">
        <v>82</v>
      </c>
      <c r="Y153" s="1039">
        <v>73</v>
      </c>
      <c r="Z153" s="1190">
        <v>0.38900000000000001</v>
      </c>
      <c r="AA153" s="260">
        <v>0.92100000000000004</v>
      </c>
      <c r="AB153" s="715">
        <v>0.70799999999999996</v>
      </c>
      <c r="AC153" s="715">
        <f t="shared" si="11"/>
        <v>0.29200000000000004</v>
      </c>
      <c r="AD153" s="1044">
        <v>49286910</v>
      </c>
      <c r="AE153" s="1051">
        <v>10207100</v>
      </c>
      <c r="AF153" s="1044">
        <v>10153610</v>
      </c>
      <c r="AG153" s="1044">
        <f t="shared" si="12"/>
        <v>69647620</v>
      </c>
      <c r="AH153" s="1191">
        <v>74489.399999999994</v>
      </c>
      <c r="AI153" s="978">
        <v>45440</v>
      </c>
      <c r="AJ153" s="1113">
        <v>57243.8</v>
      </c>
      <c r="AK153" s="1114">
        <v>43300</v>
      </c>
      <c r="AL153" s="1053">
        <v>3</v>
      </c>
      <c r="AM153" s="934">
        <v>17</v>
      </c>
      <c r="AN153" s="1053">
        <v>2</v>
      </c>
      <c r="AO153" s="921">
        <v>1969.8</v>
      </c>
      <c r="AP153" s="1039">
        <v>1977</v>
      </c>
      <c r="AQ153" s="1192" t="s">
        <v>1705</v>
      </c>
      <c r="AR153" s="439">
        <v>0.55100000000000005</v>
      </c>
      <c r="AS153" s="439">
        <v>1.9E-2</v>
      </c>
      <c r="AT153" s="1193">
        <v>0.26100000000000001</v>
      </c>
      <c r="AU153" s="936">
        <v>0.16900000000000001</v>
      </c>
      <c r="AV153" s="552">
        <v>0.154</v>
      </c>
      <c r="AW153" s="1055">
        <v>1E-3</v>
      </c>
      <c r="AX153" s="1056">
        <v>0.72</v>
      </c>
    </row>
    <row r="154" spans="1:50" x14ac:dyDescent="0.25">
      <c r="A154" s="1061">
        <v>540241</v>
      </c>
      <c r="B154" s="1803" t="s">
        <v>720</v>
      </c>
      <c r="C154" s="1062" t="s">
        <v>719</v>
      </c>
      <c r="D154" s="1062" t="s">
        <v>107</v>
      </c>
      <c r="E154" s="1063">
        <v>5</v>
      </c>
      <c r="F154" s="1061">
        <v>217</v>
      </c>
      <c r="G154" s="960">
        <v>0.18</v>
      </c>
      <c r="H154" s="952">
        <v>0</v>
      </c>
      <c r="I154" s="952">
        <v>0</v>
      </c>
      <c r="J154" s="954">
        <v>1.3</v>
      </c>
      <c r="K154" s="1061">
        <v>135</v>
      </c>
      <c r="L154" s="1066">
        <v>9350850</v>
      </c>
      <c r="M154" s="952">
        <v>13</v>
      </c>
      <c r="N154" s="1066">
        <v>842873</v>
      </c>
      <c r="O154" s="952">
        <v>2</v>
      </c>
      <c r="P154" s="1069">
        <v>323300</v>
      </c>
      <c r="Q154" s="1061">
        <v>150</v>
      </c>
      <c r="R154" s="1069">
        <v>10517023</v>
      </c>
      <c r="S154" s="1061">
        <v>1910</v>
      </c>
      <c r="T154" s="1129">
        <v>8.3000000000000004E-2</v>
      </c>
      <c r="U154" s="1121">
        <f t="shared" si="10"/>
        <v>7.8534031413612565E-2</v>
      </c>
      <c r="V154" s="952">
        <v>150</v>
      </c>
      <c r="W154" s="952">
        <v>0</v>
      </c>
      <c r="X154" s="952">
        <v>11</v>
      </c>
      <c r="Y154" s="1063">
        <v>5</v>
      </c>
      <c r="Z154" s="1811">
        <v>0.71199999999999997</v>
      </c>
      <c r="AA154" s="960">
        <v>0.9</v>
      </c>
      <c r="AB154" s="960">
        <v>0.88900000000000001</v>
      </c>
      <c r="AC154" s="960">
        <f t="shared" si="11"/>
        <v>0.11099999999999999</v>
      </c>
      <c r="AD154" s="1069">
        <v>9350850</v>
      </c>
      <c r="AE154" s="1080">
        <v>842873</v>
      </c>
      <c r="AF154" s="1069">
        <v>323300</v>
      </c>
      <c r="AG154" s="1069">
        <f t="shared" si="12"/>
        <v>10517023</v>
      </c>
      <c r="AH154" s="1200">
        <v>70113.5</v>
      </c>
      <c r="AI154" s="1127">
        <v>29000</v>
      </c>
      <c r="AJ154" s="134">
        <v>69265.600000000006</v>
      </c>
      <c r="AK154" s="1128">
        <v>29000</v>
      </c>
      <c r="AL154" s="1061">
        <v>0</v>
      </c>
      <c r="AM154" s="1063">
        <v>1</v>
      </c>
      <c r="AN154" s="1061">
        <v>7</v>
      </c>
      <c r="AO154" s="952">
        <v>1974.2</v>
      </c>
      <c r="AP154" s="1063">
        <v>1991</v>
      </c>
      <c r="AQ154" s="1842" t="s">
        <v>1676</v>
      </c>
      <c r="AR154" s="639">
        <v>0.18</v>
      </c>
      <c r="AS154" s="639">
        <v>6.7000000000000004E-2</v>
      </c>
      <c r="AT154" s="1201">
        <v>0.747</v>
      </c>
      <c r="AU154" s="1121">
        <v>7.0000000000000001E-3</v>
      </c>
      <c r="AV154" s="639">
        <v>0</v>
      </c>
      <c r="AW154" s="1129">
        <v>0</v>
      </c>
      <c r="AX154" s="153">
        <v>0.22</v>
      </c>
    </row>
    <row r="155" spans="1:50" x14ac:dyDescent="0.25">
      <c r="A155" s="1061">
        <v>540064</v>
      </c>
      <c r="B155" s="1803" t="s">
        <v>721</v>
      </c>
      <c r="C155" s="1062" t="s">
        <v>719</v>
      </c>
      <c r="D155" s="1062" t="s">
        <v>107</v>
      </c>
      <c r="E155" s="1063">
        <v>5</v>
      </c>
      <c r="F155" s="1061">
        <v>149</v>
      </c>
      <c r="G155" s="960">
        <v>7.0000000000000007E-2</v>
      </c>
      <c r="H155" s="952">
        <v>1.4</v>
      </c>
      <c r="I155" s="952">
        <v>0.2</v>
      </c>
      <c r="J155" s="954">
        <v>7.6</v>
      </c>
      <c r="K155" s="1061">
        <v>16</v>
      </c>
      <c r="L155" s="1066">
        <v>1736800</v>
      </c>
      <c r="M155" s="952">
        <v>3</v>
      </c>
      <c r="N155" s="1066">
        <v>217800</v>
      </c>
      <c r="O155" s="952">
        <v>3</v>
      </c>
      <c r="P155" s="1069">
        <v>999360</v>
      </c>
      <c r="Q155" s="1061">
        <v>22</v>
      </c>
      <c r="R155" s="1069">
        <v>2953960</v>
      </c>
      <c r="S155" s="1061">
        <v>1873</v>
      </c>
      <c r="T155" s="1129">
        <v>7.0000000000000001E-3</v>
      </c>
      <c r="U155" s="1121">
        <f t="shared" si="10"/>
        <v>1.1745862253069941E-2</v>
      </c>
      <c r="V155" s="952">
        <v>22</v>
      </c>
      <c r="W155" s="952">
        <v>0</v>
      </c>
      <c r="X155" s="952">
        <v>5</v>
      </c>
      <c r="Y155" s="1063">
        <v>2</v>
      </c>
      <c r="Z155" s="1199">
        <v>1</v>
      </c>
      <c r="AA155" s="960">
        <v>0.72699999999999998</v>
      </c>
      <c r="AB155" s="960">
        <v>0.58799999999999997</v>
      </c>
      <c r="AC155" s="960">
        <f t="shared" si="11"/>
        <v>0.41200000000000003</v>
      </c>
      <c r="AD155" s="1069">
        <v>1736800</v>
      </c>
      <c r="AE155" s="1080">
        <v>217800</v>
      </c>
      <c r="AF155" s="1069">
        <v>999360</v>
      </c>
      <c r="AG155" s="1069">
        <f t="shared" si="12"/>
        <v>2953960</v>
      </c>
      <c r="AH155" s="452">
        <v>134270.9</v>
      </c>
      <c r="AI155" s="1127">
        <v>29000</v>
      </c>
      <c r="AJ155" s="134">
        <v>108550</v>
      </c>
      <c r="AK155" s="1128">
        <v>29000</v>
      </c>
      <c r="AL155" s="1061">
        <v>0</v>
      </c>
      <c r="AM155" s="1063">
        <v>2</v>
      </c>
      <c r="AN155" s="1061">
        <v>0</v>
      </c>
      <c r="AO155" s="952">
        <v>1976.9</v>
      </c>
      <c r="AP155" s="1063">
        <v>1975.5</v>
      </c>
      <c r="AQ155" s="1842" t="s">
        <v>1706</v>
      </c>
      <c r="AR155" s="639">
        <v>0.27300000000000002</v>
      </c>
      <c r="AS155" s="639">
        <v>9.0999999999999998E-2</v>
      </c>
      <c r="AT155" s="1067">
        <v>9.0999999999999998E-2</v>
      </c>
      <c r="AU155" s="1202">
        <v>0.54500000000000004</v>
      </c>
      <c r="AV155" s="392">
        <v>0.54500000000000004</v>
      </c>
      <c r="AW155" s="1129">
        <v>0</v>
      </c>
      <c r="AX155" s="153">
        <v>0</v>
      </c>
    </row>
    <row r="156" spans="1:50" x14ac:dyDescent="0.25">
      <c r="A156" s="941"/>
      <c r="B156" s="1805"/>
      <c r="C156" s="1020" t="s">
        <v>719</v>
      </c>
      <c r="D156" s="1020" t="s">
        <v>45</v>
      </c>
      <c r="E156" s="1021">
        <v>5</v>
      </c>
      <c r="F156" s="941"/>
      <c r="G156" s="938"/>
      <c r="H156" s="1022">
        <v>290.8</v>
      </c>
      <c r="I156" s="1022">
        <v>6.3</v>
      </c>
      <c r="J156" s="1186">
        <v>409.4</v>
      </c>
      <c r="K156" s="941">
        <v>1012</v>
      </c>
      <c r="L156" s="1024">
        <v>60374560</v>
      </c>
      <c r="M156" s="938">
        <v>63</v>
      </c>
      <c r="N156" s="1024">
        <v>11267773</v>
      </c>
      <c r="O156" s="938">
        <v>32</v>
      </c>
      <c r="P156" s="1025">
        <v>11476270</v>
      </c>
      <c r="Q156" s="941">
        <v>1107</v>
      </c>
      <c r="R156" s="1025">
        <v>83118603</v>
      </c>
      <c r="S156" s="941">
        <v>16577</v>
      </c>
      <c r="T156" s="1035">
        <v>7.0000000000000007E-2</v>
      </c>
      <c r="U156" s="1079">
        <f t="shared" si="10"/>
        <v>6.6779272485974539E-2</v>
      </c>
      <c r="V156" s="256">
        <v>1107</v>
      </c>
      <c r="W156" s="1022">
        <v>7</v>
      </c>
      <c r="X156" s="1022">
        <v>98</v>
      </c>
      <c r="Y156" s="1021">
        <v>80</v>
      </c>
      <c r="Z156" s="1194">
        <v>0.439</v>
      </c>
      <c r="AA156" s="341">
        <v>0.91400000000000003</v>
      </c>
      <c r="AB156" s="1136">
        <v>0.72599999999999998</v>
      </c>
      <c r="AC156" s="1136">
        <f t="shared" si="11"/>
        <v>0.27400000000000002</v>
      </c>
      <c r="AD156" s="1025">
        <v>60374560</v>
      </c>
      <c r="AE156" s="1032">
        <v>11267773</v>
      </c>
      <c r="AF156" s="1025">
        <v>11476270</v>
      </c>
      <c r="AG156" s="1025">
        <f t="shared" si="12"/>
        <v>83118603</v>
      </c>
      <c r="AH156" s="1187">
        <v>75084.600000000006</v>
      </c>
      <c r="AI156" s="551">
        <v>42100</v>
      </c>
      <c r="AJ156" s="551">
        <v>78412.399999999994</v>
      </c>
      <c r="AK156" s="1195">
        <v>62150</v>
      </c>
      <c r="AL156" s="1057">
        <v>3</v>
      </c>
      <c r="AM156" s="406">
        <v>20</v>
      </c>
      <c r="AN156" s="941">
        <v>9</v>
      </c>
      <c r="AO156" s="938">
        <v>1970.2</v>
      </c>
      <c r="AP156" s="1021">
        <v>1977</v>
      </c>
      <c r="AQ156" s="1188"/>
      <c r="AR156" s="508">
        <v>0.495</v>
      </c>
      <c r="AS156" s="508">
        <v>2.7E-2</v>
      </c>
      <c r="AT156" s="1196">
        <v>0.32300000000000001</v>
      </c>
      <c r="AU156" s="948">
        <v>0.154</v>
      </c>
      <c r="AV156" s="263">
        <v>0.14099999999999999</v>
      </c>
      <c r="AW156" s="1035">
        <v>1E-3</v>
      </c>
      <c r="AX156" s="1036">
        <v>0.64</v>
      </c>
    </row>
    <row r="157" spans="1:50" x14ac:dyDescent="0.25">
      <c r="A157" s="1061">
        <v>540253</v>
      </c>
      <c r="B157" s="1803" t="s">
        <v>722</v>
      </c>
      <c r="C157" s="1062" t="s">
        <v>723</v>
      </c>
      <c r="D157" s="1062" t="s">
        <v>107</v>
      </c>
      <c r="E157" s="1063">
        <v>5</v>
      </c>
      <c r="F157" s="1061">
        <v>16</v>
      </c>
      <c r="G157" s="960">
        <v>0.06</v>
      </c>
      <c r="H157" s="952">
        <v>0</v>
      </c>
      <c r="I157" s="952">
        <v>0</v>
      </c>
      <c r="J157" s="954">
        <v>0.3</v>
      </c>
      <c r="K157" s="1061">
        <v>9</v>
      </c>
      <c r="L157" s="1066">
        <v>869200</v>
      </c>
      <c r="M157" s="952">
        <v>6</v>
      </c>
      <c r="N157" s="1066">
        <v>647100</v>
      </c>
      <c r="O157" s="952">
        <v>1</v>
      </c>
      <c r="P157" s="1069">
        <v>582120</v>
      </c>
      <c r="Q157" s="1061">
        <v>16</v>
      </c>
      <c r="R157" s="1069">
        <v>2098420</v>
      </c>
      <c r="S157" s="1061">
        <v>410</v>
      </c>
      <c r="T157" s="1129">
        <v>3.6999999999999998E-2</v>
      </c>
      <c r="U157" s="1121">
        <f t="shared" si="10"/>
        <v>3.9024390243902439E-2</v>
      </c>
      <c r="V157" s="952">
        <v>16</v>
      </c>
      <c r="W157" s="952">
        <v>1</v>
      </c>
      <c r="X157" s="952">
        <v>2</v>
      </c>
      <c r="Y157" s="1063">
        <v>0</v>
      </c>
      <c r="Z157" s="1068">
        <v>0</v>
      </c>
      <c r="AA157" s="960">
        <v>0.56299999999999994</v>
      </c>
      <c r="AB157" s="960">
        <v>0.41399999999999998</v>
      </c>
      <c r="AC157" s="960">
        <f t="shared" si="11"/>
        <v>0.58600000000000008</v>
      </c>
      <c r="AD157" s="1069">
        <v>869200</v>
      </c>
      <c r="AE157" s="1080">
        <v>647100</v>
      </c>
      <c r="AF157" s="1069">
        <v>582120</v>
      </c>
      <c r="AG157" s="1069">
        <f t="shared" si="12"/>
        <v>2098420</v>
      </c>
      <c r="AH157" s="452">
        <v>131151.29999999999</v>
      </c>
      <c r="AI157" s="134">
        <v>67350</v>
      </c>
      <c r="AJ157" s="134">
        <v>96577.8</v>
      </c>
      <c r="AK157" s="979">
        <v>68600</v>
      </c>
      <c r="AL157" s="1061">
        <v>0</v>
      </c>
      <c r="AM157" s="1063">
        <v>1</v>
      </c>
      <c r="AN157" s="1061">
        <v>0</v>
      </c>
      <c r="AO157" s="952">
        <v>1974.5</v>
      </c>
      <c r="AP157" s="1063">
        <v>1970</v>
      </c>
      <c r="AQ157" s="1842" t="s">
        <v>1707</v>
      </c>
      <c r="AR157" s="639">
        <v>0.75</v>
      </c>
      <c r="AS157" s="639">
        <v>6.3E-2</v>
      </c>
      <c r="AT157" s="1067">
        <v>0.125</v>
      </c>
      <c r="AU157" s="1121">
        <v>6.3E-2</v>
      </c>
      <c r="AV157" s="639">
        <v>0</v>
      </c>
      <c r="AW157" s="1129">
        <v>6.3E-2</v>
      </c>
      <c r="AX157" s="1073">
        <v>0.89</v>
      </c>
    </row>
    <row r="158" spans="1:50" x14ac:dyDescent="0.25">
      <c r="A158" s="1037">
        <v>540225</v>
      </c>
      <c r="B158" s="1804" t="s">
        <v>724</v>
      </c>
      <c r="C158" s="1038" t="s">
        <v>723</v>
      </c>
      <c r="D158" s="1038" t="s">
        <v>170</v>
      </c>
      <c r="E158" s="1039">
        <v>5</v>
      </c>
      <c r="F158" s="1040">
        <v>3556</v>
      </c>
      <c r="G158" s="715">
        <v>0.04</v>
      </c>
      <c r="H158" s="1041">
        <v>38.700000000000003</v>
      </c>
      <c r="I158" s="1041">
        <v>20.100000000000001</v>
      </c>
      <c r="J158" s="1189">
        <v>115.3</v>
      </c>
      <c r="K158" s="1037">
        <v>248</v>
      </c>
      <c r="L158" s="1043">
        <v>13569780</v>
      </c>
      <c r="M158" s="921">
        <v>23</v>
      </c>
      <c r="N158" s="1043">
        <v>8840100</v>
      </c>
      <c r="O158" s="921">
        <v>5</v>
      </c>
      <c r="P158" s="1044">
        <v>532753</v>
      </c>
      <c r="Q158" s="1037">
        <v>276</v>
      </c>
      <c r="R158" s="1044">
        <v>22942633</v>
      </c>
      <c r="S158" s="1037">
        <v>2992</v>
      </c>
      <c r="T158" s="1055">
        <v>0.13800000000000001</v>
      </c>
      <c r="U158" s="1060">
        <f t="shared" si="10"/>
        <v>9.2245989304812828E-2</v>
      </c>
      <c r="V158" s="921">
        <v>276</v>
      </c>
      <c r="W158" s="1041">
        <v>22</v>
      </c>
      <c r="X158" s="1041">
        <v>51</v>
      </c>
      <c r="Y158" s="1039">
        <v>56</v>
      </c>
      <c r="Z158" s="1197">
        <v>0.32300000000000001</v>
      </c>
      <c r="AA158" s="715">
        <v>0.89900000000000002</v>
      </c>
      <c r="AB158" s="1050">
        <v>0.59099999999999997</v>
      </c>
      <c r="AC158" s="1050">
        <f t="shared" si="11"/>
        <v>0.40900000000000003</v>
      </c>
      <c r="AD158" s="1044">
        <v>13569780</v>
      </c>
      <c r="AE158" s="1051">
        <v>8840100</v>
      </c>
      <c r="AF158" s="1044">
        <v>532753</v>
      </c>
      <c r="AG158" s="1044">
        <f t="shared" si="12"/>
        <v>22942633</v>
      </c>
      <c r="AH158" s="1191">
        <v>83125.5</v>
      </c>
      <c r="AI158" s="1113">
        <v>32075</v>
      </c>
      <c r="AJ158" s="1113">
        <v>54716.9</v>
      </c>
      <c r="AK158" s="1114">
        <v>26195</v>
      </c>
      <c r="AL158" s="1053">
        <v>0</v>
      </c>
      <c r="AM158" s="1039">
        <v>5</v>
      </c>
      <c r="AN158" s="1053">
        <v>0</v>
      </c>
      <c r="AO158" s="921">
        <v>1974</v>
      </c>
      <c r="AP158" s="1039">
        <v>1988.5</v>
      </c>
      <c r="AQ158" s="1192" t="s">
        <v>1707</v>
      </c>
      <c r="AR158" s="439">
        <v>0.52200000000000002</v>
      </c>
      <c r="AS158" s="439">
        <v>9.0999999999999998E-2</v>
      </c>
      <c r="AT158" s="1193">
        <v>0.315</v>
      </c>
      <c r="AU158" s="1060">
        <v>7.1999999999999995E-2</v>
      </c>
      <c r="AV158" s="439">
        <v>3.3000000000000002E-2</v>
      </c>
      <c r="AW158" s="1055">
        <v>4.0000000000000001E-3</v>
      </c>
      <c r="AX158" s="1056">
        <v>0.72</v>
      </c>
    </row>
    <row r="159" spans="1:50" x14ac:dyDescent="0.25">
      <c r="A159" s="1061">
        <v>540156</v>
      </c>
      <c r="B159" s="1803" t="s">
        <v>725</v>
      </c>
      <c r="C159" s="1062" t="s">
        <v>723</v>
      </c>
      <c r="D159" s="1062" t="s">
        <v>107</v>
      </c>
      <c r="E159" s="1063">
        <v>5</v>
      </c>
      <c r="F159" s="1061">
        <v>57</v>
      </c>
      <c r="G159" s="960">
        <v>0.09</v>
      </c>
      <c r="H159" s="952">
        <v>0</v>
      </c>
      <c r="I159" s="952">
        <v>0.1</v>
      </c>
      <c r="J159" s="954">
        <v>0.7</v>
      </c>
      <c r="K159" s="1061">
        <v>88</v>
      </c>
      <c r="L159" s="1066">
        <v>5242665</v>
      </c>
      <c r="M159" s="952">
        <v>51</v>
      </c>
      <c r="N159" s="1066">
        <v>16929390</v>
      </c>
      <c r="O159" s="952">
        <v>12</v>
      </c>
      <c r="P159" s="1069">
        <v>3257120</v>
      </c>
      <c r="Q159" s="1061">
        <v>151</v>
      </c>
      <c r="R159" s="1069">
        <v>25429175</v>
      </c>
      <c r="S159" s="1061">
        <v>1079</v>
      </c>
      <c r="T159" s="1129">
        <v>0.17399999999999999</v>
      </c>
      <c r="U159" s="1121">
        <f t="shared" si="10"/>
        <v>0.13994439295644115</v>
      </c>
      <c r="V159" s="952">
        <v>151</v>
      </c>
      <c r="W159" s="952">
        <v>3</v>
      </c>
      <c r="X159" s="952">
        <v>19</v>
      </c>
      <c r="Y159" s="1063">
        <v>1</v>
      </c>
      <c r="Z159" s="1068">
        <v>0.26500000000000001</v>
      </c>
      <c r="AA159" s="960">
        <v>0.58299999999999996</v>
      </c>
      <c r="AB159" s="960">
        <v>0.21</v>
      </c>
      <c r="AC159" s="149">
        <f t="shared" si="11"/>
        <v>0.79</v>
      </c>
      <c r="AD159" s="1069">
        <v>5242665</v>
      </c>
      <c r="AE159" s="1080">
        <v>16929390</v>
      </c>
      <c r="AF159" s="1069">
        <v>3257120</v>
      </c>
      <c r="AG159" s="1069">
        <f t="shared" si="12"/>
        <v>25429175</v>
      </c>
      <c r="AH159" s="452">
        <v>101501.9</v>
      </c>
      <c r="AI159" s="134">
        <v>70200</v>
      </c>
      <c r="AJ159" s="1127">
        <v>59575.7</v>
      </c>
      <c r="AK159" s="979">
        <v>56300</v>
      </c>
      <c r="AL159" s="1061">
        <v>3</v>
      </c>
      <c r="AM159" s="1063">
        <v>8</v>
      </c>
      <c r="AN159" s="1061">
        <v>1</v>
      </c>
      <c r="AO159" s="133">
        <v>1939.6</v>
      </c>
      <c r="AP159" s="1063">
        <v>1945</v>
      </c>
      <c r="AQ159" s="1842" t="s">
        <v>1707</v>
      </c>
      <c r="AR159" s="639">
        <v>0.82099999999999995</v>
      </c>
      <c r="AS159" s="639">
        <v>1.2999999999999999E-2</v>
      </c>
      <c r="AT159" s="1067">
        <v>0.106</v>
      </c>
      <c r="AU159" s="1121">
        <v>0.06</v>
      </c>
      <c r="AV159" s="639">
        <v>0</v>
      </c>
      <c r="AW159" s="1129">
        <v>5.2999999999999999E-2</v>
      </c>
      <c r="AX159" s="1073">
        <v>0.56000000000000005</v>
      </c>
    </row>
    <row r="160" spans="1:50" x14ac:dyDescent="0.25">
      <c r="A160" s="941"/>
      <c r="B160" s="1805"/>
      <c r="C160" s="1020" t="s">
        <v>723</v>
      </c>
      <c r="D160" s="1020" t="s">
        <v>45</v>
      </c>
      <c r="E160" s="1021">
        <v>5</v>
      </c>
      <c r="F160" s="941"/>
      <c r="G160" s="938"/>
      <c r="H160" s="1022">
        <v>38.700000000000003</v>
      </c>
      <c r="I160" s="1022">
        <v>20.2</v>
      </c>
      <c r="J160" s="1186">
        <v>116.3</v>
      </c>
      <c r="K160" s="941">
        <v>345</v>
      </c>
      <c r="L160" s="1024">
        <v>19681645</v>
      </c>
      <c r="M160" s="938">
        <v>80</v>
      </c>
      <c r="N160" s="1024">
        <v>26416590</v>
      </c>
      <c r="O160" s="938">
        <v>18</v>
      </c>
      <c r="P160" s="1025">
        <v>4371993</v>
      </c>
      <c r="Q160" s="941">
        <v>443</v>
      </c>
      <c r="R160" s="1025">
        <v>50470228</v>
      </c>
      <c r="S160" s="941">
        <v>4481</v>
      </c>
      <c r="T160" s="1035">
        <v>0.13700000000000001</v>
      </c>
      <c r="U160" s="1079">
        <f t="shared" si="10"/>
        <v>9.8861861191698278E-2</v>
      </c>
      <c r="V160" s="938">
        <v>443</v>
      </c>
      <c r="W160" s="1022">
        <v>26</v>
      </c>
      <c r="X160" s="1022">
        <v>72</v>
      </c>
      <c r="Y160" s="1021">
        <v>57</v>
      </c>
      <c r="Z160" s="1194">
        <v>0.30099999999999999</v>
      </c>
      <c r="AA160" s="1031">
        <v>0.77900000000000003</v>
      </c>
      <c r="AB160" s="1136">
        <v>0.39</v>
      </c>
      <c r="AC160" s="1136">
        <f t="shared" si="11"/>
        <v>0.61</v>
      </c>
      <c r="AD160" s="1025">
        <v>19681645</v>
      </c>
      <c r="AE160" s="1032">
        <v>26416590</v>
      </c>
      <c r="AF160" s="1025">
        <v>4371993</v>
      </c>
      <c r="AG160" s="1025">
        <f t="shared" si="12"/>
        <v>50470228</v>
      </c>
      <c r="AH160" s="1187">
        <v>91123.8</v>
      </c>
      <c r="AI160" s="551">
        <v>45300</v>
      </c>
      <c r="AJ160" s="551">
        <v>72882</v>
      </c>
      <c r="AK160" s="1195">
        <v>54000</v>
      </c>
      <c r="AL160" s="1057">
        <v>3</v>
      </c>
      <c r="AM160" s="406">
        <v>14</v>
      </c>
      <c r="AN160" s="1057">
        <v>1</v>
      </c>
      <c r="AO160" s="938">
        <v>1961.1</v>
      </c>
      <c r="AP160" s="1021">
        <v>1971</v>
      </c>
      <c r="AQ160" s="1188"/>
      <c r="AR160" s="508">
        <v>0.63200000000000001</v>
      </c>
      <c r="AS160" s="508">
        <v>6.3E-2</v>
      </c>
      <c r="AT160" s="1027">
        <v>0.23699999999999999</v>
      </c>
      <c r="AU160" s="1079">
        <v>6.8000000000000005E-2</v>
      </c>
      <c r="AV160" s="508">
        <v>0.02</v>
      </c>
      <c r="AW160" s="1035">
        <v>2.3E-2</v>
      </c>
      <c r="AX160" s="1036">
        <v>0.68</v>
      </c>
    </row>
    <row r="161" spans="1:50" x14ac:dyDescent="0.25">
      <c r="A161" s="1061">
        <v>540262</v>
      </c>
      <c r="B161" s="1803" t="s">
        <v>726</v>
      </c>
      <c r="C161" s="1062" t="s">
        <v>727</v>
      </c>
      <c r="D161" s="1062" t="s">
        <v>107</v>
      </c>
      <c r="E161" s="1063">
        <v>5</v>
      </c>
      <c r="F161" s="1061">
        <v>22</v>
      </c>
      <c r="G161" s="960">
        <v>0.1</v>
      </c>
      <c r="H161" s="952">
        <v>1</v>
      </c>
      <c r="I161" s="952">
        <v>0.2</v>
      </c>
      <c r="J161" s="954">
        <v>1.2</v>
      </c>
      <c r="K161" s="1061">
        <v>16</v>
      </c>
      <c r="L161" s="1066">
        <v>334040</v>
      </c>
      <c r="M161" s="952">
        <v>0</v>
      </c>
      <c r="N161" s="1066">
        <v>0</v>
      </c>
      <c r="O161" s="952">
        <v>1</v>
      </c>
      <c r="P161" s="1069">
        <v>38060</v>
      </c>
      <c r="Q161" s="1061">
        <v>17</v>
      </c>
      <c r="R161" s="1069">
        <v>372100</v>
      </c>
      <c r="S161" s="1061">
        <v>66</v>
      </c>
      <c r="T161" s="1129">
        <v>0.25800000000000001</v>
      </c>
      <c r="U161" s="1121">
        <f t="shared" si="10"/>
        <v>0.25757575757575757</v>
      </c>
      <c r="V161" s="952">
        <v>17</v>
      </c>
      <c r="W161" s="952">
        <v>0</v>
      </c>
      <c r="X161" s="952">
        <v>4</v>
      </c>
      <c r="Y161" s="1063">
        <v>3</v>
      </c>
      <c r="Z161" s="1068">
        <v>0.25</v>
      </c>
      <c r="AA161" s="149">
        <v>0.94099999999999995</v>
      </c>
      <c r="AB161" s="960">
        <v>0.89800000000000002</v>
      </c>
      <c r="AC161" s="960">
        <f t="shared" si="11"/>
        <v>0.10199999999999998</v>
      </c>
      <c r="AD161" s="1069">
        <v>334040</v>
      </c>
      <c r="AE161" s="1080">
        <v>0</v>
      </c>
      <c r="AF161" s="1069">
        <v>38060</v>
      </c>
      <c r="AG161" s="1069">
        <f t="shared" si="12"/>
        <v>372100</v>
      </c>
      <c r="AH161" s="1200">
        <v>21888.2</v>
      </c>
      <c r="AI161" s="1127">
        <v>16200</v>
      </c>
      <c r="AJ161" s="1127">
        <v>20877.5</v>
      </c>
      <c r="AK161" s="1128">
        <v>15950</v>
      </c>
      <c r="AL161" s="1061">
        <v>0</v>
      </c>
      <c r="AM161" s="1063">
        <v>1</v>
      </c>
      <c r="AN161" s="1061">
        <v>0</v>
      </c>
      <c r="AO161" s="133">
        <v>1930.4</v>
      </c>
      <c r="AP161" s="686">
        <v>1920</v>
      </c>
      <c r="AQ161" s="1842" t="s">
        <v>1696</v>
      </c>
      <c r="AR161" s="639">
        <v>0.88200000000000001</v>
      </c>
      <c r="AS161" s="639">
        <v>0</v>
      </c>
      <c r="AT161" s="1067">
        <v>0.11799999999999999</v>
      </c>
      <c r="AU161" s="1121">
        <v>0</v>
      </c>
      <c r="AV161" s="639">
        <v>0</v>
      </c>
      <c r="AW161" s="1129">
        <v>0</v>
      </c>
      <c r="AX161" s="1073">
        <v>0.88</v>
      </c>
    </row>
    <row r="162" spans="1:50" x14ac:dyDescent="0.25">
      <c r="A162" s="1061">
        <v>540179</v>
      </c>
      <c r="B162" s="1803" t="s">
        <v>728</v>
      </c>
      <c r="C162" s="1062" t="s">
        <v>727</v>
      </c>
      <c r="D162" s="1062" t="s">
        <v>107</v>
      </c>
      <c r="E162" s="1063">
        <v>5</v>
      </c>
      <c r="F162" s="1061">
        <v>38</v>
      </c>
      <c r="G162" s="960">
        <v>0.12</v>
      </c>
      <c r="H162" s="952">
        <v>0</v>
      </c>
      <c r="I162" s="952">
        <v>0</v>
      </c>
      <c r="J162" s="954">
        <v>1.3</v>
      </c>
      <c r="K162" s="1061">
        <v>21</v>
      </c>
      <c r="L162" s="1066">
        <v>931020</v>
      </c>
      <c r="M162" s="952">
        <v>5</v>
      </c>
      <c r="N162" s="1066">
        <v>190900</v>
      </c>
      <c r="O162" s="952">
        <v>0</v>
      </c>
      <c r="P162" s="1069">
        <v>0</v>
      </c>
      <c r="Q162" s="1061">
        <v>26</v>
      </c>
      <c r="R162" s="1069">
        <v>1121920</v>
      </c>
      <c r="S162" s="1061">
        <v>171</v>
      </c>
      <c r="T162" s="1129">
        <v>0.123</v>
      </c>
      <c r="U162" s="1121">
        <f t="shared" si="10"/>
        <v>0.15204678362573099</v>
      </c>
      <c r="V162" s="952">
        <v>26</v>
      </c>
      <c r="W162" s="952">
        <v>0</v>
      </c>
      <c r="X162" s="952">
        <v>3</v>
      </c>
      <c r="Y162" s="1063">
        <v>1</v>
      </c>
      <c r="Z162" s="1068">
        <v>0.25</v>
      </c>
      <c r="AA162" s="960">
        <v>0.80800000000000005</v>
      </c>
      <c r="AB162" s="960">
        <v>0.83</v>
      </c>
      <c r="AC162" s="960">
        <f t="shared" si="11"/>
        <v>0.17000000000000004</v>
      </c>
      <c r="AD162" s="1069">
        <v>931020</v>
      </c>
      <c r="AE162" s="1080">
        <v>190900</v>
      </c>
      <c r="AF162" s="1069">
        <v>0</v>
      </c>
      <c r="AG162" s="1069">
        <f t="shared" si="12"/>
        <v>1121920</v>
      </c>
      <c r="AH162" s="1200">
        <v>43150.8</v>
      </c>
      <c r="AI162" s="1127">
        <v>32300</v>
      </c>
      <c r="AJ162" s="1127">
        <v>44334.3</v>
      </c>
      <c r="AK162" s="1128">
        <v>33700</v>
      </c>
      <c r="AL162" s="1061">
        <v>0</v>
      </c>
      <c r="AM162" s="1063">
        <v>1</v>
      </c>
      <c r="AN162" s="1061">
        <v>0</v>
      </c>
      <c r="AO162" s="133">
        <v>1927</v>
      </c>
      <c r="AP162" s="686">
        <v>1916.5</v>
      </c>
      <c r="AQ162" s="1842" t="s">
        <v>1676</v>
      </c>
      <c r="AR162" s="639">
        <v>0.88500000000000001</v>
      </c>
      <c r="AS162" s="639">
        <v>0</v>
      </c>
      <c r="AT162" s="1067">
        <v>0.115</v>
      </c>
      <c r="AU162" s="1121">
        <v>0</v>
      </c>
      <c r="AV162" s="639">
        <v>0</v>
      </c>
      <c r="AW162" s="1129">
        <v>0</v>
      </c>
      <c r="AX162" s="1073">
        <v>0.86</v>
      </c>
    </row>
    <row r="163" spans="1:50" x14ac:dyDescent="0.25">
      <c r="A163" s="1061">
        <v>540180</v>
      </c>
      <c r="B163" s="1803" t="s">
        <v>729</v>
      </c>
      <c r="C163" s="1062" t="s">
        <v>727</v>
      </c>
      <c r="D163" s="1062" t="s">
        <v>107</v>
      </c>
      <c r="E163" s="1063">
        <v>5</v>
      </c>
      <c r="F163" s="1061">
        <v>33</v>
      </c>
      <c r="G163" s="960">
        <v>0.05</v>
      </c>
      <c r="H163" s="952">
        <v>2.2000000000000002</v>
      </c>
      <c r="I163" s="952">
        <v>0.3</v>
      </c>
      <c r="J163" s="954">
        <v>2.4</v>
      </c>
      <c r="K163" s="1061">
        <v>11</v>
      </c>
      <c r="L163" s="1066">
        <v>377880</v>
      </c>
      <c r="M163" s="952">
        <v>7</v>
      </c>
      <c r="N163" s="1066">
        <v>581590</v>
      </c>
      <c r="O163" s="952">
        <v>0</v>
      </c>
      <c r="P163" s="1069">
        <v>0</v>
      </c>
      <c r="Q163" s="1061">
        <v>18</v>
      </c>
      <c r="R163" s="1069">
        <v>959470</v>
      </c>
      <c r="S163" s="1061">
        <v>230</v>
      </c>
      <c r="T163" s="1129">
        <v>0.157</v>
      </c>
      <c r="U163" s="1121">
        <f t="shared" si="10"/>
        <v>7.8260869565217397E-2</v>
      </c>
      <c r="V163" s="952">
        <v>18</v>
      </c>
      <c r="W163" s="952">
        <v>0</v>
      </c>
      <c r="X163" s="952">
        <v>8</v>
      </c>
      <c r="Y163" s="1063">
        <v>7</v>
      </c>
      <c r="Z163" s="1811">
        <v>0.45500000000000002</v>
      </c>
      <c r="AA163" s="960">
        <v>0.61099999999999999</v>
      </c>
      <c r="AB163" s="960">
        <v>0.39400000000000002</v>
      </c>
      <c r="AC163" s="960">
        <f t="shared" si="11"/>
        <v>0.60599999999999998</v>
      </c>
      <c r="AD163" s="1069">
        <v>377880</v>
      </c>
      <c r="AE163" s="1080">
        <v>581590</v>
      </c>
      <c r="AF163" s="1069">
        <v>0</v>
      </c>
      <c r="AG163" s="1069">
        <f t="shared" si="12"/>
        <v>959470</v>
      </c>
      <c r="AH163" s="1200">
        <v>53303.9</v>
      </c>
      <c r="AI163" s="1127">
        <v>35700</v>
      </c>
      <c r="AJ163" s="1127">
        <v>34352.699999999997</v>
      </c>
      <c r="AK163" s="1128">
        <v>31700</v>
      </c>
      <c r="AL163" s="1061">
        <v>0</v>
      </c>
      <c r="AM163" s="1063">
        <v>0</v>
      </c>
      <c r="AN163" s="1061">
        <v>0</v>
      </c>
      <c r="AO163" s="952">
        <v>1972.1</v>
      </c>
      <c r="AP163" s="1063">
        <v>1975</v>
      </c>
      <c r="AQ163" s="1842" t="s">
        <v>1700</v>
      </c>
      <c r="AR163" s="639">
        <v>0.55600000000000005</v>
      </c>
      <c r="AS163" s="639">
        <v>5.6000000000000001E-2</v>
      </c>
      <c r="AT163" s="1201">
        <v>0.33300000000000002</v>
      </c>
      <c r="AU163" s="1121">
        <v>5.6000000000000001E-2</v>
      </c>
      <c r="AV163" s="639">
        <v>0</v>
      </c>
      <c r="AW163" s="1129">
        <v>0</v>
      </c>
      <c r="AX163" s="1073">
        <v>0.64</v>
      </c>
    </row>
    <row r="164" spans="1:50" x14ac:dyDescent="0.25">
      <c r="A164" s="1061">
        <v>540132</v>
      </c>
      <c r="B164" s="1803" t="s">
        <v>730</v>
      </c>
      <c r="C164" s="1062" t="s">
        <v>727</v>
      </c>
      <c r="D164" s="1062" t="s">
        <v>107</v>
      </c>
      <c r="E164" s="1063">
        <v>5</v>
      </c>
      <c r="F164" s="1061">
        <v>21</v>
      </c>
      <c r="G164" s="960">
        <v>0.02</v>
      </c>
      <c r="H164" s="952">
        <v>0.6</v>
      </c>
      <c r="I164" s="952">
        <v>0.5</v>
      </c>
      <c r="J164" s="954">
        <v>1.1000000000000001</v>
      </c>
      <c r="K164" s="1061">
        <v>1</v>
      </c>
      <c r="L164" s="1066">
        <v>17000</v>
      </c>
      <c r="M164" s="952">
        <v>0</v>
      </c>
      <c r="N164" s="1066">
        <v>0</v>
      </c>
      <c r="O164" s="952">
        <v>0</v>
      </c>
      <c r="P164" s="1069">
        <v>0</v>
      </c>
      <c r="Q164" s="1061">
        <v>1</v>
      </c>
      <c r="R164" s="1069">
        <v>17000</v>
      </c>
      <c r="S164" s="1061">
        <v>963</v>
      </c>
      <c r="T164" s="1129">
        <v>0</v>
      </c>
      <c r="U164" s="1121">
        <f t="shared" si="10"/>
        <v>1.0384215991692627E-3</v>
      </c>
      <c r="V164" s="952">
        <v>1</v>
      </c>
      <c r="W164" s="952">
        <v>0</v>
      </c>
      <c r="X164" s="952">
        <v>1</v>
      </c>
      <c r="Y164" s="1063">
        <v>0</v>
      </c>
      <c r="Z164" s="1811">
        <v>1</v>
      </c>
      <c r="AA164" s="149">
        <v>1</v>
      </c>
      <c r="AB164" s="149">
        <v>1</v>
      </c>
      <c r="AC164" s="960">
        <f t="shared" si="11"/>
        <v>0</v>
      </c>
      <c r="AD164" s="1069">
        <v>17000</v>
      </c>
      <c r="AE164" s="1080">
        <v>0</v>
      </c>
      <c r="AF164" s="1069">
        <v>0</v>
      </c>
      <c r="AG164" s="1069">
        <f t="shared" si="12"/>
        <v>17000</v>
      </c>
      <c r="AH164" s="1200">
        <v>17000</v>
      </c>
      <c r="AI164" s="1127">
        <v>17000</v>
      </c>
      <c r="AJ164" s="1127">
        <v>17000</v>
      </c>
      <c r="AK164" s="1128">
        <v>17000</v>
      </c>
      <c r="AL164" s="1061">
        <v>0</v>
      </c>
      <c r="AM164" s="1063">
        <v>0</v>
      </c>
      <c r="AN164" s="1061">
        <v>0</v>
      </c>
      <c r="AO164" s="133">
        <v>0</v>
      </c>
      <c r="AP164" s="686">
        <v>0</v>
      </c>
      <c r="AQ164" s="1842" t="s">
        <v>1708</v>
      </c>
      <c r="AR164" s="639">
        <v>1</v>
      </c>
      <c r="AS164" s="639">
        <v>0</v>
      </c>
      <c r="AT164" s="1067">
        <v>0</v>
      </c>
      <c r="AU164" s="1121">
        <v>0</v>
      </c>
      <c r="AV164" s="639">
        <v>0</v>
      </c>
      <c r="AW164" s="1129">
        <v>0</v>
      </c>
      <c r="AX164" s="1073">
        <v>1</v>
      </c>
    </row>
    <row r="165" spans="1:50" x14ac:dyDescent="0.25">
      <c r="A165" s="1061">
        <v>540182</v>
      </c>
      <c r="B165" s="1803" t="s">
        <v>731</v>
      </c>
      <c r="C165" s="1062" t="s">
        <v>727</v>
      </c>
      <c r="D165" s="1062" t="s">
        <v>107</v>
      </c>
      <c r="E165" s="1063">
        <v>5</v>
      </c>
      <c r="F165" s="1061">
        <v>52</v>
      </c>
      <c r="G165" s="960">
        <v>0.03</v>
      </c>
      <c r="H165" s="952">
        <v>2.1</v>
      </c>
      <c r="I165" s="952">
        <v>0</v>
      </c>
      <c r="J165" s="954">
        <v>2.1</v>
      </c>
      <c r="K165" s="1061">
        <v>16</v>
      </c>
      <c r="L165" s="1066">
        <v>983420</v>
      </c>
      <c r="M165" s="952">
        <v>14</v>
      </c>
      <c r="N165" s="1066">
        <v>2148300</v>
      </c>
      <c r="O165" s="952">
        <v>3</v>
      </c>
      <c r="P165" s="1069">
        <v>6341911</v>
      </c>
      <c r="Q165" s="1061">
        <v>33</v>
      </c>
      <c r="R165" s="1069">
        <v>9473631</v>
      </c>
      <c r="S165" s="1061">
        <v>707</v>
      </c>
      <c r="T165" s="1129">
        <v>3.4000000000000002E-2</v>
      </c>
      <c r="U165" s="1121">
        <f t="shared" si="10"/>
        <v>4.6676096181046678E-2</v>
      </c>
      <c r="V165" s="952">
        <v>33</v>
      </c>
      <c r="W165" s="952">
        <v>0</v>
      </c>
      <c r="X165" s="952">
        <v>8</v>
      </c>
      <c r="Y165" s="1063">
        <v>8</v>
      </c>
      <c r="Z165" s="1068">
        <v>6.3E-2</v>
      </c>
      <c r="AA165" s="960">
        <v>0.48499999999999999</v>
      </c>
      <c r="AB165" s="960">
        <v>0.104</v>
      </c>
      <c r="AC165" s="149">
        <f t="shared" si="11"/>
        <v>0.89600000000000002</v>
      </c>
      <c r="AD165" s="1069">
        <v>983420</v>
      </c>
      <c r="AE165" s="1080">
        <v>2148300</v>
      </c>
      <c r="AF165" s="1069">
        <v>6341911</v>
      </c>
      <c r="AG165" s="1069">
        <f t="shared" si="12"/>
        <v>9473631</v>
      </c>
      <c r="AH165" s="452">
        <v>108551</v>
      </c>
      <c r="AI165" s="134">
        <v>67550</v>
      </c>
      <c r="AJ165" s="134">
        <v>61463.8</v>
      </c>
      <c r="AK165" s="979">
        <v>67550</v>
      </c>
      <c r="AL165" s="1061">
        <v>0</v>
      </c>
      <c r="AM165" s="1063">
        <v>2</v>
      </c>
      <c r="AN165" s="1061">
        <v>0</v>
      </c>
      <c r="AO165" s="952">
        <v>1953.8</v>
      </c>
      <c r="AP165" s="1063">
        <v>1963</v>
      </c>
      <c r="AQ165" s="1842" t="s">
        <v>1709</v>
      </c>
      <c r="AR165" s="639">
        <v>0.78100000000000003</v>
      </c>
      <c r="AS165" s="639">
        <v>6.3E-2</v>
      </c>
      <c r="AT165" s="1067">
        <v>0.156</v>
      </c>
      <c r="AU165" s="1121">
        <v>0</v>
      </c>
      <c r="AV165" s="639">
        <v>0</v>
      </c>
      <c r="AW165" s="1129">
        <v>0</v>
      </c>
      <c r="AX165" s="1073">
        <v>1</v>
      </c>
    </row>
    <row r="166" spans="1:50" x14ac:dyDescent="0.25">
      <c r="A166" s="1061">
        <v>540263</v>
      </c>
      <c r="B166" s="1803" t="s">
        <v>732</v>
      </c>
      <c r="C166" s="1062" t="s">
        <v>727</v>
      </c>
      <c r="D166" s="1062" t="s">
        <v>107</v>
      </c>
      <c r="E166" s="1063">
        <v>5</v>
      </c>
      <c r="F166" s="1061">
        <v>16</v>
      </c>
      <c r="G166" s="960">
        <v>0.1</v>
      </c>
      <c r="H166" s="952">
        <v>0.5</v>
      </c>
      <c r="I166" s="952">
        <v>0.3</v>
      </c>
      <c r="J166" s="954">
        <v>0.8</v>
      </c>
      <c r="K166" s="1061">
        <v>13</v>
      </c>
      <c r="L166" s="1066">
        <v>444020</v>
      </c>
      <c r="M166" s="952">
        <v>1</v>
      </c>
      <c r="N166" s="1066">
        <v>39100</v>
      </c>
      <c r="O166" s="952">
        <v>1</v>
      </c>
      <c r="P166" s="1069">
        <v>153020</v>
      </c>
      <c r="Q166" s="1061">
        <v>15</v>
      </c>
      <c r="R166" s="1069">
        <v>636140</v>
      </c>
      <c r="S166" s="1061">
        <v>83</v>
      </c>
      <c r="T166" s="1129">
        <v>0.22900000000000001</v>
      </c>
      <c r="U166" s="1121">
        <f t="shared" si="10"/>
        <v>0.18072289156626506</v>
      </c>
      <c r="V166" s="952">
        <v>15</v>
      </c>
      <c r="W166" s="952">
        <v>0</v>
      </c>
      <c r="X166" s="952">
        <v>5</v>
      </c>
      <c r="Y166" s="1063">
        <v>7</v>
      </c>
      <c r="Z166" s="1811">
        <v>0.38500000000000001</v>
      </c>
      <c r="AA166" s="960">
        <v>0.86699999999999999</v>
      </c>
      <c r="AB166" s="960">
        <v>0.69799999999999995</v>
      </c>
      <c r="AC166" s="960">
        <f t="shared" si="11"/>
        <v>0.30200000000000005</v>
      </c>
      <c r="AD166" s="1069">
        <v>444020</v>
      </c>
      <c r="AE166" s="1080">
        <v>39100</v>
      </c>
      <c r="AF166" s="1069">
        <v>153020</v>
      </c>
      <c r="AG166" s="1069">
        <f t="shared" si="12"/>
        <v>636140</v>
      </c>
      <c r="AH166" s="1200">
        <v>42409.3</v>
      </c>
      <c r="AI166" s="1127">
        <v>39100</v>
      </c>
      <c r="AJ166" s="1127">
        <v>34155.4</v>
      </c>
      <c r="AK166" s="1128">
        <v>32600</v>
      </c>
      <c r="AL166" s="1061">
        <v>0</v>
      </c>
      <c r="AM166" s="1063">
        <v>1</v>
      </c>
      <c r="AN166" s="1061">
        <v>0</v>
      </c>
      <c r="AO166" s="952">
        <v>1941.2</v>
      </c>
      <c r="AP166" s="1063">
        <v>1950</v>
      </c>
      <c r="AQ166" s="1061" t="s">
        <v>1710</v>
      </c>
      <c r="AR166" s="639">
        <v>0.8</v>
      </c>
      <c r="AS166" s="639">
        <v>0.13300000000000001</v>
      </c>
      <c r="AT166" s="1067">
        <v>6.7000000000000004E-2</v>
      </c>
      <c r="AU166" s="1121">
        <v>0</v>
      </c>
      <c r="AV166" s="639">
        <v>0</v>
      </c>
      <c r="AW166" s="1129">
        <v>0</v>
      </c>
      <c r="AX166" s="1073">
        <v>0.92</v>
      </c>
    </row>
    <row r="167" spans="1:50" x14ac:dyDescent="0.25">
      <c r="A167" s="1037">
        <v>540224</v>
      </c>
      <c r="B167" s="1804" t="s">
        <v>733</v>
      </c>
      <c r="C167" s="1038" t="s">
        <v>727</v>
      </c>
      <c r="D167" s="1038" t="s">
        <v>170</v>
      </c>
      <c r="E167" s="1039">
        <v>5</v>
      </c>
      <c r="F167" s="1040">
        <v>7943</v>
      </c>
      <c r="G167" s="715">
        <v>0.03</v>
      </c>
      <c r="H167" s="1041">
        <v>257.8</v>
      </c>
      <c r="I167" s="1041">
        <v>64.3</v>
      </c>
      <c r="J167" s="1189">
        <v>322.10000000000002</v>
      </c>
      <c r="K167" s="1037">
        <v>364</v>
      </c>
      <c r="L167" s="1043">
        <v>14914647</v>
      </c>
      <c r="M167" s="921">
        <v>25</v>
      </c>
      <c r="N167" s="1043">
        <v>1404960</v>
      </c>
      <c r="O167" s="921">
        <v>7</v>
      </c>
      <c r="P167" s="1044">
        <v>945180</v>
      </c>
      <c r="Q167" s="1037">
        <v>396</v>
      </c>
      <c r="R167" s="1044">
        <v>17264787</v>
      </c>
      <c r="S167" s="1037">
        <v>4748</v>
      </c>
      <c r="T167" s="1055">
        <v>7.9000000000000001E-2</v>
      </c>
      <c r="U167" s="1060">
        <f t="shared" si="10"/>
        <v>8.3403538331929233E-2</v>
      </c>
      <c r="V167" s="921">
        <v>396</v>
      </c>
      <c r="W167" s="921">
        <v>0</v>
      </c>
      <c r="X167" s="180">
        <v>139</v>
      </c>
      <c r="Y167" s="1039">
        <v>109</v>
      </c>
      <c r="Z167" s="1111">
        <v>0.28399999999999997</v>
      </c>
      <c r="AA167" s="260">
        <v>0.91900000000000004</v>
      </c>
      <c r="AB167" s="1050">
        <v>0.86399999999999999</v>
      </c>
      <c r="AC167" s="1050">
        <f t="shared" si="11"/>
        <v>0.13600000000000001</v>
      </c>
      <c r="AD167" s="1044">
        <v>14914647</v>
      </c>
      <c r="AE167" s="1051">
        <v>1404960</v>
      </c>
      <c r="AF167" s="1044">
        <v>945180</v>
      </c>
      <c r="AG167" s="1044">
        <f t="shared" si="12"/>
        <v>17264787</v>
      </c>
      <c r="AH167" s="1191">
        <v>43597.9</v>
      </c>
      <c r="AI167" s="1113">
        <v>29800</v>
      </c>
      <c r="AJ167" s="1113">
        <v>40974.300000000003</v>
      </c>
      <c r="AK167" s="1114">
        <v>29450</v>
      </c>
      <c r="AL167" s="1053">
        <v>1</v>
      </c>
      <c r="AM167" s="1039">
        <v>7</v>
      </c>
      <c r="AN167" s="1053">
        <v>0</v>
      </c>
      <c r="AO167" s="921">
        <v>1952.6</v>
      </c>
      <c r="AP167" s="1039">
        <v>1960</v>
      </c>
      <c r="AQ167" s="1037" t="s">
        <v>1711</v>
      </c>
      <c r="AR167" s="439">
        <v>0.75800000000000001</v>
      </c>
      <c r="AS167" s="439">
        <v>7.2999999999999995E-2</v>
      </c>
      <c r="AT167" s="1046">
        <v>0.152</v>
      </c>
      <c r="AU167" s="1060">
        <v>1.7999999999999999E-2</v>
      </c>
      <c r="AV167" s="439">
        <v>1.4999999999999999E-2</v>
      </c>
      <c r="AW167" s="1055">
        <v>0</v>
      </c>
      <c r="AX167" s="1056">
        <v>0.93</v>
      </c>
    </row>
    <row r="168" spans="1:50" x14ac:dyDescent="0.25">
      <c r="A168" s="941"/>
      <c r="B168" s="1805"/>
      <c r="C168" s="1020" t="s">
        <v>727</v>
      </c>
      <c r="D168" s="1020" t="s">
        <v>45</v>
      </c>
      <c r="E168" s="1021">
        <v>5</v>
      </c>
      <c r="F168" s="941"/>
      <c r="G168" s="938"/>
      <c r="H168" s="1022">
        <v>264.10000000000002</v>
      </c>
      <c r="I168" s="1022">
        <v>65.7</v>
      </c>
      <c r="J168" s="1186">
        <v>331</v>
      </c>
      <c r="K168" s="941">
        <v>442</v>
      </c>
      <c r="L168" s="1024">
        <v>18002027</v>
      </c>
      <c r="M168" s="938">
        <v>52</v>
      </c>
      <c r="N168" s="1024">
        <v>4364850</v>
      </c>
      <c r="O168" s="938">
        <v>12</v>
      </c>
      <c r="P168" s="1025">
        <v>7478171</v>
      </c>
      <c r="Q168" s="941">
        <v>506</v>
      </c>
      <c r="R168" s="1025">
        <v>29845048</v>
      </c>
      <c r="S168" s="941">
        <v>6968</v>
      </c>
      <c r="T168" s="1035">
        <v>7.0999999999999994E-2</v>
      </c>
      <c r="U168" s="1079">
        <f t="shared" si="10"/>
        <v>7.2617680826636055E-2</v>
      </c>
      <c r="V168" s="938">
        <v>506</v>
      </c>
      <c r="W168" s="1022">
        <v>0</v>
      </c>
      <c r="X168" s="217">
        <v>168</v>
      </c>
      <c r="Y168" s="1021">
        <v>135</v>
      </c>
      <c r="Z168" s="1135">
        <v>0.28199999999999997</v>
      </c>
      <c r="AA168" s="1031">
        <v>0.874</v>
      </c>
      <c r="AB168" s="1136">
        <v>0.60299999999999998</v>
      </c>
      <c r="AC168" s="1136">
        <f t="shared" si="11"/>
        <v>0.39700000000000002</v>
      </c>
      <c r="AD168" s="1025">
        <v>18002027</v>
      </c>
      <c r="AE168" s="1032">
        <v>4364850</v>
      </c>
      <c r="AF168" s="1025">
        <v>7478171</v>
      </c>
      <c r="AG168" s="1025">
        <f t="shared" si="12"/>
        <v>29845048</v>
      </c>
      <c r="AH168" s="1187">
        <v>47217.9</v>
      </c>
      <c r="AI168" s="1138">
        <v>31500</v>
      </c>
      <c r="AJ168" s="1138">
        <v>47352.6</v>
      </c>
      <c r="AK168" s="1139">
        <v>36000</v>
      </c>
      <c r="AL168" s="1057">
        <v>1</v>
      </c>
      <c r="AM168" s="406">
        <v>12</v>
      </c>
      <c r="AN168" s="1057">
        <v>0</v>
      </c>
      <c r="AO168" s="938">
        <v>1950.9</v>
      </c>
      <c r="AP168" s="1021">
        <v>1960</v>
      </c>
      <c r="AQ168" s="941"/>
      <c r="AR168" s="508">
        <v>0.76400000000000001</v>
      </c>
      <c r="AS168" s="508">
        <v>6.7000000000000004E-2</v>
      </c>
      <c r="AT168" s="1027">
        <v>0.152</v>
      </c>
      <c r="AU168" s="1079">
        <v>1.6E-2</v>
      </c>
      <c r="AV168" s="508">
        <v>1.2E-2</v>
      </c>
      <c r="AW168" s="1035">
        <v>0</v>
      </c>
      <c r="AX168" s="1036">
        <v>0.92</v>
      </c>
    </row>
    <row r="169" spans="1:50" x14ac:dyDescent="0.25">
      <c r="A169" s="1061">
        <v>540184</v>
      </c>
      <c r="B169" s="1803" t="s">
        <v>734</v>
      </c>
      <c r="C169" s="1062" t="s">
        <v>735</v>
      </c>
      <c r="D169" s="1062" t="s">
        <v>107</v>
      </c>
      <c r="E169" s="1063">
        <v>5</v>
      </c>
      <c r="F169" s="1061">
        <v>60</v>
      </c>
      <c r="G169" s="149">
        <v>0.48</v>
      </c>
      <c r="H169" s="952">
        <v>0</v>
      </c>
      <c r="I169" s="952">
        <v>0</v>
      </c>
      <c r="J169" s="954">
        <v>0.8</v>
      </c>
      <c r="K169" s="1061">
        <v>23</v>
      </c>
      <c r="L169" s="1066">
        <v>1008600</v>
      </c>
      <c r="M169" s="952">
        <v>3</v>
      </c>
      <c r="N169" s="1066">
        <v>71200</v>
      </c>
      <c r="O169" s="952">
        <v>3</v>
      </c>
      <c r="P169" s="1069">
        <v>337770</v>
      </c>
      <c r="Q169" s="1061">
        <v>29</v>
      </c>
      <c r="R169" s="1069">
        <v>1417570</v>
      </c>
      <c r="S169" s="1061">
        <v>86</v>
      </c>
      <c r="T169" s="1129">
        <v>0.29099999999999998</v>
      </c>
      <c r="U169" s="1121">
        <f t="shared" si="10"/>
        <v>0.33720930232558138</v>
      </c>
      <c r="V169" s="952">
        <v>29</v>
      </c>
      <c r="W169" s="952">
        <v>0</v>
      </c>
      <c r="X169" s="952">
        <v>1</v>
      </c>
      <c r="Y169" s="1063">
        <v>9</v>
      </c>
      <c r="Z169" s="1068">
        <v>0</v>
      </c>
      <c r="AA169" s="960">
        <v>0.79300000000000004</v>
      </c>
      <c r="AB169" s="960">
        <v>0.71099999999999997</v>
      </c>
      <c r="AC169" s="960">
        <f t="shared" si="11"/>
        <v>0.28900000000000003</v>
      </c>
      <c r="AD169" s="1069">
        <v>1008600</v>
      </c>
      <c r="AE169" s="1080">
        <v>71200</v>
      </c>
      <c r="AF169" s="1069">
        <v>337770</v>
      </c>
      <c r="AG169" s="1069">
        <f t="shared" si="12"/>
        <v>1417570</v>
      </c>
      <c r="AH169" s="1200">
        <v>48881.7</v>
      </c>
      <c r="AI169" s="134">
        <v>45400</v>
      </c>
      <c r="AJ169" s="1127">
        <v>43852.2</v>
      </c>
      <c r="AK169" s="1128">
        <v>45400</v>
      </c>
      <c r="AL169" s="1061">
        <v>1</v>
      </c>
      <c r="AM169" s="1063">
        <v>1</v>
      </c>
      <c r="AN169" s="1061">
        <v>0</v>
      </c>
      <c r="AO169" s="133">
        <v>1935.4</v>
      </c>
      <c r="AP169" s="686">
        <v>1920</v>
      </c>
      <c r="AQ169" s="1061" t="s">
        <v>1712</v>
      </c>
      <c r="AR169" s="639">
        <v>0.79300000000000004</v>
      </c>
      <c r="AS169" s="639">
        <v>0</v>
      </c>
      <c r="AT169" s="1067">
        <v>0.17199999999999999</v>
      </c>
      <c r="AU169" s="1121">
        <v>3.4000000000000002E-2</v>
      </c>
      <c r="AV169" s="639">
        <v>0</v>
      </c>
      <c r="AW169" s="1129">
        <v>3.4000000000000002E-2</v>
      </c>
      <c r="AX169" s="1073">
        <v>0.74</v>
      </c>
    </row>
    <row r="170" spans="1:50" x14ac:dyDescent="0.25">
      <c r="A170" s="1037">
        <v>540183</v>
      </c>
      <c r="B170" s="1804" t="s">
        <v>736</v>
      </c>
      <c r="C170" s="1038" t="s">
        <v>735</v>
      </c>
      <c r="D170" s="1038" t="s">
        <v>170</v>
      </c>
      <c r="E170" s="1039">
        <v>5</v>
      </c>
      <c r="F170" s="1040">
        <v>6894</v>
      </c>
      <c r="G170" s="715">
        <v>0.02</v>
      </c>
      <c r="H170" s="1041">
        <v>207.8</v>
      </c>
      <c r="I170" s="1041">
        <v>90.6</v>
      </c>
      <c r="J170" s="1189">
        <v>299.8</v>
      </c>
      <c r="K170" s="1037">
        <v>773</v>
      </c>
      <c r="L170" s="1043">
        <v>45192260</v>
      </c>
      <c r="M170" s="921">
        <v>30</v>
      </c>
      <c r="N170" s="1043">
        <v>4530810</v>
      </c>
      <c r="O170" s="921">
        <v>26</v>
      </c>
      <c r="P170" s="1044">
        <v>21546830</v>
      </c>
      <c r="Q170" s="1037">
        <v>829</v>
      </c>
      <c r="R170" s="1044">
        <v>71269900</v>
      </c>
      <c r="S170" s="1037">
        <v>6871</v>
      </c>
      <c r="T170" s="1055">
        <v>0.10299999999999999</v>
      </c>
      <c r="U170" s="1060">
        <f t="shared" si="10"/>
        <v>0.12065201571823607</v>
      </c>
      <c r="V170" s="921">
        <v>829</v>
      </c>
      <c r="W170" s="921">
        <v>1</v>
      </c>
      <c r="X170" s="180">
        <v>214</v>
      </c>
      <c r="Y170" s="1039">
        <v>297</v>
      </c>
      <c r="Z170" s="1111">
        <v>0.20899999999999999</v>
      </c>
      <c r="AA170" s="260">
        <v>0.93200000000000005</v>
      </c>
      <c r="AB170" s="1050">
        <v>0.63</v>
      </c>
      <c r="AC170" s="1050">
        <f t="shared" si="11"/>
        <v>0.37</v>
      </c>
      <c r="AD170" s="1044">
        <v>45192260</v>
      </c>
      <c r="AE170" s="1051">
        <v>4530810</v>
      </c>
      <c r="AF170" s="1044">
        <v>21546830</v>
      </c>
      <c r="AG170" s="1044">
        <f t="shared" si="12"/>
        <v>71269900</v>
      </c>
      <c r="AH170" s="1191">
        <v>80174.3</v>
      </c>
      <c r="AI170" s="978">
        <v>53630</v>
      </c>
      <c r="AJ170" s="1113">
        <v>58463.5</v>
      </c>
      <c r="AK170" s="1198">
        <v>53300</v>
      </c>
      <c r="AL170" s="1053">
        <v>2</v>
      </c>
      <c r="AM170" s="934">
        <v>24</v>
      </c>
      <c r="AN170" s="1053">
        <v>0</v>
      </c>
      <c r="AO170" s="921">
        <v>1965.6</v>
      </c>
      <c r="AP170" s="1039">
        <v>1975</v>
      </c>
      <c r="AQ170" s="1037" t="s">
        <v>1710</v>
      </c>
      <c r="AR170" s="439">
        <v>0.57199999999999995</v>
      </c>
      <c r="AS170" s="439">
        <v>0.104</v>
      </c>
      <c r="AT170" s="1193">
        <v>0.27600000000000002</v>
      </c>
      <c r="AU170" s="1060">
        <v>4.8000000000000001E-2</v>
      </c>
      <c r="AV170" s="439">
        <v>2.3E-2</v>
      </c>
      <c r="AW170" s="1055">
        <v>1.2E-2</v>
      </c>
      <c r="AX170" s="1056">
        <v>0.85</v>
      </c>
    </row>
    <row r="171" spans="1:50" x14ac:dyDescent="0.25">
      <c r="A171" s="1061">
        <v>540185</v>
      </c>
      <c r="B171" s="1803" t="s">
        <v>737</v>
      </c>
      <c r="C171" s="1062" t="s">
        <v>735</v>
      </c>
      <c r="D171" s="1062" t="s">
        <v>107</v>
      </c>
      <c r="E171" s="1063">
        <v>5</v>
      </c>
      <c r="F171" s="1061">
        <v>85</v>
      </c>
      <c r="G171" s="960">
        <v>0.1</v>
      </c>
      <c r="H171" s="952">
        <v>0.7</v>
      </c>
      <c r="I171" s="952">
        <v>0.1</v>
      </c>
      <c r="J171" s="954">
        <v>3.7</v>
      </c>
      <c r="K171" s="1061">
        <v>172</v>
      </c>
      <c r="L171" s="1066">
        <v>7679000</v>
      </c>
      <c r="M171" s="952">
        <v>38</v>
      </c>
      <c r="N171" s="1066">
        <v>10818090</v>
      </c>
      <c r="O171" s="952">
        <v>10</v>
      </c>
      <c r="P171" s="1069">
        <v>14183840</v>
      </c>
      <c r="Q171" s="1061">
        <v>220</v>
      </c>
      <c r="R171" s="1069">
        <v>32680930</v>
      </c>
      <c r="S171" s="1061">
        <v>1243</v>
      </c>
      <c r="T171" s="1129">
        <v>0.17799999999999999</v>
      </c>
      <c r="U171" s="1121">
        <f t="shared" si="10"/>
        <v>0.17699115044247787</v>
      </c>
      <c r="V171" s="952">
        <v>220</v>
      </c>
      <c r="W171" s="952">
        <v>75</v>
      </c>
      <c r="X171" s="952">
        <v>8</v>
      </c>
      <c r="Y171" s="1063">
        <v>31</v>
      </c>
      <c r="Z171" s="1068">
        <v>1.2E-2</v>
      </c>
      <c r="AA171" s="960">
        <v>0.78200000000000003</v>
      </c>
      <c r="AB171" s="960">
        <v>0.23499999999999999</v>
      </c>
      <c r="AC171" s="149">
        <f t="shared" si="11"/>
        <v>0.76500000000000001</v>
      </c>
      <c r="AD171" s="1069">
        <v>7679000</v>
      </c>
      <c r="AE171" s="1080">
        <v>10818090</v>
      </c>
      <c r="AF171" s="1069">
        <v>14183840</v>
      </c>
      <c r="AG171" s="1069">
        <f t="shared" si="12"/>
        <v>32680930</v>
      </c>
      <c r="AH171" s="452">
        <v>148549.70000000001</v>
      </c>
      <c r="AI171" s="134">
        <v>44200</v>
      </c>
      <c r="AJ171" s="1127">
        <v>44645.3</v>
      </c>
      <c r="AK171" s="1128">
        <v>40350</v>
      </c>
      <c r="AL171" s="1061">
        <v>3</v>
      </c>
      <c r="AM171" s="1063">
        <v>7</v>
      </c>
      <c r="AN171" s="1061">
        <v>1</v>
      </c>
      <c r="AO171" s="952">
        <v>1942.2</v>
      </c>
      <c r="AP171" s="1063">
        <v>1945</v>
      </c>
      <c r="AQ171" s="1061" t="s">
        <v>1675</v>
      </c>
      <c r="AR171" s="639">
        <v>0.85</v>
      </c>
      <c r="AS171" s="639">
        <v>0</v>
      </c>
      <c r="AT171" s="1067">
        <v>0.14499999999999999</v>
      </c>
      <c r="AU171" s="1121">
        <v>5.0000000000000001E-3</v>
      </c>
      <c r="AV171" s="639">
        <v>0</v>
      </c>
      <c r="AW171" s="1129">
        <v>5.0000000000000001E-3</v>
      </c>
      <c r="AX171" s="1073">
        <v>0.56000000000000005</v>
      </c>
    </row>
    <row r="172" spans="1:50" x14ac:dyDescent="0.25">
      <c r="A172" s="941"/>
      <c r="B172" s="1805"/>
      <c r="C172" s="1020" t="s">
        <v>735</v>
      </c>
      <c r="D172" s="1020" t="s">
        <v>45</v>
      </c>
      <c r="E172" s="1021">
        <v>5</v>
      </c>
      <c r="F172" s="941"/>
      <c r="G172" s="938"/>
      <c r="H172" s="1022">
        <v>208.5</v>
      </c>
      <c r="I172" s="1022">
        <v>90.7</v>
      </c>
      <c r="J172" s="1186">
        <v>304.3</v>
      </c>
      <c r="K172" s="941">
        <v>968</v>
      </c>
      <c r="L172" s="1024">
        <v>53879860</v>
      </c>
      <c r="M172" s="938">
        <v>71</v>
      </c>
      <c r="N172" s="1024">
        <v>15420100</v>
      </c>
      <c r="O172" s="938">
        <v>39</v>
      </c>
      <c r="P172" s="1025">
        <v>36068440</v>
      </c>
      <c r="Q172" s="941">
        <v>1078</v>
      </c>
      <c r="R172" s="1025">
        <v>105368400</v>
      </c>
      <c r="S172" s="941">
        <v>8200</v>
      </c>
      <c r="T172" s="1035">
        <v>0.11600000000000001</v>
      </c>
      <c r="U172" s="1079">
        <f t="shared" si="10"/>
        <v>0.13146341463414635</v>
      </c>
      <c r="V172" s="256">
        <v>1078</v>
      </c>
      <c r="W172" s="938">
        <v>76</v>
      </c>
      <c r="X172" s="217">
        <v>223</v>
      </c>
      <c r="Y172" s="1021">
        <v>337</v>
      </c>
      <c r="Z172" s="1135">
        <v>0.17</v>
      </c>
      <c r="AA172" s="1031">
        <v>0.89800000000000002</v>
      </c>
      <c r="AB172" s="1136">
        <v>0.51</v>
      </c>
      <c r="AC172" s="1136">
        <f t="shared" si="11"/>
        <v>0.49</v>
      </c>
      <c r="AD172" s="1025">
        <v>53879860</v>
      </c>
      <c r="AE172" s="1032">
        <v>15420100</v>
      </c>
      <c r="AF172" s="1025">
        <v>36068440</v>
      </c>
      <c r="AG172" s="1025">
        <f t="shared" si="12"/>
        <v>105368400</v>
      </c>
      <c r="AH172" s="1187">
        <v>93286.6</v>
      </c>
      <c r="AI172" s="551">
        <v>49405</v>
      </c>
      <c r="AJ172" s="551">
        <v>63575.1</v>
      </c>
      <c r="AK172" s="1195">
        <v>55500</v>
      </c>
      <c r="AL172" s="204">
        <v>6</v>
      </c>
      <c r="AM172" s="406">
        <v>32</v>
      </c>
      <c r="AN172" s="1057">
        <v>1</v>
      </c>
      <c r="AO172" s="938">
        <v>1959.6</v>
      </c>
      <c r="AP172" s="1021">
        <v>1969</v>
      </c>
      <c r="AQ172" s="1188"/>
      <c r="AR172" s="508">
        <v>0.63500000000000001</v>
      </c>
      <c r="AS172" s="508">
        <v>0.08</v>
      </c>
      <c r="AT172" s="1027">
        <v>0.247</v>
      </c>
      <c r="AU172" s="1079">
        <v>3.9E-2</v>
      </c>
      <c r="AV172" s="508">
        <v>1.7999999999999999E-2</v>
      </c>
      <c r="AW172" s="1035">
        <v>1.0999999999999999E-2</v>
      </c>
      <c r="AX172" s="1036">
        <v>0.79</v>
      </c>
    </row>
    <row r="173" spans="1:50" x14ac:dyDescent="0.25">
      <c r="A173" s="1061">
        <v>540259</v>
      </c>
      <c r="B173" s="1803" t="s">
        <v>738</v>
      </c>
      <c r="C173" s="1062" t="s">
        <v>739</v>
      </c>
      <c r="D173" s="1062" t="s">
        <v>107</v>
      </c>
      <c r="E173" s="1063">
        <v>5</v>
      </c>
      <c r="F173" s="1061">
        <v>36</v>
      </c>
      <c r="G173" s="149">
        <v>0.55000000000000004</v>
      </c>
      <c r="H173" s="952">
        <v>0</v>
      </c>
      <c r="I173" s="952">
        <v>0</v>
      </c>
      <c r="J173" s="954">
        <v>0.3</v>
      </c>
      <c r="K173" s="1061">
        <v>51</v>
      </c>
      <c r="L173" s="1066">
        <v>1587413</v>
      </c>
      <c r="M173" s="952">
        <v>4</v>
      </c>
      <c r="N173" s="1066">
        <v>139820</v>
      </c>
      <c r="O173" s="952">
        <v>2</v>
      </c>
      <c r="P173" s="1069">
        <v>174160</v>
      </c>
      <c r="Q173" s="1061">
        <v>57</v>
      </c>
      <c r="R173" s="1069">
        <v>1901393</v>
      </c>
      <c r="S173" s="1061">
        <v>84</v>
      </c>
      <c r="T173" s="1129">
        <v>0.75</v>
      </c>
      <c r="U173" s="1121">
        <f t="shared" si="10"/>
        <v>0.6785714285714286</v>
      </c>
      <c r="V173" s="952">
        <v>57</v>
      </c>
      <c r="W173" s="952">
        <v>0</v>
      </c>
      <c r="X173" s="952">
        <v>3</v>
      </c>
      <c r="Y173" s="1063">
        <v>0</v>
      </c>
      <c r="Z173" s="1811">
        <v>0.33300000000000002</v>
      </c>
      <c r="AA173" s="960">
        <v>0.89500000000000002</v>
      </c>
      <c r="AB173" s="960">
        <v>0.83499999999999996</v>
      </c>
      <c r="AC173" s="960">
        <f t="shared" si="11"/>
        <v>0.16500000000000004</v>
      </c>
      <c r="AD173" s="1069">
        <v>1587413</v>
      </c>
      <c r="AE173" s="1080">
        <v>139820</v>
      </c>
      <c r="AF173" s="1069">
        <v>174160</v>
      </c>
      <c r="AG173" s="1069">
        <f t="shared" si="12"/>
        <v>1901393</v>
      </c>
      <c r="AH173" s="1200">
        <v>33357.800000000003</v>
      </c>
      <c r="AI173" s="1127">
        <v>29090</v>
      </c>
      <c r="AJ173" s="1127">
        <v>31125.7</v>
      </c>
      <c r="AK173" s="1128">
        <v>28050</v>
      </c>
      <c r="AL173" s="1061">
        <v>0</v>
      </c>
      <c r="AM173" s="1063">
        <v>4</v>
      </c>
      <c r="AN173" s="1061">
        <v>0</v>
      </c>
      <c r="AO173" s="133">
        <v>1935.5</v>
      </c>
      <c r="AP173" s="686">
        <v>1939</v>
      </c>
      <c r="AQ173" s="1061" t="s">
        <v>1713</v>
      </c>
      <c r="AR173" s="639">
        <v>0.754</v>
      </c>
      <c r="AS173" s="639">
        <v>0</v>
      </c>
      <c r="AT173" s="1067">
        <v>7.0000000000000007E-2</v>
      </c>
      <c r="AU173" s="1202">
        <v>0.17499999999999999</v>
      </c>
      <c r="AV173" s="392">
        <v>0.105</v>
      </c>
      <c r="AW173" s="1129">
        <v>1.7999999999999999E-2</v>
      </c>
      <c r="AX173" s="1073">
        <v>0.67</v>
      </c>
    </row>
    <row r="174" spans="1:50" x14ac:dyDescent="0.25">
      <c r="A174" s="1061">
        <v>540195</v>
      </c>
      <c r="B174" s="1803" t="s">
        <v>740</v>
      </c>
      <c r="C174" s="1062" t="s">
        <v>739</v>
      </c>
      <c r="D174" s="1062" t="s">
        <v>107</v>
      </c>
      <c r="E174" s="1063">
        <v>5</v>
      </c>
      <c r="F174" s="1061">
        <v>14</v>
      </c>
      <c r="G174" s="960">
        <v>0.06</v>
      </c>
      <c r="H174" s="952">
        <v>0</v>
      </c>
      <c r="I174" s="952">
        <v>0.1</v>
      </c>
      <c r="J174" s="954">
        <v>1.3</v>
      </c>
      <c r="K174" s="1061">
        <v>2</v>
      </c>
      <c r="L174" s="1066">
        <v>82440</v>
      </c>
      <c r="M174" s="952">
        <v>0</v>
      </c>
      <c r="N174" s="1066">
        <v>0</v>
      </c>
      <c r="O174" s="952">
        <v>1</v>
      </c>
      <c r="P174" s="1069">
        <v>2500000</v>
      </c>
      <c r="Q174" s="1061">
        <v>3</v>
      </c>
      <c r="R174" s="1069">
        <v>2582440</v>
      </c>
      <c r="S174" s="1061">
        <v>386</v>
      </c>
      <c r="T174" s="1129">
        <v>3.0000000000000001E-3</v>
      </c>
      <c r="U174" s="1121">
        <f t="shared" si="10"/>
        <v>7.7720207253886009E-3</v>
      </c>
      <c r="V174" s="952">
        <v>2</v>
      </c>
      <c r="W174" s="952">
        <v>0</v>
      </c>
      <c r="X174" s="952">
        <v>0</v>
      </c>
      <c r="Y174" s="1063">
        <v>1</v>
      </c>
      <c r="Z174" s="1811">
        <v>0.5</v>
      </c>
      <c r="AA174" s="960">
        <v>0.66666666666666663</v>
      </c>
      <c r="AB174" s="960">
        <v>3.1923297346695301E-2</v>
      </c>
      <c r="AC174" s="149">
        <f t="shared" si="11"/>
        <v>0.9680767026533047</v>
      </c>
      <c r="AD174" s="1069">
        <v>82440</v>
      </c>
      <c r="AE174" s="1080">
        <v>0</v>
      </c>
      <c r="AF174" s="1069">
        <v>2500000</v>
      </c>
      <c r="AG174" s="1069">
        <f t="shared" si="12"/>
        <v>2582440</v>
      </c>
      <c r="AH174" s="1200">
        <v>41220</v>
      </c>
      <c r="AI174" s="134">
        <v>41220</v>
      </c>
      <c r="AJ174" s="1127">
        <v>41220</v>
      </c>
      <c r="AK174" s="1128">
        <v>41220</v>
      </c>
      <c r="AL174" s="1061">
        <v>0</v>
      </c>
      <c r="AM174" s="1063">
        <v>0</v>
      </c>
      <c r="AN174" s="1061">
        <v>0</v>
      </c>
      <c r="AO174" s="952">
        <v>1979</v>
      </c>
      <c r="AP174" s="1063">
        <v>1979</v>
      </c>
      <c r="AQ174" s="1061" t="s">
        <v>1713</v>
      </c>
      <c r="AR174" s="639">
        <v>0.5</v>
      </c>
      <c r="AS174" s="639">
        <v>0</v>
      </c>
      <c r="AT174" s="1067">
        <v>0</v>
      </c>
      <c r="AU174" s="1202">
        <v>0.5</v>
      </c>
      <c r="AV174" s="392">
        <v>0.5</v>
      </c>
      <c r="AW174" s="1129">
        <v>0</v>
      </c>
      <c r="AX174" s="1073">
        <v>0.5</v>
      </c>
    </row>
    <row r="175" spans="1:50" x14ac:dyDescent="0.25">
      <c r="A175" s="1061">
        <v>540196</v>
      </c>
      <c r="B175" s="1803" t="s">
        <v>741</v>
      </c>
      <c r="C175" s="1062" t="s">
        <v>739</v>
      </c>
      <c r="D175" s="1062" t="s">
        <v>247</v>
      </c>
      <c r="E175" s="1063">
        <v>5</v>
      </c>
      <c r="F175" s="1061">
        <v>35</v>
      </c>
      <c r="G175" s="960">
        <v>0.12</v>
      </c>
      <c r="H175" s="952">
        <v>0</v>
      </c>
      <c r="I175" s="952">
        <v>0</v>
      </c>
      <c r="J175" s="954">
        <v>0.3</v>
      </c>
      <c r="K175" s="1061">
        <v>2</v>
      </c>
      <c r="L175" s="1066">
        <v>92920</v>
      </c>
      <c r="M175" s="952">
        <v>1</v>
      </c>
      <c r="N175" s="1066">
        <v>121800</v>
      </c>
      <c r="O175" s="952">
        <v>0</v>
      </c>
      <c r="P175" s="1069">
        <v>0</v>
      </c>
      <c r="Q175" s="1061">
        <v>3</v>
      </c>
      <c r="R175" s="1069">
        <v>214720</v>
      </c>
      <c r="S175" s="1061">
        <v>785</v>
      </c>
      <c r="T175" s="1129">
        <v>0</v>
      </c>
      <c r="U175" s="1121">
        <f t="shared" si="10"/>
        <v>3.821656050955414E-3</v>
      </c>
      <c r="V175" s="952">
        <v>3</v>
      </c>
      <c r="W175" s="952">
        <v>0</v>
      </c>
      <c r="X175" s="952">
        <v>0</v>
      </c>
      <c r="Y175" s="1063">
        <v>3</v>
      </c>
      <c r="Z175" s="1199">
        <v>0.5</v>
      </c>
      <c r="AA175" s="960">
        <v>0.66700000000000004</v>
      </c>
      <c r="AB175" s="960">
        <v>0.433</v>
      </c>
      <c r="AC175" s="960">
        <f t="shared" si="11"/>
        <v>0.56699999999999995</v>
      </c>
      <c r="AD175" s="1069">
        <v>92920</v>
      </c>
      <c r="AE175" s="1080">
        <v>121800</v>
      </c>
      <c r="AF175" s="1069">
        <v>0</v>
      </c>
      <c r="AG175" s="1069">
        <f t="shared" si="12"/>
        <v>214720</v>
      </c>
      <c r="AH175" s="1200">
        <v>71573.3</v>
      </c>
      <c r="AI175" s="134">
        <v>72500</v>
      </c>
      <c r="AJ175" s="1127">
        <v>46460</v>
      </c>
      <c r="AK175" s="1128">
        <v>46460</v>
      </c>
      <c r="AL175" s="1061">
        <v>0</v>
      </c>
      <c r="AM175" s="1063">
        <v>0</v>
      </c>
      <c r="AN175" s="1061">
        <v>0</v>
      </c>
      <c r="AO175" s="952">
        <v>1986</v>
      </c>
      <c r="AP175" s="1063">
        <v>1986</v>
      </c>
      <c r="AQ175" s="1061" t="s">
        <v>1714</v>
      </c>
      <c r="AR175" s="639">
        <v>0.33300000000000002</v>
      </c>
      <c r="AS175" s="639">
        <v>0</v>
      </c>
      <c r="AT175" s="1201">
        <v>0.33300000000000002</v>
      </c>
      <c r="AU175" s="1202">
        <v>0.33300000000000002</v>
      </c>
      <c r="AV175" s="392">
        <v>0.33300000000000002</v>
      </c>
      <c r="AW175" s="1129">
        <v>0</v>
      </c>
      <c r="AX175" s="1073">
        <v>1</v>
      </c>
    </row>
    <row r="176" spans="1:50" x14ac:dyDescent="0.25">
      <c r="A176" s="1061">
        <v>540197</v>
      </c>
      <c r="B176" s="1803" t="s">
        <v>742</v>
      </c>
      <c r="C176" s="1062" t="s">
        <v>739</v>
      </c>
      <c r="D176" s="1062" t="s">
        <v>107</v>
      </c>
      <c r="E176" s="1063">
        <v>5</v>
      </c>
      <c r="F176" s="1061">
        <v>50</v>
      </c>
      <c r="G176" s="960">
        <v>0.15</v>
      </c>
      <c r="H176" s="952">
        <v>0</v>
      </c>
      <c r="I176" s="952">
        <v>0</v>
      </c>
      <c r="J176" s="954">
        <v>0.5</v>
      </c>
      <c r="K176" s="1061">
        <v>76</v>
      </c>
      <c r="L176" s="1066">
        <v>4540130</v>
      </c>
      <c r="M176" s="952">
        <v>7</v>
      </c>
      <c r="N176" s="1066">
        <v>2665460</v>
      </c>
      <c r="O176" s="952">
        <v>3</v>
      </c>
      <c r="P176" s="1069">
        <v>1438656</v>
      </c>
      <c r="Q176" s="1061">
        <v>86</v>
      </c>
      <c r="R176" s="1069">
        <v>8644246</v>
      </c>
      <c r="S176" s="1061">
        <v>763</v>
      </c>
      <c r="T176" s="1129">
        <v>0.111</v>
      </c>
      <c r="U176" s="1121">
        <f t="shared" si="10"/>
        <v>0.1127129750982962</v>
      </c>
      <c r="V176" s="952">
        <v>85</v>
      </c>
      <c r="W176" s="952">
        <v>6</v>
      </c>
      <c r="X176" s="952">
        <v>4</v>
      </c>
      <c r="Y176" s="1063">
        <v>3</v>
      </c>
      <c r="Z176" s="1068">
        <v>9.2999999999999999E-2</v>
      </c>
      <c r="AA176" s="960">
        <v>0.88372093023255816</v>
      </c>
      <c r="AB176" s="960">
        <v>0.52521989772155953</v>
      </c>
      <c r="AC176" s="960">
        <f t="shared" si="11"/>
        <v>0.47478010227844047</v>
      </c>
      <c r="AD176" s="1069">
        <v>4540130</v>
      </c>
      <c r="AE176" s="1080">
        <v>2665460</v>
      </c>
      <c r="AF176" s="1069">
        <v>1438656</v>
      </c>
      <c r="AG176" s="1069">
        <f t="shared" si="12"/>
        <v>8644246</v>
      </c>
      <c r="AH176" s="1200">
        <v>96691.1</v>
      </c>
      <c r="AI176" s="134">
        <v>47200</v>
      </c>
      <c r="AJ176" s="1127">
        <v>59738.6</v>
      </c>
      <c r="AK176" s="1128">
        <v>47800</v>
      </c>
      <c r="AL176" s="1061">
        <v>1</v>
      </c>
      <c r="AM176" s="1063">
        <v>4</v>
      </c>
      <c r="AN176" s="453">
        <v>38</v>
      </c>
      <c r="AO176" s="133">
        <v>1933.1</v>
      </c>
      <c r="AP176" s="686">
        <v>1920</v>
      </c>
      <c r="AQ176" s="1061" t="s">
        <v>1713</v>
      </c>
      <c r="AR176" s="639">
        <v>0.71799999999999997</v>
      </c>
      <c r="AS176" s="639">
        <v>0</v>
      </c>
      <c r="AT176" s="1067">
        <v>0.14099999999999999</v>
      </c>
      <c r="AU176" s="1202">
        <v>0.14099999999999999</v>
      </c>
      <c r="AV176" s="639">
        <v>4.7E-2</v>
      </c>
      <c r="AW176" s="1129">
        <v>4.7E-2</v>
      </c>
      <c r="AX176" s="1073">
        <v>0.63</v>
      </c>
    </row>
    <row r="177" spans="1:50" x14ac:dyDescent="0.25">
      <c r="A177" s="1037">
        <v>540277</v>
      </c>
      <c r="B177" s="1804" t="s">
        <v>743</v>
      </c>
      <c r="C177" s="1038" t="s">
        <v>739</v>
      </c>
      <c r="D177" s="1038" t="s">
        <v>170</v>
      </c>
      <c r="E177" s="1039">
        <v>5</v>
      </c>
      <c r="F177" s="1040">
        <v>7778</v>
      </c>
      <c r="G177" s="715">
        <v>0.05</v>
      </c>
      <c r="H177" s="1041">
        <v>114.6</v>
      </c>
      <c r="I177" s="1041">
        <v>52.6</v>
      </c>
      <c r="J177" s="1189">
        <v>197</v>
      </c>
      <c r="K177" s="1037">
        <v>639</v>
      </c>
      <c r="L177" s="1043">
        <v>28215571</v>
      </c>
      <c r="M177" s="921">
        <v>17</v>
      </c>
      <c r="N177" s="1043">
        <v>2303850</v>
      </c>
      <c r="O177" s="921">
        <v>15</v>
      </c>
      <c r="P177" s="1044">
        <v>13811320</v>
      </c>
      <c r="Q177" s="1037">
        <v>671</v>
      </c>
      <c r="R177" s="1044">
        <v>44330741</v>
      </c>
      <c r="S177" s="1037">
        <v>3846</v>
      </c>
      <c r="T177" s="1055">
        <v>0.187</v>
      </c>
      <c r="U177" s="1060">
        <f t="shared" si="10"/>
        <v>0.17446697867914718</v>
      </c>
      <c r="V177" s="921">
        <v>671</v>
      </c>
      <c r="W177" s="1041">
        <v>4</v>
      </c>
      <c r="X177" s="1041">
        <v>74</v>
      </c>
      <c r="Y177" s="1039">
        <v>260</v>
      </c>
      <c r="Z177" s="1111">
        <v>0.25900000000000001</v>
      </c>
      <c r="AA177" s="260">
        <v>0.95199999999999996</v>
      </c>
      <c r="AB177" s="1050">
        <v>0.63600000000000001</v>
      </c>
      <c r="AC177" s="1050">
        <f t="shared" si="11"/>
        <v>0.36399999999999999</v>
      </c>
      <c r="AD177" s="1044">
        <v>28215571</v>
      </c>
      <c r="AE177" s="1051">
        <v>2303850</v>
      </c>
      <c r="AF177" s="1044">
        <v>13811320</v>
      </c>
      <c r="AG177" s="1044">
        <f t="shared" si="12"/>
        <v>44330741</v>
      </c>
      <c r="AH177" s="1191">
        <v>55906.6</v>
      </c>
      <c r="AI177" s="1113">
        <v>32700</v>
      </c>
      <c r="AJ177" s="1113">
        <v>44155.8</v>
      </c>
      <c r="AK177" s="1114">
        <v>31600</v>
      </c>
      <c r="AL177" s="1053">
        <v>2</v>
      </c>
      <c r="AM177" s="934">
        <v>12</v>
      </c>
      <c r="AN177" s="1053">
        <v>0</v>
      </c>
      <c r="AO177" s="921">
        <v>1951.8</v>
      </c>
      <c r="AP177" s="1039">
        <v>1960</v>
      </c>
      <c r="AQ177" s="1037" t="s">
        <v>1713</v>
      </c>
      <c r="AR177" s="439">
        <v>0.69099999999999995</v>
      </c>
      <c r="AS177" s="439">
        <v>1.2999999999999999E-2</v>
      </c>
      <c r="AT177" s="1046">
        <v>0.14799999999999999</v>
      </c>
      <c r="AU177" s="936">
        <v>0.14799999999999999</v>
      </c>
      <c r="AV177" s="552">
        <v>0.10299999999999999</v>
      </c>
      <c r="AW177" s="1055">
        <v>7.0000000000000001E-3</v>
      </c>
      <c r="AX177" s="1056">
        <v>0.81</v>
      </c>
    </row>
    <row r="178" spans="1:50" x14ac:dyDescent="0.25">
      <c r="A178" s="941"/>
      <c r="B178" s="1805"/>
      <c r="C178" s="1020" t="s">
        <v>739</v>
      </c>
      <c r="D178" s="1020" t="s">
        <v>45</v>
      </c>
      <c r="E178" s="1021">
        <v>5</v>
      </c>
      <c r="F178" s="941"/>
      <c r="G178" s="938"/>
      <c r="H178" s="1022">
        <v>114.6</v>
      </c>
      <c r="I178" s="1022">
        <v>52.8</v>
      </c>
      <c r="J178" s="1186">
        <v>199.3</v>
      </c>
      <c r="K178" s="941">
        <v>770</v>
      </c>
      <c r="L178" s="1024">
        <v>34518474</v>
      </c>
      <c r="M178" s="938">
        <v>29</v>
      </c>
      <c r="N178" s="1024">
        <v>5230930</v>
      </c>
      <c r="O178" s="938">
        <v>19</v>
      </c>
      <c r="P178" s="1025">
        <v>14998636</v>
      </c>
      <c r="Q178" s="941">
        <v>818</v>
      </c>
      <c r="R178" s="1025">
        <v>54748040</v>
      </c>
      <c r="S178" s="941">
        <v>5864</v>
      </c>
      <c r="T178" s="1035">
        <v>0.14799999999999999</v>
      </c>
      <c r="U178" s="1079">
        <f t="shared" si="10"/>
        <v>0.13949522510231924</v>
      </c>
      <c r="V178" s="938">
        <v>818</v>
      </c>
      <c r="W178" s="1022">
        <v>10</v>
      </c>
      <c r="X178" s="1022">
        <v>81</v>
      </c>
      <c r="Y178" s="1021">
        <v>267</v>
      </c>
      <c r="Z178" s="1135">
        <v>0.249</v>
      </c>
      <c r="AA178" s="341">
        <v>0.94099999999999995</v>
      </c>
      <c r="AB178" s="1136">
        <v>0.63</v>
      </c>
      <c r="AC178" s="1136">
        <f t="shared" si="11"/>
        <v>0.37</v>
      </c>
      <c r="AD178" s="1025">
        <v>34518474</v>
      </c>
      <c r="AE178" s="1032">
        <v>5230930</v>
      </c>
      <c r="AF178" s="1025">
        <v>14998636</v>
      </c>
      <c r="AG178" s="1025">
        <f t="shared" si="12"/>
        <v>54748040</v>
      </c>
      <c r="AH178" s="1187">
        <v>58598.2</v>
      </c>
      <c r="AI178" s="1138">
        <v>33900</v>
      </c>
      <c r="AJ178" s="1138">
        <v>51345.2</v>
      </c>
      <c r="AK178" s="1139">
        <v>41000</v>
      </c>
      <c r="AL178" s="1057">
        <v>3</v>
      </c>
      <c r="AM178" s="406">
        <v>20</v>
      </c>
      <c r="AN178" s="204">
        <v>38</v>
      </c>
      <c r="AO178" s="938">
        <v>1948.9</v>
      </c>
      <c r="AP178" s="1021">
        <v>1955.5</v>
      </c>
      <c r="AQ178" s="1188"/>
      <c r="AR178" s="508">
        <v>0.69599999999999995</v>
      </c>
      <c r="AS178" s="508">
        <v>1.0999999999999999E-2</v>
      </c>
      <c r="AT178" s="1027">
        <v>0.14199999999999999</v>
      </c>
      <c r="AU178" s="948">
        <v>0.151</v>
      </c>
      <c r="AV178" s="508">
        <v>9.9000000000000005E-2</v>
      </c>
      <c r="AW178" s="1035">
        <v>1.2E-2</v>
      </c>
      <c r="AX178" s="1036">
        <v>0.78</v>
      </c>
    </row>
    <row r="179" spans="1:50" x14ac:dyDescent="0.25">
      <c r="A179" s="1061">
        <v>540212</v>
      </c>
      <c r="B179" s="1803" t="s">
        <v>744</v>
      </c>
      <c r="C179" s="1062" t="s">
        <v>745</v>
      </c>
      <c r="D179" s="1062" t="s">
        <v>107</v>
      </c>
      <c r="E179" s="1063">
        <v>5</v>
      </c>
      <c r="F179" s="1061">
        <v>147</v>
      </c>
      <c r="G179" s="149">
        <v>0.43</v>
      </c>
      <c r="H179" s="952">
        <v>0</v>
      </c>
      <c r="I179" s="952">
        <v>0</v>
      </c>
      <c r="J179" s="954">
        <v>1.7</v>
      </c>
      <c r="K179" s="1061">
        <v>51</v>
      </c>
      <c r="L179" s="1066">
        <v>2789540</v>
      </c>
      <c r="M179" s="952">
        <v>12</v>
      </c>
      <c r="N179" s="1066">
        <v>1666400</v>
      </c>
      <c r="O179" s="952">
        <v>3</v>
      </c>
      <c r="P179" s="1069">
        <v>7324000</v>
      </c>
      <c r="Q179" s="1061">
        <v>66</v>
      </c>
      <c r="R179" s="1069">
        <v>11779940</v>
      </c>
      <c r="S179" s="1061">
        <v>479</v>
      </c>
      <c r="T179" s="1129">
        <v>0.121</v>
      </c>
      <c r="U179" s="1121">
        <f t="shared" si="10"/>
        <v>0.13778705636743216</v>
      </c>
      <c r="V179" s="952">
        <v>66</v>
      </c>
      <c r="W179" s="952">
        <v>0</v>
      </c>
      <c r="X179" s="952">
        <v>0</v>
      </c>
      <c r="Y179" s="1063">
        <v>28</v>
      </c>
      <c r="Z179" s="1068">
        <v>0.20399999999999999</v>
      </c>
      <c r="AA179" s="960">
        <v>0.77300000000000002</v>
      </c>
      <c r="AB179" s="960">
        <v>0.23699999999999999</v>
      </c>
      <c r="AC179" s="149">
        <f t="shared" si="11"/>
        <v>0.76300000000000001</v>
      </c>
      <c r="AD179" s="1069">
        <v>2789540</v>
      </c>
      <c r="AE179" s="1080">
        <v>1666400</v>
      </c>
      <c r="AF179" s="1069">
        <v>7324000</v>
      </c>
      <c r="AG179" s="1069">
        <f t="shared" si="12"/>
        <v>11779940</v>
      </c>
      <c r="AH179" s="452">
        <v>178483.9</v>
      </c>
      <c r="AI179" s="1127">
        <v>37750</v>
      </c>
      <c r="AJ179" s="1127">
        <v>54696.9</v>
      </c>
      <c r="AK179" s="1128">
        <v>33000</v>
      </c>
      <c r="AL179" s="1061">
        <v>2</v>
      </c>
      <c r="AM179" s="1063">
        <v>0</v>
      </c>
      <c r="AN179" s="1061">
        <v>0</v>
      </c>
      <c r="AO179" s="952">
        <v>1968.8</v>
      </c>
      <c r="AP179" s="1063">
        <v>1977</v>
      </c>
      <c r="AQ179" s="1061" t="s">
        <v>1715</v>
      </c>
      <c r="AR179" s="639">
        <v>0.80300000000000005</v>
      </c>
      <c r="AS179" s="639">
        <v>0</v>
      </c>
      <c r="AT179" s="1067">
        <v>0.152</v>
      </c>
      <c r="AU179" s="1121">
        <v>4.4999999999999998E-2</v>
      </c>
      <c r="AV179" s="639">
        <v>1.4999999999999999E-2</v>
      </c>
      <c r="AW179" s="1129">
        <v>0</v>
      </c>
      <c r="AX179" s="1073">
        <v>0.73</v>
      </c>
    </row>
    <row r="180" spans="1:50" x14ac:dyDescent="0.25">
      <c r="A180" s="1037">
        <v>540211</v>
      </c>
      <c r="B180" s="1804" t="s">
        <v>746</v>
      </c>
      <c r="C180" s="1038" t="s">
        <v>745</v>
      </c>
      <c r="D180" s="1038" t="s">
        <v>170</v>
      </c>
      <c r="E180" s="1039">
        <v>5</v>
      </c>
      <c r="F180" s="1040">
        <v>8144</v>
      </c>
      <c r="G180" s="715">
        <v>0.05</v>
      </c>
      <c r="H180" s="1041">
        <v>170.8</v>
      </c>
      <c r="I180" s="1041">
        <v>0</v>
      </c>
      <c r="J180" s="1189">
        <v>171.5</v>
      </c>
      <c r="K180" s="1037">
        <v>439</v>
      </c>
      <c r="L180" s="1043">
        <v>15071860</v>
      </c>
      <c r="M180" s="921">
        <v>6</v>
      </c>
      <c r="N180" s="1043">
        <v>970125</v>
      </c>
      <c r="O180" s="921">
        <v>11</v>
      </c>
      <c r="P180" s="1044">
        <v>1268940</v>
      </c>
      <c r="Q180" s="1037">
        <v>456</v>
      </c>
      <c r="R180" s="1044">
        <v>17310925</v>
      </c>
      <c r="S180" s="1037">
        <v>3206</v>
      </c>
      <c r="T180" s="1055">
        <v>0.14599999999999999</v>
      </c>
      <c r="U180" s="1060">
        <f t="shared" si="10"/>
        <v>0.14223331253898938</v>
      </c>
      <c r="V180" s="921">
        <v>456</v>
      </c>
      <c r="W180" s="921">
        <v>0</v>
      </c>
      <c r="X180" s="1041">
        <v>0</v>
      </c>
      <c r="Y180" s="1039">
        <v>25</v>
      </c>
      <c r="Z180" s="1203">
        <v>0.26200000000000001</v>
      </c>
      <c r="AA180" s="260">
        <v>0.96299999999999997</v>
      </c>
      <c r="AB180" s="1050">
        <v>0.871</v>
      </c>
      <c r="AC180" s="1050">
        <f t="shared" si="11"/>
        <v>0.129</v>
      </c>
      <c r="AD180" s="1044">
        <v>15071860</v>
      </c>
      <c r="AE180" s="1051">
        <v>970125</v>
      </c>
      <c r="AF180" s="1044">
        <v>1268940</v>
      </c>
      <c r="AG180" s="1044">
        <f t="shared" si="12"/>
        <v>17310925</v>
      </c>
      <c r="AH180" s="1191">
        <v>37962.6</v>
      </c>
      <c r="AI180" s="1113">
        <v>23600</v>
      </c>
      <c r="AJ180" s="1113">
        <v>34332.300000000003</v>
      </c>
      <c r="AK180" s="1114">
        <v>22600</v>
      </c>
      <c r="AL180" s="1053">
        <v>0</v>
      </c>
      <c r="AM180" s="1039">
        <v>10</v>
      </c>
      <c r="AN180" s="1053">
        <v>0</v>
      </c>
      <c r="AO180" s="921">
        <v>1968.2</v>
      </c>
      <c r="AP180" s="1039">
        <v>1973</v>
      </c>
      <c r="AQ180" s="1037" t="s">
        <v>1642</v>
      </c>
      <c r="AR180" s="439">
        <v>0.65100000000000002</v>
      </c>
      <c r="AS180" s="439">
        <v>0</v>
      </c>
      <c r="AT180" s="1193">
        <v>0.29599999999999999</v>
      </c>
      <c r="AU180" s="1060">
        <v>5.2999999999999999E-2</v>
      </c>
      <c r="AV180" s="439">
        <v>2.4E-2</v>
      </c>
      <c r="AW180" s="1055">
        <v>7.0000000000000001E-3</v>
      </c>
      <c r="AX180" s="1056">
        <v>0.89</v>
      </c>
    </row>
    <row r="181" spans="1:50" x14ac:dyDescent="0.25">
      <c r="A181" s="941"/>
      <c r="B181" s="1805"/>
      <c r="C181" s="1020" t="s">
        <v>745</v>
      </c>
      <c r="D181" s="1020" t="s">
        <v>45</v>
      </c>
      <c r="E181" s="1021">
        <v>5</v>
      </c>
      <c r="F181" s="941"/>
      <c r="G181" s="938"/>
      <c r="H181" s="1022">
        <v>170.8</v>
      </c>
      <c r="I181" s="1022">
        <v>0</v>
      </c>
      <c r="J181" s="1186">
        <v>173.3</v>
      </c>
      <c r="K181" s="941">
        <v>490</v>
      </c>
      <c r="L181" s="1024">
        <v>17861400</v>
      </c>
      <c r="M181" s="938">
        <v>18</v>
      </c>
      <c r="N181" s="1024">
        <v>2636525</v>
      </c>
      <c r="O181" s="938">
        <v>14</v>
      </c>
      <c r="P181" s="1025">
        <v>8592940</v>
      </c>
      <c r="Q181" s="941">
        <v>522</v>
      </c>
      <c r="R181" s="1025">
        <v>29090865</v>
      </c>
      <c r="S181" s="941">
        <v>3685</v>
      </c>
      <c r="T181" s="1035">
        <v>0.14299999999999999</v>
      </c>
      <c r="U181" s="1079">
        <f t="shared" si="10"/>
        <v>0.14165535956580733</v>
      </c>
      <c r="V181" s="938">
        <v>522</v>
      </c>
      <c r="W181" s="1022">
        <v>0</v>
      </c>
      <c r="X181" s="1022">
        <v>0</v>
      </c>
      <c r="Y181" s="1021">
        <v>53</v>
      </c>
      <c r="Z181" s="1135">
        <v>0.25600000000000001</v>
      </c>
      <c r="AA181" s="341">
        <v>0.93899999999999995</v>
      </c>
      <c r="AB181" s="1136">
        <v>0.61399999999999999</v>
      </c>
      <c r="AC181" s="1136">
        <f t="shared" si="11"/>
        <v>0.38600000000000001</v>
      </c>
      <c r="AD181" s="1025">
        <v>17861400</v>
      </c>
      <c r="AE181" s="1032">
        <v>2636525</v>
      </c>
      <c r="AF181" s="1025">
        <v>8592940</v>
      </c>
      <c r="AG181" s="1025">
        <f t="shared" si="12"/>
        <v>29090865</v>
      </c>
      <c r="AH181" s="1187">
        <v>55729.599999999999</v>
      </c>
      <c r="AI181" s="1138">
        <v>25060</v>
      </c>
      <c r="AJ181" s="1138">
        <v>42434</v>
      </c>
      <c r="AK181" s="1139">
        <v>30700</v>
      </c>
      <c r="AL181" s="1057">
        <v>2</v>
      </c>
      <c r="AM181" s="1021">
        <v>10</v>
      </c>
      <c r="AN181" s="1057">
        <v>0</v>
      </c>
      <c r="AO181" s="938">
        <v>1968.3</v>
      </c>
      <c r="AP181" s="1021">
        <v>1974</v>
      </c>
      <c r="AQ181" s="1188"/>
      <c r="AR181" s="508">
        <v>0.67</v>
      </c>
      <c r="AS181" s="508">
        <v>0</v>
      </c>
      <c r="AT181" s="1196">
        <v>0.27800000000000002</v>
      </c>
      <c r="AU181" s="1079">
        <v>5.1999999999999998E-2</v>
      </c>
      <c r="AV181" s="508">
        <v>2.3E-2</v>
      </c>
      <c r="AW181" s="1035">
        <v>6.0000000000000001E-3</v>
      </c>
      <c r="AX181" s="1036">
        <v>0.87</v>
      </c>
    </row>
    <row r="182" spans="1:50" x14ac:dyDescent="0.25">
      <c r="A182" s="1061">
        <v>540214</v>
      </c>
      <c r="B182" s="1803" t="s">
        <v>747</v>
      </c>
      <c r="C182" s="1062" t="s">
        <v>748</v>
      </c>
      <c r="D182" s="1062" t="s">
        <v>107</v>
      </c>
      <c r="E182" s="1063">
        <v>5</v>
      </c>
      <c r="F182" s="1061">
        <v>939</v>
      </c>
      <c r="G182" s="960">
        <v>0.12</v>
      </c>
      <c r="H182" s="952">
        <v>2</v>
      </c>
      <c r="I182" s="952">
        <v>0.5</v>
      </c>
      <c r="J182" s="954">
        <v>15.8</v>
      </c>
      <c r="K182" s="1061">
        <v>240</v>
      </c>
      <c r="L182" s="1066">
        <v>19488650</v>
      </c>
      <c r="M182" s="952">
        <v>63</v>
      </c>
      <c r="N182" s="1066">
        <v>55685378</v>
      </c>
      <c r="O182" s="952">
        <v>3</v>
      </c>
      <c r="P182" s="1069">
        <v>70326300</v>
      </c>
      <c r="Q182" s="1065">
        <v>306</v>
      </c>
      <c r="R182" s="1066">
        <v>145500328</v>
      </c>
      <c r="S182" s="1061">
        <v>15740</v>
      </c>
      <c r="T182" s="1129">
        <v>1.7000000000000001E-2</v>
      </c>
      <c r="U182" s="1121">
        <f t="shared" si="10"/>
        <v>1.9440914866581956E-2</v>
      </c>
      <c r="V182" s="952">
        <v>306</v>
      </c>
      <c r="W182" s="952">
        <v>4</v>
      </c>
      <c r="X182" s="952">
        <v>21</v>
      </c>
      <c r="Y182" s="1063">
        <v>109</v>
      </c>
      <c r="Z182" s="1068">
        <v>0.10299999999999999</v>
      </c>
      <c r="AA182" s="960">
        <v>0.78400000000000003</v>
      </c>
      <c r="AB182" s="960">
        <v>0.13400000000000001</v>
      </c>
      <c r="AC182" s="149">
        <f t="shared" si="11"/>
        <v>0.86599999999999999</v>
      </c>
      <c r="AD182" s="1069">
        <v>19488650</v>
      </c>
      <c r="AE182" s="1080">
        <v>55685378</v>
      </c>
      <c r="AF182" s="1069">
        <v>70326300</v>
      </c>
      <c r="AG182" s="1069">
        <f t="shared" si="12"/>
        <v>145500328</v>
      </c>
      <c r="AH182" s="452">
        <v>250229.8</v>
      </c>
      <c r="AI182" s="134">
        <v>69450</v>
      </c>
      <c r="AJ182" s="134">
        <v>81202.7</v>
      </c>
      <c r="AK182" s="979">
        <v>58650</v>
      </c>
      <c r="AL182" s="1061">
        <v>3</v>
      </c>
      <c r="AM182" s="1063">
        <v>2</v>
      </c>
      <c r="AN182" s="1061">
        <v>0</v>
      </c>
      <c r="AO182" s="952">
        <v>1962.6</v>
      </c>
      <c r="AP182" s="1063">
        <v>1961</v>
      </c>
      <c r="AQ182" s="1061" t="s">
        <v>1716</v>
      </c>
      <c r="AR182" s="639">
        <v>0.755</v>
      </c>
      <c r="AS182" s="639">
        <v>0.01</v>
      </c>
      <c r="AT182" s="1067">
        <v>0.186</v>
      </c>
      <c r="AU182" s="1121">
        <v>4.9000000000000002E-2</v>
      </c>
      <c r="AV182" s="639">
        <v>3.9E-2</v>
      </c>
      <c r="AW182" s="1129">
        <v>0</v>
      </c>
      <c r="AX182" s="1073">
        <v>0.78</v>
      </c>
    </row>
    <row r="183" spans="1:50" x14ac:dyDescent="0.25">
      <c r="A183" s="1061">
        <v>540215</v>
      </c>
      <c r="B183" s="1803" t="s">
        <v>749</v>
      </c>
      <c r="C183" s="1062" t="s">
        <v>748</v>
      </c>
      <c r="D183" s="1062" t="s">
        <v>107</v>
      </c>
      <c r="E183" s="1063">
        <v>5</v>
      </c>
      <c r="F183" s="1061">
        <v>224</v>
      </c>
      <c r="G183" s="960">
        <v>0.09</v>
      </c>
      <c r="H183" s="952">
        <v>1.2</v>
      </c>
      <c r="I183" s="952">
        <v>0</v>
      </c>
      <c r="J183" s="954">
        <v>3.4</v>
      </c>
      <c r="K183" s="1061">
        <v>271</v>
      </c>
      <c r="L183" s="1066">
        <v>21886570</v>
      </c>
      <c r="M183" s="952">
        <v>43</v>
      </c>
      <c r="N183" s="1066">
        <v>56303980</v>
      </c>
      <c r="O183" s="952">
        <v>2</v>
      </c>
      <c r="P183" s="1069">
        <v>785300</v>
      </c>
      <c r="Q183" s="1065">
        <v>316</v>
      </c>
      <c r="R183" s="1066">
        <v>78975850</v>
      </c>
      <c r="S183" s="1061">
        <v>5105</v>
      </c>
      <c r="T183" s="1129">
        <v>7.2999999999999995E-2</v>
      </c>
      <c r="U183" s="1121">
        <f t="shared" si="10"/>
        <v>6.1900097943192949E-2</v>
      </c>
      <c r="V183" s="952">
        <v>316</v>
      </c>
      <c r="W183" s="952">
        <v>55</v>
      </c>
      <c r="X183" s="952">
        <v>5</v>
      </c>
      <c r="Y183" s="1063">
        <v>172</v>
      </c>
      <c r="Z183" s="1068">
        <v>2.1000000000000001E-2</v>
      </c>
      <c r="AA183" s="1843">
        <v>0.85799999999999998</v>
      </c>
      <c r="AB183" s="960">
        <v>0.27700000000000002</v>
      </c>
      <c r="AC183" s="149">
        <f t="shared" si="11"/>
        <v>0.72299999999999998</v>
      </c>
      <c r="AD183" s="1069">
        <v>21886570</v>
      </c>
      <c r="AE183" s="1080">
        <v>56303980</v>
      </c>
      <c r="AF183" s="1069">
        <v>785300</v>
      </c>
      <c r="AG183" s="1069">
        <f t="shared" si="12"/>
        <v>78975850</v>
      </c>
      <c r="AH183" s="452">
        <v>249923.6</v>
      </c>
      <c r="AI183" s="134">
        <v>76300</v>
      </c>
      <c r="AJ183" s="134">
        <v>80762.3</v>
      </c>
      <c r="AK183" s="979">
        <v>69100</v>
      </c>
      <c r="AL183" s="1061">
        <v>0</v>
      </c>
      <c r="AM183" s="1063">
        <v>2</v>
      </c>
      <c r="AN183" s="1061">
        <v>0</v>
      </c>
      <c r="AO183" s="952">
        <v>1969.5</v>
      </c>
      <c r="AP183" s="1063">
        <v>1971</v>
      </c>
      <c r="AQ183" s="1061" t="s">
        <v>1685</v>
      </c>
      <c r="AR183" s="639">
        <v>0.75</v>
      </c>
      <c r="AS183" s="639">
        <v>3.0000000000000001E-3</v>
      </c>
      <c r="AT183" s="1067">
        <v>0.218</v>
      </c>
      <c r="AU183" s="1121">
        <v>2.8000000000000001E-2</v>
      </c>
      <c r="AV183" s="639">
        <v>1.6E-2</v>
      </c>
      <c r="AW183" s="1129">
        <v>0</v>
      </c>
      <c r="AX183" s="1073">
        <v>0.77</v>
      </c>
    </row>
    <row r="184" spans="1:50" x14ac:dyDescent="0.25">
      <c r="A184" s="1061">
        <v>540216</v>
      </c>
      <c r="B184" s="1803" t="s">
        <v>750</v>
      </c>
      <c r="C184" s="1062" t="s">
        <v>748</v>
      </c>
      <c r="D184" s="1062" t="s">
        <v>107</v>
      </c>
      <c r="E184" s="1063">
        <v>5</v>
      </c>
      <c r="F184" s="1061">
        <v>146</v>
      </c>
      <c r="G184" s="960">
        <v>0.14000000000000001</v>
      </c>
      <c r="H184" s="952">
        <v>0</v>
      </c>
      <c r="I184" s="952">
        <v>0.1</v>
      </c>
      <c r="J184" s="954">
        <v>2.8</v>
      </c>
      <c r="K184" s="1061">
        <v>58</v>
      </c>
      <c r="L184" s="1066">
        <v>4828420</v>
      </c>
      <c r="M184" s="952">
        <v>39</v>
      </c>
      <c r="N184" s="1066">
        <v>4066930</v>
      </c>
      <c r="O184" s="952">
        <v>2</v>
      </c>
      <c r="P184" s="1069">
        <v>2125000</v>
      </c>
      <c r="Q184" s="1065">
        <v>99</v>
      </c>
      <c r="R184" s="1066">
        <v>11020350</v>
      </c>
      <c r="S184" s="1061">
        <v>1522</v>
      </c>
      <c r="T184" s="1129">
        <v>7.2999999999999995E-2</v>
      </c>
      <c r="U184" s="1121">
        <f t="shared" si="10"/>
        <v>6.5045992115637316E-2</v>
      </c>
      <c r="V184" s="952">
        <v>99</v>
      </c>
      <c r="W184" s="952">
        <v>9</v>
      </c>
      <c r="X184" s="952">
        <v>1</v>
      </c>
      <c r="Y184" s="1063">
        <v>2</v>
      </c>
      <c r="Z184" s="1811">
        <v>0.30199999999999999</v>
      </c>
      <c r="AA184" s="1843">
        <v>0.58599999999999997</v>
      </c>
      <c r="AB184" s="960">
        <v>0.438</v>
      </c>
      <c r="AC184" s="960">
        <f t="shared" si="11"/>
        <v>0.56200000000000006</v>
      </c>
      <c r="AD184" s="1069">
        <v>4828420</v>
      </c>
      <c r="AE184" s="1080">
        <v>4066930</v>
      </c>
      <c r="AF184" s="1069">
        <v>2125000</v>
      </c>
      <c r="AG184" s="1069">
        <f t="shared" si="12"/>
        <v>11020350</v>
      </c>
      <c r="AH184" s="1200">
        <v>91904.5</v>
      </c>
      <c r="AI184" s="134">
        <v>45000</v>
      </c>
      <c r="AJ184" s="134">
        <v>83248.600000000006</v>
      </c>
      <c r="AK184" s="1128">
        <v>30215</v>
      </c>
      <c r="AL184" s="1061">
        <v>0</v>
      </c>
      <c r="AM184" s="1063">
        <v>1</v>
      </c>
      <c r="AN184" s="1061">
        <v>0</v>
      </c>
      <c r="AO184" s="952">
        <v>1960.4</v>
      </c>
      <c r="AP184" s="1063">
        <v>1972</v>
      </c>
      <c r="AQ184" s="1061" t="s">
        <v>1717</v>
      </c>
      <c r="AR184" s="639">
        <v>0.59599999999999997</v>
      </c>
      <c r="AS184" s="639">
        <v>0</v>
      </c>
      <c r="AT184" s="1201">
        <v>0.35399999999999998</v>
      </c>
      <c r="AU184" s="1121">
        <v>5.0999999999999997E-2</v>
      </c>
      <c r="AV184" s="639">
        <v>0.02</v>
      </c>
      <c r="AW184" s="1129">
        <v>0</v>
      </c>
      <c r="AX184" s="1073">
        <v>0.72</v>
      </c>
    </row>
    <row r="185" spans="1:50" x14ac:dyDescent="0.25">
      <c r="A185" s="1037">
        <v>540213</v>
      </c>
      <c r="B185" s="1804" t="s">
        <v>751</v>
      </c>
      <c r="C185" s="1038" t="s">
        <v>748</v>
      </c>
      <c r="D185" s="1038" t="s">
        <v>170</v>
      </c>
      <c r="E185" s="1039">
        <v>5</v>
      </c>
      <c r="F185" s="1040">
        <v>14388</v>
      </c>
      <c r="G185" s="715">
        <v>0.06</v>
      </c>
      <c r="H185" s="1041">
        <v>216.4</v>
      </c>
      <c r="I185" s="1041">
        <v>10.7</v>
      </c>
      <c r="J185" s="1189">
        <v>400.7</v>
      </c>
      <c r="K185" s="1037">
        <v>1402</v>
      </c>
      <c r="L185" s="1043">
        <v>109746477</v>
      </c>
      <c r="M185" s="921">
        <v>129</v>
      </c>
      <c r="N185" s="1043">
        <v>22817633</v>
      </c>
      <c r="O185" s="921">
        <v>31</v>
      </c>
      <c r="P185" s="1044">
        <v>18941733</v>
      </c>
      <c r="Q185" s="1045">
        <v>1562</v>
      </c>
      <c r="R185" s="1043">
        <v>151505843</v>
      </c>
      <c r="S185" s="1037">
        <v>21389</v>
      </c>
      <c r="T185" s="1055">
        <v>8.5000000000000006E-2</v>
      </c>
      <c r="U185" s="1060">
        <f t="shared" si="10"/>
        <v>7.3028192061339939E-2</v>
      </c>
      <c r="V185" s="458">
        <v>1562</v>
      </c>
      <c r="W185" s="1041">
        <v>51</v>
      </c>
      <c r="X185" s="1041">
        <v>23</v>
      </c>
      <c r="Y185" s="1039">
        <v>267</v>
      </c>
      <c r="Z185" s="1190">
        <v>0.32200000000000001</v>
      </c>
      <c r="AA185" s="1204">
        <v>0.89700000000000002</v>
      </c>
      <c r="AB185" s="1050">
        <v>0.72399999999999998</v>
      </c>
      <c r="AC185" s="1050">
        <f t="shared" si="11"/>
        <v>0.27600000000000002</v>
      </c>
      <c r="AD185" s="1044">
        <v>109746477</v>
      </c>
      <c r="AE185" s="1051">
        <v>22817633</v>
      </c>
      <c r="AF185" s="1044">
        <v>18941733</v>
      </c>
      <c r="AG185" s="1044">
        <f t="shared" si="12"/>
        <v>151505843</v>
      </c>
      <c r="AH185" s="1191">
        <v>87821.9</v>
      </c>
      <c r="AI185" s="978">
        <v>59500</v>
      </c>
      <c r="AJ185" s="978">
        <v>77533.8</v>
      </c>
      <c r="AK185" s="1198">
        <v>54800</v>
      </c>
      <c r="AL185" s="1053">
        <v>4</v>
      </c>
      <c r="AM185" s="934">
        <v>19</v>
      </c>
      <c r="AN185" s="1053">
        <v>1</v>
      </c>
      <c r="AO185" s="921">
        <v>1972.7</v>
      </c>
      <c r="AP185" s="1039">
        <v>1979</v>
      </c>
      <c r="AQ185" s="1037" t="s">
        <v>1643</v>
      </c>
      <c r="AR185" s="439">
        <v>0.51900000000000002</v>
      </c>
      <c r="AS185" s="439">
        <v>6.0000000000000001E-3</v>
      </c>
      <c r="AT185" s="1193">
        <v>0.38500000000000001</v>
      </c>
      <c r="AU185" s="1060">
        <v>8.8999999999999996E-2</v>
      </c>
      <c r="AV185" s="439">
        <v>8.2000000000000003E-2</v>
      </c>
      <c r="AW185" s="1055">
        <v>2E-3</v>
      </c>
      <c r="AX185" s="1056">
        <v>0.81</v>
      </c>
    </row>
    <row r="186" spans="1:50" ht="15.75" thickBot="1" x14ac:dyDescent="0.3">
      <c r="A186" s="967"/>
      <c r="B186" s="1806"/>
      <c r="C186" s="1081" t="s">
        <v>748</v>
      </c>
      <c r="D186" s="1081" t="s">
        <v>45</v>
      </c>
      <c r="E186" s="1082">
        <v>5</v>
      </c>
      <c r="F186" s="967"/>
      <c r="G186" s="964"/>
      <c r="H186" s="1083">
        <v>220.1</v>
      </c>
      <c r="I186" s="1083">
        <v>11.2</v>
      </c>
      <c r="J186" s="1205">
        <v>423.3</v>
      </c>
      <c r="K186" s="967">
        <v>1971</v>
      </c>
      <c r="L186" s="1085">
        <v>155950117</v>
      </c>
      <c r="M186" s="964">
        <v>274</v>
      </c>
      <c r="N186" s="1085">
        <v>138873921</v>
      </c>
      <c r="O186" s="964">
        <v>38</v>
      </c>
      <c r="P186" s="1086">
        <v>92178333</v>
      </c>
      <c r="Q186" s="1087">
        <v>2283</v>
      </c>
      <c r="R186" s="1085">
        <v>387002371</v>
      </c>
      <c r="S186" s="967">
        <v>44065</v>
      </c>
      <c r="T186" s="1099">
        <v>5.8000000000000003E-2</v>
      </c>
      <c r="U186" s="1098">
        <f t="shared" si="10"/>
        <v>5.1809826392828773E-2</v>
      </c>
      <c r="V186" s="292">
        <v>2283</v>
      </c>
      <c r="W186" s="283">
        <v>119</v>
      </c>
      <c r="X186" s="1083">
        <v>50</v>
      </c>
      <c r="Y186" s="1082">
        <v>550</v>
      </c>
      <c r="Z186" s="1153">
        <v>0.25600000000000001</v>
      </c>
      <c r="AA186" s="1093">
        <v>0.86299999999999999</v>
      </c>
      <c r="AB186" s="1155">
        <v>0.40300000000000002</v>
      </c>
      <c r="AC186" s="1155">
        <f t="shared" si="11"/>
        <v>0.59699999999999998</v>
      </c>
      <c r="AD186" s="985">
        <v>155950117</v>
      </c>
      <c r="AE186" s="1206">
        <v>138873921</v>
      </c>
      <c r="AF186" s="1086">
        <v>92178333</v>
      </c>
      <c r="AG186" s="985">
        <f t="shared" si="12"/>
        <v>387002371</v>
      </c>
      <c r="AH186" s="1207">
        <v>132146.1</v>
      </c>
      <c r="AI186" s="1208">
        <v>63350</v>
      </c>
      <c r="AJ186" s="1208">
        <v>89231.8</v>
      </c>
      <c r="AK186" s="1209">
        <v>74700</v>
      </c>
      <c r="AL186" s="1096">
        <v>7</v>
      </c>
      <c r="AM186" s="975">
        <v>24</v>
      </c>
      <c r="AN186" s="1210">
        <v>1</v>
      </c>
      <c r="AO186" s="964">
        <v>1970.3</v>
      </c>
      <c r="AP186" s="1082">
        <v>1975</v>
      </c>
      <c r="AQ186" s="1211"/>
      <c r="AR186" s="521">
        <v>0.58599999999999997</v>
      </c>
      <c r="AS186" s="521">
        <v>6.0000000000000001E-3</v>
      </c>
      <c r="AT186" s="1212">
        <v>0.33400000000000002</v>
      </c>
      <c r="AU186" s="1098">
        <v>7.3999999999999996E-2</v>
      </c>
      <c r="AV186" s="521">
        <v>6.5000000000000002E-2</v>
      </c>
      <c r="AW186" s="1099">
        <v>1E-3</v>
      </c>
      <c r="AX186" s="1100">
        <v>0.8</v>
      </c>
    </row>
    <row r="187" spans="1:50" x14ac:dyDescent="0.25">
      <c r="A187" s="921">
        <v>540024</v>
      </c>
      <c r="B187" s="1804" t="s">
        <v>752</v>
      </c>
      <c r="C187" s="1804" t="s">
        <v>753</v>
      </c>
      <c r="D187" s="1804" t="s">
        <v>170</v>
      </c>
      <c r="E187" s="923">
        <v>6</v>
      </c>
      <c r="F187" s="1213">
        <v>5643</v>
      </c>
      <c r="G187" s="1214">
        <v>2.7569865155400001E-2</v>
      </c>
      <c r="H187" s="1215">
        <v>109.67</v>
      </c>
      <c r="I187" s="1215">
        <v>8.1999999999999993</v>
      </c>
      <c r="J187" s="1216">
        <v>174.19</v>
      </c>
      <c r="K187" s="1217">
        <v>709</v>
      </c>
      <c r="L187" s="1218">
        <v>28145356</v>
      </c>
      <c r="M187" s="1219">
        <v>23</v>
      </c>
      <c r="N187" s="1218">
        <v>4501622</v>
      </c>
      <c r="O187" s="1219">
        <v>31</v>
      </c>
      <c r="P187" s="1220">
        <v>1809940</v>
      </c>
      <c r="Q187" s="1217">
        <v>763</v>
      </c>
      <c r="R187" s="1220">
        <v>34456918</v>
      </c>
      <c r="S187" s="1217">
        <v>4276</v>
      </c>
      <c r="T187" s="1221">
        <v>0.18</v>
      </c>
      <c r="U187" s="1222">
        <f t="shared" si="10"/>
        <v>0.1784377923292797</v>
      </c>
      <c r="V187" s="1219">
        <v>763</v>
      </c>
      <c r="W187" s="1219">
        <v>0</v>
      </c>
      <c r="X187" s="1219">
        <v>53</v>
      </c>
      <c r="Y187" s="1223">
        <v>407</v>
      </c>
      <c r="Z187" s="1222">
        <v>0.28531073446327682</v>
      </c>
      <c r="AA187" s="1184">
        <v>0.92922673656618615</v>
      </c>
      <c r="AB187" s="1229">
        <v>0.81682743651071754</v>
      </c>
      <c r="AC187" s="1006">
        <f t="shared" si="11"/>
        <v>0.18317256348928246</v>
      </c>
      <c r="AD187" s="1220">
        <v>28145356</v>
      </c>
      <c r="AE187" s="1224">
        <v>4501622</v>
      </c>
      <c r="AF187" s="1220">
        <v>1809940</v>
      </c>
      <c r="AG187" s="1225">
        <f t="shared" si="12"/>
        <v>34456918</v>
      </c>
      <c r="AH187" s="1226">
        <v>46973.1</v>
      </c>
      <c r="AI187" s="1227">
        <v>29950</v>
      </c>
      <c r="AJ187" s="1227">
        <v>40486.400000000001</v>
      </c>
      <c r="AK187" s="1228">
        <v>27850</v>
      </c>
      <c r="AL187" s="1217">
        <v>3</v>
      </c>
      <c r="AM187" s="1180">
        <v>26</v>
      </c>
      <c r="AN187" s="1217">
        <v>1</v>
      </c>
      <c r="AO187" s="1219">
        <v>1956.9</v>
      </c>
      <c r="AP187" s="1223">
        <v>1970</v>
      </c>
      <c r="AQ187" s="1217" t="s">
        <v>1676</v>
      </c>
      <c r="AR187" s="1229">
        <v>0.69</v>
      </c>
      <c r="AS187" s="1229">
        <v>1.6E-2</v>
      </c>
      <c r="AT187" s="1221">
        <v>0.185</v>
      </c>
      <c r="AU187" s="1183">
        <v>0.109</v>
      </c>
      <c r="AV187" s="1229">
        <v>8.3000000000000004E-2</v>
      </c>
      <c r="AW187" s="1221">
        <v>3.0000000000000001E-3</v>
      </c>
      <c r="AX187" s="1230">
        <v>0.9</v>
      </c>
    </row>
    <row r="188" spans="1:50" x14ac:dyDescent="0.25">
      <c r="A188" s="952">
        <v>540025</v>
      </c>
      <c r="B188" s="1803" t="s">
        <v>759</v>
      </c>
      <c r="C188" s="1803" t="s">
        <v>753</v>
      </c>
      <c r="D188" s="1803" t="s">
        <v>107</v>
      </c>
      <c r="E188" s="954">
        <v>6</v>
      </c>
      <c r="F188" s="955">
        <v>29</v>
      </c>
      <c r="G188" s="128">
        <v>0.12033195020699999</v>
      </c>
      <c r="H188" s="956">
        <v>0</v>
      </c>
      <c r="I188" s="956">
        <v>7.0000000000000007E-2</v>
      </c>
      <c r="J188" s="957">
        <v>1.1299999999999999</v>
      </c>
      <c r="K188" s="121">
        <v>24</v>
      </c>
      <c r="L188" s="127">
        <v>917000</v>
      </c>
      <c r="M188" s="142">
        <v>2</v>
      </c>
      <c r="N188" s="127">
        <v>83600</v>
      </c>
      <c r="O188" s="142">
        <v>4</v>
      </c>
      <c r="P188" s="384">
        <v>4204004</v>
      </c>
      <c r="Q188" s="121">
        <v>30</v>
      </c>
      <c r="R188" s="384">
        <v>5204604</v>
      </c>
      <c r="S188" s="121">
        <v>467</v>
      </c>
      <c r="T188" s="958">
        <v>4.9000000000000002E-2</v>
      </c>
      <c r="U188" s="1121">
        <f t="shared" si="10"/>
        <v>6.4239828693790149E-2</v>
      </c>
      <c r="V188" s="142">
        <v>30</v>
      </c>
      <c r="W188" s="142">
        <v>0</v>
      </c>
      <c r="X188" s="142">
        <v>12</v>
      </c>
      <c r="Y188" s="143">
        <v>2</v>
      </c>
      <c r="Z188" s="959">
        <v>4.1666666666666657E-2</v>
      </c>
      <c r="AA188" s="388">
        <v>0.8</v>
      </c>
      <c r="AB188" s="388">
        <v>0.17619015779106301</v>
      </c>
      <c r="AC188" s="149">
        <f t="shared" si="11"/>
        <v>0.82380984220893705</v>
      </c>
      <c r="AD188" s="384">
        <v>917000</v>
      </c>
      <c r="AE188" s="1268">
        <v>83600</v>
      </c>
      <c r="AF188" s="384">
        <v>4204004</v>
      </c>
      <c r="AG188" s="962">
        <f t="shared" si="12"/>
        <v>5204604</v>
      </c>
      <c r="AH188" s="387">
        <v>88810.7</v>
      </c>
      <c r="AI188" s="135">
        <v>35900</v>
      </c>
      <c r="AJ188" s="135">
        <v>39204.199999999997</v>
      </c>
      <c r="AK188" s="963">
        <v>34600</v>
      </c>
      <c r="AL188" s="121">
        <v>0</v>
      </c>
      <c r="AM188" s="143">
        <v>2</v>
      </c>
      <c r="AN188" s="121">
        <v>0</v>
      </c>
      <c r="AO188" s="142">
        <v>1951.8</v>
      </c>
      <c r="AP188" s="143">
        <v>1950</v>
      </c>
      <c r="AQ188" s="121" t="s">
        <v>1676</v>
      </c>
      <c r="AR188" s="388">
        <v>0.82099999999999995</v>
      </c>
      <c r="AS188" s="388">
        <v>0.107</v>
      </c>
      <c r="AT188" s="958">
        <v>7.0999999999999994E-2</v>
      </c>
      <c r="AU188" s="959">
        <v>0</v>
      </c>
      <c r="AV188" s="388">
        <v>0</v>
      </c>
      <c r="AW188" s="958">
        <v>0</v>
      </c>
      <c r="AX188" s="391">
        <v>0.5</v>
      </c>
    </row>
    <row r="189" spans="1:50" x14ac:dyDescent="0.25">
      <c r="A189" s="938"/>
      <c r="B189" s="1805"/>
      <c r="C189" s="1805" t="s">
        <v>753</v>
      </c>
      <c r="D189" s="1805" t="s">
        <v>45</v>
      </c>
      <c r="E189" s="940">
        <v>6</v>
      </c>
      <c r="F189" s="941"/>
      <c r="G189" s="938"/>
      <c r="H189" s="942">
        <v>109.67</v>
      </c>
      <c r="I189" s="942">
        <v>8.27</v>
      </c>
      <c r="J189" s="943">
        <v>175.32</v>
      </c>
      <c r="K189" s="246">
        <v>733</v>
      </c>
      <c r="L189" s="253">
        <v>29062356</v>
      </c>
      <c r="M189" s="229">
        <v>25</v>
      </c>
      <c r="N189" s="253">
        <v>4585222</v>
      </c>
      <c r="O189" s="229">
        <v>35</v>
      </c>
      <c r="P189" s="398">
        <v>6013944</v>
      </c>
      <c r="Q189" s="246">
        <v>793</v>
      </c>
      <c r="R189" s="398">
        <v>39661522</v>
      </c>
      <c r="S189" s="246">
        <v>4743</v>
      </c>
      <c r="T189" s="944">
        <v>0.16700000000000001</v>
      </c>
      <c r="U189" s="945">
        <f t="shared" si="10"/>
        <v>0.16719375922411975</v>
      </c>
      <c r="V189" s="229">
        <v>793</v>
      </c>
      <c r="W189" s="229">
        <v>0</v>
      </c>
      <c r="X189" s="229">
        <v>65</v>
      </c>
      <c r="Y189" s="230">
        <v>409</v>
      </c>
      <c r="Z189" s="945">
        <v>0.27732240437158467</v>
      </c>
      <c r="AA189" s="263">
        <v>0.92433795712484201</v>
      </c>
      <c r="AB189" s="221">
        <v>0.73275947403127895</v>
      </c>
      <c r="AC189" s="221">
        <f t="shared" si="11"/>
        <v>0.26724052596872105</v>
      </c>
      <c r="AD189" s="398">
        <v>29062356</v>
      </c>
      <c r="AE189" s="1231">
        <v>4585222</v>
      </c>
      <c r="AF189" s="398">
        <v>6013944</v>
      </c>
      <c r="AG189" s="947">
        <f t="shared" si="12"/>
        <v>39661522</v>
      </c>
      <c r="AH189" s="946">
        <v>48463.5</v>
      </c>
      <c r="AI189" s="253">
        <v>31200</v>
      </c>
      <c r="AJ189" s="253">
        <v>50243.6</v>
      </c>
      <c r="AK189" s="398">
        <v>43000</v>
      </c>
      <c r="AL189" s="246">
        <v>3</v>
      </c>
      <c r="AM189" s="406">
        <v>28</v>
      </c>
      <c r="AN189" s="246">
        <v>1</v>
      </c>
      <c r="AO189" s="229">
        <v>1956.6</v>
      </c>
      <c r="AP189" s="230">
        <v>1970</v>
      </c>
      <c r="AQ189" s="1188"/>
      <c r="AR189" s="221">
        <v>0.69499999999999995</v>
      </c>
      <c r="AS189" s="221">
        <v>1.9E-2</v>
      </c>
      <c r="AT189" s="944">
        <v>0.18099999999999999</v>
      </c>
      <c r="AU189" s="948">
        <v>0.106</v>
      </c>
      <c r="AV189" s="221">
        <v>0.08</v>
      </c>
      <c r="AW189" s="944">
        <v>3.0000000000000001E-3</v>
      </c>
      <c r="AX189" s="949">
        <v>0.88700000000000001</v>
      </c>
    </row>
    <row r="190" spans="1:50" x14ac:dyDescent="0.25">
      <c r="A190" s="952">
        <v>1</v>
      </c>
      <c r="B190" s="1803" t="s">
        <v>769</v>
      </c>
      <c r="C190" s="1803" t="s">
        <v>770</v>
      </c>
      <c r="D190" s="1803" t="s">
        <v>107</v>
      </c>
      <c r="E190" s="954">
        <v>6</v>
      </c>
      <c r="F190" s="955">
        <v>15</v>
      </c>
      <c r="G190" s="128">
        <v>2.21893491124E-2</v>
      </c>
      <c r="H190" s="956">
        <v>0.08</v>
      </c>
      <c r="I190" s="956">
        <v>0.17</v>
      </c>
      <c r="J190" s="957">
        <v>1.87</v>
      </c>
      <c r="K190" s="121">
        <v>21</v>
      </c>
      <c r="L190" s="127">
        <v>736940</v>
      </c>
      <c r="M190" s="142">
        <v>7</v>
      </c>
      <c r="N190" s="127">
        <v>1851400</v>
      </c>
      <c r="O190" s="142">
        <v>1</v>
      </c>
      <c r="P190" s="384">
        <v>426900</v>
      </c>
      <c r="Q190" s="121">
        <v>29</v>
      </c>
      <c r="R190" s="384">
        <v>3015240</v>
      </c>
      <c r="S190" s="121">
        <v>392</v>
      </c>
      <c r="T190" s="958">
        <v>2.8000000000000001E-2</v>
      </c>
      <c r="U190" s="1121">
        <f t="shared" si="10"/>
        <v>7.3979591836734693E-2</v>
      </c>
      <c r="V190" s="142">
        <v>29</v>
      </c>
      <c r="W190" s="142">
        <v>10</v>
      </c>
      <c r="X190" s="142">
        <v>2</v>
      </c>
      <c r="Y190" s="143">
        <v>15</v>
      </c>
      <c r="Z190" s="959">
        <v>0.23809523809523811</v>
      </c>
      <c r="AA190" s="388">
        <v>0.72413793103448276</v>
      </c>
      <c r="AB190" s="388">
        <v>0.24440508881548401</v>
      </c>
      <c r="AC190" s="149">
        <f t="shared" si="11"/>
        <v>0.75559491118451594</v>
      </c>
      <c r="AD190" s="384">
        <v>736940</v>
      </c>
      <c r="AE190" s="1268">
        <v>1851400</v>
      </c>
      <c r="AF190" s="384">
        <v>426900</v>
      </c>
      <c r="AG190" s="962">
        <f t="shared" si="12"/>
        <v>3015240</v>
      </c>
      <c r="AH190" s="452">
        <v>106080.7</v>
      </c>
      <c r="AI190" s="135">
        <v>35500</v>
      </c>
      <c r="AJ190" s="135">
        <v>35049.5</v>
      </c>
      <c r="AK190" s="963">
        <v>31600</v>
      </c>
      <c r="AL190" s="121">
        <v>1</v>
      </c>
      <c r="AM190" s="143">
        <v>1</v>
      </c>
      <c r="AN190" s="121">
        <v>0</v>
      </c>
      <c r="AO190" s="142">
        <v>1945.5</v>
      </c>
      <c r="AP190" s="143">
        <v>1940</v>
      </c>
      <c r="AQ190" s="121" t="s">
        <v>1718</v>
      </c>
      <c r="AR190" s="388">
        <v>0.72399999999999998</v>
      </c>
      <c r="AS190" s="388">
        <v>0</v>
      </c>
      <c r="AT190" s="958">
        <v>0.13800000000000001</v>
      </c>
      <c r="AU190" s="1202">
        <v>0.13800000000000001</v>
      </c>
      <c r="AV190" s="392">
        <v>0.10299999999999999</v>
      </c>
      <c r="AW190" s="958">
        <v>3.4000000000000002E-2</v>
      </c>
      <c r="AX190" s="153">
        <v>0.47599999999999998</v>
      </c>
    </row>
    <row r="191" spans="1:50" x14ac:dyDescent="0.25">
      <c r="A191" s="952">
        <v>540055</v>
      </c>
      <c r="B191" s="1803" t="s">
        <v>775</v>
      </c>
      <c r="C191" s="1803" t="s">
        <v>770</v>
      </c>
      <c r="D191" s="1803" t="s">
        <v>107</v>
      </c>
      <c r="E191" s="954">
        <v>6</v>
      </c>
      <c r="F191" s="955">
        <v>182</v>
      </c>
      <c r="G191" s="128">
        <v>2.63806348746E-2</v>
      </c>
      <c r="H191" s="956">
        <v>1.87</v>
      </c>
      <c r="I191" s="956">
        <v>2.89</v>
      </c>
      <c r="J191" s="957">
        <v>12.83</v>
      </c>
      <c r="K191" s="121">
        <v>98</v>
      </c>
      <c r="L191" s="127">
        <v>12819800</v>
      </c>
      <c r="M191" s="142">
        <v>41</v>
      </c>
      <c r="N191" s="127">
        <v>18907690</v>
      </c>
      <c r="O191" s="142">
        <v>5</v>
      </c>
      <c r="P191" s="384">
        <v>46521720</v>
      </c>
      <c r="Q191" s="121">
        <v>144</v>
      </c>
      <c r="R191" s="384">
        <v>78249210</v>
      </c>
      <c r="S191" s="121">
        <v>3896</v>
      </c>
      <c r="T191" s="958">
        <v>2.7E-2</v>
      </c>
      <c r="U191" s="1121">
        <f t="shared" si="10"/>
        <v>3.6960985626283367E-2</v>
      </c>
      <c r="V191" s="142">
        <v>144</v>
      </c>
      <c r="W191" s="142">
        <v>24</v>
      </c>
      <c r="X191" s="142">
        <v>6</v>
      </c>
      <c r="Y191" s="143">
        <v>53</v>
      </c>
      <c r="Z191" s="959">
        <v>7.9545454545454544E-2</v>
      </c>
      <c r="AA191" s="388">
        <v>0.68055555555555558</v>
      </c>
      <c r="AB191" s="388">
        <v>0.16383296393663299</v>
      </c>
      <c r="AC191" s="149">
        <f t="shared" si="11"/>
        <v>0.83616703606336706</v>
      </c>
      <c r="AD191" s="384">
        <v>12819800</v>
      </c>
      <c r="AE191" s="1268">
        <v>18907690</v>
      </c>
      <c r="AF191" s="384">
        <v>46521720</v>
      </c>
      <c r="AG191" s="962">
        <f t="shared" si="12"/>
        <v>78249210</v>
      </c>
      <c r="AH191" s="452">
        <v>279852.40000000002</v>
      </c>
      <c r="AI191" s="134">
        <v>89500</v>
      </c>
      <c r="AJ191" s="134">
        <v>132077.6</v>
      </c>
      <c r="AK191" s="979">
        <v>79300</v>
      </c>
      <c r="AL191" s="121">
        <v>4</v>
      </c>
      <c r="AM191" s="143">
        <v>3</v>
      </c>
      <c r="AN191" s="121">
        <v>2</v>
      </c>
      <c r="AO191" s="142">
        <v>1959.3</v>
      </c>
      <c r="AP191" s="143">
        <v>1957.5</v>
      </c>
      <c r="AQ191" s="121" t="s">
        <v>1691</v>
      </c>
      <c r="AR191" s="388">
        <v>0.75700000000000001</v>
      </c>
      <c r="AS191" s="388">
        <v>3.5000000000000003E-2</v>
      </c>
      <c r="AT191" s="958">
        <v>0.18099999999999999</v>
      </c>
      <c r="AU191" s="959">
        <v>2.8000000000000001E-2</v>
      </c>
      <c r="AV191" s="388">
        <v>1.4E-2</v>
      </c>
      <c r="AW191" s="958">
        <v>1.4E-2</v>
      </c>
      <c r="AX191" s="391">
        <v>0.68400000000000005</v>
      </c>
    </row>
    <row r="192" spans="1:50" x14ac:dyDescent="0.25">
      <c r="A192" s="952">
        <v>540056</v>
      </c>
      <c r="B192" s="1803" t="s">
        <v>783</v>
      </c>
      <c r="C192" s="1803" t="s">
        <v>770</v>
      </c>
      <c r="D192" s="1803" t="s">
        <v>107</v>
      </c>
      <c r="E192" s="954">
        <v>6</v>
      </c>
      <c r="F192" s="955">
        <v>183</v>
      </c>
      <c r="G192" s="128">
        <v>2.9397590361400001E-2</v>
      </c>
      <c r="H192" s="956">
        <v>0.55000000000000004</v>
      </c>
      <c r="I192" s="956">
        <v>0.25</v>
      </c>
      <c r="J192" s="957">
        <v>12.39</v>
      </c>
      <c r="K192" s="121">
        <v>377</v>
      </c>
      <c r="L192" s="127">
        <v>18034940</v>
      </c>
      <c r="M192" s="142">
        <v>68</v>
      </c>
      <c r="N192" s="127">
        <v>9433590</v>
      </c>
      <c r="O192" s="142">
        <v>10</v>
      </c>
      <c r="P192" s="384">
        <v>10968040</v>
      </c>
      <c r="Q192" s="121">
        <v>455</v>
      </c>
      <c r="R192" s="384">
        <v>38436570</v>
      </c>
      <c r="S192" s="121">
        <v>7368</v>
      </c>
      <c r="T192" s="958">
        <v>0.05</v>
      </c>
      <c r="U192" s="1121">
        <f t="shared" si="10"/>
        <v>6.1753528773072747E-2</v>
      </c>
      <c r="V192" s="142">
        <v>455</v>
      </c>
      <c r="W192" s="142">
        <v>77</v>
      </c>
      <c r="X192" s="142">
        <v>63</v>
      </c>
      <c r="Y192" s="143">
        <v>65</v>
      </c>
      <c r="Z192" s="959">
        <v>5.5248618784530376E-3</v>
      </c>
      <c r="AA192" s="388">
        <v>0.82857142857142863</v>
      </c>
      <c r="AB192" s="388">
        <v>0.46921304372372402</v>
      </c>
      <c r="AC192" s="960">
        <f t="shared" si="11"/>
        <v>0.53078695627627592</v>
      </c>
      <c r="AD192" s="384">
        <v>18034940</v>
      </c>
      <c r="AE192" s="1268">
        <v>9433590</v>
      </c>
      <c r="AF192" s="384">
        <v>10968040</v>
      </c>
      <c r="AG192" s="962">
        <f t="shared" si="12"/>
        <v>38436570</v>
      </c>
      <c r="AH192" s="387">
        <v>69887.3</v>
      </c>
      <c r="AI192" s="135">
        <v>38400</v>
      </c>
      <c r="AJ192" s="135">
        <v>43780.4</v>
      </c>
      <c r="AK192" s="963">
        <v>36200</v>
      </c>
      <c r="AL192" s="121">
        <v>1</v>
      </c>
      <c r="AM192" s="143">
        <v>8</v>
      </c>
      <c r="AN192" s="121">
        <v>10</v>
      </c>
      <c r="AO192" s="133">
        <v>1928.7</v>
      </c>
      <c r="AP192" s="686">
        <v>1920</v>
      </c>
      <c r="AQ192" s="121" t="s">
        <v>1662</v>
      </c>
      <c r="AR192" s="388">
        <v>0.91600000000000004</v>
      </c>
      <c r="AS192" s="388">
        <v>7.0000000000000001E-3</v>
      </c>
      <c r="AT192" s="958">
        <v>7.4999999999999997E-2</v>
      </c>
      <c r="AU192" s="959">
        <v>2E-3</v>
      </c>
      <c r="AV192" s="388">
        <v>0</v>
      </c>
      <c r="AW192" s="958">
        <v>2E-3</v>
      </c>
      <c r="AX192" s="391">
        <v>0.61499999999999999</v>
      </c>
    </row>
    <row r="193" spans="1:50" x14ac:dyDescent="0.25">
      <c r="A193" s="921">
        <v>540053</v>
      </c>
      <c r="B193" s="1804" t="s">
        <v>790</v>
      </c>
      <c r="C193" s="1804" t="s">
        <v>770</v>
      </c>
      <c r="D193" s="1804" t="s">
        <v>170</v>
      </c>
      <c r="E193" s="923">
        <v>6</v>
      </c>
      <c r="F193" s="924">
        <v>5597</v>
      </c>
      <c r="G193" s="173">
        <v>2.2530119996900001E-2</v>
      </c>
      <c r="H193" s="925">
        <v>129.22999999999999</v>
      </c>
      <c r="I193" s="925">
        <v>70.709999999999994</v>
      </c>
      <c r="J193" s="926">
        <v>336.95</v>
      </c>
      <c r="K193" s="678">
        <v>887</v>
      </c>
      <c r="L193" s="250">
        <v>46898993</v>
      </c>
      <c r="M193" s="469">
        <v>99</v>
      </c>
      <c r="N193" s="250">
        <v>16145143</v>
      </c>
      <c r="O193" s="469">
        <v>33</v>
      </c>
      <c r="P193" s="459">
        <v>5159770</v>
      </c>
      <c r="Q193" s="678">
        <v>1019</v>
      </c>
      <c r="R193" s="459">
        <v>68203906</v>
      </c>
      <c r="S193" s="678">
        <v>18540</v>
      </c>
      <c r="T193" s="927">
        <v>5.2999999999999999E-2</v>
      </c>
      <c r="U193" s="928">
        <f t="shared" si="10"/>
        <v>5.4962243797195255E-2</v>
      </c>
      <c r="V193" s="458">
        <v>1019</v>
      </c>
      <c r="W193" s="469">
        <v>67</v>
      </c>
      <c r="X193" s="458">
        <v>195</v>
      </c>
      <c r="Y193" s="680">
        <v>134</v>
      </c>
      <c r="Z193" s="928">
        <v>0.27676537585421412</v>
      </c>
      <c r="AA193" s="935">
        <v>0.87046123650637797</v>
      </c>
      <c r="AB193" s="935">
        <v>0.68762913666557401</v>
      </c>
      <c r="AC193" s="1050">
        <f t="shared" si="11"/>
        <v>0.31237086333442599</v>
      </c>
      <c r="AD193" s="459">
        <v>46898993</v>
      </c>
      <c r="AE193" s="1232">
        <v>16145143</v>
      </c>
      <c r="AF193" s="459">
        <v>5159770</v>
      </c>
      <c r="AG193" s="1233">
        <f t="shared" si="12"/>
        <v>68203906</v>
      </c>
      <c r="AH193" s="931">
        <v>67107.399999999994</v>
      </c>
      <c r="AI193" s="932">
        <v>35900</v>
      </c>
      <c r="AJ193" s="932">
        <v>50666.2</v>
      </c>
      <c r="AK193" s="933">
        <v>33450</v>
      </c>
      <c r="AL193" s="678">
        <v>1</v>
      </c>
      <c r="AM193" s="934">
        <v>30</v>
      </c>
      <c r="AN193" s="678">
        <v>1</v>
      </c>
      <c r="AO193" s="469">
        <v>1949.7</v>
      </c>
      <c r="AP193" s="680">
        <v>1952</v>
      </c>
      <c r="AQ193" s="678" t="s">
        <v>1719</v>
      </c>
      <c r="AR193" s="935">
        <v>0.67200000000000004</v>
      </c>
      <c r="AS193" s="935">
        <v>5.8999999999999997E-2</v>
      </c>
      <c r="AT193" s="927">
        <v>0.16400000000000001</v>
      </c>
      <c r="AU193" s="936">
        <v>0.106</v>
      </c>
      <c r="AV193" s="935">
        <v>7.1999999999999995E-2</v>
      </c>
      <c r="AW193" s="927">
        <v>1.0999999999999999E-2</v>
      </c>
      <c r="AX193" s="937">
        <v>0.75600000000000001</v>
      </c>
    </row>
    <row r="194" spans="1:50" x14ac:dyDescent="0.25">
      <c r="A194" s="952">
        <v>540057</v>
      </c>
      <c r="B194" s="1803" t="s">
        <v>796</v>
      </c>
      <c r="C194" s="1803" t="s">
        <v>770</v>
      </c>
      <c r="D194" s="1803" t="s">
        <v>107</v>
      </c>
      <c r="E194" s="954">
        <v>6</v>
      </c>
      <c r="F194" s="955">
        <v>115</v>
      </c>
      <c r="G194" s="128">
        <v>0.18518518518499999</v>
      </c>
      <c r="H194" s="956">
        <v>0.17</v>
      </c>
      <c r="I194" s="956">
        <v>0.03</v>
      </c>
      <c r="J194" s="957">
        <v>3.6</v>
      </c>
      <c r="K194" s="121">
        <v>57</v>
      </c>
      <c r="L194" s="127">
        <v>2117630</v>
      </c>
      <c r="M194" s="142">
        <v>13</v>
      </c>
      <c r="N194" s="127">
        <v>1445000</v>
      </c>
      <c r="O194" s="142">
        <v>3</v>
      </c>
      <c r="P194" s="384">
        <v>1153630</v>
      </c>
      <c r="Q194" s="121">
        <v>73</v>
      </c>
      <c r="R194" s="384">
        <v>4716260</v>
      </c>
      <c r="S194" s="121">
        <v>246</v>
      </c>
      <c r="T194" s="958">
        <v>0.30099999999999999</v>
      </c>
      <c r="U194" s="1121">
        <f t="shared" si="10"/>
        <v>0.2967479674796748</v>
      </c>
      <c r="V194" s="142">
        <v>73</v>
      </c>
      <c r="W194" s="142">
        <v>0</v>
      </c>
      <c r="X194" s="142">
        <v>5</v>
      </c>
      <c r="Y194" s="143">
        <v>52</v>
      </c>
      <c r="Z194" s="959">
        <v>0.22807017543859651</v>
      </c>
      <c r="AA194" s="388">
        <v>0.78082191780821919</v>
      </c>
      <c r="AB194" s="388">
        <v>0.44900620406847802</v>
      </c>
      <c r="AC194" s="960">
        <f t="shared" si="11"/>
        <v>0.55099379593152198</v>
      </c>
      <c r="AD194" s="384">
        <v>2117630</v>
      </c>
      <c r="AE194" s="1268">
        <v>1445000</v>
      </c>
      <c r="AF194" s="384">
        <v>1153630</v>
      </c>
      <c r="AG194" s="962">
        <f t="shared" si="12"/>
        <v>4716260</v>
      </c>
      <c r="AH194" s="387">
        <v>65121.8</v>
      </c>
      <c r="AI194" s="135">
        <v>30400</v>
      </c>
      <c r="AJ194" s="135">
        <v>37632.6</v>
      </c>
      <c r="AK194" s="963">
        <v>28300</v>
      </c>
      <c r="AL194" s="121">
        <v>1</v>
      </c>
      <c r="AM194" s="143">
        <v>2</v>
      </c>
      <c r="AN194" s="121">
        <v>2</v>
      </c>
      <c r="AO194" s="142">
        <v>1942.5</v>
      </c>
      <c r="AP194" s="686">
        <v>1925</v>
      </c>
      <c r="AQ194" s="121" t="s">
        <v>1691</v>
      </c>
      <c r="AR194" s="388">
        <v>0.76700000000000002</v>
      </c>
      <c r="AS194" s="388">
        <v>2.7E-2</v>
      </c>
      <c r="AT194" s="958">
        <v>0.16400000000000001</v>
      </c>
      <c r="AU194" s="959">
        <v>4.1000000000000002E-2</v>
      </c>
      <c r="AV194" s="388">
        <v>2.7E-2</v>
      </c>
      <c r="AW194" s="958">
        <v>1.4E-2</v>
      </c>
      <c r="AX194" s="391">
        <v>0.63200000000000001</v>
      </c>
    </row>
    <row r="195" spans="1:50" x14ac:dyDescent="0.25">
      <c r="A195" s="952">
        <v>540058</v>
      </c>
      <c r="B195" s="1803" t="s">
        <v>802</v>
      </c>
      <c r="C195" s="1803" t="s">
        <v>770</v>
      </c>
      <c r="D195" s="1803" t="s">
        <v>107</v>
      </c>
      <c r="E195" s="954">
        <v>6</v>
      </c>
      <c r="F195" s="955">
        <v>48</v>
      </c>
      <c r="G195" s="128">
        <v>0.14906832298100001</v>
      </c>
      <c r="H195" s="956">
        <v>0.2</v>
      </c>
      <c r="I195" s="956">
        <v>0</v>
      </c>
      <c r="J195" s="957">
        <v>1.41</v>
      </c>
      <c r="K195" s="121">
        <v>26</v>
      </c>
      <c r="L195" s="127">
        <v>798833</v>
      </c>
      <c r="M195" s="142">
        <v>9</v>
      </c>
      <c r="N195" s="127">
        <v>399500</v>
      </c>
      <c r="O195" s="142">
        <v>2</v>
      </c>
      <c r="P195" s="384">
        <v>945800</v>
      </c>
      <c r="Q195" s="121">
        <v>37</v>
      </c>
      <c r="R195" s="384">
        <v>2144133</v>
      </c>
      <c r="S195" s="121">
        <v>455</v>
      </c>
      <c r="T195" s="958">
        <v>8.5999999999999993E-2</v>
      </c>
      <c r="U195" s="1121">
        <f t="shared" si="10"/>
        <v>8.1318681318681321E-2</v>
      </c>
      <c r="V195" s="142">
        <v>37</v>
      </c>
      <c r="W195" s="142">
        <v>0</v>
      </c>
      <c r="X195" s="142">
        <v>1</v>
      </c>
      <c r="Y195" s="143">
        <v>12</v>
      </c>
      <c r="Z195" s="959">
        <v>3.8461538461538457E-2</v>
      </c>
      <c r="AA195" s="388">
        <v>0.70270270270270274</v>
      </c>
      <c r="AB195" s="388">
        <v>0.37256690699690742</v>
      </c>
      <c r="AC195" s="960">
        <f t="shared" si="11"/>
        <v>0.62743309300309258</v>
      </c>
      <c r="AD195" s="384">
        <v>798833</v>
      </c>
      <c r="AE195" s="1268">
        <v>399500</v>
      </c>
      <c r="AF195" s="384">
        <v>945800</v>
      </c>
      <c r="AG195" s="962">
        <f t="shared" si="12"/>
        <v>2144133</v>
      </c>
      <c r="AH195" s="387">
        <v>64837.7</v>
      </c>
      <c r="AI195" s="135">
        <v>35800</v>
      </c>
      <c r="AJ195" s="135">
        <v>30993.599999999999</v>
      </c>
      <c r="AK195" s="963">
        <v>31750</v>
      </c>
      <c r="AL195" s="121">
        <v>1</v>
      </c>
      <c r="AM195" s="143">
        <v>1</v>
      </c>
      <c r="AN195" s="121">
        <v>0</v>
      </c>
      <c r="AO195" s="133">
        <v>1929.9</v>
      </c>
      <c r="AP195" s="686">
        <v>1925</v>
      </c>
      <c r="AQ195" s="121" t="s">
        <v>1691</v>
      </c>
      <c r="AR195" s="388">
        <v>0.84199999999999997</v>
      </c>
      <c r="AS195" s="388">
        <v>0</v>
      </c>
      <c r="AT195" s="958">
        <v>7.9000000000000001E-2</v>
      </c>
      <c r="AU195" s="959">
        <v>7.9000000000000001E-2</v>
      </c>
      <c r="AV195" s="388">
        <v>2.5999999999999999E-2</v>
      </c>
      <c r="AW195" s="958">
        <v>2.5999999999999999E-2</v>
      </c>
      <c r="AX195" s="391">
        <v>0.5</v>
      </c>
    </row>
    <row r="196" spans="1:50" x14ac:dyDescent="0.25">
      <c r="A196" s="952">
        <v>540059</v>
      </c>
      <c r="B196" s="1803" t="s">
        <v>809</v>
      </c>
      <c r="C196" s="1803" t="s">
        <v>770</v>
      </c>
      <c r="D196" s="1803" t="s">
        <v>107</v>
      </c>
      <c r="E196" s="954">
        <v>6</v>
      </c>
      <c r="F196" s="955">
        <v>36</v>
      </c>
      <c r="G196" s="128">
        <v>6.3268892794399997E-2</v>
      </c>
      <c r="H196" s="956">
        <v>0</v>
      </c>
      <c r="I196" s="956">
        <v>0</v>
      </c>
      <c r="J196" s="957">
        <v>1.05</v>
      </c>
      <c r="K196" s="121">
        <v>44</v>
      </c>
      <c r="L196" s="127">
        <v>1956340</v>
      </c>
      <c r="M196" s="142">
        <v>17</v>
      </c>
      <c r="N196" s="127">
        <v>1917600</v>
      </c>
      <c r="O196" s="142">
        <v>2</v>
      </c>
      <c r="P196" s="384">
        <v>403700</v>
      </c>
      <c r="Q196" s="121">
        <v>63</v>
      </c>
      <c r="R196" s="384">
        <v>4277640</v>
      </c>
      <c r="S196" s="121">
        <v>764</v>
      </c>
      <c r="T196" s="958">
        <v>7.1999999999999995E-2</v>
      </c>
      <c r="U196" s="1121">
        <f t="shared" si="10"/>
        <v>8.2460732984293197E-2</v>
      </c>
      <c r="V196" s="142">
        <v>63</v>
      </c>
      <c r="W196" s="142">
        <v>12</v>
      </c>
      <c r="X196" s="142">
        <v>12</v>
      </c>
      <c r="Y196" s="143">
        <v>6</v>
      </c>
      <c r="Z196" s="959">
        <v>0.05</v>
      </c>
      <c r="AA196" s="388">
        <v>0.69841269841269837</v>
      </c>
      <c r="AB196" s="388">
        <v>0.45734096370896099</v>
      </c>
      <c r="AC196" s="960">
        <f t="shared" si="11"/>
        <v>0.54265903629103907</v>
      </c>
      <c r="AD196" s="384">
        <v>1956340</v>
      </c>
      <c r="AE196" s="1268">
        <v>1917600</v>
      </c>
      <c r="AF196" s="384">
        <v>403700</v>
      </c>
      <c r="AG196" s="962">
        <f t="shared" si="12"/>
        <v>4277640</v>
      </c>
      <c r="AH196" s="387">
        <v>80728.100000000006</v>
      </c>
      <c r="AI196" s="134">
        <v>46950</v>
      </c>
      <c r="AJ196" s="135">
        <v>44760</v>
      </c>
      <c r="AK196" s="963">
        <v>43500</v>
      </c>
      <c r="AL196" s="121">
        <v>0</v>
      </c>
      <c r="AM196" s="143">
        <v>1</v>
      </c>
      <c r="AN196" s="121">
        <v>0</v>
      </c>
      <c r="AO196" s="142">
        <v>1950.7</v>
      </c>
      <c r="AP196" s="143">
        <v>1946</v>
      </c>
      <c r="AQ196" s="121" t="s">
        <v>1720</v>
      </c>
      <c r="AR196" s="388">
        <v>0.74199999999999999</v>
      </c>
      <c r="AS196" s="388">
        <v>4.8000000000000001E-2</v>
      </c>
      <c r="AT196" s="958">
        <v>0.19400000000000001</v>
      </c>
      <c r="AU196" s="959">
        <v>1.6E-2</v>
      </c>
      <c r="AV196" s="388">
        <v>1.6E-2</v>
      </c>
      <c r="AW196" s="958">
        <v>0</v>
      </c>
      <c r="AX196" s="391">
        <v>0.72699999999999998</v>
      </c>
    </row>
    <row r="197" spans="1:50" x14ac:dyDescent="0.25">
      <c r="A197" s="952">
        <v>540242</v>
      </c>
      <c r="B197" s="1803" t="s">
        <v>816</v>
      </c>
      <c r="C197" s="1803" t="s">
        <v>770</v>
      </c>
      <c r="D197" s="1803" t="s">
        <v>107</v>
      </c>
      <c r="E197" s="954">
        <v>6</v>
      </c>
      <c r="F197" s="955">
        <v>45</v>
      </c>
      <c r="G197" s="128">
        <v>5.2693208430900002E-2</v>
      </c>
      <c r="H197" s="956">
        <v>1.29</v>
      </c>
      <c r="I197" s="956">
        <v>1.53</v>
      </c>
      <c r="J197" s="957">
        <v>2.82</v>
      </c>
      <c r="K197" s="121">
        <v>130</v>
      </c>
      <c r="L197" s="127">
        <v>5164430</v>
      </c>
      <c r="M197" s="142">
        <v>16</v>
      </c>
      <c r="N197" s="127">
        <v>1250500</v>
      </c>
      <c r="O197" s="142">
        <v>5</v>
      </c>
      <c r="P197" s="384">
        <v>1699250</v>
      </c>
      <c r="Q197" s="121">
        <v>151</v>
      </c>
      <c r="R197" s="384">
        <v>8114180</v>
      </c>
      <c r="S197" s="121">
        <v>690</v>
      </c>
      <c r="T197" s="958">
        <v>0.20899999999999999</v>
      </c>
      <c r="U197" s="1121">
        <f t="shared" si="10"/>
        <v>0.21884057971014492</v>
      </c>
      <c r="V197" s="142">
        <v>151</v>
      </c>
      <c r="W197" s="142">
        <v>0</v>
      </c>
      <c r="X197" s="133">
        <v>102</v>
      </c>
      <c r="Y197" s="143">
        <v>1</v>
      </c>
      <c r="Z197" s="959">
        <v>0.1111111111111111</v>
      </c>
      <c r="AA197" s="388">
        <v>0.86092715231788075</v>
      </c>
      <c r="AB197" s="388">
        <v>0.63646973569726084</v>
      </c>
      <c r="AC197" s="960">
        <f t="shared" si="11"/>
        <v>0.36353026430273916</v>
      </c>
      <c r="AD197" s="384">
        <v>5164430</v>
      </c>
      <c r="AE197" s="1268">
        <v>1250500</v>
      </c>
      <c r="AF197" s="384">
        <v>1699250</v>
      </c>
      <c r="AG197" s="962">
        <f t="shared" si="12"/>
        <v>8114180</v>
      </c>
      <c r="AH197" s="387">
        <v>55264.1</v>
      </c>
      <c r="AI197" s="134">
        <v>40700</v>
      </c>
      <c r="AJ197" s="135">
        <v>41256.400000000001</v>
      </c>
      <c r="AK197" s="963">
        <v>39600</v>
      </c>
      <c r="AL197" s="121">
        <v>1</v>
      </c>
      <c r="AM197" s="143">
        <v>4</v>
      </c>
      <c r="AN197" s="121">
        <v>6</v>
      </c>
      <c r="AO197" s="133">
        <v>1937.6</v>
      </c>
      <c r="AP197" s="686">
        <v>1920</v>
      </c>
      <c r="AQ197" s="121" t="s">
        <v>1721</v>
      </c>
      <c r="AR197" s="388">
        <v>0.83399999999999996</v>
      </c>
      <c r="AS197" s="388">
        <v>0.06</v>
      </c>
      <c r="AT197" s="958">
        <v>7.2999999999999995E-2</v>
      </c>
      <c r="AU197" s="959">
        <v>3.3000000000000002E-2</v>
      </c>
      <c r="AV197" s="388">
        <v>0</v>
      </c>
      <c r="AW197" s="958">
        <v>1.2999999999999999E-2</v>
      </c>
      <c r="AX197" s="391">
        <v>0.69199999999999995</v>
      </c>
    </row>
    <row r="198" spans="1:50" x14ac:dyDescent="0.25">
      <c r="A198" s="952">
        <v>540060</v>
      </c>
      <c r="B198" s="1803" t="s">
        <v>820</v>
      </c>
      <c r="C198" s="1803" t="s">
        <v>770</v>
      </c>
      <c r="D198" s="1803" t="s">
        <v>107</v>
      </c>
      <c r="E198" s="954">
        <v>6</v>
      </c>
      <c r="F198" s="955">
        <v>68</v>
      </c>
      <c r="G198" s="128">
        <v>6.3551401869199997E-2</v>
      </c>
      <c r="H198" s="956">
        <v>0.23</v>
      </c>
      <c r="I198" s="956">
        <v>0.03</v>
      </c>
      <c r="J198" s="957">
        <v>3.03</v>
      </c>
      <c r="K198" s="121">
        <v>73</v>
      </c>
      <c r="L198" s="127">
        <v>2368820</v>
      </c>
      <c r="M198" s="142">
        <v>17</v>
      </c>
      <c r="N198" s="127">
        <v>3306800</v>
      </c>
      <c r="O198" s="142">
        <v>3</v>
      </c>
      <c r="P198" s="384">
        <v>11955900</v>
      </c>
      <c r="Q198" s="121">
        <v>93</v>
      </c>
      <c r="R198" s="384">
        <v>17631520</v>
      </c>
      <c r="S198" s="121">
        <v>1015</v>
      </c>
      <c r="T198" s="958">
        <v>0.09</v>
      </c>
      <c r="U198" s="1121">
        <f t="shared" si="10"/>
        <v>9.1625615763546803E-2</v>
      </c>
      <c r="V198" s="142">
        <v>93</v>
      </c>
      <c r="W198" s="142">
        <v>5</v>
      </c>
      <c r="X198" s="142">
        <v>32</v>
      </c>
      <c r="Y198" s="143">
        <v>1</v>
      </c>
      <c r="Z198" s="1202">
        <v>0.5</v>
      </c>
      <c r="AA198" s="388">
        <v>0.78494623655913898</v>
      </c>
      <c r="AB198" s="388">
        <v>0.13435143424957099</v>
      </c>
      <c r="AC198" s="149">
        <f t="shared" si="11"/>
        <v>0.86564856575042903</v>
      </c>
      <c r="AD198" s="384">
        <v>2368820</v>
      </c>
      <c r="AE198" s="1268">
        <v>3306800</v>
      </c>
      <c r="AF198" s="384">
        <v>11955900</v>
      </c>
      <c r="AG198" s="962">
        <f t="shared" si="12"/>
        <v>17631520</v>
      </c>
      <c r="AH198" s="387">
        <v>64987.199999999997</v>
      </c>
      <c r="AI198" s="135">
        <v>27600</v>
      </c>
      <c r="AJ198" s="135">
        <v>32971.5</v>
      </c>
      <c r="AK198" s="963">
        <v>24000</v>
      </c>
      <c r="AL198" s="121">
        <v>1</v>
      </c>
      <c r="AM198" s="143">
        <v>3</v>
      </c>
      <c r="AN198" s="453">
        <v>12</v>
      </c>
      <c r="AO198" s="133">
        <v>1937.8</v>
      </c>
      <c r="AP198" s="686">
        <v>1920</v>
      </c>
      <c r="AQ198" s="121" t="s">
        <v>1722</v>
      </c>
      <c r="AR198" s="388">
        <v>0.53300000000000003</v>
      </c>
      <c r="AS198" s="388">
        <v>0.22800000000000001</v>
      </c>
      <c r="AT198" s="958">
        <v>0.22800000000000001</v>
      </c>
      <c r="AU198" s="959">
        <v>1.0999999999999999E-2</v>
      </c>
      <c r="AV198" s="388">
        <v>0</v>
      </c>
      <c r="AW198" s="958">
        <v>1.0999999999999999E-2</v>
      </c>
      <c r="AX198" s="153">
        <v>0.26</v>
      </c>
    </row>
    <row r="199" spans="1:50" x14ac:dyDescent="0.25">
      <c r="A199" s="952">
        <v>540061</v>
      </c>
      <c r="B199" s="1803" t="s">
        <v>826</v>
      </c>
      <c r="C199" s="1803" t="s">
        <v>770</v>
      </c>
      <c r="D199" s="1803" t="s">
        <v>107</v>
      </c>
      <c r="E199" s="954">
        <v>6</v>
      </c>
      <c r="F199" s="955">
        <v>13</v>
      </c>
      <c r="G199" s="128">
        <v>2.3853211009200001E-2</v>
      </c>
      <c r="H199" s="956">
        <v>0</v>
      </c>
      <c r="I199" s="956">
        <v>0</v>
      </c>
      <c r="J199" s="957">
        <v>0.69</v>
      </c>
      <c r="K199" s="121">
        <v>7</v>
      </c>
      <c r="L199" s="127">
        <v>421733</v>
      </c>
      <c r="M199" s="142">
        <v>10</v>
      </c>
      <c r="N199" s="127">
        <v>1479400</v>
      </c>
      <c r="O199" s="142">
        <v>0</v>
      </c>
      <c r="P199" s="384">
        <v>0</v>
      </c>
      <c r="Q199" s="121">
        <v>17</v>
      </c>
      <c r="R199" s="384">
        <v>1901133</v>
      </c>
      <c r="S199" s="121">
        <v>932</v>
      </c>
      <c r="T199" s="958">
        <v>0.02</v>
      </c>
      <c r="U199" s="1121">
        <f t="shared" si="10"/>
        <v>1.8240343347639486E-2</v>
      </c>
      <c r="V199" s="142">
        <v>17</v>
      </c>
      <c r="W199" s="142">
        <v>1</v>
      </c>
      <c r="X199" s="142">
        <v>2</v>
      </c>
      <c r="Y199" s="143">
        <v>6</v>
      </c>
      <c r="Z199" s="959">
        <v>0</v>
      </c>
      <c r="AA199" s="388">
        <v>0.41176470588235292</v>
      </c>
      <c r="AB199" s="388">
        <v>0.2218324546467817</v>
      </c>
      <c r="AC199" s="149">
        <f t="shared" si="11"/>
        <v>0.7781675453532183</v>
      </c>
      <c r="AD199" s="384">
        <v>421733</v>
      </c>
      <c r="AE199" s="1268">
        <v>1479400</v>
      </c>
      <c r="AF199" s="384">
        <v>0</v>
      </c>
      <c r="AG199" s="962">
        <f t="shared" si="12"/>
        <v>1901133</v>
      </c>
      <c r="AH199" s="452">
        <v>111913.7</v>
      </c>
      <c r="AI199" s="134">
        <v>74500</v>
      </c>
      <c r="AJ199" s="134">
        <v>60604.7</v>
      </c>
      <c r="AK199" s="979">
        <v>57600</v>
      </c>
      <c r="AL199" s="121">
        <v>0</v>
      </c>
      <c r="AM199" s="143">
        <v>0</v>
      </c>
      <c r="AN199" s="121">
        <v>0</v>
      </c>
      <c r="AO199" s="142">
        <v>1944.3</v>
      </c>
      <c r="AP199" s="686">
        <v>1930</v>
      </c>
      <c r="AQ199" s="121" t="s">
        <v>1723</v>
      </c>
      <c r="AR199" s="388">
        <v>0.76500000000000001</v>
      </c>
      <c r="AS199" s="388">
        <v>0</v>
      </c>
      <c r="AT199" s="958">
        <v>0.23499999999999999</v>
      </c>
      <c r="AU199" s="959">
        <v>0</v>
      </c>
      <c r="AV199" s="388">
        <v>0</v>
      </c>
      <c r="AW199" s="958">
        <v>0</v>
      </c>
      <c r="AX199" s="153">
        <v>0.42899999999999999</v>
      </c>
    </row>
    <row r="200" spans="1:50" x14ac:dyDescent="0.25">
      <c r="A200" s="952">
        <v>540062</v>
      </c>
      <c r="B200" s="1803" t="s">
        <v>830</v>
      </c>
      <c r="C200" s="1803" t="s">
        <v>770</v>
      </c>
      <c r="D200" s="1803" t="s">
        <v>107</v>
      </c>
      <c r="E200" s="954">
        <v>6</v>
      </c>
      <c r="F200" s="955">
        <v>5</v>
      </c>
      <c r="G200" s="128">
        <v>1.4705882352899999E-2</v>
      </c>
      <c r="H200" s="956">
        <v>0</v>
      </c>
      <c r="I200" s="956">
        <v>0</v>
      </c>
      <c r="J200" s="957">
        <v>0.01</v>
      </c>
      <c r="K200" s="121">
        <v>1</v>
      </c>
      <c r="L200" s="127">
        <v>64000</v>
      </c>
      <c r="M200" s="142">
        <v>0</v>
      </c>
      <c r="N200" s="127">
        <v>0</v>
      </c>
      <c r="O200" s="142">
        <v>0</v>
      </c>
      <c r="P200" s="384">
        <v>0</v>
      </c>
      <c r="Q200" s="121">
        <v>1</v>
      </c>
      <c r="R200" s="384">
        <v>64000</v>
      </c>
      <c r="S200" s="121">
        <v>287</v>
      </c>
      <c r="T200" s="958">
        <v>0</v>
      </c>
      <c r="U200" s="1121">
        <f t="shared" si="10"/>
        <v>3.4843205574912892E-3</v>
      </c>
      <c r="V200" s="142">
        <v>1</v>
      </c>
      <c r="W200" s="142">
        <v>0</v>
      </c>
      <c r="X200" s="142">
        <v>0</v>
      </c>
      <c r="Y200" s="143">
        <v>0</v>
      </c>
      <c r="Z200" s="959">
        <v>0</v>
      </c>
      <c r="AA200" s="392">
        <v>1</v>
      </c>
      <c r="AB200" s="392">
        <v>1</v>
      </c>
      <c r="AC200" s="960">
        <f t="shared" si="11"/>
        <v>0</v>
      </c>
      <c r="AD200" s="384">
        <v>64000</v>
      </c>
      <c r="AE200" s="1268">
        <v>0</v>
      </c>
      <c r="AF200" s="384">
        <v>0</v>
      </c>
      <c r="AG200" s="962">
        <f t="shared" si="12"/>
        <v>64000</v>
      </c>
      <c r="AH200" s="387">
        <v>63700</v>
      </c>
      <c r="AI200" s="134">
        <v>63700</v>
      </c>
      <c r="AJ200" s="134">
        <v>63700</v>
      </c>
      <c r="AK200" s="979">
        <v>63700</v>
      </c>
      <c r="AL200" s="121">
        <v>0</v>
      </c>
      <c r="AM200" s="143">
        <v>0</v>
      </c>
      <c r="AN200" s="121">
        <v>0</v>
      </c>
      <c r="AO200" s="142">
        <v>1975</v>
      </c>
      <c r="AP200" s="143">
        <v>1975</v>
      </c>
      <c r="AQ200" s="121" t="s">
        <v>1642</v>
      </c>
      <c r="AR200" s="388">
        <v>1</v>
      </c>
      <c r="AS200" s="388">
        <v>0</v>
      </c>
      <c r="AT200" s="958">
        <v>0</v>
      </c>
      <c r="AU200" s="959">
        <v>0</v>
      </c>
      <c r="AV200" s="388">
        <v>0</v>
      </c>
      <c r="AW200" s="958">
        <v>0</v>
      </c>
      <c r="AX200" s="391">
        <v>1</v>
      </c>
    </row>
    <row r="201" spans="1:50" x14ac:dyDescent="0.25">
      <c r="A201" s="938"/>
      <c r="B201" s="1805"/>
      <c r="C201" s="1805" t="s">
        <v>770</v>
      </c>
      <c r="D201" s="1805" t="s">
        <v>45</v>
      </c>
      <c r="E201" s="940">
        <v>6</v>
      </c>
      <c r="F201" s="941"/>
      <c r="G201" s="938"/>
      <c r="H201" s="942">
        <v>133.62</v>
      </c>
      <c r="I201" s="942">
        <v>75.61</v>
      </c>
      <c r="J201" s="943">
        <v>376.65</v>
      </c>
      <c r="K201" s="246">
        <v>1721</v>
      </c>
      <c r="L201" s="253">
        <v>91382459</v>
      </c>
      <c r="M201" s="229">
        <v>297</v>
      </c>
      <c r="N201" s="253">
        <v>56136623</v>
      </c>
      <c r="O201" s="229">
        <v>64</v>
      </c>
      <c r="P201" s="398">
        <v>79234710</v>
      </c>
      <c r="Q201" s="246">
        <v>2082</v>
      </c>
      <c r="R201" s="398">
        <v>226753792</v>
      </c>
      <c r="S201" s="246">
        <v>34585</v>
      </c>
      <c r="T201" s="944">
        <v>5.3999999999999999E-2</v>
      </c>
      <c r="U201" s="945">
        <f t="shared" ref="U201:U264" si="13">Q201/S201</f>
        <v>6.0199508457423737E-2</v>
      </c>
      <c r="V201" s="256">
        <v>2082</v>
      </c>
      <c r="W201" s="256">
        <v>196</v>
      </c>
      <c r="X201" s="256">
        <v>420</v>
      </c>
      <c r="Y201" s="230">
        <v>345</v>
      </c>
      <c r="Z201" s="945">
        <v>0.19212410501193319</v>
      </c>
      <c r="AA201" s="221">
        <v>0.82660902977905804</v>
      </c>
      <c r="AB201" s="221">
        <v>0.40300300248121101</v>
      </c>
      <c r="AC201" s="221">
        <f t="shared" si="11"/>
        <v>0.59699699751878899</v>
      </c>
      <c r="AD201" s="398">
        <v>91382459</v>
      </c>
      <c r="AE201" s="1231">
        <v>56136623</v>
      </c>
      <c r="AF201" s="398">
        <v>79234710</v>
      </c>
      <c r="AG201" s="947">
        <f t="shared" si="12"/>
        <v>226753792</v>
      </c>
      <c r="AH201" s="946">
        <v>82677</v>
      </c>
      <c r="AI201" s="253">
        <v>39900</v>
      </c>
      <c r="AJ201" s="253">
        <v>51285.4</v>
      </c>
      <c r="AK201" s="398">
        <v>40200</v>
      </c>
      <c r="AL201" s="224">
        <v>11</v>
      </c>
      <c r="AM201" s="406">
        <v>53</v>
      </c>
      <c r="AN201" s="224">
        <v>33</v>
      </c>
      <c r="AO201" s="229">
        <v>1943.4</v>
      </c>
      <c r="AP201" s="230">
        <v>1940</v>
      </c>
      <c r="AQ201" s="1188"/>
      <c r="AR201" s="221">
        <v>0.747</v>
      </c>
      <c r="AS201" s="221">
        <v>4.9000000000000002E-2</v>
      </c>
      <c r="AT201" s="944">
        <v>0.14099999999999999</v>
      </c>
      <c r="AU201" s="945">
        <v>6.2E-2</v>
      </c>
      <c r="AV201" s="221">
        <v>0.04</v>
      </c>
      <c r="AW201" s="944">
        <v>0.01</v>
      </c>
      <c r="AX201" s="949">
        <v>0.68200000000000005</v>
      </c>
    </row>
    <row r="202" spans="1:50" x14ac:dyDescent="0.25">
      <c r="A202" s="952">
        <v>540098</v>
      </c>
      <c r="B202" s="1803" t="s">
        <v>838</v>
      </c>
      <c r="C202" s="1803" t="s">
        <v>839</v>
      </c>
      <c r="D202" s="1803" t="s">
        <v>107</v>
      </c>
      <c r="E202" s="954">
        <v>6</v>
      </c>
      <c r="F202" s="955">
        <v>55</v>
      </c>
      <c r="G202" s="128">
        <v>0.121145374449</v>
      </c>
      <c r="H202" s="956">
        <v>1.22</v>
      </c>
      <c r="I202" s="956">
        <v>0</v>
      </c>
      <c r="J202" s="957">
        <v>2.48</v>
      </c>
      <c r="K202" s="121">
        <v>25</v>
      </c>
      <c r="L202" s="127">
        <v>1254204</v>
      </c>
      <c r="M202" s="142">
        <v>5</v>
      </c>
      <c r="N202" s="127">
        <v>223000</v>
      </c>
      <c r="O202" s="142">
        <v>0</v>
      </c>
      <c r="P202" s="384">
        <v>0</v>
      </c>
      <c r="Q202" s="121">
        <v>30</v>
      </c>
      <c r="R202" s="384">
        <v>1477204</v>
      </c>
      <c r="S202" s="121">
        <v>500</v>
      </c>
      <c r="T202" s="958">
        <v>2.5999999999999999E-2</v>
      </c>
      <c r="U202" s="1121">
        <f t="shared" si="13"/>
        <v>0.06</v>
      </c>
      <c r="V202" s="142">
        <v>30</v>
      </c>
      <c r="W202" s="142">
        <v>0</v>
      </c>
      <c r="X202" s="142">
        <v>0</v>
      </c>
      <c r="Y202" s="143">
        <v>3</v>
      </c>
      <c r="Z202" s="959">
        <v>0.13043478260869559</v>
      </c>
      <c r="AA202" s="388">
        <v>0.83333333333333337</v>
      </c>
      <c r="AB202" s="388">
        <v>0.84903913068201819</v>
      </c>
      <c r="AC202" s="960">
        <f t="shared" si="11"/>
        <v>0.15096086931798181</v>
      </c>
      <c r="AD202" s="384">
        <v>1254204</v>
      </c>
      <c r="AE202" s="1268">
        <v>223000</v>
      </c>
      <c r="AF202" s="384">
        <v>0</v>
      </c>
      <c r="AG202" s="962">
        <f t="shared" si="12"/>
        <v>1477204</v>
      </c>
      <c r="AH202" s="387">
        <v>50950.1</v>
      </c>
      <c r="AI202" s="135">
        <v>34050</v>
      </c>
      <c r="AJ202" s="135">
        <v>52220.2</v>
      </c>
      <c r="AK202" s="963">
        <v>32800</v>
      </c>
      <c r="AL202" s="121">
        <v>0</v>
      </c>
      <c r="AM202" s="143">
        <v>0</v>
      </c>
      <c r="AN202" s="121">
        <v>0</v>
      </c>
      <c r="AO202" s="142">
        <v>1947.9</v>
      </c>
      <c r="AP202" s="143">
        <v>1956</v>
      </c>
      <c r="AQ202" s="121" t="s">
        <v>1722</v>
      </c>
      <c r="AR202" s="388">
        <v>0.8</v>
      </c>
      <c r="AS202" s="388">
        <v>0</v>
      </c>
      <c r="AT202" s="958">
        <v>0.2</v>
      </c>
      <c r="AU202" s="959">
        <v>0</v>
      </c>
      <c r="AV202" s="388">
        <v>0</v>
      </c>
      <c r="AW202" s="958">
        <v>0</v>
      </c>
      <c r="AX202" s="391">
        <v>0.68</v>
      </c>
    </row>
    <row r="203" spans="1:50" x14ac:dyDescent="0.25">
      <c r="A203" s="952">
        <v>540099</v>
      </c>
      <c r="B203" s="1803" t="s">
        <v>843</v>
      </c>
      <c r="C203" s="1803" t="s">
        <v>839</v>
      </c>
      <c r="D203" s="1803" t="s">
        <v>107</v>
      </c>
      <c r="E203" s="954">
        <v>6</v>
      </c>
      <c r="F203" s="955">
        <v>77</v>
      </c>
      <c r="G203" s="128">
        <v>1.34146341463E-2</v>
      </c>
      <c r="H203" s="956">
        <v>0.34</v>
      </c>
      <c r="I203" s="956">
        <v>0.06</v>
      </c>
      <c r="J203" s="957">
        <v>9.7900000000000009</v>
      </c>
      <c r="K203" s="121">
        <v>19</v>
      </c>
      <c r="L203" s="127">
        <v>2159100</v>
      </c>
      <c r="M203" s="142">
        <v>29</v>
      </c>
      <c r="N203" s="127">
        <v>6510600</v>
      </c>
      <c r="O203" s="142">
        <v>0</v>
      </c>
      <c r="P203" s="384">
        <v>0</v>
      </c>
      <c r="Q203" s="121">
        <v>48</v>
      </c>
      <c r="R203" s="384">
        <v>8669700</v>
      </c>
      <c r="S203" s="121">
        <v>7677</v>
      </c>
      <c r="T203" s="958">
        <v>3.0000000000000001E-3</v>
      </c>
      <c r="U203" s="1121">
        <f t="shared" si="13"/>
        <v>6.2524423602969914E-3</v>
      </c>
      <c r="V203" s="142">
        <v>48</v>
      </c>
      <c r="W203" s="142">
        <v>8</v>
      </c>
      <c r="X203" s="142">
        <v>1</v>
      </c>
      <c r="Y203" s="143">
        <v>2</v>
      </c>
      <c r="Z203" s="959">
        <v>0</v>
      </c>
      <c r="AA203" s="388">
        <v>0.39583333333333331</v>
      </c>
      <c r="AB203" s="388">
        <v>0.24903975916121671</v>
      </c>
      <c r="AC203" s="149">
        <f t="shared" si="11"/>
        <v>0.75096024083878332</v>
      </c>
      <c r="AD203" s="384">
        <v>2159100</v>
      </c>
      <c r="AE203" s="1268">
        <v>6510600</v>
      </c>
      <c r="AF203" s="384">
        <v>0</v>
      </c>
      <c r="AG203" s="962">
        <f t="shared" si="12"/>
        <v>8669700</v>
      </c>
      <c r="AH203" s="452">
        <v>205430.6</v>
      </c>
      <c r="AI203" s="134">
        <v>80400</v>
      </c>
      <c r="AJ203" s="134">
        <v>117342.1</v>
      </c>
      <c r="AK203" s="979">
        <v>64700</v>
      </c>
      <c r="AL203" s="121">
        <v>0</v>
      </c>
      <c r="AM203" s="143">
        <v>0</v>
      </c>
      <c r="AN203" s="121">
        <v>0</v>
      </c>
      <c r="AO203" s="142">
        <v>1957.2</v>
      </c>
      <c r="AP203" s="143">
        <v>1957</v>
      </c>
      <c r="AQ203" s="121" t="s">
        <v>1724</v>
      </c>
      <c r="AR203" s="388">
        <v>0.73499999999999999</v>
      </c>
      <c r="AS203" s="388">
        <v>0</v>
      </c>
      <c r="AT203" s="1124">
        <v>0.26500000000000001</v>
      </c>
      <c r="AU203" s="959">
        <v>0</v>
      </c>
      <c r="AV203" s="388">
        <v>0</v>
      </c>
      <c r="AW203" s="958">
        <v>0</v>
      </c>
      <c r="AX203" s="391">
        <v>0.57899999999999996</v>
      </c>
    </row>
    <row r="204" spans="1:50" x14ac:dyDescent="0.25">
      <c r="A204" s="952">
        <v>540100</v>
      </c>
      <c r="B204" s="1803" t="s">
        <v>849</v>
      </c>
      <c r="C204" s="1803" t="s">
        <v>839</v>
      </c>
      <c r="D204" s="1803" t="s">
        <v>107</v>
      </c>
      <c r="E204" s="954">
        <v>6</v>
      </c>
      <c r="F204" s="955">
        <v>20</v>
      </c>
      <c r="G204" s="128">
        <v>0.111731843575</v>
      </c>
      <c r="H204" s="956">
        <v>0.23</v>
      </c>
      <c r="I204" s="956">
        <v>0.01</v>
      </c>
      <c r="J204" s="957">
        <v>1.06</v>
      </c>
      <c r="K204" s="121">
        <v>22</v>
      </c>
      <c r="L204" s="127">
        <v>831670</v>
      </c>
      <c r="M204" s="142">
        <v>9</v>
      </c>
      <c r="N204" s="127">
        <v>595600</v>
      </c>
      <c r="O204" s="142">
        <v>2</v>
      </c>
      <c r="P204" s="384">
        <v>6054700</v>
      </c>
      <c r="Q204" s="121">
        <v>33</v>
      </c>
      <c r="R204" s="384">
        <v>7481970</v>
      </c>
      <c r="S204" s="121">
        <v>128</v>
      </c>
      <c r="T204" s="958">
        <v>6.3E-2</v>
      </c>
      <c r="U204" s="1121">
        <f t="shared" si="13"/>
        <v>0.2578125</v>
      </c>
      <c r="V204" s="142">
        <v>33</v>
      </c>
      <c r="W204" s="142">
        <v>0</v>
      </c>
      <c r="X204" s="142">
        <v>2</v>
      </c>
      <c r="Y204" s="143">
        <v>0</v>
      </c>
      <c r="Z204" s="959">
        <v>0.14285714285714279</v>
      </c>
      <c r="AA204" s="388">
        <v>0.66666666666666663</v>
      </c>
      <c r="AB204" s="388">
        <v>0.1111565536884002</v>
      </c>
      <c r="AC204" s="149">
        <f t="shared" si="11"/>
        <v>0.88884344631159984</v>
      </c>
      <c r="AD204" s="384">
        <v>831670</v>
      </c>
      <c r="AE204" s="1268">
        <v>595600</v>
      </c>
      <c r="AF204" s="384">
        <v>6054700</v>
      </c>
      <c r="AG204" s="962">
        <f t="shared" si="12"/>
        <v>7481970</v>
      </c>
      <c r="AH204" s="387">
        <v>94671.8</v>
      </c>
      <c r="AI204" s="135">
        <v>33900</v>
      </c>
      <c r="AJ204" s="135">
        <v>41216.800000000003</v>
      </c>
      <c r="AK204" s="963">
        <v>32300</v>
      </c>
      <c r="AL204" s="121">
        <v>1</v>
      </c>
      <c r="AM204" s="143">
        <v>1</v>
      </c>
      <c r="AN204" s="121">
        <v>0</v>
      </c>
      <c r="AO204" s="133">
        <v>1935.2</v>
      </c>
      <c r="AP204" s="686">
        <v>1925</v>
      </c>
      <c r="AQ204" s="121" t="s">
        <v>1722</v>
      </c>
      <c r="AR204" s="388">
        <v>0.84799999999999998</v>
      </c>
      <c r="AS204" s="388">
        <v>0.03</v>
      </c>
      <c r="AT204" s="958">
        <v>0.121</v>
      </c>
      <c r="AU204" s="959">
        <v>0</v>
      </c>
      <c r="AV204" s="388">
        <v>0</v>
      </c>
      <c r="AW204" s="958">
        <v>0</v>
      </c>
      <c r="AX204" s="391">
        <v>0.72699999999999998</v>
      </c>
    </row>
    <row r="205" spans="1:50" x14ac:dyDescent="0.25">
      <c r="A205" s="952">
        <v>540101</v>
      </c>
      <c r="B205" s="1803" t="s">
        <v>855</v>
      </c>
      <c r="C205" s="1803" t="s">
        <v>839</v>
      </c>
      <c r="D205" s="1803" t="s">
        <v>107</v>
      </c>
      <c r="E205" s="954">
        <v>6</v>
      </c>
      <c r="F205" s="955">
        <v>52</v>
      </c>
      <c r="G205" s="128">
        <v>0.189781021898</v>
      </c>
      <c r="H205" s="956">
        <v>0</v>
      </c>
      <c r="I205" s="956">
        <v>0</v>
      </c>
      <c r="J205" s="957">
        <v>1.1200000000000001</v>
      </c>
      <c r="K205" s="121">
        <v>33</v>
      </c>
      <c r="L205" s="127">
        <v>3392245</v>
      </c>
      <c r="M205" s="142">
        <v>17</v>
      </c>
      <c r="N205" s="127">
        <v>2976590</v>
      </c>
      <c r="O205" s="142">
        <v>1</v>
      </c>
      <c r="P205" s="384">
        <v>48600</v>
      </c>
      <c r="Q205" s="121">
        <v>51</v>
      </c>
      <c r="R205" s="384">
        <v>6417435</v>
      </c>
      <c r="S205" s="121">
        <v>57</v>
      </c>
      <c r="T205" s="958">
        <v>0.35099999999999998</v>
      </c>
      <c r="U205" s="1121">
        <f t="shared" si="13"/>
        <v>0.89473684210526316</v>
      </c>
      <c r="V205" s="142">
        <v>51</v>
      </c>
      <c r="W205" s="142">
        <v>0</v>
      </c>
      <c r="X205" s="142">
        <v>0</v>
      </c>
      <c r="Y205" s="143">
        <v>1</v>
      </c>
      <c r="Z205" s="959">
        <v>6.25E-2</v>
      </c>
      <c r="AA205" s="388">
        <v>0.6470588235294118</v>
      </c>
      <c r="AB205" s="388">
        <v>0.52859826394813503</v>
      </c>
      <c r="AC205" s="960">
        <f t="shared" si="11"/>
        <v>0.47140173605186497</v>
      </c>
      <c r="AD205" s="384">
        <v>3392245</v>
      </c>
      <c r="AE205" s="1268">
        <v>2976590</v>
      </c>
      <c r="AF205" s="384">
        <v>48600</v>
      </c>
      <c r="AG205" s="962">
        <f t="shared" si="12"/>
        <v>6417435</v>
      </c>
      <c r="AH205" s="452">
        <v>130545.8</v>
      </c>
      <c r="AI205" s="134">
        <v>50600</v>
      </c>
      <c r="AJ205" s="134">
        <v>68898.3</v>
      </c>
      <c r="AK205" s="963">
        <v>44250</v>
      </c>
      <c r="AL205" s="121">
        <v>1</v>
      </c>
      <c r="AM205" s="143">
        <v>2</v>
      </c>
      <c r="AN205" s="121">
        <v>0</v>
      </c>
      <c r="AO205" s="142">
        <v>1951.5</v>
      </c>
      <c r="AP205" s="143">
        <v>1949</v>
      </c>
      <c r="AQ205" s="121" t="s">
        <v>1722</v>
      </c>
      <c r="AR205" s="388">
        <v>0.70599999999999996</v>
      </c>
      <c r="AS205" s="388">
        <v>0</v>
      </c>
      <c r="AT205" s="1124">
        <v>0.29399999999999998</v>
      </c>
      <c r="AU205" s="959">
        <v>0</v>
      </c>
      <c r="AV205" s="388">
        <v>0</v>
      </c>
      <c r="AW205" s="958">
        <v>0</v>
      </c>
      <c r="AX205" s="391">
        <v>0.75800000000000001</v>
      </c>
    </row>
    <row r="206" spans="1:50" x14ac:dyDescent="0.25">
      <c r="A206" s="952">
        <v>540102</v>
      </c>
      <c r="B206" s="1803" t="s">
        <v>861</v>
      </c>
      <c r="C206" s="1803" t="s">
        <v>839</v>
      </c>
      <c r="D206" s="1803" t="s">
        <v>107</v>
      </c>
      <c r="E206" s="954">
        <v>6</v>
      </c>
      <c r="F206" s="955">
        <v>56</v>
      </c>
      <c r="G206" s="128">
        <v>0.161383285303</v>
      </c>
      <c r="H206" s="956">
        <v>0.21</v>
      </c>
      <c r="I206" s="956">
        <v>0</v>
      </c>
      <c r="J206" s="957">
        <v>1.7</v>
      </c>
      <c r="K206" s="121">
        <v>32</v>
      </c>
      <c r="L206" s="127">
        <v>758110</v>
      </c>
      <c r="M206" s="142">
        <v>3</v>
      </c>
      <c r="N206" s="127">
        <v>53800</v>
      </c>
      <c r="O206" s="142">
        <v>1</v>
      </c>
      <c r="P206" s="384">
        <v>179800</v>
      </c>
      <c r="Q206" s="121">
        <v>36</v>
      </c>
      <c r="R206" s="384">
        <v>991710</v>
      </c>
      <c r="S206" s="121">
        <v>218</v>
      </c>
      <c r="T206" s="958">
        <v>0.128</v>
      </c>
      <c r="U206" s="1121">
        <f t="shared" si="13"/>
        <v>0.16513761467889909</v>
      </c>
      <c r="V206" s="142">
        <v>36</v>
      </c>
      <c r="W206" s="142">
        <v>0</v>
      </c>
      <c r="X206" s="142">
        <v>0</v>
      </c>
      <c r="Y206" s="143">
        <v>0</v>
      </c>
      <c r="Z206" s="959">
        <v>9.375E-2</v>
      </c>
      <c r="AA206" s="388">
        <v>0.88888888888888884</v>
      </c>
      <c r="AB206" s="388">
        <v>0.76444726785048045</v>
      </c>
      <c r="AC206" s="960">
        <f t="shared" si="11"/>
        <v>0.23555273214951955</v>
      </c>
      <c r="AD206" s="384">
        <v>758110</v>
      </c>
      <c r="AE206" s="1268">
        <v>53800</v>
      </c>
      <c r="AF206" s="384">
        <v>179800</v>
      </c>
      <c r="AG206" s="962">
        <f t="shared" si="12"/>
        <v>991710</v>
      </c>
      <c r="AH206" s="387">
        <v>28228.1</v>
      </c>
      <c r="AI206" s="135">
        <v>24400</v>
      </c>
      <c r="AJ206" s="135">
        <v>24731.599999999999</v>
      </c>
      <c r="AK206" s="963">
        <v>24400</v>
      </c>
      <c r="AL206" s="121">
        <v>0</v>
      </c>
      <c r="AM206" s="143">
        <v>1</v>
      </c>
      <c r="AN206" s="121">
        <v>0</v>
      </c>
      <c r="AO206" s="133">
        <v>1919.2</v>
      </c>
      <c r="AP206" s="686">
        <v>1907</v>
      </c>
      <c r="AQ206" s="121" t="s">
        <v>1691</v>
      </c>
      <c r="AR206" s="388">
        <v>1</v>
      </c>
      <c r="AS206" s="388">
        <v>0</v>
      </c>
      <c r="AT206" s="958">
        <v>0</v>
      </c>
      <c r="AU206" s="959">
        <v>0</v>
      </c>
      <c r="AV206" s="388">
        <v>0</v>
      </c>
      <c r="AW206" s="958">
        <v>0</v>
      </c>
      <c r="AX206" s="391">
        <v>0.68799999999999994</v>
      </c>
    </row>
    <row r="207" spans="1:50" x14ac:dyDescent="0.25">
      <c r="A207" s="952">
        <v>540103</v>
      </c>
      <c r="B207" s="1803" t="s">
        <v>866</v>
      </c>
      <c r="C207" s="1803" t="s">
        <v>839</v>
      </c>
      <c r="D207" s="1803" t="s">
        <v>107</v>
      </c>
      <c r="E207" s="954">
        <v>6</v>
      </c>
      <c r="F207" s="955">
        <v>94</v>
      </c>
      <c r="G207" s="128">
        <v>0.128943758573</v>
      </c>
      <c r="H207" s="956">
        <v>0.33</v>
      </c>
      <c r="I207" s="956">
        <v>0</v>
      </c>
      <c r="J207" s="957">
        <v>4.8</v>
      </c>
      <c r="K207" s="121">
        <v>160</v>
      </c>
      <c r="L207" s="127">
        <v>8306090</v>
      </c>
      <c r="M207" s="142">
        <v>32</v>
      </c>
      <c r="N207" s="127">
        <v>2346190</v>
      </c>
      <c r="O207" s="142">
        <v>10</v>
      </c>
      <c r="P207" s="384">
        <v>12489170</v>
      </c>
      <c r="Q207" s="121">
        <v>202</v>
      </c>
      <c r="R207" s="384">
        <v>23141450</v>
      </c>
      <c r="S207" s="121">
        <v>424</v>
      </c>
      <c r="T207" s="958">
        <v>0.11799999999999999</v>
      </c>
      <c r="U207" s="1121">
        <f t="shared" si="13"/>
        <v>0.47641509433962265</v>
      </c>
      <c r="V207" s="142">
        <v>202</v>
      </c>
      <c r="W207" s="142">
        <v>24</v>
      </c>
      <c r="X207" s="142">
        <v>0</v>
      </c>
      <c r="Y207" s="143">
        <v>1</v>
      </c>
      <c r="Z207" s="959">
        <v>6.4935064935064929E-2</v>
      </c>
      <c r="AA207" s="388">
        <v>0.79207920792079212</v>
      </c>
      <c r="AB207" s="388">
        <v>0.35892694710141332</v>
      </c>
      <c r="AC207" s="960">
        <f t="shared" si="11"/>
        <v>0.64107305289858663</v>
      </c>
      <c r="AD207" s="384">
        <v>8306090</v>
      </c>
      <c r="AE207" s="1268">
        <v>2346190</v>
      </c>
      <c r="AF207" s="384">
        <v>12489170</v>
      </c>
      <c r="AG207" s="962">
        <f t="shared" si="12"/>
        <v>23141450</v>
      </c>
      <c r="AH207" s="387">
        <v>79045.8</v>
      </c>
      <c r="AI207" s="134">
        <v>51800</v>
      </c>
      <c r="AJ207" s="135">
        <v>55536.3</v>
      </c>
      <c r="AK207" s="979">
        <v>51550</v>
      </c>
      <c r="AL207" s="121">
        <v>3</v>
      </c>
      <c r="AM207" s="143">
        <v>5</v>
      </c>
      <c r="AN207" s="453">
        <v>75</v>
      </c>
      <c r="AO207" s="133">
        <v>1919</v>
      </c>
      <c r="AP207" s="686">
        <v>1905</v>
      </c>
      <c r="AQ207" s="121" t="s">
        <v>1725</v>
      </c>
      <c r="AR207" s="388">
        <v>0.89600000000000002</v>
      </c>
      <c r="AS207" s="388">
        <v>0</v>
      </c>
      <c r="AT207" s="958">
        <v>8.5000000000000006E-2</v>
      </c>
      <c r="AU207" s="959">
        <v>0.02</v>
      </c>
      <c r="AV207" s="388">
        <v>5.0000000000000001E-3</v>
      </c>
      <c r="AW207" s="958">
        <v>0.01</v>
      </c>
      <c r="AX207" s="391">
        <v>0.76200000000000001</v>
      </c>
    </row>
    <row r="208" spans="1:50" x14ac:dyDescent="0.25">
      <c r="A208" s="921">
        <v>540097</v>
      </c>
      <c r="B208" s="1804" t="s">
        <v>872</v>
      </c>
      <c r="C208" s="1804" t="s">
        <v>839</v>
      </c>
      <c r="D208" s="1804" t="s">
        <v>170</v>
      </c>
      <c r="E208" s="923">
        <v>6</v>
      </c>
      <c r="F208" s="924">
        <v>4187</v>
      </c>
      <c r="G208" s="173">
        <v>2.23261419019E-2</v>
      </c>
      <c r="H208" s="925">
        <v>139.68</v>
      </c>
      <c r="I208" s="925">
        <v>34.81</v>
      </c>
      <c r="J208" s="926">
        <v>234.94</v>
      </c>
      <c r="K208" s="678">
        <v>1048</v>
      </c>
      <c r="L208" s="250">
        <v>67892796</v>
      </c>
      <c r="M208" s="469">
        <v>92</v>
      </c>
      <c r="N208" s="250">
        <v>10965564</v>
      </c>
      <c r="O208" s="469">
        <v>22</v>
      </c>
      <c r="P208" s="459">
        <v>3440906</v>
      </c>
      <c r="Q208" s="678">
        <v>1162</v>
      </c>
      <c r="R208" s="459">
        <v>82299266</v>
      </c>
      <c r="S208" s="678">
        <v>12184</v>
      </c>
      <c r="T208" s="927">
        <v>6.2E-2</v>
      </c>
      <c r="U208" s="928">
        <f t="shared" si="13"/>
        <v>9.5370978332238995E-2</v>
      </c>
      <c r="V208" s="458">
        <v>1162</v>
      </c>
      <c r="W208" s="469">
        <v>25</v>
      </c>
      <c r="X208" s="458">
        <v>157</v>
      </c>
      <c r="Y208" s="680">
        <v>30</v>
      </c>
      <c r="Z208" s="928">
        <v>0.27228682170542629</v>
      </c>
      <c r="AA208" s="935">
        <v>0.90189328743545616</v>
      </c>
      <c r="AB208" s="935">
        <v>0.82495020064942015</v>
      </c>
      <c r="AC208" s="1050">
        <f t="shared" si="11"/>
        <v>0.17504979935057985</v>
      </c>
      <c r="AD208" s="459">
        <v>67892796</v>
      </c>
      <c r="AE208" s="1232">
        <v>10965564</v>
      </c>
      <c r="AF208" s="459">
        <v>3440906</v>
      </c>
      <c r="AG208" s="1233">
        <f t="shared" si="12"/>
        <v>82299266</v>
      </c>
      <c r="AH208" s="931">
        <v>74237.899999999994</v>
      </c>
      <c r="AI208" s="978">
        <v>52850</v>
      </c>
      <c r="AJ208" s="978">
        <v>67976.5</v>
      </c>
      <c r="AK208" s="1198">
        <v>53200</v>
      </c>
      <c r="AL208" s="678">
        <v>3</v>
      </c>
      <c r="AM208" s="934">
        <v>18</v>
      </c>
      <c r="AN208" s="678">
        <v>0</v>
      </c>
      <c r="AO208" s="469">
        <v>1958.7</v>
      </c>
      <c r="AP208" s="680">
        <v>1965</v>
      </c>
      <c r="AQ208" s="678" t="s">
        <v>1719</v>
      </c>
      <c r="AR208" s="935">
        <v>0.71699999999999997</v>
      </c>
      <c r="AS208" s="935">
        <v>3.3000000000000002E-2</v>
      </c>
      <c r="AT208" s="927">
        <v>0.20499999999999999</v>
      </c>
      <c r="AU208" s="928">
        <v>4.4999999999999998E-2</v>
      </c>
      <c r="AV208" s="935">
        <v>4.1000000000000002E-2</v>
      </c>
      <c r="AW208" s="927">
        <v>3.0000000000000001E-3</v>
      </c>
      <c r="AX208" s="937">
        <v>0.80200000000000005</v>
      </c>
    </row>
    <row r="209" spans="1:50" x14ac:dyDescent="0.25">
      <c r="A209" s="952">
        <v>540104</v>
      </c>
      <c r="B209" s="1803" t="s">
        <v>878</v>
      </c>
      <c r="C209" s="1803" t="s">
        <v>839</v>
      </c>
      <c r="D209" s="1803" t="s">
        <v>107</v>
      </c>
      <c r="E209" s="954">
        <v>6</v>
      </c>
      <c r="F209" s="955">
        <v>68</v>
      </c>
      <c r="G209" s="149">
        <v>0.19941348973600001</v>
      </c>
      <c r="H209" s="956">
        <v>0</v>
      </c>
      <c r="I209" s="956">
        <v>0.03</v>
      </c>
      <c r="J209" s="957">
        <v>1.84</v>
      </c>
      <c r="K209" s="121">
        <v>18</v>
      </c>
      <c r="L209" s="127">
        <v>859700</v>
      </c>
      <c r="M209" s="142">
        <v>2</v>
      </c>
      <c r="N209" s="127">
        <v>872000</v>
      </c>
      <c r="O209" s="142">
        <v>2</v>
      </c>
      <c r="P209" s="384">
        <v>227000</v>
      </c>
      <c r="Q209" s="121">
        <v>22</v>
      </c>
      <c r="R209" s="384">
        <v>1958700</v>
      </c>
      <c r="S209" s="121">
        <v>359</v>
      </c>
      <c r="T209" s="958">
        <v>2.1999999999999999E-2</v>
      </c>
      <c r="U209" s="1121">
        <f t="shared" si="13"/>
        <v>6.1281337047353758E-2</v>
      </c>
      <c r="V209" s="142">
        <v>22</v>
      </c>
      <c r="W209" s="142">
        <v>0</v>
      </c>
      <c r="X209" s="142">
        <v>2</v>
      </c>
      <c r="Y209" s="143">
        <v>1</v>
      </c>
      <c r="Z209" s="959">
        <v>5.5555555555555552E-2</v>
      </c>
      <c r="AA209" s="388">
        <v>0.81818181818181823</v>
      </c>
      <c r="AB209" s="388">
        <v>0.43891356511972218</v>
      </c>
      <c r="AC209" s="960">
        <f t="shared" si="11"/>
        <v>0.56108643488027776</v>
      </c>
      <c r="AD209" s="384">
        <v>859700</v>
      </c>
      <c r="AE209" s="1268">
        <v>872000</v>
      </c>
      <c r="AF209" s="384">
        <v>227000</v>
      </c>
      <c r="AG209" s="962">
        <f t="shared" si="12"/>
        <v>1958700</v>
      </c>
      <c r="AH209" s="452">
        <v>117986.2</v>
      </c>
      <c r="AI209" s="134">
        <v>48500</v>
      </c>
      <c r="AJ209" s="134">
        <v>85188.6</v>
      </c>
      <c r="AK209" s="963">
        <v>47000</v>
      </c>
      <c r="AL209" s="121">
        <v>1</v>
      </c>
      <c r="AM209" s="143">
        <v>0</v>
      </c>
      <c r="AN209" s="121">
        <v>0</v>
      </c>
      <c r="AO209" s="133">
        <v>1935.4</v>
      </c>
      <c r="AP209" s="686">
        <v>1916</v>
      </c>
      <c r="AQ209" s="121" t="s">
        <v>1722</v>
      </c>
      <c r="AR209" s="388">
        <v>0.82599999999999996</v>
      </c>
      <c r="AS209" s="388">
        <v>0</v>
      </c>
      <c r="AT209" s="958">
        <v>0.17399999999999999</v>
      </c>
      <c r="AU209" s="959">
        <v>0</v>
      </c>
      <c r="AV209" s="388">
        <v>0</v>
      </c>
      <c r="AW209" s="958">
        <v>0</v>
      </c>
      <c r="AX209" s="391">
        <v>0.72199999999999998</v>
      </c>
    </row>
    <row r="210" spans="1:50" x14ac:dyDescent="0.25">
      <c r="A210" s="952">
        <v>540292</v>
      </c>
      <c r="B210" s="1803" t="s">
        <v>884</v>
      </c>
      <c r="C210" s="1803" t="s">
        <v>839</v>
      </c>
      <c r="D210" s="1803" t="s">
        <v>107</v>
      </c>
      <c r="E210" s="954">
        <v>6</v>
      </c>
      <c r="F210" s="955">
        <v>99</v>
      </c>
      <c r="G210" s="128">
        <v>4.5433685176700003E-2</v>
      </c>
      <c r="H210" s="956">
        <v>2.2000000000000002</v>
      </c>
      <c r="I210" s="956">
        <v>0.01</v>
      </c>
      <c r="J210" s="957">
        <v>3.74</v>
      </c>
      <c r="K210" s="121">
        <v>56</v>
      </c>
      <c r="L210" s="127">
        <v>5016370</v>
      </c>
      <c r="M210" s="142">
        <v>0</v>
      </c>
      <c r="N210" s="127">
        <v>0</v>
      </c>
      <c r="O210" s="142">
        <v>0</v>
      </c>
      <c r="P210" s="384">
        <v>0</v>
      </c>
      <c r="Q210" s="121">
        <v>56</v>
      </c>
      <c r="R210" s="384">
        <v>5016370</v>
      </c>
      <c r="S210" s="121">
        <v>1260</v>
      </c>
      <c r="T210" s="958">
        <v>2.9000000000000001E-2</v>
      </c>
      <c r="U210" s="1121">
        <f t="shared" si="13"/>
        <v>4.4444444444444446E-2</v>
      </c>
      <c r="V210" s="142">
        <v>56</v>
      </c>
      <c r="W210" s="142">
        <v>7</v>
      </c>
      <c r="X210" s="142">
        <v>0</v>
      </c>
      <c r="Y210" s="143">
        <v>5</v>
      </c>
      <c r="Z210" s="959">
        <v>7.407407407407407E-2</v>
      </c>
      <c r="AA210" s="392">
        <v>1</v>
      </c>
      <c r="AB210" s="392">
        <v>1</v>
      </c>
      <c r="AC210" s="960">
        <f t="shared" si="11"/>
        <v>0</v>
      </c>
      <c r="AD210" s="384">
        <v>5016370</v>
      </c>
      <c r="AE210" s="1268">
        <v>0</v>
      </c>
      <c r="AF210" s="384">
        <v>0</v>
      </c>
      <c r="AG210" s="962">
        <f t="shared" si="12"/>
        <v>5016370</v>
      </c>
      <c r="AH210" s="387">
        <v>93347.7</v>
      </c>
      <c r="AI210" s="134">
        <v>74250</v>
      </c>
      <c r="AJ210" s="134">
        <v>93347.7</v>
      </c>
      <c r="AK210" s="979">
        <v>74250</v>
      </c>
      <c r="AL210" s="121">
        <v>0</v>
      </c>
      <c r="AM210" s="143">
        <v>0</v>
      </c>
      <c r="AN210" s="121">
        <v>0</v>
      </c>
      <c r="AO210" s="142">
        <v>1982.1</v>
      </c>
      <c r="AP210" s="143">
        <v>1984</v>
      </c>
      <c r="AQ210" s="121" t="s">
        <v>1726</v>
      </c>
      <c r="AR210" s="388">
        <v>0.92900000000000005</v>
      </c>
      <c r="AS210" s="388">
        <v>0</v>
      </c>
      <c r="AT210" s="958">
        <v>1.7999999999999999E-2</v>
      </c>
      <c r="AU210" s="959">
        <v>5.3999999999999999E-2</v>
      </c>
      <c r="AV210" s="388">
        <v>3.5999999999999997E-2</v>
      </c>
      <c r="AW210" s="958">
        <v>0</v>
      </c>
      <c r="AX210" s="391">
        <v>0.82099999999999995</v>
      </c>
    </row>
    <row r="211" spans="1:50" x14ac:dyDescent="0.25">
      <c r="A211" s="952">
        <v>540105</v>
      </c>
      <c r="B211" s="1803" t="s">
        <v>889</v>
      </c>
      <c r="C211" s="1803" t="s">
        <v>839</v>
      </c>
      <c r="D211" s="1803" t="s">
        <v>107</v>
      </c>
      <c r="E211" s="954">
        <v>6</v>
      </c>
      <c r="F211" s="955">
        <v>28</v>
      </c>
      <c r="G211" s="128">
        <v>7.3490813648299999E-2</v>
      </c>
      <c r="H211" s="956">
        <v>0.22</v>
      </c>
      <c r="I211" s="956">
        <v>0</v>
      </c>
      <c r="J211" s="957">
        <v>2.34</v>
      </c>
      <c r="K211" s="121">
        <v>11</v>
      </c>
      <c r="L211" s="127">
        <v>352200</v>
      </c>
      <c r="M211" s="142">
        <v>8</v>
      </c>
      <c r="N211" s="127">
        <v>509350</v>
      </c>
      <c r="O211" s="142">
        <v>4</v>
      </c>
      <c r="P211" s="384">
        <v>472600</v>
      </c>
      <c r="Q211" s="121">
        <v>23</v>
      </c>
      <c r="R211" s="384">
        <v>1334150</v>
      </c>
      <c r="S211" s="121">
        <v>446</v>
      </c>
      <c r="T211" s="958">
        <v>4.9000000000000002E-2</v>
      </c>
      <c r="U211" s="1121">
        <f t="shared" si="13"/>
        <v>5.1569506726457402E-2</v>
      </c>
      <c r="V211" s="142">
        <v>23</v>
      </c>
      <c r="W211" s="142">
        <v>2</v>
      </c>
      <c r="X211" s="142">
        <v>0</v>
      </c>
      <c r="Y211" s="143">
        <v>0</v>
      </c>
      <c r="Z211" s="959">
        <v>0.1</v>
      </c>
      <c r="AA211" s="388">
        <v>0.47826086956521741</v>
      </c>
      <c r="AB211" s="388">
        <v>0.26398830716186328</v>
      </c>
      <c r="AC211" s="149">
        <f t="shared" si="11"/>
        <v>0.73601169283813672</v>
      </c>
      <c r="AD211" s="384">
        <v>352200</v>
      </c>
      <c r="AE211" s="1268">
        <v>509350</v>
      </c>
      <c r="AF211" s="384">
        <v>472600</v>
      </c>
      <c r="AG211" s="962">
        <f t="shared" si="12"/>
        <v>1334150</v>
      </c>
      <c r="AH211" s="387">
        <v>56150</v>
      </c>
      <c r="AI211" s="135">
        <v>23100</v>
      </c>
      <c r="AJ211" s="135">
        <v>33663.599999999999</v>
      </c>
      <c r="AK211" s="963">
        <v>21200</v>
      </c>
      <c r="AL211" s="121">
        <v>1</v>
      </c>
      <c r="AM211" s="143">
        <v>3</v>
      </c>
      <c r="AN211" s="121">
        <v>0</v>
      </c>
      <c r="AO211" s="142">
        <v>1947.4</v>
      </c>
      <c r="AP211" s="143">
        <v>1940</v>
      </c>
      <c r="AQ211" s="121" t="s">
        <v>1722</v>
      </c>
      <c r="AR211" s="388">
        <v>0.87</v>
      </c>
      <c r="AS211" s="388">
        <v>0</v>
      </c>
      <c r="AT211" s="958">
        <v>0.13</v>
      </c>
      <c r="AU211" s="959">
        <v>0</v>
      </c>
      <c r="AV211" s="388">
        <v>0</v>
      </c>
      <c r="AW211" s="958">
        <v>0</v>
      </c>
      <c r="AX211" s="391">
        <v>0.63600000000000001</v>
      </c>
    </row>
    <row r="212" spans="1:50" x14ac:dyDescent="0.25">
      <c r="A212" s="952">
        <v>540106</v>
      </c>
      <c r="B212" s="1803" t="s">
        <v>893</v>
      </c>
      <c r="C212" s="1803" t="s">
        <v>839</v>
      </c>
      <c r="D212" s="1803" t="s">
        <v>107</v>
      </c>
      <c r="E212" s="954">
        <v>6</v>
      </c>
      <c r="F212" s="955">
        <v>44</v>
      </c>
      <c r="G212" s="128">
        <v>1.78041543027E-2</v>
      </c>
      <c r="H212" s="956">
        <v>0.01</v>
      </c>
      <c r="I212" s="956">
        <v>0</v>
      </c>
      <c r="J212" s="957">
        <v>1.1299999999999999</v>
      </c>
      <c r="K212" s="121">
        <v>35</v>
      </c>
      <c r="L212" s="127">
        <v>1999100</v>
      </c>
      <c r="M212" s="142">
        <v>12</v>
      </c>
      <c r="N212" s="127">
        <v>662200</v>
      </c>
      <c r="O212" s="142">
        <v>0</v>
      </c>
      <c r="P212" s="384">
        <v>0</v>
      </c>
      <c r="Q212" s="121">
        <v>47</v>
      </c>
      <c r="R212" s="384">
        <v>2661300</v>
      </c>
      <c r="S212" s="121">
        <v>87</v>
      </c>
      <c r="T212" s="958">
        <v>0.33300000000000002</v>
      </c>
      <c r="U212" s="1121">
        <f t="shared" si="13"/>
        <v>0.54022988505747127</v>
      </c>
      <c r="V212" s="142">
        <v>47</v>
      </c>
      <c r="W212" s="142">
        <v>0</v>
      </c>
      <c r="X212" s="142">
        <v>22</v>
      </c>
      <c r="Y212" s="143">
        <v>0</v>
      </c>
      <c r="Z212" s="959">
        <v>2.9411764705882349E-2</v>
      </c>
      <c r="AA212" s="388">
        <v>0.74468085106382975</v>
      </c>
      <c r="AB212" s="388">
        <v>0.75117423815428552</v>
      </c>
      <c r="AC212" s="960">
        <f t="shared" si="11"/>
        <v>0.24882576184571448</v>
      </c>
      <c r="AD212" s="384">
        <v>1999100</v>
      </c>
      <c r="AE212" s="1268">
        <v>662200</v>
      </c>
      <c r="AF212" s="384">
        <v>0</v>
      </c>
      <c r="AG212" s="962">
        <f t="shared" si="12"/>
        <v>2661300</v>
      </c>
      <c r="AH212" s="387">
        <v>59640</v>
      </c>
      <c r="AI212" s="134">
        <v>54200</v>
      </c>
      <c r="AJ212" s="134">
        <v>61166.7</v>
      </c>
      <c r="AK212" s="979">
        <v>54800</v>
      </c>
      <c r="AL212" s="121">
        <v>0</v>
      </c>
      <c r="AM212" s="143">
        <v>1</v>
      </c>
      <c r="AN212" s="121">
        <v>0</v>
      </c>
      <c r="AO212" s="133">
        <v>1918.5</v>
      </c>
      <c r="AP212" s="686">
        <v>1910</v>
      </c>
      <c r="AQ212" s="121" t="s">
        <v>1722</v>
      </c>
      <c r="AR212" s="388">
        <v>0.97799999999999998</v>
      </c>
      <c r="AS212" s="388">
        <v>0</v>
      </c>
      <c r="AT212" s="958">
        <v>2.1999999999999999E-2</v>
      </c>
      <c r="AU212" s="959">
        <v>0</v>
      </c>
      <c r="AV212" s="388">
        <v>0</v>
      </c>
      <c r="AW212" s="958">
        <v>0</v>
      </c>
      <c r="AX212" s="391">
        <v>0.65700000000000003</v>
      </c>
    </row>
    <row r="213" spans="1:50" x14ac:dyDescent="0.25">
      <c r="A213" s="938"/>
      <c r="B213" s="1805"/>
      <c r="C213" s="1805" t="s">
        <v>839</v>
      </c>
      <c r="D213" s="1805" t="s">
        <v>45</v>
      </c>
      <c r="E213" s="940">
        <v>6</v>
      </c>
      <c r="F213" s="941"/>
      <c r="G213" s="938"/>
      <c r="H213" s="942">
        <v>144.47999999999999</v>
      </c>
      <c r="I213" s="942">
        <v>34.92</v>
      </c>
      <c r="J213" s="943">
        <v>265.02999999999992</v>
      </c>
      <c r="K213" s="246">
        <v>1459</v>
      </c>
      <c r="L213" s="253">
        <v>92821585</v>
      </c>
      <c r="M213" s="229">
        <v>209</v>
      </c>
      <c r="N213" s="253">
        <v>25714894</v>
      </c>
      <c r="O213" s="229">
        <v>42</v>
      </c>
      <c r="P213" s="398">
        <v>22912776</v>
      </c>
      <c r="Q213" s="246">
        <v>1710</v>
      </c>
      <c r="R213" s="398">
        <v>141449255</v>
      </c>
      <c r="S213" s="246">
        <v>23728</v>
      </c>
      <c r="T213" s="944">
        <v>4.2000000000000003E-2</v>
      </c>
      <c r="U213" s="945">
        <f t="shared" si="13"/>
        <v>7.2066756574511129E-2</v>
      </c>
      <c r="V213" s="256">
        <v>1710</v>
      </c>
      <c r="W213" s="229">
        <v>66</v>
      </c>
      <c r="X213" s="256">
        <v>184</v>
      </c>
      <c r="Y213" s="230">
        <v>43</v>
      </c>
      <c r="Z213" s="945">
        <v>0.2165381920112123</v>
      </c>
      <c r="AA213" s="221">
        <v>0.85321637426900587</v>
      </c>
      <c r="AB213" s="221">
        <v>0.65621826710928943</v>
      </c>
      <c r="AC213" s="221">
        <f t="shared" si="11"/>
        <v>0.34378173289071057</v>
      </c>
      <c r="AD213" s="398">
        <v>92821585</v>
      </c>
      <c r="AE213" s="1231">
        <v>25714894</v>
      </c>
      <c r="AF213" s="398">
        <v>22912776</v>
      </c>
      <c r="AG213" s="947">
        <f t="shared" si="12"/>
        <v>141449255</v>
      </c>
      <c r="AH213" s="946">
        <v>79828.5</v>
      </c>
      <c r="AI213" s="211">
        <v>51400</v>
      </c>
      <c r="AJ213" s="211">
        <v>77260.3</v>
      </c>
      <c r="AK213" s="980">
        <v>61900</v>
      </c>
      <c r="AL213" s="224">
        <v>10</v>
      </c>
      <c r="AM213" s="406">
        <v>31</v>
      </c>
      <c r="AN213" s="224">
        <v>75</v>
      </c>
      <c r="AO213" s="229">
        <v>1951.2</v>
      </c>
      <c r="AP213" s="230">
        <v>1951.5</v>
      </c>
      <c r="AQ213" s="1188"/>
      <c r="AR213" s="221">
        <v>0.76600000000000001</v>
      </c>
      <c r="AS213" s="221">
        <v>2.3E-2</v>
      </c>
      <c r="AT213" s="944">
        <v>0.17699999999999999</v>
      </c>
      <c r="AU213" s="945">
        <v>3.5000000000000003E-2</v>
      </c>
      <c r="AV213" s="221">
        <v>2.9000000000000001E-2</v>
      </c>
      <c r="AW213" s="944">
        <v>4.0000000000000001E-3</v>
      </c>
      <c r="AX213" s="949">
        <v>0.78300000000000003</v>
      </c>
    </row>
    <row r="214" spans="1:50" x14ac:dyDescent="0.25">
      <c r="A214" s="952">
        <v>540140</v>
      </c>
      <c r="B214" s="1803" t="s">
        <v>905</v>
      </c>
      <c r="C214" s="1803" t="s">
        <v>906</v>
      </c>
      <c r="D214" s="1803" t="s">
        <v>107</v>
      </c>
      <c r="E214" s="954">
        <v>6</v>
      </c>
      <c r="F214" s="955">
        <v>17</v>
      </c>
      <c r="G214" s="128">
        <v>8.5858585858599998E-2</v>
      </c>
      <c r="H214" s="956">
        <v>0.85</v>
      </c>
      <c r="I214" s="956">
        <v>0.06</v>
      </c>
      <c r="J214" s="957">
        <v>0.90999999999999992</v>
      </c>
      <c r="K214" s="121">
        <v>13</v>
      </c>
      <c r="L214" s="127">
        <v>483270</v>
      </c>
      <c r="M214" s="142">
        <v>2</v>
      </c>
      <c r="N214" s="127">
        <v>186600</v>
      </c>
      <c r="O214" s="142">
        <v>0</v>
      </c>
      <c r="P214" s="384">
        <v>0</v>
      </c>
      <c r="Q214" s="121">
        <v>15</v>
      </c>
      <c r="R214" s="384">
        <v>669870</v>
      </c>
      <c r="S214" s="121">
        <v>87</v>
      </c>
      <c r="T214" s="958">
        <v>0.10299999999999999</v>
      </c>
      <c r="U214" s="1121">
        <f t="shared" si="13"/>
        <v>0.17241379310344829</v>
      </c>
      <c r="V214" s="142">
        <v>15</v>
      </c>
      <c r="W214" s="142">
        <v>0</v>
      </c>
      <c r="X214" s="142">
        <v>15</v>
      </c>
      <c r="Y214" s="143">
        <v>0</v>
      </c>
      <c r="Z214" s="1202">
        <v>0.58333333333333337</v>
      </c>
      <c r="AA214" s="388">
        <v>0.8666666666666667</v>
      </c>
      <c r="AB214" s="388">
        <v>0.72143848806484845</v>
      </c>
      <c r="AC214" s="960">
        <f t="shared" ref="AC214:AC277" si="14">1-AB214</f>
        <v>0.27856151193515155</v>
      </c>
      <c r="AD214" s="384">
        <v>483270</v>
      </c>
      <c r="AE214" s="1268">
        <v>186600</v>
      </c>
      <c r="AF214" s="384">
        <v>0</v>
      </c>
      <c r="AG214" s="962">
        <f t="shared" ref="AG214:AG277" si="15">AD214+AE214+AF214</f>
        <v>669870</v>
      </c>
      <c r="AH214" s="387">
        <v>44498</v>
      </c>
      <c r="AI214" s="134">
        <v>41700</v>
      </c>
      <c r="AJ214" s="135">
        <v>37036.199999999997</v>
      </c>
      <c r="AK214" s="963">
        <v>41700</v>
      </c>
      <c r="AL214" s="121">
        <v>0</v>
      </c>
      <c r="AM214" s="143">
        <v>0</v>
      </c>
      <c r="AN214" s="121">
        <v>0</v>
      </c>
      <c r="AO214" s="142">
        <v>1946.8</v>
      </c>
      <c r="AP214" s="143">
        <v>1968</v>
      </c>
      <c r="AQ214" s="121" t="s">
        <v>1727</v>
      </c>
      <c r="AR214" s="388">
        <v>0.73299999999999998</v>
      </c>
      <c r="AS214" s="388">
        <v>0</v>
      </c>
      <c r="AT214" s="958">
        <v>0</v>
      </c>
      <c r="AU214" s="1202">
        <v>0.26700000000000002</v>
      </c>
      <c r="AV214" s="392">
        <v>0.26700000000000002</v>
      </c>
      <c r="AW214" s="958">
        <v>0</v>
      </c>
      <c r="AX214" s="391">
        <v>0.53800000000000003</v>
      </c>
    </row>
    <row r="215" spans="1:50" x14ac:dyDescent="0.25">
      <c r="A215" s="952">
        <v>540272</v>
      </c>
      <c r="B215" s="1803" t="s">
        <v>910</v>
      </c>
      <c r="C215" s="1803" t="s">
        <v>906</v>
      </c>
      <c r="D215" s="1803" t="s">
        <v>107</v>
      </c>
      <c r="E215" s="954">
        <v>6</v>
      </c>
      <c r="F215" s="955">
        <v>23</v>
      </c>
      <c r="G215" s="128">
        <v>2.7677496991599999E-2</v>
      </c>
      <c r="H215" s="956">
        <v>0</v>
      </c>
      <c r="I215" s="956">
        <v>0</v>
      </c>
      <c r="J215" s="957">
        <v>0.67</v>
      </c>
      <c r="K215" s="121">
        <v>20</v>
      </c>
      <c r="L215" s="127">
        <v>646490</v>
      </c>
      <c r="M215" s="142">
        <v>9</v>
      </c>
      <c r="N215" s="127">
        <v>672900</v>
      </c>
      <c r="O215" s="142">
        <v>0</v>
      </c>
      <c r="P215" s="384">
        <v>0</v>
      </c>
      <c r="Q215" s="121">
        <v>29</v>
      </c>
      <c r="R215" s="384">
        <v>1319390</v>
      </c>
      <c r="S215" s="121">
        <v>1205</v>
      </c>
      <c r="T215" s="958">
        <v>2.1999999999999999E-2</v>
      </c>
      <c r="U215" s="1121">
        <f t="shared" si="13"/>
        <v>2.4066390041493777E-2</v>
      </c>
      <c r="V215" s="142">
        <v>29</v>
      </c>
      <c r="W215" s="142">
        <v>3</v>
      </c>
      <c r="X215" s="142">
        <v>0</v>
      </c>
      <c r="Y215" s="143">
        <v>0</v>
      </c>
      <c r="Z215" s="1202">
        <v>0.33333333333333331</v>
      </c>
      <c r="AA215" s="388">
        <v>0.68965517241379315</v>
      </c>
      <c r="AB215" s="388">
        <v>0.48999158702127499</v>
      </c>
      <c r="AC215" s="960">
        <f t="shared" si="14"/>
        <v>0.51000841297872501</v>
      </c>
      <c r="AD215" s="384">
        <v>646490</v>
      </c>
      <c r="AE215" s="1268">
        <v>672900</v>
      </c>
      <c r="AF215" s="384">
        <v>0</v>
      </c>
      <c r="AG215" s="962">
        <f t="shared" si="15"/>
        <v>1319390</v>
      </c>
      <c r="AH215" s="387">
        <v>45323.8</v>
      </c>
      <c r="AI215" s="135">
        <v>29600</v>
      </c>
      <c r="AJ215" s="135">
        <v>32219.5</v>
      </c>
      <c r="AK215" s="963">
        <v>26160</v>
      </c>
      <c r="AL215" s="121">
        <v>2</v>
      </c>
      <c r="AM215" s="143">
        <v>1</v>
      </c>
      <c r="AN215" s="121">
        <v>0</v>
      </c>
      <c r="AO215" s="142">
        <v>1955.8</v>
      </c>
      <c r="AP215" s="143">
        <v>1976</v>
      </c>
      <c r="AQ215" s="121" t="s">
        <v>1636</v>
      </c>
      <c r="AR215" s="388">
        <v>0.69</v>
      </c>
      <c r="AS215" s="388">
        <v>0</v>
      </c>
      <c r="AT215" s="958">
        <v>0.17199999999999999</v>
      </c>
      <c r="AU215" s="1202">
        <v>0.13800000000000001</v>
      </c>
      <c r="AV215" s="392">
        <v>0.13800000000000001</v>
      </c>
      <c r="AW215" s="958">
        <v>0</v>
      </c>
      <c r="AX215" s="153">
        <v>0.4</v>
      </c>
    </row>
    <row r="216" spans="1:50" x14ac:dyDescent="0.25">
      <c r="A216" s="921">
        <v>540139</v>
      </c>
      <c r="B216" s="1804" t="s">
        <v>915</v>
      </c>
      <c r="C216" s="1804" t="s">
        <v>906</v>
      </c>
      <c r="D216" s="1804" t="s">
        <v>170</v>
      </c>
      <c r="E216" s="923">
        <v>6</v>
      </c>
      <c r="F216" s="924">
        <v>4322</v>
      </c>
      <c r="G216" s="173">
        <v>1.9209571895900002E-2</v>
      </c>
      <c r="H216" s="925">
        <v>171.19</v>
      </c>
      <c r="I216" s="925">
        <v>11.66</v>
      </c>
      <c r="J216" s="926">
        <v>230.3</v>
      </c>
      <c r="K216" s="678">
        <v>879</v>
      </c>
      <c r="L216" s="250">
        <v>79074512</v>
      </c>
      <c r="M216" s="469">
        <v>96</v>
      </c>
      <c r="N216" s="250">
        <v>835540972</v>
      </c>
      <c r="O216" s="469">
        <v>29</v>
      </c>
      <c r="P216" s="459">
        <v>29588618</v>
      </c>
      <c r="Q216" s="678">
        <v>1004</v>
      </c>
      <c r="R216" s="459">
        <v>944204102</v>
      </c>
      <c r="S216" s="678">
        <v>36728</v>
      </c>
      <c r="T216" s="927">
        <v>2.4E-2</v>
      </c>
      <c r="U216" s="928">
        <f t="shared" si="13"/>
        <v>2.733609235460684E-2</v>
      </c>
      <c r="V216" s="458">
        <v>1004</v>
      </c>
      <c r="W216" s="469">
        <v>38</v>
      </c>
      <c r="X216" s="458">
        <v>222</v>
      </c>
      <c r="Y216" s="680">
        <v>119</v>
      </c>
      <c r="Z216" s="936">
        <v>0.30062111801242242</v>
      </c>
      <c r="AA216" s="935">
        <v>0.87549800796812749</v>
      </c>
      <c r="AB216" s="935">
        <v>8.3747265906286006E-2</v>
      </c>
      <c r="AC216" s="257">
        <f t="shared" si="14"/>
        <v>0.91625273409371399</v>
      </c>
      <c r="AD216" s="459">
        <v>79074512</v>
      </c>
      <c r="AE216" s="1234">
        <v>835540972</v>
      </c>
      <c r="AF216" s="459">
        <v>29588618</v>
      </c>
      <c r="AG216" s="1235">
        <f t="shared" si="15"/>
        <v>944204102</v>
      </c>
      <c r="AH216" s="977">
        <v>149175.29999999999</v>
      </c>
      <c r="AI216" s="978">
        <v>55300</v>
      </c>
      <c r="AJ216" s="978">
        <v>90211.9</v>
      </c>
      <c r="AK216" s="933">
        <v>49900</v>
      </c>
      <c r="AL216" s="678">
        <v>3</v>
      </c>
      <c r="AM216" s="934">
        <v>24</v>
      </c>
      <c r="AN216" s="678">
        <v>2</v>
      </c>
      <c r="AO216" s="469">
        <v>1963.7</v>
      </c>
      <c r="AP216" s="680">
        <v>1974</v>
      </c>
      <c r="AQ216" s="678" t="s">
        <v>1684</v>
      </c>
      <c r="AR216" s="935">
        <v>0.56000000000000005</v>
      </c>
      <c r="AS216" s="935">
        <v>9.0999999999999998E-2</v>
      </c>
      <c r="AT216" s="950">
        <v>0.251</v>
      </c>
      <c r="AU216" s="928">
        <v>9.8000000000000004E-2</v>
      </c>
      <c r="AV216" s="935">
        <v>7.0000000000000007E-2</v>
      </c>
      <c r="AW216" s="927">
        <v>8.9999999999999993E-3</v>
      </c>
      <c r="AX216" s="937">
        <v>0.64500000000000002</v>
      </c>
    </row>
    <row r="217" spans="1:50" x14ac:dyDescent="0.25">
      <c r="A217" s="952">
        <v>540141</v>
      </c>
      <c r="B217" s="1803" t="s">
        <v>922</v>
      </c>
      <c r="C217" s="1803" t="s">
        <v>906</v>
      </c>
      <c r="D217" s="1803" t="s">
        <v>107</v>
      </c>
      <c r="E217" s="954">
        <v>6</v>
      </c>
      <c r="F217" s="955">
        <v>202</v>
      </c>
      <c r="G217" s="128">
        <v>3.0275779376500001E-2</v>
      </c>
      <c r="H217" s="956">
        <v>2.33</v>
      </c>
      <c r="I217" s="956">
        <v>0.01</v>
      </c>
      <c r="J217" s="957">
        <v>14.54</v>
      </c>
      <c r="K217" s="121">
        <v>112</v>
      </c>
      <c r="L217" s="127">
        <v>8436600</v>
      </c>
      <c r="M217" s="142">
        <v>52</v>
      </c>
      <c r="N217" s="127">
        <v>21990360</v>
      </c>
      <c r="O217" s="142">
        <v>6</v>
      </c>
      <c r="P217" s="384">
        <v>76100000</v>
      </c>
      <c r="Q217" s="121">
        <v>170</v>
      </c>
      <c r="R217" s="384">
        <v>106526960</v>
      </c>
      <c r="S217" s="121">
        <v>12754</v>
      </c>
      <c r="T217" s="958">
        <v>1.4E-2</v>
      </c>
      <c r="U217" s="1121">
        <f t="shared" si="13"/>
        <v>1.3329151638701584E-2</v>
      </c>
      <c r="V217" s="142">
        <v>170</v>
      </c>
      <c r="W217" s="142">
        <v>27</v>
      </c>
      <c r="X217" s="142">
        <v>0</v>
      </c>
      <c r="Y217" s="143">
        <v>4</v>
      </c>
      <c r="Z217" s="959">
        <v>0.26315789473684209</v>
      </c>
      <c r="AA217" s="388">
        <v>0.6588235294117647</v>
      </c>
      <c r="AB217" s="388">
        <v>7.9196853078319293E-2</v>
      </c>
      <c r="AC217" s="149">
        <f t="shared" si="14"/>
        <v>0.92080314692168075</v>
      </c>
      <c r="AD217" s="384">
        <v>8436600</v>
      </c>
      <c r="AE217" s="1268">
        <v>21990360</v>
      </c>
      <c r="AF217" s="384">
        <v>76100000</v>
      </c>
      <c r="AG217" s="962">
        <f t="shared" si="15"/>
        <v>106526960</v>
      </c>
      <c r="AH217" s="452">
        <v>261631.6</v>
      </c>
      <c r="AI217" s="134">
        <v>87650</v>
      </c>
      <c r="AJ217" s="134">
        <v>75083</v>
      </c>
      <c r="AK217" s="979">
        <v>65750</v>
      </c>
      <c r="AL217" s="121">
        <v>0</v>
      </c>
      <c r="AM217" s="143">
        <v>4</v>
      </c>
      <c r="AN217" s="121">
        <v>5</v>
      </c>
      <c r="AO217" s="142">
        <v>1958.3</v>
      </c>
      <c r="AP217" s="143">
        <v>1962.5</v>
      </c>
      <c r="AQ217" s="121" t="s">
        <v>1640</v>
      </c>
      <c r="AR217" s="388">
        <v>0.59399999999999997</v>
      </c>
      <c r="AS217" s="388">
        <v>0</v>
      </c>
      <c r="AT217" s="958">
        <v>0.22900000000000001</v>
      </c>
      <c r="AU217" s="1202">
        <v>0.17599999999999999</v>
      </c>
      <c r="AV217" s="392">
        <v>0.14699999999999999</v>
      </c>
      <c r="AW217" s="958">
        <v>1.7999999999999999E-2</v>
      </c>
      <c r="AX217" s="153">
        <v>0.42</v>
      </c>
    </row>
    <row r="218" spans="1:50" x14ac:dyDescent="0.25">
      <c r="A218" s="952">
        <v>540273</v>
      </c>
      <c r="B218" s="1803" t="s">
        <v>928</v>
      </c>
      <c r="C218" s="1803" t="s">
        <v>906</v>
      </c>
      <c r="D218" s="1803" t="s">
        <v>107</v>
      </c>
      <c r="E218" s="954">
        <v>6</v>
      </c>
      <c r="F218" s="955">
        <v>7</v>
      </c>
      <c r="G218" s="128">
        <v>1.8518518518500001E-2</v>
      </c>
      <c r="H218" s="956">
        <v>0</v>
      </c>
      <c r="I218" s="956">
        <v>0</v>
      </c>
      <c r="J218" s="957">
        <v>1.62</v>
      </c>
      <c r="K218" s="121">
        <v>14</v>
      </c>
      <c r="L218" s="127">
        <v>1588200</v>
      </c>
      <c r="M218" s="142">
        <v>2</v>
      </c>
      <c r="N218" s="127">
        <v>315500</v>
      </c>
      <c r="O218" s="142">
        <v>1</v>
      </c>
      <c r="P218" s="384">
        <v>102000000</v>
      </c>
      <c r="Q218" s="121">
        <v>17</v>
      </c>
      <c r="R218" s="384">
        <v>103903700</v>
      </c>
      <c r="S218" s="121">
        <v>1061</v>
      </c>
      <c r="T218" s="958">
        <v>1E-3</v>
      </c>
      <c r="U218" s="1121">
        <f t="shared" si="13"/>
        <v>1.6022620169651274E-2</v>
      </c>
      <c r="V218" s="142">
        <v>17</v>
      </c>
      <c r="W218" s="142">
        <v>8</v>
      </c>
      <c r="X218" s="142">
        <v>0</v>
      </c>
      <c r="Y218" s="143">
        <v>0</v>
      </c>
      <c r="Z218" s="959">
        <v>0</v>
      </c>
      <c r="AA218" s="388">
        <v>0.82352941176470584</v>
      </c>
      <c r="AB218" s="388">
        <v>1.52853074529588E-2</v>
      </c>
      <c r="AC218" s="149">
        <f t="shared" si="14"/>
        <v>0.98471469254704125</v>
      </c>
      <c r="AD218" s="384">
        <v>1588200</v>
      </c>
      <c r="AE218" s="1268">
        <v>315500</v>
      </c>
      <c r="AF218" s="384">
        <v>102000000</v>
      </c>
      <c r="AG218" s="962">
        <f t="shared" si="15"/>
        <v>103903700</v>
      </c>
      <c r="AH218" s="452">
        <v>358052.9</v>
      </c>
      <c r="AI218" s="134">
        <v>112000</v>
      </c>
      <c r="AJ218" s="134">
        <v>112242.9</v>
      </c>
      <c r="AK218" s="979">
        <v>112000</v>
      </c>
      <c r="AL218" s="121">
        <v>0</v>
      </c>
      <c r="AM218" s="143">
        <v>1</v>
      </c>
      <c r="AN218" s="121">
        <v>0</v>
      </c>
      <c r="AO218" s="142">
        <v>2002</v>
      </c>
      <c r="AP218" s="143">
        <v>2006</v>
      </c>
      <c r="AQ218" s="121" t="s">
        <v>1701</v>
      </c>
      <c r="AR218" s="388">
        <v>5.8999999999999997E-2</v>
      </c>
      <c r="AS218" s="388">
        <v>0</v>
      </c>
      <c r="AT218" s="1124">
        <v>0.88200000000000001</v>
      </c>
      <c r="AU218" s="959">
        <v>5.8999999999999997E-2</v>
      </c>
      <c r="AV218" s="388">
        <v>0</v>
      </c>
      <c r="AW218" s="958">
        <v>5.8999999999999997E-2</v>
      </c>
      <c r="AX218" s="153">
        <v>0.35699999999999998</v>
      </c>
    </row>
    <row r="219" spans="1:50" x14ac:dyDescent="0.25">
      <c r="A219" s="952">
        <v>540274</v>
      </c>
      <c r="B219" s="1803" t="s">
        <v>935</v>
      </c>
      <c r="C219" s="1803" t="s">
        <v>906</v>
      </c>
      <c r="D219" s="1803" t="s">
        <v>107</v>
      </c>
      <c r="E219" s="954">
        <v>6</v>
      </c>
      <c r="F219" s="955">
        <v>23</v>
      </c>
      <c r="G219" s="128">
        <v>2.38836967809E-2</v>
      </c>
      <c r="H219" s="956">
        <v>0</v>
      </c>
      <c r="I219" s="956">
        <v>0</v>
      </c>
      <c r="J219" s="957">
        <v>0.43</v>
      </c>
      <c r="K219" s="121">
        <v>23</v>
      </c>
      <c r="L219" s="127">
        <v>1118010</v>
      </c>
      <c r="M219" s="142">
        <v>6</v>
      </c>
      <c r="N219" s="127">
        <v>2051600</v>
      </c>
      <c r="O219" s="142">
        <v>0</v>
      </c>
      <c r="P219" s="384">
        <v>0</v>
      </c>
      <c r="Q219" s="121">
        <v>29</v>
      </c>
      <c r="R219" s="384">
        <v>3169610</v>
      </c>
      <c r="S219" s="121">
        <v>2180</v>
      </c>
      <c r="T219" s="958">
        <v>1.2E-2</v>
      </c>
      <c r="U219" s="1121">
        <f t="shared" si="13"/>
        <v>1.3302752293577982E-2</v>
      </c>
      <c r="V219" s="142">
        <v>29</v>
      </c>
      <c r="W219" s="142">
        <v>5</v>
      </c>
      <c r="X219" s="142">
        <v>0</v>
      </c>
      <c r="Y219" s="143">
        <v>1</v>
      </c>
      <c r="Z219" s="1202">
        <v>0.47368421052631582</v>
      </c>
      <c r="AA219" s="388">
        <v>0.7931034482758621</v>
      </c>
      <c r="AB219" s="388">
        <v>0.35272793813749959</v>
      </c>
      <c r="AC219" s="960">
        <f t="shared" si="14"/>
        <v>0.64727206186250041</v>
      </c>
      <c r="AD219" s="384">
        <v>1118010</v>
      </c>
      <c r="AE219" s="1268">
        <v>2051600</v>
      </c>
      <c r="AF219" s="384">
        <v>0</v>
      </c>
      <c r="AG219" s="962">
        <f t="shared" si="15"/>
        <v>3169610</v>
      </c>
      <c r="AH219" s="452">
        <v>107714.1</v>
      </c>
      <c r="AI219" s="134">
        <v>58700</v>
      </c>
      <c r="AJ219" s="135">
        <v>48335.199999999997</v>
      </c>
      <c r="AK219" s="963">
        <v>19300</v>
      </c>
      <c r="AL219" s="121">
        <v>0</v>
      </c>
      <c r="AM219" s="143">
        <v>0</v>
      </c>
      <c r="AN219" s="121">
        <v>0</v>
      </c>
      <c r="AO219" s="142">
        <v>1978.5</v>
      </c>
      <c r="AP219" s="143">
        <v>1980.5</v>
      </c>
      <c r="AQ219" s="121" t="s">
        <v>1701</v>
      </c>
      <c r="AR219" s="388">
        <v>0.34499999999999997</v>
      </c>
      <c r="AS219" s="388">
        <v>0</v>
      </c>
      <c r="AT219" s="1124">
        <v>0.48299999999999998</v>
      </c>
      <c r="AU219" s="1202">
        <v>0.17199999999999999</v>
      </c>
      <c r="AV219" s="392">
        <v>0.17199999999999999</v>
      </c>
      <c r="AW219" s="958">
        <v>0</v>
      </c>
      <c r="AX219" s="153">
        <v>0.26100000000000001</v>
      </c>
    </row>
    <row r="220" spans="1:50" x14ac:dyDescent="0.25">
      <c r="A220" s="938"/>
      <c r="B220" s="1805"/>
      <c r="C220" s="1805" t="s">
        <v>906</v>
      </c>
      <c r="D220" s="1805" t="s">
        <v>45</v>
      </c>
      <c r="E220" s="940">
        <v>6</v>
      </c>
      <c r="F220" s="941"/>
      <c r="G220" s="938"/>
      <c r="H220" s="942">
        <v>174.37</v>
      </c>
      <c r="I220" s="942">
        <v>11.73</v>
      </c>
      <c r="J220" s="943">
        <v>248.47</v>
      </c>
      <c r="K220" s="246">
        <v>1061</v>
      </c>
      <c r="L220" s="253">
        <v>91347082</v>
      </c>
      <c r="M220" s="229">
        <v>167</v>
      </c>
      <c r="N220" s="253">
        <v>860757932</v>
      </c>
      <c r="O220" s="229">
        <v>36</v>
      </c>
      <c r="P220" s="398">
        <v>207688618</v>
      </c>
      <c r="Q220" s="246">
        <v>1264</v>
      </c>
      <c r="R220" s="398">
        <v>1159793632</v>
      </c>
      <c r="S220" s="246">
        <v>54015</v>
      </c>
      <c r="T220" s="944">
        <v>2.1000000000000001E-2</v>
      </c>
      <c r="U220" s="945">
        <f t="shared" si="13"/>
        <v>2.340090715541979E-2</v>
      </c>
      <c r="V220" s="256">
        <v>1264</v>
      </c>
      <c r="W220" s="229">
        <v>81</v>
      </c>
      <c r="X220" s="256">
        <v>237</v>
      </c>
      <c r="Y220" s="230">
        <v>124</v>
      </c>
      <c r="Z220" s="948">
        <v>0.30443974630021142</v>
      </c>
      <c r="AA220" s="221">
        <v>0.83939873417721522</v>
      </c>
      <c r="AB220" s="221">
        <v>7.8761496424563898E-2</v>
      </c>
      <c r="AC220" s="263">
        <f t="shared" si="14"/>
        <v>0.92123850357543613</v>
      </c>
      <c r="AD220" s="398">
        <v>91347082</v>
      </c>
      <c r="AE220" s="1077">
        <v>860757932</v>
      </c>
      <c r="AF220" s="980">
        <v>207688618</v>
      </c>
      <c r="AG220" s="981">
        <f t="shared" si="15"/>
        <v>1159793632</v>
      </c>
      <c r="AH220" s="982">
        <v>162543.70000000001</v>
      </c>
      <c r="AI220" s="211">
        <v>57800</v>
      </c>
      <c r="AJ220" s="211">
        <v>102322.8</v>
      </c>
      <c r="AK220" s="980">
        <v>73400</v>
      </c>
      <c r="AL220" s="246">
        <v>5</v>
      </c>
      <c r="AM220" s="406">
        <v>30</v>
      </c>
      <c r="AN220" s="246">
        <v>7</v>
      </c>
      <c r="AO220" s="229">
        <v>1963.5</v>
      </c>
      <c r="AP220" s="230">
        <v>1973</v>
      </c>
      <c r="AQ220" s="1188"/>
      <c r="AR220" s="221">
        <v>0.55800000000000005</v>
      </c>
      <c r="AS220" s="221">
        <v>7.1999999999999995E-2</v>
      </c>
      <c r="AT220" s="951">
        <v>0.25700000000000001</v>
      </c>
      <c r="AU220" s="948">
        <v>0.112</v>
      </c>
      <c r="AV220" s="221">
        <v>8.5999999999999993E-2</v>
      </c>
      <c r="AW220" s="944">
        <v>0.01</v>
      </c>
      <c r="AX220" s="949">
        <v>0.60299999999999998</v>
      </c>
    </row>
    <row r="221" spans="1:50" x14ac:dyDescent="0.25">
      <c r="A221" s="952">
        <v>540161</v>
      </c>
      <c r="B221" s="1803" t="s">
        <v>946</v>
      </c>
      <c r="C221" s="1803" t="s">
        <v>947</v>
      </c>
      <c r="D221" s="1803" t="s">
        <v>107</v>
      </c>
      <c r="E221" s="954">
        <v>6</v>
      </c>
      <c r="F221" s="955">
        <v>31</v>
      </c>
      <c r="G221" s="128">
        <v>0.17714285714299999</v>
      </c>
      <c r="H221" s="956">
        <v>0</v>
      </c>
      <c r="I221" s="956">
        <v>0</v>
      </c>
      <c r="J221" s="957">
        <v>1.0900000000000001</v>
      </c>
      <c r="K221" s="121">
        <v>44</v>
      </c>
      <c r="L221" s="127">
        <v>1223520</v>
      </c>
      <c r="M221" s="142">
        <v>2</v>
      </c>
      <c r="N221" s="127">
        <v>160400</v>
      </c>
      <c r="O221" s="142">
        <v>6</v>
      </c>
      <c r="P221" s="384">
        <v>597450</v>
      </c>
      <c r="Q221" s="121">
        <v>52</v>
      </c>
      <c r="R221" s="384">
        <v>1981370</v>
      </c>
      <c r="S221" s="121">
        <v>124</v>
      </c>
      <c r="T221" s="958">
        <v>0.41099999999999998</v>
      </c>
      <c r="U221" s="1121">
        <f t="shared" si="13"/>
        <v>0.41935483870967744</v>
      </c>
      <c r="V221" s="142">
        <v>52</v>
      </c>
      <c r="W221" s="142">
        <v>3</v>
      </c>
      <c r="X221" s="142">
        <v>0</v>
      </c>
      <c r="Y221" s="143">
        <v>1</v>
      </c>
      <c r="Z221" s="1202">
        <v>0.61904761904761907</v>
      </c>
      <c r="AA221" s="388">
        <v>0.84615384615384615</v>
      </c>
      <c r="AB221" s="388">
        <v>0.61751212544855327</v>
      </c>
      <c r="AC221" s="960">
        <f t="shared" si="14"/>
        <v>0.38248787455144673</v>
      </c>
      <c r="AD221" s="384">
        <v>1223520</v>
      </c>
      <c r="AE221" s="1268">
        <v>160400</v>
      </c>
      <c r="AF221" s="384">
        <v>597450</v>
      </c>
      <c r="AG221" s="962">
        <f t="shared" si="15"/>
        <v>1981370</v>
      </c>
      <c r="AH221" s="387">
        <v>37799</v>
      </c>
      <c r="AI221" s="135">
        <v>28040</v>
      </c>
      <c r="AJ221" s="135">
        <v>27511.4</v>
      </c>
      <c r="AK221" s="963">
        <v>22490</v>
      </c>
      <c r="AL221" s="121">
        <v>1</v>
      </c>
      <c r="AM221" s="143">
        <v>3</v>
      </c>
      <c r="AN221" s="121">
        <v>0</v>
      </c>
      <c r="AO221" s="142">
        <v>1968.5</v>
      </c>
      <c r="AP221" s="143">
        <v>1986</v>
      </c>
      <c r="AQ221" s="121" t="s">
        <v>1728</v>
      </c>
      <c r="AR221" s="388">
        <v>0.48099999999999998</v>
      </c>
      <c r="AS221" s="388">
        <v>0</v>
      </c>
      <c r="AT221" s="1124">
        <v>0.46200000000000002</v>
      </c>
      <c r="AU221" s="959">
        <v>5.8000000000000003E-2</v>
      </c>
      <c r="AV221" s="388">
        <v>5.8000000000000003E-2</v>
      </c>
      <c r="AW221" s="958">
        <v>0</v>
      </c>
      <c r="AX221" s="391">
        <v>0.54500000000000004</v>
      </c>
    </row>
    <row r="222" spans="1:50" x14ac:dyDescent="0.25">
      <c r="A222" s="952">
        <v>540162</v>
      </c>
      <c r="B222" s="1803" t="s">
        <v>953</v>
      </c>
      <c r="C222" s="1803" t="s">
        <v>947</v>
      </c>
      <c r="D222" s="1803" t="s">
        <v>107</v>
      </c>
      <c r="E222" s="954">
        <v>6</v>
      </c>
      <c r="F222" s="955">
        <v>14</v>
      </c>
      <c r="G222" s="149">
        <v>0.38888888888899997</v>
      </c>
      <c r="H222" s="956">
        <v>0</v>
      </c>
      <c r="I222" s="956">
        <v>0.01</v>
      </c>
      <c r="J222" s="957">
        <v>0.38</v>
      </c>
      <c r="K222" s="121">
        <v>14</v>
      </c>
      <c r="L222" s="127">
        <v>858700</v>
      </c>
      <c r="M222" s="142">
        <v>13</v>
      </c>
      <c r="N222" s="127">
        <v>2684900</v>
      </c>
      <c r="O222" s="142">
        <v>2</v>
      </c>
      <c r="P222" s="384">
        <v>176600</v>
      </c>
      <c r="Q222" s="121">
        <v>29</v>
      </c>
      <c r="R222" s="384">
        <v>3720200</v>
      </c>
      <c r="S222" s="121">
        <v>78</v>
      </c>
      <c r="T222" s="958">
        <v>0.46200000000000002</v>
      </c>
      <c r="U222" s="1121">
        <f t="shared" si="13"/>
        <v>0.37179487179487181</v>
      </c>
      <c r="V222" s="142">
        <v>29</v>
      </c>
      <c r="W222" s="142">
        <v>4</v>
      </c>
      <c r="X222" s="142">
        <v>0</v>
      </c>
      <c r="Y222" s="143">
        <v>0</v>
      </c>
      <c r="Z222" s="959">
        <v>0.2857142857142857</v>
      </c>
      <c r="AA222" s="388">
        <v>0.48275862068965519</v>
      </c>
      <c r="AB222" s="388">
        <v>0.23082092360625769</v>
      </c>
      <c r="AC222" s="149">
        <f t="shared" si="14"/>
        <v>0.76917907639374228</v>
      </c>
      <c r="AD222" s="384">
        <v>858700</v>
      </c>
      <c r="AE222" s="1268">
        <v>2684900</v>
      </c>
      <c r="AF222" s="384">
        <v>176600</v>
      </c>
      <c r="AG222" s="962">
        <f t="shared" si="15"/>
        <v>3720200</v>
      </c>
      <c r="AH222" s="452">
        <v>125623.3</v>
      </c>
      <c r="AI222" s="134">
        <v>87350</v>
      </c>
      <c r="AJ222" s="134">
        <v>77725</v>
      </c>
      <c r="AK222" s="979">
        <v>61150</v>
      </c>
      <c r="AL222" s="121">
        <v>0</v>
      </c>
      <c r="AM222" s="143">
        <v>4</v>
      </c>
      <c r="AN222" s="121">
        <v>0</v>
      </c>
      <c r="AO222" s="142">
        <v>1949</v>
      </c>
      <c r="AP222" s="143">
        <v>1955</v>
      </c>
      <c r="AQ222" s="121" t="s">
        <v>1728</v>
      </c>
      <c r="AR222" s="388">
        <v>0.76700000000000002</v>
      </c>
      <c r="AS222" s="388">
        <v>0</v>
      </c>
      <c r="AT222" s="958">
        <v>0.16700000000000001</v>
      </c>
      <c r="AU222" s="959">
        <v>6.7000000000000004E-2</v>
      </c>
      <c r="AV222" s="388">
        <v>3.3000000000000002E-2</v>
      </c>
      <c r="AW222" s="958">
        <v>0</v>
      </c>
      <c r="AX222" s="153">
        <v>0.214</v>
      </c>
    </row>
    <row r="223" spans="1:50" x14ac:dyDescent="0.25">
      <c r="A223" s="952">
        <v>540254</v>
      </c>
      <c r="B223" s="1803" t="s">
        <v>961</v>
      </c>
      <c r="C223" s="1803" t="s">
        <v>947</v>
      </c>
      <c r="D223" s="1803" t="s">
        <v>107</v>
      </c>
      <c r="E223" s="954">
        <v>6</v>
      </c>
      <c r="F223" s="955">
        <v>18</v>
      </c>
      <c r="G223" s="128">
        <v>1.1575562701E-2</v>
      </c>
      <c r="H223" s="956">
        <v>1.04</v>
      </c>
      <c r="I223" s="956">
        <v>0.03</v>
      </c>
      <c r="J223" s="957">
        <v>1.07</v>
      </c>
      <c r="K223" s="121">
        <v>1</v>
      </c>
      <c r="L223" s="127">
        <v>30600</v>
      </c>
      <c r="M223" s="142">
        <v>0</v>
      </c>
      <c r="N223" s="127">
        <v>0</v>
      </c>
      <c r="O223" s="142">
        <v>0</v>
      </c>
      <c r="P223" s="384">
        <v>0</v>
      </c>
      <c r="Q223" s="121">
        <v>1</v>
      </c>
      <c r="R223" s="384">
        <v>30600</v>
      </c>
      <c r="S223" s="121">
        <v>1455</v>
      </c>
      <c r="T223" s="958">
        <v>0</v>
      </c>
      <c r="U223" s="1121">
        <f t="shared" si="13"/>
        <v>6.8728522336769765E-4</v>
      </c>
      <c r="V223" s="142">
        <v>1</v>
      </c>
      <c r="W223" s="142">
        <v>0</v>
      </c>
      <c r="X223" s="142">
        <v>1</v>
      </c>
      <c r="Y223" s="143">
        <v>0</v>
      </c>
      <c r="Z223" s="959">
        <v>0</v>
      </c>
      <c r="AA223" s="392">
        <v>1</v>
      </c>
      <c r="AB223" s="392">
        <v>1</v>
      </c>
      <c r="AC223" s="960">
        <f t="shared" si="14"/>
        <v>0</v>
      </c>
      <c r="AD223" s="384">
        <v>30600</v>
      </c>
      <c r="AE223" s="1268">
        <v>0</v>
      </c>
      <c r="AF223" s="384">
        <v>0</v>
      </c>
      <c r="AG223" s="962">
        <f t="shared" si="15"/>
        <v>30600</v>
      </c>
      <c r="AH223" s="387">
        <v>30600</v>
      </c>
      <c r="AI223" s="135">
        <v>30600</v>
      </c>
      <c r="AJ223" s="135">
        <v>30600</v>
      </c>
      <c r="AK223" s="963">
        <v>30600</v>
      </c>
      <c r="AL223" s="121">
        <v>0</v>
      </c>
      <c r="AM223" s="143">
        <v>0</v>
      </c>
      <c r="AN223" s="121">
        <v>0</v>
      </c>
      <c r="AO223" s="142">
        <v>1940</v>
      </c>
      <c r="AP223" s="143">
        <v>1940</v>
      </c>
      <c r="AQ223" s="121" t="s">
        <v>1729</v>
      </c>
      <c r="AR223" s="388">
        <v>1</v>
      </c>
      <c r="AS223" s="388">
        <v>0</v>
      </c>
      <c r="AT223" s="958">
        <v>0</v>
      </c>
      <c r="AU223" s="959">
        <v>0</v>
      </c>
      <c r="AV223" s="388">
        <v>0</v>
      </c>
      <c r="AW223" s="958">
        <v>0</v>
      </c>
      <c r="AX223" s="153">
        <v>0</v>
      </c>
    </row>
    <row r="224" spans="1:50" x14ac:dyDescent="0.25">
      <c r="A224" s="952">
        <v>540270</v>
      </c>
      <c r="B224" s="1803" t="s">
        <v>962</v>
      </c>
      <c r="C224" s="1803" t="s">
        <v>947</v>
      </c>
      <c r="D224" s="1803" t="s">
        <v>107</v>
      </c>
      <c r="E224" s="954">
        <v>6</v>
      </c>
      <c r="F224" s="955">
        <v>1</v>
      </c>
      <c r="G224" s="128">
        <v>5.6179775280900002E-3</v>
      </c>
      <c r="H224" s="956">
        <v>0</v>
      </c>
      <c r="I224" s="956">
        <v>0</v>
      </c>
      <c r="J224" s="957">
        <v>0</v>
      </c>
      <c r="K224" s="121">
        <v>0</v>
      </c>
      <c r="L224" s="127">
        <v>0</v>
      </c>
      <c r="M224" s="142">
        <v>0</v>
      </c>
      <c r="N224" s="127">
        <v>0</v>
      </c>
      <c r="O224" s="142">
        <v>0</v>
      </c>
      <c r="P224" s="384">
        <v>0</v>
      </c>
      <c r="Q224" s="121">
        <v>0</v>
      </c>
      <c r="R224" s="384">
        <v>0</v>
      </c>
      <c r="S224" s="121">
        <v>339</v>
      </c>
      <c r="T224" s="958">
        <v>0</v>
      </c>
      <c r="U224" s="1121">
        <f t="shared" si="13"/>
        <v>0</v>
      </c>
      <c r="V224" s="142">
        <v>0</v>
      </c>
      <c r="W224" s="142">
        <v>0</v>
      </c>
      <c r="X224" s="142">
        <v>0</v>
      </c>
      <c r="Y224" s="143">
        <v>0</v>
      </c>
      <c r="Z224" s="959">
        <v>0</v>
      </c>
      <c r="AA224" s="388">
        <v>0</v>
      </c>
      <c r="AB224" s="388">
        <v>0</v>
      </c>
      <c r="AC224" s="149">
        <f t="shared" si="14"/>
        <v>1</v>
      </c>
      <c r="AD224" s="384">
        <v>0</v>
      </c>
      <c r="AE224" s="1268">
        <v>0</v>
      </c>
      <c r="AF224" s="384">
        <v>0</v>
      </c>
      <c r="AG224" s="962">
        <f t="shared" si="15"/>
        <v>0</v>
      </c>
      <c r="AH224" s="387">
        <v>0</v>
      </c>
      <c r="AI224" s="135">
        <v>0</v>
      </c>
      <c r="AJ224" s="135">
        <v>0</v>
      </c>
      <c r="AK224" s="963">
        <v>0</v>
      </c>
      <c r="AL224" s="121">
        <v>0</v>
      </c>
      <c r="AM224" s="143">
        <v>0</v>
      </c>
      <c r="AN224" s="121">
        <v>0</v>
      </c>
      <c r="AO224" s="133">
        <v>0</v>
      </c>
      <c r="AP224" s="686">
        <v>0</v>
      </c>
      <c r="AQ224" s="121" t="s">
        <v>1729</v>
      </c>
      <c r="AR224" s="388" t="s">
        <v>638</v>
      </c>
      <c r="AS224" s="388" t="s">
        <v>638</v>
      </c>
      <c r="AT224" s="958" t="s">
        <v>638</v>
      </c>
      <c r="AU224" s="959" t="s">
        <v>638</v>
      </c>
      <c r="AV224" s="388" t="s">
        <v>638</v>
      </c>
      <c r="AW224" s="958" t="s">
        <v>638</v>
      </c>
      <c r="AX224" s="467" t="s">
        <v>638</v>
      </c>
    </row>
    <row r="225" spans="1:50" x14ac:dyDescent="0.25">
      <c r="A225" s="952">
        <v>540268</v>
      </c>
      <c r="B225" s="1803" t="s">
        <v>963</v>
      </c>
      <c r="C225" s="1803" t="s">
        <v>947</v>
      </c>
      <c r="D225" s="1803" t="s">
        <v>107</v>
      </c>
      <c r="E225" s="954">
        <v>6</v>
      </c>
      <c r="F225" s="955">
        <v>25</v>
      </c>
      <c r="G225" s="128">
        <v>4.9701789264399998E-2</v>
      </c>
      <c r="H225" s="956">
        <v>1.45</v>
      </c>
      <c r="I225" s="956">
        <v>0.05</v>
      </c>
      <c r="J225" s="957">
        <v>1.5</v>
      </c>
      <c r="K225" s="121">
        <v>18</v>
      </c>
      <c r="L225" s="127">
        <v>593240</v>
      </c>
      <c r="M225" s="142">
        <v>2</v>
      </c>
      <c r="N225" s="127">
        <v>68700</v>
      </c>
      <c r="O225" s="142">
        <v>1</v>
      </c>
      <c r="P225" s="384">
        <v>97000</v>
      </c>
      <c r="Q225" s="121">
        <v>21</v>
      </c>
      <c r="R225" s="384">
        <v>758940</v>
      </c>
      <c r="S225" s="121">
        <v>186</v>
      </c>
      <c r="T225" s="958">
        <v>9.0999999999999998E-2</v>
      </c>
      <c r="U225" s="1121">
        <f t="shared" si="13"/>
        <v>0.11290322580645161</v>
      </c>
      <c r="V225" s="142">
        <v>21</v>
      </c>
      <c r="W225" s="142">
        <v>0</v>
      </c>
      <c r="X225" s="142">
        <v>5</v>
      </c>
      <c r="Y225" s="143">
        <v>0</v>
      </c>
      <c r="Z225" s="959">
        <v>0.16666666666666671</v>
      </c>
      <c r="AA225" s="388">
        <v>0.8571428571428571</v>
      </c>
      <c r="AB225" s="388">
        <v>0.78166917015837878</v>
      </c>
      <c r="AC225" s="960">
        <f t="shared" si="14"/>
        <v>0.21833082984162122</v>
      </c>
      <c r="AD225" s="384">
        <v>593240</v>
      </c>
      <c r="AE225" s="1268">
        <v>68700</v>
      </c>
      <c r="AF225" s="384">
        <v>97000</v>
      </c>
      <c r="AG225" s="962">
        <f t="shared" si="15"/>
        <v>758940</v>
      </c>
      <c r="AH225" s="387">
        <v>34811.4</v>
      </c>
      <c r="AI225" s="135">
        <v>28700</v>
      </c>
      <c r="AJ225" s="135">
        <v>31407.8</v>
      </c>
      <c r="AK225" s="963">
        <v>26625</v>
      </c>
      <c r="AL225" s="121">
        <v>0</v>
      </c>
      <c r="AM225" s="143">
        <v>1</v>
      </c>
      <c r="AN225" s="121">
        <v>0</v>
      </c>
      <c r="AO225" s="142">
        <v>2387.6</v>
      </c>
      <c r="AP225" s="686">
        <v>1904</v>
      </c>
      <c r="AQ225" s="121" t="s">
        <v>1728</v>
      </c>
      <c r="AR225" s="388">
        <v>0.76200000000000001</v>
      </c>
      <c r="AS225" s="388">
        <v>9.5000000000000001E-2</v>
      </c>
      <c r="AT225" s="958">
        <v>0.14299999999999999</v>
      </c>
      <c r="AU225" s="959">
        <v>0</v>
      </c>
      <c r="AV225" s="388">
        <v>0</v>
      </c>
      <c r="AW225" s="958">
        <v>0</v>
      </c>
      <c r="AX225" s="391">
        <v>0.72199999999999998</v>
      </c>
    </row>
    <row r="226" spans="1:50" x14ac:dyDescent="0.25">
      <c r="A226" s="921">
        <v>540160</v>
      </c>
      <c r="B226" s="1804" t="s">
        <v>969</v>
      </c>
      <c r="C226" s="1804" t="s">
        <v>947</v>
      </c>
      <c r="D226" s="1804" t="s">
        <v>170</v>
      </c>
      <c r="E226" s="923">
        <v>6</v>
      </c>
      <c r="F226" s="924">
        <v>9839</v>
      </c>
      <c r="G226" s="173">
        <v>2.3887909644000001E-2</v>
      </c>
      <c r="H226" s="925">
        <v>152.75</v>
      </c>
      <c r="I226" s="925">
        <v>106.36</v>
      </c>
      <c r="J226" s="926">
        <v>381.17</v>
      </c>
      <c r="K226" s="678">
        <v>432</v>
      </c>
      <c r="L226" s="250">
        <v>25717180</v>
      </c>
      <c r="M226" s="469">
        <v>32</v>
      </c>
      <c r="N226" s="250">
        <v>10647100</v>
      </c>
      <c r="O226" s="469">
        <v>19</v>
      </c>
      <c r="P226" s="459">
        <v>303181463</v>
      </c>
      <c r="Q226" s="678">
        <v>483</v>
      </c>
      <c r="R226" s="459">
        <v>339545743</v>
      </c>
      <c r="S226" s="678">
        <v>14062</v>
      </c>
      <c r="T226" s="927">
        <v>3.5999999999999997E-2</v>
      </c>
      <c r="U226" s="928">
        <f t="shared" si="13"/>
        <v>3.4347887924903994E-2</v>
      </c>
      <c r="V226" s="469">
        <v>483</v>
      </c>
      <c r="W226" s="469">
        <v>1</v>
      </c>
      <c r="X226" s="458">
        <v>102</v>
      </c>
      <c r="Y226" s="680">
        <v>16</v>
      </c>
      <c r="Z226" s="928">
        <v>0.2429906542056075</v>
      </c>
      <c r="AA226" s="935">
        <v>0.89440993788819878</v>
      </c>
      <c r="AB226" s="935">
        <v>7.5739957075533118E-2</v>
      </c>
      <c r="AC226" s="257">
        <f t="shared" si="14"/>
        <v>0.92426004292446684</v>
      </c>
      <c r="AD226" s="459">
        <v>25717180</v>
      </c>
      <c r="AE226" s="1232">
        <v>10647100</v>
      </c>
      <c r="AF226" s="983">
        <v>303181463</v>
      </c>
      <c r="AG226" s="1233">
        <f t="shared" si="15"/>
        <v>339545743</v>
      </c>
      <c r="AH226" s="977">
        <v>691898</v>
      </c>
      <c r="AI226" s="978">
        <v>49600</v>
      </c>
      <c r="AJ226" s="978">
        <v>60203.9</v>
      </c>
      <c r="AK226" s="933">
        <v>46600</v>
      </c>
      <c r="AL226" s="678">
        <v>3</v>
      </c>
      <c r="AM226" s="680">
        <v>7</v>
      </c>
      <c r="AN226" s="678">
        <v>1</v>
      </c>
      <c r="AO226" s="469">
        <v>1965.4</v>
      </c>
      <c r="AP226" s="680">
        <v>1975</v>
      </c>
      <c r="AQ226" s="678" t="s">
        <v>1730</v>
      </c>
      <c r="AR226" s="935">
        <v>0.6</v>
      </c>
      <c r="AS226" s="935">
        <v>5.5E-2</v>
      </c>
      <c r="AT226" s="950">
        <v>0.26600000000000001</v>
      </c>
      <c r="AU226" s="928">
        <v>7.9000000000000001E-2</v>
      </c>
      <c r="AV226" s="935">
        <v>0.03</v>
      </c>
      <c r="AW226" s="927">
        <v>0.03</v>
      </c>
      <c r="AX226" s="937">
        <v>0.76200000000000001</v>
      </c>
    </row>
    <row r="227" spans="1:50" x14ac:dyDescent="0.25">
      <c r="A227" s="952">
        <v>540269</v>
      </c>
      <c r="B227" s="1803" t="s">
        <v>976</v>
      </c>
      <c r="C227" s="1803" t="s">
        <v>947</v>
      </c>
      <c r="D227" s="1803" t="s">
        <v>107</v>
      </c>
      <c r="E227" s="954">
        <v>6</v>
      </c>
      <c r="F227" s="955">
        <v>17</v>
      </c>
      <c r="G227" s="128">
        <v>4.0865384615399999E-2</v>
      </c>
      <c r="H227" s="956">
        <v>0</v>
      </c>
      <c r="I227" s="956">
        <v>0</v>
      </c>
      <c r="J227" s="957">
        <v>0</v>
      </c>
      <c r="K227" s="121">
        <v>0</v>
      </c>
      <c r="L227" s="127">
        <v>0</v>
      </c>
      <c r="M227" s="142">
        <v>0</v>
      </c>
      <c r="N227" s="127">
        <v>0</v>
      </c>
      <c r="O227" s="142">
        <v>0</v>
      </c>
      <c r="P227" s="384">
        <v>0</v>
      </c>
      <c r="Q227" s="121">
        <v>0</v>
      </c>
      <c r="R227" s="384">
        <v>0</v>
      </c>
      <c r="S227" s="121">
        <v>280</v>
      </c>
      <c r="T227" s="958">
        <v>0</v>
      </c>
      <c r="U227" s="1121">
        <f t="shared" si="13"/>
        <v>0</v>
      </c>
      <c r="V227" s="142">
        <v>0</v>
      </c>
      <c r="W227" s="142">
        <v>0</v>
      </c>
      <c r="X227" s="142">
        <v>0</v>
      </c>
      <c r="Y227" s="143">
        <v>0</v>
      </c>
      <c r="Z227" s="959">
        <v>0</v>
      </c>
      <c r="AA227" s="388">
        <v>0</v>
      </c>
      <c r="AB227" s="388">
        <v>0</v>
      </c>
      <c r="AC227" s="149">
        <f t="shared" si="14"/>
        <v>1</v>
      </c>
      <c r="AD227" s="384">
        <v>0</v>
      </c>
      <c r="AE227" s="1268">
        <v>0</v>
      </c>
      <c r="AF227" s="384">
        <v>0</v>
      </c>
      <c r="AG227" s="962">
        <f t="shared" si="15"/>
        <v>0</v>
      </c>
      <c r="AH227" s="387">
        <v>0</v>
      </c>
      <c r="AI227" s="135">
        <v>0</v>
      </c>
      <c r="AJ227" s="135">
        <v>0</v>
      </c>
      <c r="AK227" s="963">
        <v>0</v>
      </c>
      <c r="AL227" s="121">
        <v>0</v>
      </c>
      <c r="AM227" s="143">
        <v>0</v>
      </c>
      <c r="AN227" s="121">
        <v>0</v>
      </c>
      <c r="AO227" s="133">
        <v>0</v>
      </c>
      <c r="AP227" s="686">
        <v>0</v>
      </c>
      <c r="AQ227" s="121" t="s">
        <v>1728</v>
      </c>
      <c r="AR227" s="388" t="s">
        <v>638</v>
      </c>
      <c r="AS227" s="388" t="s">
        <v>638</v>
      </c>
      <c r="AT227" s="958" t="s">
        <v>638</v>
      </c>
      <c r="AU227" s="959" t="s">
        <v>638</v>
      </c>
      <c r="AV227" s="388" t="s">
        <v>638</v>
      </c>
      <c r="AW227" s="958" t="s">
        <v>638</v>
      </c>
      <c r="AX227" s="467" t="s">
        <v>638</v>
      </c>
    </row>
    <row r="228" spans="1:50" x14ac:dyDescent="0.25">
      <c r="A228" s="952">
        <v>540163</v>
      </c>
      <c r="B228" s="1803" t="s">
        <v>977</v>
      </c>
      <c r="C228" s="1803" t="s">
        <v>947</v>
      </c>
      <c r="D228" s="1803" t="s">
        <v>107</v>
      </c>
      <c r="E228" s="954">
        <v>6</v>
      </c>
      <c r="F228" s="955">
        <v>153</v>
      </c>
      <c r="G228" s="149">
        <v>0.217948717949</v>
      </c>
      <c r="H228" s="956">
        <v>0</v>
      </c>
      <c r="I228" s="956">
        <v>0.24</v>
      </c>
      <c r="J228" s="957">
        <v>3.19</v>
      </c>
      <c r="K228" s="121">
        <v>98</v>
      </c>
      <c r="L228" s="127">
        <v>4068840</v>
      </c>
      <c r="M228" s="142">
        <v>18</v>
      </c>
      <c r="N228" s="127">
        <v>2308710</v>
      </c>
      <c r="O228" s="142">
        <v>9</v>
      </c>
      <c r="P228" s="384">
        <v>948700</v>
      </c>
      <c r="Q228" s="121">
        <v>125</v>
      </c>
      <c r="R228" s="384">
        <v>7326250</v>
      </c>
      <c r="S228" s="121">
        <v>311</v>
      </c>
      <c r="T228" s="958">
        <v>0.38600000000000001</v>
      </c>
      <c r="U228" s="1121">
        <f t="shared" si="13"/>
        <v>0.40192926045016075</v>
      </c>
      <c r="V228" s="142">
        <v>125</v>
      </c>
      <c r="W228" s="142">
        <v>0</v>
      </c>
      <c r="X228" s="142">
        <v>2</v>
      </c>
      <c r="Y228" s="143">
        <v>3</v>
      </c>
      <c r="Z228" s="959">
        <v>0.1368421052631579</v>
      </c>
      <c r="AA228" s="388">
        <v>0.78400000000000003</v>
      </c>
      <c r="AB228" s="388">
        <v>0.55537826309503502</v>
      </c>
      <c r="AC228" s="960">
        <f t="shared" si="14"/>
        <v>0.44462173690496498</v>
      </c>
      <c r="AD228" s="384">
        <v>4068840</v>
      </c>
      <c r="AE228" s="1268">
        <v>2308710</v>
      </c>
      <c r="AF228" s="384">
        <v>948700</v>
      </c>
      <c r="AG228" s="962">
        <f t="shared" si="15"/>
        <v>7326250</v>
      </c>
      <c r="AH228" s="387">
        <v>58308.4</v>
      </c>
      <c r="AI228" s="134">
        <v>42000</v>
      </c>
      <c r="AJ228" s="135">
        <v>41238.800000000003</v>
      </c>
      <c r="AK228" s="963">
        <v>39700</v>
      </c>
      <c r="AL228" s="121">
        <v>1</v>
      </c>
      <c r="AM228" s="143">
        <v>3</v>
      </c>
      <c r="AN228" s="453">
        <v>23</v>
      </c>
      <c r="AO228" s="133">
        <v>1933.8</v>
      </c>
      <c r="AP228" s="686">
        <v>1925</v>
      </c>
      <c r="AQ228" s="121" t="s">
        <v>1640</v>
      </c>
      <c r="AR228" s="388">
        <v>0.45600000000000002</v>
      </c>
      <c r="AS228" s="388">
        <v>0.39200000000000002</v>
      </c>
      <c r="AT228" s="958">
        <v>0.152</v>
      </c>
      <c r="AU228" s="959">
        <v>0</v>
      </c>
      <c r="AV228" s="388">
        <v>0</v>
      </c>
      <c r="AW228" s="958">
        <v>0</v>
      </c>
      <c r="AX228" s="391">
        <v>0.77600000000000002</v>
      </c>
    </row>
    <row r="229" spans="1:50" x14ac:dyDescent="0.25">
      <c r="A229" s="952">
        <v>540257</v>
      </c>
      <c r="B229" s="1803" t="s">
        <v>983</v>
      </c>
      <c r="C229" s="1803" t="s">
        <v>947</v>
      </c>
      <c r="D229" s="1803" t="s">
        <v>107</v>
      </c>
      <c r="E229" s="954">
        <v>6</v>
      </c>
      <c r="F229" s="955">
        <v>36</v>
      </c>
      <c r="G229" s="128">
        <v>4.7430830039500001E-2</v>
      </c>
      <c r="H229" s="956">
        <v>1.29</v>
      </c>
      <c r="I229" s="956">
        <v>0.03</v>
      </c>
      <c r="J229" s="957">
        <v>1.32</v>
      </c>
      <c r="K229" s="121">
        <v>24</v>
      </c>
      <c r="L229" s="127">
        <v>1021700</v>
      </c>
      <c r="M229" s="142">
        <v>3</v>
      </c>
      <c r="N229" s="127">
        <v>159200</v>
      </c>
      <c r="O229" s="142">
        <v>1</v>
      </c>
      <c r="P229" s="384">
        <v>430500</v>
      </c>
      <c r="Q229" s="121">
        <v>28</v>
      </c>
      <c r="R229" s="384">
        <v>1611400</v>
      </c>
      <c r="S229" s="121">
        <v>748</v>
      </c>
      <c r="T229" s="958">
        <v>3.3000000000000002E-2</v>
      </c>
      <c r="U229" s="1121">
        <f t="shared" si="13"/>
        <v>3.7433155080213901E-2</v>
      </c>
      <c r="V229" s="142">
        <v>28</v>
      </c>
      <c r="W229" s="142">
        <v>0</v>
      </c>
      <c r="X229" s="142">
        <v>3</v>
      </c>
      <c r="Y229" s="143">
        <v>2</v>
      </c>
      <c r="Z229" s="1202">
        <v>0.30434782608695649</v>
      </c>
      <c r="AA229" s="388">
        <v>0.8571428571428571</v>
      </c>
      <c r="AB229" s="388">
        <v>0.63404492987464312</v>
      </c>
      <c r="AC229" s="960">
        <f t="shared" si="14"/>
        <v>0.36595507012535688</v>
      </c>
      <c r="AD229" s="384">
        <v>1021700</v>
      </c>
      <c r="AE229" s="1268">
        <v>159200</v>
      </c>
      <c r="AF229" s="384">
        <v>430500</v>
      </c>
      <c r="AG229" s="962">
        <f t="shared" si="15"/>
        <v>1611400</v>
      </c>
      <c r="AH229" s="387">
        <v>57510.7</v>
      </c>
      <c r="AI229" s="134">
        <v>42000</v>
      </c>
      <c r="AJ229" s="135">
        <v>42525</v>
      </c>
      <c r="AK229" s="963">
        <v>40050</v>
      </c>
      <c r="AL229" s="121">
        <v>0</v>
      </c>
      <c r="AM229" s="143">
        <v>1</v>
      </c>
      <c r="AN229" s="121">
        <v>0</v>
      </c>
      <c r="AO229" s="133">
        <v>1935.2</v>
      </c>
      <c r="AP229" s="686">
        <v>1927.5</v>
      </c>
      <c r="AQ229" s="121" t="s">
        <v>1728</v>
      </c>
      <c r="AR229" s="388">
        <v>0.85699999999999998</v>
      </c>
      <c r="AS229" s="388">
        <v>0</v>
      </c>
      <c r="AT229" s="958">
        <v>3.5999999999999997E-2</v>
      </c>
      <c r="AU229" s="1202">
        <v>0.107</v>
      </c>
      <c r="AV229" s="392">
        <v>0.107</v>
      </c>
      <c r="AW229" s="958">
        <v>0</v>
      </c>
      <c r="AX229" s="391">
        <v>0.66700000000000004</v>
      </c>
    </row>
    <row r="230" spans="1:50" x14ac:dyDescent="0.25">
      <c r="A230" s="938"/>
      <c r="B230" s="1805"/>
      <c r="C230" s="1805" t="s">
        <v>947</v>
      </c>
      <c r="D230" s="1805" t="s">
        <v>45</v>
      </c>
      <c r="E230" s="940">
        <v>6</v>
      </c>
      <c r="F230" s="941"/>
      <c r="G230" s="938"/>
      <c r="H230" s="942">
        <v>156.53</v>
      </c>
      <c r="I230" s="942">
        <v>106.72</v>
      </c>
      <c r="J230" s="943">
        <v>390.08</v>
      </c>
      <c r="K230" s="246">
        <v>631</v>
      </c>
      <c r="L230" s="253">
        <v>33513780</v>
      </c>
      <c r="M230" s="229">
        <v>70</v>
      </c>
      <c r="N230" s="253">
        <v>16029010</v>
      </c>
      <c r="O230" s="229">
        <v>38</v>
      </c>
      <c r="P230" s="398">
        <v>305431713</v>
      </c>
      <c r="Q230" s="246">
        <v>739</v>
      </c>
      <c r="R230" s="398">
        <v>354974503</v>
      </c>
      <c r="S230" s="246">
        <v>17801</v>
      </c>
      <c r="T230" s="944">
        <v>4.2000000000000003E-2</v>
      </c>
      <c r="U230" s="945">
        <f t="shared" si="13"/>
        <v>4.1514521656086739E-2</v>
      </c>
      <c r="V230" s="229">
        <v>739</v>
      </c>
      <c r="W230" s="229">
        <v>8</v>
      </c>
      <c r="X230" s="256">
        <v>113</v>
      </c>
      <c r="Y230" s="230">
        <v>22</v>
      </c>
      <c r="Z230" s="945">
        <v>0.25281803542673109</v>
      </c>
      <c r="AA230" s="221">
        <v>0.85385656292286871</v>
      </c>
      <c r="AB230" s="221">
        <v>9.4411794978976282E-2</v>
      </c>
      <c r="AC230" s="263">
        <f t="shared" si="14"/>
        <v>0.90558820502102377</v>
      </c>
      <c r="AD230" s="398">
        <v>33513780</v>
      </c>
      <c r="AE230" s="1231">
        <v>16029010</v>
      </c>
      <c r="AF230" s="980">
        <v>305431713</v>
      </c>
      <c r="AG230" s="947">
        <f t="shared" si="15"/>
        <v>354974503</v>
      </c>
      <c r="AH230" s="982">
        <v>475044.8</v>
      </c>
      <c r="AI230" s="211">
        <v>44800</v>
      </c>
      <c r="AJ230" s="211">
        <v>66709.899999999994</v>
      </c>
      <c r="AK230" s="980">
        <v>52900</v>
      </c>
      <c r="AL230" s="246">
        <v>5</v>
      </c>
      <c r="AM230" s="406">
        <v>17</v>
      </c>
      <c r="AN230" s="224">
        <v>24</v>
      </c>
      <c r="AO230" s="229">
        <v>1974.2</v>
      </c>
      <c r="AP230" s="230">
        <v>1970</v>
      </c>
      <c r="AQ230" s="1188"/>
      <c r="AR230" s="221">
        <v>0.58899999999999997</v>
      </c>
      <c r="AS230" s="221">
        <v>0.104</v>
      </c>
      <c r="AT230" s="944">
        <v>0.24399999999999999</v>
      </c>
      <c r="AU230" s="945">
        <v>6.3E-2</v>
      </c>
      <c r="AV230" s="221">
        <v>2.9000000000000001E-2</v>
      </c>
      <c r="AW230" s="944">
        <v>0.02</v>
      </c>
      <c r="AX230" s="949">
        <v>0.73099999999999998</v>
      </c>
    </row>
    <row r="231" spans="1:50" x14ac:dyDescent="0.25">
      <c r="A231" s="952">
        <v>540189</v>
      </c>
      <c r="B231" s="1803" t="s">
        <v>995</v>
      </c>
      <c r="C231" s="1803" t="s">
        <v>996</v>
      </c>
      <c r="D231" s="1803" t="s">
        <v>107</v>
      </c>
      <c r="E231" s="954">
        <v>6</v>
      </c>
      <c r="F231" s="955">
        <v>21</v>
      </c>
      <c r="G231" s="128">
        <v>0.10714285714299999</v>
      </c>
      <c r="H231" s="956">
        <v>1.1499999999999999</v>
      </c>
      <c r="I231" s="956">
        <v>0.02</v>
      </c>
      <c r="J231" s="957">
        <v>1.17</v>
      </c>
      <c r="K231" s="121">
        <v>7</v>
      </c>
      <c r="L231" s="127">
        <v>257800</v>
      </c>
      <c r="M231" s="142">
        <v>3</v>
      </c>
      <c r="N231" s="127">
        <v>61520</v>
      </c>
      <c r="O231" s="142">
        <v>3</v>
      </c>
      <c r="P231" s="384">
        <v>211140</v>
      </c>
      <c r="Q231" s="121">
        <v>13</v>
      </c>
      <c r="R231" s="384">
        <v>530460</v>
      </c>
      <c r="S231" s="121">
        <v>152</v>
      </c>
      <c r="T231" s="958">
        <v>5.8999999999999997E-2</v>
      </c>
      <c r="U231" s="1121">
        <f t="shared" si="13"/>
        <v>8.5526315789473686E-2</v>
      </c>
      <c r="V231" s="142">
        <v>13</v>
      </c>
      <c r="W231" s="142">
        <v>0</v>
      </c>
      <c r="X231" s="142">
        <v>0</v>
      </c>
      <c r="Y231" s="143">
        <v>1</v>
      </c>
      <c r="Z231" s="959">
        <v>0.14285714285714279</v>
      </c>
      <c r="AA231" s="388">
        <v>0.53846153846153844</v>
      </c>
      <c r="AB231" s="388">
        <v>0.48599328884364512</v>
      </c>
      <c r="AC231" s="960">
        <f t="shared" si="14"/>
        <v>0.51400671115635488</v>
      </c>
      <c r="AD231" s="384">
        <v>257800</v>
      </c>
      <c r="AE231" s="1268">
        <v>61520</v>
      </c>
      <c r="AF231" s="384">
        <v>211140</v>
      </c>
      <c r="AG231" s="962">
        <f t="shared" si="15"/>
        <v>530460</v>
      </c>
      <c r="AH231" s="387">
        <v>40973.800000000003</v>
      </c>
      <c r="AI231" s="135">
        <v>33400</v>
      </c>
      <c r="AJ231" s="135">
        <v>37128.6</v>
      </c>
      <c r="AK231" s="963">
        <v>33400</v>
      </c>
      <c r="AL231" s="121">
        <v>0</v>
      </c>
      <c r="AM231" s="143">
        <v>3</v>
      </c>
      <c r="AN231" s="121">
        <v>0</v>
      </c>
      <c r="AO231" s="133">
        <v>1934.6</v>
      </c>
      <c r="AP231" s="686">
        <v>1932.5</v>
      </c>
      <c r="AQ231" s="121" t="s">
        <v>1731</v>
      </c>
      <c r="AR231" s="388">
        <v>0.76900000000000002</v>
      </c>
      <c r="AS231" s="388">
        <v>0</v>
      </c>
      <c r="AT231" s="958">
        <v>7.6999999999999999E-2</v>
      </c>
      <c r="AU231" s="1202">
        <v>0.154</v>
      </c>
      <c r="AV231" s="388">
        <v>0</v>
      </c>
      <c r="AW231" s="958">
        <v>7.6999999999999999E-2</v>
      </c>
      <c r="AX231" s="391">
        <v>0.85699999999999998</v>
      </c>
    </row>
    <row r="232" spans="1:50" x14ac:dyDescent="0.25">
      <c r="A232" s="952">
        <v>540190</v>
      </c>
      <c r="B232" s="1803" t="s">
        <v>1002</v>
      </c>
      <c r="C232" s="1803" t="s">
        <v>996</v>
      </c>
      <c r="D232" s="1803" t="s">
        <v>107</v>
      </c>
      <c r="E232" s="954">
        <v>6</v>
      </c>
      <c r="F232" s="955">
        <v>224</v>
      </c>
      <c r="G232" s="128">
        <v>9.2067406493999998E-2</v>
      </c>
      <c r="H232" s="956">
        <v>5.89</v>
      </c>
      <c r="I232" s="956">
        <v>0.59</v>
      </c>
      <c r="J232" s="957">
        <v>6.48</v>
      </c>
      <c r="K232" s="121">
        <v>133</v>
      </c>
      <c r="L232" s="127">
        <v>8133732</v>
      </c>
      <c r="M232" s="142">
        <v>13</v>
      </c>
      <c r="N232" s="127">
        <v>2071042</v>
      </c>
      <c r="O232" s="142">
        <v>7</v>
      </c>
      <c r="P232" s="384">
        <v>18070786</v>
      </c>
      <c r="Q232" s="121">
        <v>153</v>
      </c>
      <c r="R232" s="384">
        <v>28275560</v>
      </c>
      <c r="S232" s="121">
        <v>2393</v>
      </c>
      <c r="T232" s="958">
        <v>4.9000000000000002E-2</v>
      </c>
      <c r="U232" s="1121">
        <f t="shared" si="13"/>
        <v>6.3936481404095274E-2</v>
      </c>
      <c r="V232" s="142">
        <v>153</v>
      </c>
      <c r="W232" s="142">
        <v>0</v>
      </c>
      <c r="X232" s="142">
        <v>53</v>
      </c>
      <c r="Y232" s="143">
        <v>18</v>
      </c>
      <c r="Z232" s="959">
        <v>2.5210084033613449E-2</v>
      </c>
      <c r="AA232" s="388">
        <v>0.86928104575163401</v>
      </c>
      <c r="AB232" s="388">
        <v>0.2876594486545978</v>
      </c>
      <c r="AC232" s="149">
        <f t="shared" si="14"/>
        <v>0.7123405513454022</v>
      </c>
      <c r="AD232" s="384">
        <v>8133732</v>
      </c>
      <c r="AE232" s="1268">
        <v>2071042</v>
      </c>
      <c r="AF232" s="384">
        <v>18070786</v>
      </c>
      <c r="AG232" s="962">
        <f t="shared" si="15"/>
        <v>28275560</v>
      </c>
      <c r="AH232" s="452">
        <v>186451.4</v>
      </c>
      <c r="AI232" s="134">
        <v>57900</v>
      </c>
      <c r="AJ232" s="134">
        <v>62755.5</v>
      </c>
      <c r="AK232" s="979">
        <v>56800</v>
      </c>
      <c r="AL232" s="121">
        <v>1</v>
      </c>
      <c r="AM232" s="143">
        <v>4</v>
      </c>
      <c r="AN232" s="121">
        <v>0</v>
      </c>
      <c r="AO232" s="142">
        <v>1940.8</v>
      </c>
      <c r="AP232" s="143">
        <v>1940</v>
      </c>
      <c r="AQ232" s="121" t="s">
        <v>1728</v>
      </c>
      <c r="AR232" s="388">
        <v>0.88200000000000001</v>
      </c>
      <c r="AS232" s="388">
        <v>2.5999999999999999E-2</v>
      </c>
      <c r="AT232" s="958">
        <v>6.5000000000000002E-2</v>
      </c>
      <c r="AU232" s="959">
        <v>2.5999999999999999E-2</v>
      </c>
      <c r="AV232" s="388">
        <v>0</v>
      </c>
      <c r="AW232" s="958">
        <v>2.5999999999999999E-2</v>
      </c>
      <c r="AX232" s="391">
        <v>0.72199999999999998</v>
      </c>
    </row>
    <row r="233" spans="1:50" x14ac:dyDescent="0.25">
      <c r="A233" s="921">
        <v>540188</v>
      </c>
      <c r="B233" s="1804" t="s">
        <v>1008</v>
      </c>
      <c r="C233" s="1804" t="s">
        <v>996</v>
      </c>
      <c r="D233" s="1804" t="s">
        <v>170</v>
      </c>
      <c r="E233" s="923">
        <v>6</v>
      </c>
      <c r="F233" s="924">
        <v>3083</v>
      </c>
      <c r="G233" s="173">
        <v>2.8097004383600001E-2</v>
      </c>
      <c r="H233" s="925">
        <v>94.42</v>
      </c>
      <c r="I233" s="925">
        <v>13.29</v>
      </c>
      <c r="J233" s="926">
        <v>113.56</v>
      </c>
      <c r="K233" s="678">
        <v>233</v>
      </c>
      <c r="L233" s="250">
        <v>14107672</v>
      </c>
      <c r="M233" s="469">
        <v>21</v>
      </c>
      <c r="N233" s="250">
        <v>2080330</v>
      </c>
      <c r="O233" s="469">
        <v>9</v>
      </c>
      <c r="P233" s="459">
        <v>7780312</v>
      </c>
      <c r="Q233" s="678">
        <v>263</v>
      </c>
      <c r="R233" s="459">
        <v>23968314</v>
      </c>
      <c r="S233" s="678">
        <v>5741</v>
      </c>
      <c r="T233" s="927">
        <v>3.6999999999999998E-2</v>
      </c>
      <c r="U233" s="928">
        <f t="shared" si="13"/>
        <v>4.5810834349416477E-2</v>
      </c>
      <c r="V233" s="469">
        <v>263</v>
      </c>
      <c r="W233" s="469">
        <v>16</v>
      </c>
      <c r="X233" s="458">
        <v>104</v>
      </c>
      <c r="Y233" s="680">
        <v>50</v>
      </c>
      <c r="Z233" s="928">
        <v>0.27433628318584069</v>
      </c>
      <c r="AA233" s="935">
        <v>0.88593155893536124</v>
      </c>
      <c r="AB233" s="935">
        <v>0.58859676154109097</v>
      </c>
      <c r="AC233" s="1050">
        <f t="shared" si="14"/>
        <v>0.41140323845890903</v>
      </c>
      <c r="AD233" s="459">
        <v>14107672</v>
      </c>
      <c r="AE233" s="1232">
        <v>2080330</v>
      </c>
      <c r="AF233" s="459">
        <v>7780312</v>
      </c>
      <c r="AG233" s="1233">
        <f t="shared" si="15"/>
        <v>23968314</v>
      </c>
      <c r="AH233" s="931">
        <v>67273.5</v>
      </c>
      <c r="AI233" s="978">
        <v>41500</v>
      </c>
      <c r="AJ233" s="978">
        <v>61211.9</v>
      </c>
      <c r="AK233" s="933">
        <v>39866</v>
      </c>
      <c r="AL233" s="678">
        <v>1</v>
      </c>
      <c r="AM233" s="680">
        <v>6</v>
      </c>
      <c r="AN233" s="678">
        <v>0</v>
      </c>
      <c r="AO233" s="469">
        <v>1959.1</v>
      </c>
      <c r="AP233" s="680">
        <v>1966</v>
      </c>
      <c r="AQ233" s="678" t="s">
        <v>1732</v>
      </c>
      <c r="AR233" s="935">
        <v>0.64800000000000002</v>
      </c>
      <c r="AS233" s="935">
        <v>8.4000000000000005E-2</v>
      </c>
      <c r="AT233" s="927">
        <v>0.161</v>
      </c>
      <c r="AU233" s="936">
        <v>0.107</v>
      </c>
      <c r="AV233" s="935">
        <v>6.9000000000000006E-2</v>
      </c>
      <c r="AW233" s="927">
        <v>8.0000000000000002E-3</v>
      </c>
      <c r="AX233" s="937">
        <v>0.71199999999999997</v>
      </c>
    </row>
    <row r="234" spans="1:50" ht="15.75" thickBot="1" x14ac:dyDescent="0.3">
      <c r="A234" s="964"/>
      <c r="B234" s="1806"/>
      <c r="C234" s="1806" t="s">
        <v>996</v>
      </c>
      <c r="D234" s="1806" t="s">
        <v>45</v>
      </c>
      <c r="E234" s="966">
        <v>6</v>
      </c>
      <c r="F234" s="967"/>
      <c r="G234" s="964"/>
      <c r="H234" s="968">
        <v>101.46</v>
      </c>
      <c r="I234" s="968">
        <v>13.9</v>
      </c>
      <c r="J234" s="969">
        <v>121.21</v>
      </c>
      <c r="K234" s="478">
        <v>373</v>
      </c>
      <c r="L234" s="695">
        <v>22499204</v>
      </c>
      <c r="M234" s="479">
        <v>37</v>
      </c>
      <c r="N234" s="695">
        <v>4212892</v>
      </c>
      <c r="O234" s="479">
        <v>19</v>
      </c>
      <c r="P234" s="970">
        <v>26062238</v>
      </c>
      <c r="Q234" s="478">
        <v>429</v>
      </c>
      <c r="R234" s="970">
        <v>52774334</v>
      </c>
      <c r="S234" s="478">
        <v>8286</v>
      </c>
      <c r="T234" s="971">
        <v>4.1000000000000002E-2</v>
      </c>
      <c r="U234" s="972">
        <f t="shared" si="13"/>
        <v>5.1774076755973931E-2</v>
      </c>
      <c r="V234" s="479">
        <v>429</v>
      </c>
      <c r="W234" s="479">
        <v>16</v>
      </c>
      <c r="X234" s="292">
        <v>157</v>
      </c>
      <c r="Y234" s="293">
        <v>69</v>
      </c>
      <c r="Z234" s="972">
        <v>0.1875</v>
      </c>
      <c r="AA234" s="285">
        <v>0.86946386946386944</v>
      </c>
      <c r="AB234" s="285">
        <v>0.426328525529095</v>
      </c>
      <c r="AC234" s="285">
        <f t="shared" si="14"/>
        <v>0.57367147447090505</v>
      </c>
      <c r="AD234" s="970">
        <v>22499204</v>
      </c>
      <c r="AE234" s="1236">
        <v>4212892</v>
      </c>
      <c r="AF234" s="970">
        <v>26062238</v>
      </c>
      <c r="AG234" s="974">
        <f t="shared" si="15"/>
        <v>52774334</v>
      </c>
      <c r="AH234" s="1095">
        <v>109175.9</v>
      </c>
      <c r="AI234" s="275">
        <v>47900</v>
      </c>
      <c r="AJ234" s="275">
        <v>65623</v>
      </c>
      <c r="AK234" s="985">
        <v>54450</v>
      </c>
      <c r="AL234" s="478">
        <v>2</v>
      </c>
      <c r="AM234" s="975">
        <v>13</v>
      </c>
      <c r="AN234" s="478">
        <v>0</v>
      </c>
      <c r="AO234" s="479">
        <v>1951.3</v>
      </c>
      <c r="AP234" s="293">
        <v>1954</v>
      </c>
      <c r="AQ234" s="1211"/>
      <c r="AR234" s="285">
        <v>0.73499999999999999</v>
      </c>
      <c r="AS234" s="285">
        <v>6.0999999999999999E-2</v>
      </c>
      <c r="AT234" s="971">
        <v>0.124</v>
      </c>
      <c r="AU234" s="972">
        <v>0.08</v>
      </c>
      <c r="AV234" s="285">
        <v>4.2000000000000003E-2</v>
      </c>
      <c r="AW234" s="971">
        <v>1.6E-2</v>
      </c>
      <c r="AX234" s="976">
        <v>0.71799999999999997</v>
      </c>
    </row>
    <row r="235" spans="1:50" x14ac:dyDescent="0.25">
      <c r="A235" s="921">
        <v>540001</v>
      </c>
      <c r="B235" s="1804" t="s">
        <v>1019</v>
      </c>
      <c r="C235" s="1804" t="s">
        <v>1020</v>
      </c>
      <c r="D235" s="1804" t="s">
        <v>170</v>
      </c>
      <c r="E235" s="923">
        <v>7</v>
      </c>
      <c r="F235" s="1213">
        <v>6204</v>
      </c>
      <c r="G235" s="1214">
        <v>2.8750839956400001E-2</v>
      </c>
      <c r="H235" s="1215">
        <v>141.30000000000001</v>
      </c>
      <c r="I235" s="1215">
        <v>60.57</v>
      </c>
      <c r="J235" s="1216">
        <v>202.26</v>
      </c>
      <c r="K235" s="1217">
        <v>388</v>
      </c>
      <c r="L235" s="1218">
        <v>18398579</v>
      </c>
      <c r="M235" s="1219">
        <v>7</v>
      </c>
      <c r="N235" s="1218">
        <v>221120</v>
      </c>
      <c r="O235" s="1219">
        <v>15</v>
      </c>
      <c r="P235" s="1220">
        <v>1528215</v>
      </c>
      <c r="Q235" s="1217">
        <v>410</v>
      </c>
      <c r="R235" s="1220">
        <v>20147914</v>
      </c>
      <c r="S235" s="1217">
        <v>7390</v>
      </c>
      <c r="T235" s="1221">
        <v>7.4999999999999997E-2</v>
      </c>
      <c r="U235" s="1222">
        <f t="shared" si="13"/>
        <v>5.5480378890392423E-2</v>
      </c>
      <c r="V235" s="1219">
        <v>410</v>
      </c>
      <c r="W235" s="1219">
        <v>0</v>
      </c>
      <c r="X235" s="1219">
        <v>99</v>
      </c>
      <c r="Y235" s="1223">
        <v>100</v>
      </c>
      <c r="Z235" s="1222">
        <v>0.25526315789473691</v>
      </c>
      <c r="AA235" s="1184">
        <v>0.9463414634146341</v>
      </c>
      <c r="AB235" s="1184">
        <v>0.91317537885063438</v>
      </c>
      <c r="AC235" s="1006">
        <f t="shared" si="14"/>
        <v>8.6824621149365622E-2</v>
      </c>
      <c r="AD235" s="1220">
        <v>18398579</v>
      </c>
      <c r="AE235" s="1237">
        <v>221120</v>
      </c>
      <c r="AF235" s="1220">
        <v>1528215</v>
      </c>
      <c r="AG235" s="1225">
        <f t="shared" si="15"/>
        <v>20147914</v>
      </c>
      <c r="AH235" s="1226">
        <v>49083.1</v>
      </c>
      <c r="AI235" s="1227">
        <v>35600</v>
      </c>
      <c r="AJ235" s="1227">
        <v>47311.199999999997</v>
      </c>
      <c r="AK235" s="1228">
        <v>34500</v>
      </c>
      <c r="AL235" s="1217">
        <v>0</v>
      </c>
      <c r="AM235" s="1223">
        <v>10</v>
      </c>
      <c r="AN235" s="1217">
        <v>1</v>
      </c>
      <c r="AO235" s="1219">
        <v>1963.1</v>
      </c>
      <c r="AP235" s="1223">
        <v>1968.5</v>
      </c>
      <c r="AQ235" s="1217" t="s">
        <v>1732</v>
      </c>
      <c r="AR235" s="1229">
        <v>0.64300000000000002</v>
      </c>
      <c r="AS235" s="1229">
        <v>0.05</v>
      </c>
      <c r="AT235" s="1221">
        <v>0.20300000000000001</v>
      </c>
      <c r="AU235" s="1183">
        <v>0.104</v>
      </c>
      <c r="AV235" s="1229">
        <v>0.04</v>
      </c>
      <c r="AW235" s="1221">
        <v>1.4999999999999999E-2</v>
      </c>
      <c r="AX235" s="1230">
        <v>0.77300000000000002</v>
      </c>
    </row>
    <row r="236" spans="1:50" x14ac:dyDescent="0.25">
      <c r="A236" s="952">
        <v>540002</v>
      </c>
      <c r="B236" s="1803" t="s">
        <v>1026</v>
      </c>
      <c r="C236" s="1803" t="s">
        <v>1020</v>
      </c>
      <c r="D236" s="1803" t="s">
        <v>107</v>
      </c>
      <c r="E236" s="954">
        <v>7</v>
      </c>
      <c r="F236" s="955">
        <v>119</v>
      </c>
      <c r="G236" s="128">
        <v>8.7307410124700002E-2</v>
      </c>
      <c r="H236" s="956">
        <v>0</v>
      </c>
      <c r="I236" s="956">
        <v>0</v>
      </c>
      <c r="J236" s="957">
        <v>4.25</v>
      </c>
      <c r="K236" s="121">
        <v>60</v>
      </c>
      <c r="L236" s="127">
        <v>2907290</v>
      </c>
      <c r="M236" s="142">
        <v>33</v>
      </c>
      <c r="N236" s="127">
        <v>4283270</v>
      </c>
      <c r="O236" s="142">
        <v>10</v>
      </c>
      <c r="P236" s="384">
        <v>16072800</v>
      </c>
      <c r="Q236" s="121">
        <v>103</v>
      </c>
      <c r="R236" s="384">
        <v>23263360</v>
      </c>
      <c r="S236" s="121">
        <v>1037</v>
      </c>
      <c r="T236" s="958">
        <v>0.11700000000000001</v>
      </c>
      <c r="U236" s="1121">
        <f t="shared" si="13"/>
        <v>9.932497589199614E-2</v>
      </c>
      <c r="V236" s="142">
        <v>103</v>
      </c>
      <c r="W236" s="142">
        <v>6</v>
      </c>
      <c r="X236" s="142">
        <v>0</v>
      </c>
      <c r="Y236" s="143">
        <v>96</v>
      </c>
      <c r="Z236" s="959">
        <v>0.125</v>
      </c>
      <c r="AA236" s="388">
        <v>0.58252427184466016</v>
      </c>
      <c r="AB236" s="388">
        <v>0.124972918787311</v>
      </c>
      <c r="AC236" s="149">
        <f t="shared" si="14"/>
        <v>0.87502708121268902</v>
      </c>
      <c r="AD236" s="384">
        <v>2907290</v>
      </c>
      <c r="AE236" s="961">
        <v>4283270</v>
      </c>
      <c r="AF236" s="384">
        <v>16072800</v>
      </c>
      <c r="AG236" s="962">
        <f t="shared" si="15"/>
        <v>23263360</v>
      </c>
      <c r="AH236" s="387">
        <v>85974.6</v>
      </c>
      <c r="AI236" s="134">
        <v>52450</v>
      </c>
      <c r="AJ236" s="135">
        <v>48934.6</v>
      </c>
      <c r="AK236" s="963">
        <v>44700</v>
      </c>
      <c r="AL236" s="121">
        <v>2</v>
      </c>
      <c r="AM236" s="143">
        <v>6</v>
      </c>
      <c r="AN236" s="121">
        <v>0</v>
      </c>
      <c r="AO236" s="142">
        <v>1961.5</v>
      </c>
      <c r="AP236" s="143">
        <v>1967</v>
      </c>
      <c r="AQ236" s="121" t="s">
        <v>1640</v>
      </c>
      <c r="AR236" s="388">
        <v>0.627</v>
      </c>
      <c r="AS236" s="388">
        <v>0</v>
      </c>
      <c r="AT236" s="1124">
        <v>0.33300000000000002</v>
      </c>
      <c r="AU236" s="959">
        <v>3.9E-2</v>
      </c>
      <c r="AV236" s="388">
        <v>0</v>
      </c>
      <c r="AW236" s="958">
        <v>0</v>
      </c>
      <c r="AX236" s="391">
        <v>0.6</v>
      </c>
    </row>
    <row r="237" spans="1:50" x14ac:dyDescent="0.25">
      <c r="A237" s="952">
        <v>540003</v>
      </c>
      <c r="B237" s="1803" t="s">
        <v>1032</v>
      </c>
      <c r="C237" s="1803" t="s">
        <v>1020</v>
      </c>
      <c r="D237" s="1803" t="s">
        <v>107</v>
      </c>
      <c r="E237" s="954">
        <v>7</v>
      </c>
      <c r="F237" s="955">
        <v>45</v>
      </c>
      <c r="G237" s="149">
        <v>0.20737327188900001</v>
      </c>
      <c r="H237" s="956">
        <v>0.89</v>
      </c>
      <c r="I237" s="956">
        <v>0.03</v>
      </c>
      <c r="J237" s="957">
        <v>0.92</v>
      </c>
      <c r="K237" s="121">
        <v>17</v>
      </c>
      <c r="L237" s="127">
        <v>440530</v>
      </c>
      <c r="M237" s="142">
        <v>0</v>
      </c>
      <c r="N237" s="127">
        <v>0</v>
      </c>
      <c r="O237" s="142">
        <v>1</v>
      </c>
      <c r="P237" s="384">
        <v>631100</v>
      </c>
      <c r="Q237" s="121">
        <v>18</v>
      </c>
      <c r="R237" s="384">
        <v>1071630</v>
      </c>
      <c r="S237" s="121">
        <v>257</v>
      </c>
      <c r="T237" s="958">
        <v>5.8000000000000003E-2</v>
      </c>
      <c r="U237" s="1121">
        <f t="shared" si="13"/>
        <v>7.0038910505836577E-2</v>
      </c>
      <c r="V237" s="142">
        <v>18</v>
      </c>
      <c r="W237" s="142">
        <v>0</v>
      </c>
      <c r="X237" s="142">
        <v>5</v>
      </c>
      <c r="Y237" s="143">
        <v>3</v>
      </c>
      <c r="Z237" s="959">
        <v>0.29411764705882348</v>
      </c>
      <c r="AA237" s="392">
        <v>0.94444444444444442</v>
      </c>
      <c r="AB237" s="388">
        <v>0.41108404953202132</v>
      </c>
      <c r="AC237" s="960">
        <f t="shared" si="14"/>
        <v>0.58891595046797862</v>
      </c>
      <c r="AD237" s="384">
        <v>440530</v>
      </c>
      <c r="AE237" s="961">
        <v>0</v>
      </c>
      <c r="AF237" s="384">
        <v>631100</v>
      </c>
      <c r="AG237" s="962">
        <f t="shared" si="15"/>
        <v>1071630</v>
      </c>
      <c r="AH237" s="387">
        <v>59623.9</v>
      </c>
      <c r="AI237" s="135">
        <v>24850</v>
      </c>
      <c r="AJ237" s="135">
        <v>26007.599999999999</v>
      </c>
      <c r="AK237" s="963">
        <v>24000</v>
      </c>
      <c r="AL237" s="121">
        <v>1</v>
      </c>
      <c r="AM237" s="143">
        <v>0</v>
      </c>
      <c r="AN237" s="121">
        <v>0</v>
      </c>
      <c r="AO237" s="142">
        <v>1948.9</v>
      </c>
      <c r="AP237" s="686">
        <v>1930</v>
      </c>
      <c r="AQ237" s="121" t="s">
        <v>1733</v>
      </c>
      <c r="AR237" s="388">
        <v>0.77800000000000002</v>
      </c>
      <c r="AS237" s="388">
        <v>0.111</v>
      </c>
      <c r="AT237" s="958">
        <v>0.111</v>
      </c>
      <c r="AU237" s="959">
        <v>0</v>
      </c>
      <c r="AV237" s="388">
        <v>0</v>
      </c>
      <c r="AW237" s="958">
        <v>0</v>
      </c>
      <c r="AX237" s="391">
        <v>0.52900000000000003</v>
      </c>
    </row>
    <row r="238" spans="1:50" x14ac:dyDescent="0.25">
      <c r="A238" s="952">
        <v>540004</v>
      </c>
      <c r="B238" s="1803" t="s">
        <v>1036</v>
      </c>
      <c r="C238" s="1803" t="s">
        <v>1020</v>
      </c>
      <c r="D238" s="1803" t="s">
        <v>107</v>
      </c>
      <c r="E238" s="954">
        <v>7</v>
      </c>
      <c r="F238" s="955">
        <v>175</v>
      </c>
      <c r="G238" s="128">
        <v>9.3632958801499994E-2</v>
      </c>
      <c r="H238" s="956">
        <v>0.65</v>
      </c>
      <c r="I238" s="956">
        <v>0.21</v>
      </c>
      <c r="J238" s="957">
        <v>4.55</v>
      </c>
      <c r="K238" s="121">
        <v>224</v>
      </c>
      <c r="L238" s="127">
        <v>13674690</v>
      </c>
      <c r="M238" s="142">
        <v>75</v>
      </c>
      <c r="N238" s="127">
        <v>12963345</v>
      </c>
      <c r="O238" s="142">
        <v>12</v>
      </c>
      <c r="P238" s="384">
        <v>6263260</v>
      </c>
      <c r="Q238" s="121">
        <v>311</v>
      </c>
      <c r="R238" s="384">
        <v>32901295</v>
      </c>
      <c r="S238" s="121">
        <v>1448</v>
      </c>
      <c r="T238" s="958">
        <v>0.24</v>
      </c>
      <c r="U238" s="1121">
        <f t="shared" si="13"/>
        <v>0.21477900552486187</v>
      </c>
      <c r="V238" s="142">
        <v>311</v>
      </c>
      <c r="W238" s="142">
        <v>20</v>
      </c>
      <c r="X238" s="142">
        <v>67</v>
      </c>
      <c r="Y238" s="143">
        <v>15</v>
      </c>
      <c r="Z238" s="959">
        <v>7.8431372549019607E-2</v>
      </c>
      <c r="AA238" s="388">
        <v>0.72025723472668812</v>
      </c>
      <c r="AB238" s="388">
        <v>0.41562771313408792</v>
      </c>
      <c r="AC238" s="960">
        <f t="shared" si="14"/>
        <v>0.58437228686591203</v>
      </c>
      <c r="AD238" s="384">
        <v>13674690</v>
      </c>
      <c r="AE238" s="961">
        <v>12963345</v>
      </c>
      <c r="AF238" s="384">
        <v>6263260</v>
      </c>
      <c r="AG238" s="962">
        <f t="shared" si="15"/>
        <v>32901295</v>
      </c>
      <c r="AH238" s="452">
        <v>105074.3</v>
      </c>
      <c r="AI238" s="134">
        <v>51300</v>
      </c>
      <c r="AJ238" s="134">
        <v>60930.3</v>
      </c>
      <c r="AK238" s="963">
        <v>46650</v>
      </c>
      <c r="AL238" s="121">
        <v>4</v>
      </c>
      <c r="AM238" s="686">
        <v>12</v>
      </c>
      <c r="AN238" s="453">
        <v>27</v>
      </c>
      <c r="AO238" s="142">
        <v>1943.4</v>
      </c>
      <c r="AP238" s="143">
        <v>1941</v>
      </c>
      <c r="AQ238" s="121" t="s">
        <v>1716</v>
      </c>
      <c r="AR238" s="388">
        <v>0.875</v>
      </c>
      <c r="AS238" s="388">
        <v>1.2999999999999999E-2</v>
      </c>
      <c r="AT238" s="958">
        <v>9.6000000000000002E-2</v>
      </c>
      <c r="AU238" s="959">
        <v>1.6E-2</v>
      </c>
      <c r="AV238" s="388">
        <v>6.0000000000000001E-3</v>
      </c>
      <c r="AW238" s="958">
        <v>3.0000000000000001E-3</v>
      </c>
      <c r="AX238" s="153">
        <v>0.47799999999999998</v>
      </c>
    </row>
    <row r="239" spans="1:50" x14ac:dyDescent="0.25">
      <c r="A239" s="938"/>
      <c r="B239" s="1805"/>
      <c r="C239" s="1805" t="s">
        <v>1020</v>
      </c>
      <c r="D239" s="1805" t="s">
        <v>45</v>
      </c>
      <c r="E239" s="940">
        <v>7</v>
      </c>
      <c r="F239" s="941"/>
      <c r="G239" s="938"/>
      <c r="H239" s="942">
        <v>142.84</v>
      </c>
      <c r="I239" s="942">
        <v>60.81</v>
      </c>
      <c r="J239" s="943">
        <v>211.98</v>
      </c>
      <c r="K239" s="246">
        <v>689</v>
      </c>
      <c r="L239" s="253">
        <v>35421089</v>
      </c>
      <c r="M239" s="229">
        <v>115</v>
      </c>
      <c r="N239" s="253">
        <v>17467735</v>
      </c>
      <c r="O239" s="229">
        <v>38</v>
      </c>
      <c r="P239" s="398">
        <v>24495375</v>
      </c>
      <c r="Q239" s="246">
        <v>842</v>
      </c>
      <c r="R239" s="398">
        <v>77384199</v>
      </c>
      <c r="S239" s="246">
        <v>10132</v>
      </c>
      <c r="T239" s="944">
        <v>0.10199999999999999</v>
      </c>
      <c r="U239" s="945">
        <f t="shared" si="13"/>
        <v>8.3103039873667586E-2</v>
      </c>
      <c r="V239" s="229">
        <v>842</v>
      </c>
      <c r="W239" s="229">
        <v>26</v>
      </c>
      <c r="X239" s="256">
        <v>171</v>
      </c>
      <c r="Y239" s="230">
        <v>214</v>
      </c>
      <c r="Z239" s="945">
        <v>0.19025875190258751</v>
      </c>
      <c r="AA239" s="221">
        <v>0.81828978622327786</v>
      </c>
      <c r="AB239" s="221">
        <v>0.45773025317481097</v>
      </c>
      <c r="AC239" s="221">
        <f t="shared" si="14"/>
        <v>0.54226974682518903</v>
      </c>
      <c r="AD239" s="398">
        <v>35421089</v>
      </c>
      <c r="AE239" s="946">
        <v>17467735</v>
      </c>
      <c r="AF239" s="398">
        <v>24495375</v>
      </c>
      <c r="AG239" s="947">
        <f t="shared" si="15"/>
        <v>77384199</v>
      </c>
      <c r="AH239" s="946">
        <v>74701.7</v>
      </c>
      <c r="AI239" s="211">
        <v>44150</v>
      </c>
      <c r="AJ239" s="253">
        <v>53749.5</v>
      </c>
      <c r="AK239" s="398">
        <v>46650</v>
      </c>
      <c r="AL239" s="224">
        <v>7</v>
      </c>
      <c r="AM239" s="406">
        <v>28</v>
      </c>
      <c r="AN239" s="224">
        <v>28</v>
      </c>
      <c r="AO239" s="229">
        <v>1954.7</v>
      </c>
      <c r="AP239" s="230">
        <v>1954</v>
      </c>
      <c r="AQ239" s="1188"/>
      <c r="AR239" s="221">
        <v>0.73</v>
      </c>
      <c r="AS239" s="221">
        <v>3.1E-2</v>
      </c>
      <c r="AT239" s="944">
        <v>0.17699999999999999</v>
      </c>
      <c r="AU239" s="945">
        <v>6.0999999999999999E-2</v>
      </c>
      <c r="AV239" s="221">
        <v>2.1999999999999999E-2</v>
      </c>
      <c r="AW239" s="944">
        <v>8.0000000000000002E-3</v>
      </c>
      <c r="AX239" s="949">
        <v>0.65600000000000003</v>
      </c>
    </row>
    <row r="240" spans="1:50" x14ac:dyDescent="0.25">
      <c r="A240" s="921">
        <v>540009</v>
      </c>
      <c r="B240" s="1804" t="s">
        <v>1049</v>
      </c>
      <c r="C240" s="1804" t="s">
        <v>1050</v>
      </c>
      <c r="D240" s="1804" t="s">
        <v>170</v>
      </c>
      <c r="E240" s="923">
        <v>7</v>
      </c>
      <c r="F240" s="924">
        <v>7774</v>
      </c>
      <c r="G240" s="173">
        <v>2.3702881604500001E-2</v>
      </c>
      <c r="H240" s="925">
        <v>245.16</v>
      </c>
      <c r="I240" s="925">
        <v>0.79</v>
      </c>
      <c r="J240" s="926">
        <v>277.10000000000002</v>
      </c>
      <c r="K240" s="678">
        <v>657</v>
      </c>
      <c r="L240" s="250">
        <v>27886207</v>
      </c>
      <c r="M240" s="469">
        <v>51</v>
      </c>
      <c r="N240" s="250">
        <v>4865765</v>
      </c>
      <c r="O240" s="469">
        <v>27</v>
      </c>
      <c r="P240" s="459">
        <v>3055789</v>
      </c>
      <c r="Q240" s="678">
        <v>735</v>
      </c>
      <c r="R240" s="459">
        <v>35807761</v>
      </c>
      <c r="S240" s="678">
        <v>6613</v>
      </c>
      <c r="T240" s="927">
        <v>9.4E-2</v>
      </c>
      <c r="U240" s="928">
        <f t="shared" si="13"/>
        <v>0.1111447149553909</v>
      </c>
      <c r="V240" s="469">
        <v>735</v>
      </c>
      <c r="W240" s="469">
        <v>0</v>
      </c>
      <c r="X240" s="469">
        <v>9</v>
      </c>
      <c r="Y240" s="680">
        <v>148</v>
      </c>
      <c r="Z240" s="936">
        <v>0.36850152905198769</v>
      </c>
      <c r="AA240" s="935">
        <v>0.89387755102040811</v>
      </c>
      <c r="AB240" s="935">
        <v>0.77877550065193968</v>
      </c>
      <c r="AC240" s="1050">
        <f t="shared" si="14"/>
        <v>0.22122449934806032</v>
      </c>
      <c r="AD240" s="459">
        <v>27886207</v>
      </c>
      <c r="AE240" s="929">
        <v>4865765</v>
      </c>
      <c r="AF240" s="459">
        <v>3055789</v>
      </c>
      <c r="AG240" s="1233">
        <f t="shared" si="15"/>
        <v>35807761</v>
      </c>
      <c r="AH240" s="931">
        <v>49468</v>
      </c>
      <c r="AI240" s="932">
        <v>35500</v>
      </c>
      <c r="AJ240" s="932">
        <v>43154.8</v>
      </c>
      <c r="AK240" s="933">
        <v>33000</v>
      </c>
      <c r="AL240" s="678">
        <v>0</v>
      </c>
      <c r="AM240" s="934">
        <v>26</v>
      </c>
      <c r="AN240" s="678">
        <v>0</v>
      </c>
      <c r="AO240" s="469">
        <v>1969.2</v>
      </c>
      <c r="AP240" s="680">
        <v>1978</v>
      </c>
      <c r="AQ240" s="678" t="s">
        <v>1734</v>
      </c>
      <c r="AR240" s="935">
        <v>0.89500000000000002</v>
      </c>
      <c r="AS240" s="935">
        <v>4.0000000000000001E-3</v>
      </c>
      <c r="AT240" s="927">
        <v>7.9000000000000001E-2</v>
      </c>
      <c r="AU240" s="928">
        <v>2.1999999999999999E-2</v>
      </c>
      <c r="AV240" s="935">
        <v>1.2E-2</v>
      </c>
      <c r="AW240" s="927">
        <v>4.0000000000000001E-3</v>
      </c>
      <c r="AX240" s="937">
        <v>0.76100000000000001</v>
      </c>
    </row>
    <row r="241" spans="1:50" x14ac:dyDescent="0.25">
      <c r="A241" s="952">
        <v>540010</v>
      </c>
      <c r="B241" s="1803" t="s">
        <v>1056</v>
      </c>
      <c r="C241" s="1803" t="s">
        <v>1050</v>
      </c>
      <c r="D241" s="1803" t="s">
        <v>107</v>
      </c>
      <c r="E241" s="954">
        <v>7</v>
      </c>
      <c r="F241" s="955">
        <v>106</v>
      </c>
      <c r="G241" s="128">
        <v>0.15186246418300001</v>
      </c>
      <c r="H241" s="956">
        <v>0</v>
      </c>
      <c r="I241" s="956">
        <v>0.09</v>
      </c>
      <c r="J241" s="957">
        <v>3.6</v>
      </c>
      <c r="K241" s="121">
        <v>14</v>
      </c>
      <c r="L241" s="127">
        <v>575500</v>
      </c>
      <c r="M241" s="142">
        <v>5</v>
      </c>
      <c r="N241" s="127">
        <v>635869</v>
      </c>
      <c r="O241" s="142">
        <v>3</v>
      </c>
      <c r="P241" s="384">
        <v>430000</v>
      </c>
      <c r="Q241" s="121">
        <v>22</v>
      </c>
      <c r="R241" s="384">
        <v>1641369</v>
      </c>
      <c r="S241" s="121">
        <v>272</v>
      </c>
      <c r="T241" s="958">
        <v>5.0999999999999997E-2</v>
      </c>
      <c r="U241" s="1121">
        <f t="shared" si="13"/>
        <v>8.0882352941176475E-2</v>
      </c>
      <c r="V241" s="142">
        <v>22</v>
      </c>
      <c r="W241" s="142">
        <v>0</v>
      </c>
      <c r="X241" s="142">
        <v>2</v>
      </c>
      <c r="Y241" s="143">
        <v>11</v>
      </c>
      <c r="Z241" s="1202">
        <v>0.35714285714285721</v>
      </c>
      <c r="AA241" s="388">
        <v>0.63636363636363635</v>
      </c>
      <c r="AB241" s="388">
        <v>0.35062195033536031</v>
      </c>
      <c r="AC241" s="960">
        <f t="shared" si="14"/>
        <v>0.64937804966463974</v>
      </c>
      <c r="AD241" s="384">
        <v>575500</v>
      </c>
      <c r="AE241" s="961">
        <v>635869</v>
      </c>
      <c r="AF241" s="384">
        <v>430000</v>
      </c>
      <c r="AG241" s="962">
        <f t="shared" si="15"/>
        <v>1641369</v>
      </c>
      <c r="AH241" s="387">
        <v>75735</v>
      </c>
      <c r="AI241" s="134">
        <v>43800</v>
      </c>
      <c r="AJ241" s="135">
        <v>41964.3</v>
      </c>
      <c r="AK241" s="963">
        <v>32550</v>
      </c>
      <c r="AL241" s="121">
        <v>1</v>
      </c>
      <c r="AM241" s="143">
        <v>2</v>
      </c>
      <c r="AN241" s="121">
        <v>0</v>
      </c>
      <c r="AO241" s="142">
        <v>1950.7</v>
      </c>
      <c r="AP241" s="143">
        <v>1956</v>
      </c>
      <c r="AQ241" s="121" t="s">
        <v>1734</v>
      </c>
      <c r="AR241" s="388">
        <v>0.90900000000000003</v>
      </c>
      <c r="AS241" s="388">
        <v>0</v>
      </c>
      <c r="AT241" s="958">
        <v>9.0999999999999998E-2</v>
      </c>
      <c r="AU241" s="959">
        <v>0</v>
      </c>
      <c r="AV241" s="388">
        <v>0</v>
      </c>
      <c r="AW241" s="958">
        <v>0</v>
      </c>
      <c r="AX241" s="153">
        <v>0.42899999999999999</v>
      </c>
    </row>
    <row r="242" spans="1:50" x14ac:dyDescent="0.25">
      <c r="A242" s="952">
        <v>540237</v>
      </c>
      <c r="B242" s="1803" t="s">
        <v>1060</v>
      </c>
      <c r="C242" s="1803" t="s">
        <v>1050</v>
      </c>
      <c r="D242" s="1803" t="s">
        <v>107</v>
      </c>
      <c r="E242" s="954">
        <v>7</v>
      </c>
      <c r="F242" s="955">
        <v>110</v>
      </c>
      <c r="G242" s="128">
        <v>0.14120667522499999</v>
      </c>
      <c r="H242" s="956">
        <v>7.0000000000000007E-2</v>
      </c>
      <c r="I242" s="956">
        <v>0.01</v>
      </c>
      <c r="J242" s="957">
        <v>3</v>
      </c>
      <c r="K242" s="121">
        <v>35</v>
      </c>
      <c r="L242" s="127">
        <v>1615110</v>
      </c>
      <c r="M242" s="142">
        <v>7</v>
      </c>
      <c r="N242" s="127">
        <v>3233600</v>
      </c>
      <c r="O242" s="142">
        <v>0</v>
      </c>
      <c r="P242" s="384">
        <v>0</v>
      </c>
      <c r="Q242" s="121">
        <v>42</v>
      </c>
      <c r="R242" s="384">
        <v>4848710</v>
      </c>
      <c r="S242" s="121">
        <v>632</v>
      </c>
      <c r="T242" s="958">
        <v>5.0999999999999997E-2</v>
      </c>
      <c r="U242" s="1121">
        <f t="shared" si="13"/>
        <v>6.6455696202531639E-2</v>
      </c>
      <c r="V242" s="142">
        <v>42</v>
      </c>
      <c r="W242" s="142">
        <v>0</v>
      </c>
      <c r="X242" s="142">
        <v>2</v>
      </c>
      <c r="Y242" s="143">
        <v>38</v>
      </c>
      <c r="Z242" s="959">
        <v>0.2</v>
      </c>
      <c r="AA242" s="388">
        <v>0.83333333333333337</v>
      </c>
      <c r="AB242" s="388">
        <v>0.33310096912374598</v>
      </c>
      <c r="AC242" s="960">
        <f t="shared" si="14"/>
        <v>0.66689903087625402</v>
      </c>
      <c r="AD242" s="384">
        <v>1615110</v>
      </c>
      <c r="AE242" s="961">
        <v>3233600</v>
      </c>
      <c r="AF242" s="384">
        <v>0</v>
      </c>
      <c r="AG242" s="962">
        <f t="shared" si="15"/>
        <v>4848710</v>
      </c>
      <c r="AH242" s="387">
        <v>53055</v>
      </c>
      <c r="AI242" s="134">
        <v>40950</v>
      </c>
      <c r="AJ242" s="135">
        <v>47060.3</v>
      </c>
      <c r="AK242" s="963">
        <v>41900</v>
      </c>
      <c r="AL242" s="121">
        <v>0</v>
      </c>
      <c r="AM242" s="143">
        <v>1</v>
      </c>
      <c r="AN242" s="121">
        <v>0</v>
      </c>
      <c r="AO242" s="142">
        <v>1959.6</v>
      </c>
      <c r="AP242" s="143">
        <v>1960</v>
      </c>
      <c r="AQ242" s="121" t="s">
        <v>1734</v>
      </c>
      <c r="AR242" s="388">
        <v>1</v>
      </c>
      <c r="AS242" s="388">
        <v>0</v>
      </c>
      <c r="AT242" s="958">
        <v>0</v>
      </c>
      <c r="AU242" s="959">
        <v>0</v>
      </c>
      <c r="AV242" s="388">
        <v>0</v>
      </c>
      <c r="AW242" s="958">
        <v>0</v>
      </c>
      <c r="AX242" s="391">
        <v>0.6</v>
      </c>
    </row>
    <row r="243" spans="1:50" x14ac:dyDescent="0.25">
      <c r="A243" s="952">
        <v>540236</v>
      </c>
      <c r="B243" s="1803" t="s">
        <v>1064</v>
      </c>
      <c r="C243" s="1803" t="s">
        <v>1050</v>
      </c>
      <c r="D243" s="1803" t="s">
        <v>107</v>
      </c>
      <c r="E243" s="954">
        <v>7</v>
      </c>
      <c r="F243" s="955">
        <v>94</v>
      </c>
      <c r="G243" s="128">
        <v>0.178707224335</v>
      </c>
      <c r="H243" s="956">
        <v>0</v>
      </c>
      <c r="I243" s="956">
        <v>0</v>
      </c>
      <c r="J243" s="957">
        <v>2.46</v>
      </c>
      <c r="K243" s="121">
        <v>13</v>
      </c>
      <c r="L243" s="127">
        <v>1351980</v>
      </c>
      <c r="M243" s="142">
        <v>18</v>
      </c>
      <c r="N243" s="127">
        <v>1332140</v>
      </c>
      <c r="O243" s="142">
        <v>0</v>
      </c>
      <c r="P243" s="384">
        <v>0</v>
      </c>
      <c r="Q243" s="121">
        <v>31</v>
      </c>
      <c r="R243" s="384">
        <v>2684120</v>
      </c>
      <c r="S243" s="121">
        <v>626</v>
      </c>
      <c r="T243" s="958">
        <v>3.2000000000000001E-2</v>
      </c>
      <c r="U243" s="1121">
        <f t="shared" si="13"/>
        <v>4.9520766773162937E-2</v>
      </c>
      <c r="V243" s="142">
        <v>31</v>
      </c>
      <c r="W243" s="142">
        <v>0</v>
      </c>
      <c r="X243" s="142">
        <v>0</v>
      </c>
      <c r="Y243" s="143">
        <v>28</v>
      </c>
      <c r="Z243" s="1202">
        <v>0.42857142857142849</v>
      </c>
      <c r="AA243" s="388">
        <v>0.41935483870967738</v>
      </c>
      <c r="AB243" s="388">
        <v>0.50369581091754467</v>
      </c>
      <c r="AC243" s="960">
        <f t="shared" si="14"/>
        <v>0.49630418908245533</v>
      </c>
      <c r="AD243" s="384">
        <v>1351980</v>
      </c>
      <c r="AE243" s="961">
        <v>1332140</v>
      </c>
      <c r="AF243" s="384">
        <v>0</v>
      </c>
      <c r="AG243" s="962">
        <f t="shared" si="15"/>
        <v>2684120</v>
      </c>
      <c r="AH243" s="387">
        <v>87616.8</v>
      </c>
      <c r="AI243" s="134">
        <v>54600</v>
      </c>
      <c r="AJ243" s="134">
        <v>91818</v>
      </c>
      <c r="AK243" s="979">
        <v>68550</v>
      </c>
      <c r="AL243" s="121">
        <v>0</v>
      </c>
      <c r="AM243" s="143">
        <v>0</v>
      </c>
      <c r="AN243" s="121">
        <v>5</v>
      </c>
      <c r="AO243" s="142">
        <v>1966.8</v>
      </c>
      <c r="AP243" s="143">
        <v>1970.5</v>
      </c>
      <c r="AQ243" s="121" t="s">
        <v>1734</v>
      </c>
      <c r="AR243" s="388">
        <v>0.96799999999999997</v>
      </c>
      <c r="AS243" s="388">
        <v>0</v>
      </c>
      <c r="AT243" s="958">
        <v>3.2000000000000001E-2</v>
      </c>
      <c r="AU243" s="959">
        <v>0</v>
      </c>
      <c r="AV243" s="388">
        <v>0</v>
      </c>
      <c r="AW243" s="958">
        <v>0</v>
      </c>
      <c r="AX243" s="391">
        <v>0.84599999999999997</v>
      </c>
    </row>
    <row r="244" spans="1:50" x14ac:dyDescent="0.25">
      <c r="A244" s="938"/>
      <c r="B244" s="1805"/>
      <c r="C244" s="1805" t="s">
        <v>1050</v>
      </c>
      <c r="D244" s="1805" t="s">
        <v>45</v>
      </c>
      <c r="E244" s="940">
        <v>7</v>
      </c>
      <c r="F244" s="941"/>
      <c r="G244" s="938"/>
      <c r="H244" s="942">
        <v>245.23</v>
      </c>
      <c r="I244" s="942">
        <v>0.89</v>
      </c>
      <c r="J244" s="943">
        <v>286.16000000000003</v>
      </c>
      <c r="K244" s="246">
        <v>719</v>
      </c>
      <c r="L244" s="253">
        <v>31428797</v>
      </c>
      <c r="M244" s="229">
        <v>81</v>
      </c>
      <c r="N244" s="253">
        <v>10067374</v>
      </c>
      <c r="O244" s="229">
        <v>30</v>
      </c>
      <c r="P244" s="398">
        <v>3485789</v>
      </c>
      <c r="Q244" s="246">
        <v>830</v>
      </c>
      <c r="R244" s="398">
        <v>44981960</v>
      </c>
      <c r="S244" s="246">
        <v>8295</v>
      </c>
      <c r="T244" s="944">
        <v>8.3000000000000004E-2</v>
      </c>
      <c r="U244" s="945">
        <f t="shared" si="13"/>
        <v>0.10006027727546715</v>
      </c>
      <c r="V244" s="229">
        <v>830</v>
      </c>
      <c r="W244" s="229">
        <v>0</v>
      </c>
      <c r="X244" s="229">
        <v>13</v>
      </c>
      <c r="Y244" s="230">
        <v>225</v>
      </c>
      <c r="Z244" s="948">
        <v>0.36056338028169022</v>
      </c>
      <c r="AA244" s="221">
        <v>0.86626506024096384</v>
      </c>
      <c r="AB244" s="221">
        <v>0.69869781130035202</v>
      </c>
      <c r="AC244" s="221">
        <f t="shared" si="14"/>
        <v>0.30130218869964798</v>
      </c>
      <c r="AD244" s="398">
        <v>31428797</v>
      </c>
      <c r="AE244" s="946">
        <v>10067374</v>
      </c>
      <c r="AF244" s="398">
        <v>3485789</v>
      </c>
      <c r="AG244" s="947">
        <f t="shared" si="15"/>
        <v>44981960</v>
      </c>
      <c r="AH244" s="946">
        <v>51776.1</v>
      </c>
      <c r="AI244" s="253">
        <v>36720</v>
      </c>
      <c r="AJ244" s="253">
        <v>53883.6</v>
      </c>
      <c r="AK244" s="398">
        <v>46150</v>
      </c>
      <c r="AL244" s="246">
        <v>1</v>
      </c>
      <c r="AM244" s="406">
        <v>29</v>
      </c>
      <c r="AN244" s="246">
        <v>5</v>
      </c>
      <c r="AO244" s="229">
        <v>1968.2</v>
      </c>
      <c r="AP244" s="230">
        <v>1977</v>
      </c>
      <c r="AQ244" s="1188"/>
      <c r="AR244" s="221">
        <v>0.90300000000000002</v>
      </c>
      <c r="AS244" s="221">
        <v>4.0000000000000001E-3</v>
      </c>
      <c r="AT244" s="944">
        <v>7.3999999999999996E-2</v>
      </c>
      <c r="AU244" s="945">
        <v>1.9E-2</v>
      </c>
      <c r="AV244" s="221">
        <v>1.0999999999999999E-2</v>
      </c>
      <c r="AW244" s="944">
        <v>4.0000000000000001E-3</v>
      </c>
      <c r="AX244" s="949">
        <v>0.748</v>
      </c>
    </row>
    <row r="245" spans="1:50" x14ac:dyDescent="0.25">
      <c r="A245" s="921">
        <v>540035</v>
      </c>
      <c r="B245" s="1804" t="s">
        <v>1073</v>
      </c>
      <c r="C245" s="1804" t="s">
        <v>1074</v>
      </c>
      <c r="D245" s="1804" t="s">
        <v>170</v>
      </c>
      <c r="E245" s="923">
        <v>7</v>
      </c>
      <c r="F245" s="924">
        <v>6892</v>
      </c>
      <c r="G245" s="173">
        <v>3.18615327006E-2</v>
      </c>
      <c r="H245" s="925">
        <v>144.77000000000001</v>
      </c>
      <c r="I245" s="925">
        <v>1.35</v>
      </c>
      <c r="J245" s="926">
        <v>209.04</v>
      </c>
      <c r="K245" s="678">
        <v>325</v>
      </c>
      <c r="L245" s="250">
        <v>13222089</v>
      </c>
      <c r="M245" s="469">
        <v>21</v>
      </c>
      <c r="N245" s="250">
        <v>1826851</v>
      </c>
      <c r="O245" s="469">
        <v>12</v>
      </c>
      <c r="P245" s="459">
        <v>1436422</v>
      </c>
      <c r="Q245" s="678">
        <v>358</v>
      </c>
      <c r="R245" s="459">
        <v>16485362</v>
      </c>
      <c r="S245" s="678">
        <v>2936</v>
      </c>
      <c r="T245" s="927">
        <v>8.6999999999999994E-2</v>
      </c>
      <c r="U245" s="928">
        <f t="shared" si="13"/>
        <v>0.12193460490463215</v>
      </c>
      <c r="V245" s="469">
        <v>358</v>
      </c>
      <c r="W245" s="469">
        <v>0</v>
      </c>
      <c r="X245" s="469">
        <v>0</v>
      </c>
      <c r="Y245" s="680">
        <v>12</v>
      </c>
      <c r="Z245" s="936">
        <v>0.30864197530864201</v>
      </c>
      <c r="AA245" s="552">
        <v>0.90782122905027929</v>
      </c>
      <c r="AB245" s="935">
        <v>0.8020502673826635</v>
      </c>
      <c r="AC245" s="1050">
        <f t="shared" si="14"/>
        <v>0.1979497326173365</v>
      </c>
      <c r="AD245" s="459">
        <v>13222089</v>
      </c>
      <c r="AE245" s="929">
        <v>1826851</v>
      </c>
      <c r="AF245" s="459">
        <v>1436422</v>
      </c>
      <c r="AG245" s="1233">
        <f t="shared" si="15"/>
        <v>16485362</v>
      </c>
      <c r="AH245" s="931">
        <v>48941</v>
      </c>
      <c r="AI245" s="932">
        <v>34450</v>
      </c>
      <c r="AJ245" s="932">
        <v>43461.4</v>
      </c>
      <c r="AK245" s="933">
        <v>33300</v>
      </c>
      <c r="AL245" s="678">
        <v>4</v>
      </c>
      <c r="AM245" s="934">
        <v>12</v>
      </c>
      <c r="AN245" s="678">
        <v>1</v>
      </c>
      <c r="AO245" s="469">
        <v>1954</v>
      </c>
      <c r="AP245" s="680">
        <v>1964</v>
      </c>
      <c r="AQ245" s="678" t="s">
        <v>1646</v>
      </c>
      <c r="AR245" s="935">
        <v>0.76500000000000001</v>
      </c>
      <c r="AS245" s="935">
        <v>0</v>
      </c>
      <c r="AT245" s="927">
        <v>0.221</v>
      </c>
      <c r="AU245" s="928">
        <v>1.4E-2</v>
      </c>
      <c r="AV245" s="935">
        <v>1.0999999999999999E-2</v>
      </c>
      <c r="AW245" s="927">
        <v>3.0000000000000001E-3</v>
      </c>
      <c r="AX245" s="937">
        <v>0.81799999999999995</v>
      </c>
    </row>
    <row r="246" spans="1:50" x14ac:dyDescent="0.25">
      <c r="A246" s="952">
        <v>540036</v>
      </c>
      <c r="B246" s="1803" t="s">
        <v>1079</v>
      </c>
      <c r="C246" s="1803" t="s">
        <v>1074</v>
      </c>
      <c r="D246" s="1803" t="s">
        <v>107</v>
      </c>
      <c r="E246" s="954">
        <v>7</v>
      </c>
      <c r="F246" s="955">
        <v>165</v>
      </c>
      <c r="G246" s="149">
        <v>0.24924471299100001</v>
      </c>
      <c r="H246" s="956">
        <v>0</v>
      </c>
      <c r="I246" s="956">
        <v>0.03</v>
      </c>
      <c r="J246" s="957">
        <v>3.49</v>
      </c>
      <c r="K246" s="121">
        <v>81</v>
      </c>
      <c r="L246" s="127">
        <v>3043260</v>
      </c>
      <c r="M246" s="142">
        <v>40</v>
      </c>
      <c r="N246" s="127">
        <v>7932883</v>
      </c>
      <c r="O246" s="142">
        <v>7</v>
      </c>
      <c r="P246" s="384">
        <v>15825300</v>
      </c>
      <c r="Q246" s="121">
        <v>128</v>
      </c>
      <c r="R246" s="384">
        <v>26801443</v>
      </c>
      <c r="S246" s="121">
        <v>580</v>
      </c>
      <c r="T246" s="958">
        <v>0.193</v>
      </c>
      <c r="U246" s="1121">
        <f t="shared" si="13"/>
        <v>0.22068965517241379</v>
      </c>
      <c r="V246" s="142">
        <v>128</v>
      </c>
      <c r="W246" s="142">
        <v>0</v>
      </c>
      <c r="X246" s="142">
        <v>0</v>
      </c>
      <c r="Y246" s="143">
        <v>3</v>
      </c>
      <c r="Z246" s="959">
        <v>0.141025641025641</v>
      </c>
      <c r="AA246" s="388">
        <v>0.6328125</v>
      </c>
      <c r="AB246" s="388">
        <v>0.113548363795188</v>
      </c>
      <c r="AC246" s="149">
        <f t="shared" si="14"/>
        <v>0.88645163620481204</v>
      </c>
      <c r="AD246" s="384">
        <v>3043260</v>
      </c>
      <c r="AE246" s="961">
        <v>7932883</v>
      </c>
      <c r="AF246" s="384">
        <v>15825300</v>
      </c>
      <c r="AG246" s="962">
        <f t="shared" si="15"/>
        <v>26801443</v>
      </c>
      <c r="AH246" s="452">
        <v>190956.2</v>
      </c>
      <c r="AI246" s="134">
        <v>42900</v>
      </c>
      <c r="AJ246" s="135">
        <v>39192.1</v>
      </c>
      <c r="AK246" s="963">
        <v>33300</v>
      </c>
      <c r="AL246" s="121">
        <v>4</v>
      </c>
      <c r="AM246" s="143">
        <v>7</v>
      </c>
      <c r="AN246" s="121">
        <v>3</v>
      </c>
      <c r="AO246" s="142">
        <v>1946.8</v>
      </c>
      <c r="AP246" s="143">
        <v>1945</v>
      </c>
      <c r="AQ246" s="121" t="s">
        <v>1646</v>
      </c>
      <c r="AR246" s="388">
        <v>0.86699999999999999</v>
      </c>
      <c r="AS246" s="388">
        <v>0</v>
      </c>
      <c r="AT246" s="958">
        <v>0.125</v>
      </c>
      <c r="AU246" s="959">
        <v>8.0000000000000002E-3</v>
      </c>
      <c r="AV246" s="388">
        <v>0</v>
      </c>
      <c r="AW246" s="958">
        <v>0</v>
      </c>
      <c r="AX246" s="153">
        <v>0.35799999999999998</v>
      </c>
    </row>
    <row r="247" spans="1:50" x14ac:dyDescent="0.25">
      <c r="A247" s="952">
        <v>540037</v>
      </c>
      <c r="B247" s="1803" t="s">
        <v>1086</v>
      </c>
      <c r="C247" s="1803" t="s">
        <v>1074</v>
      </c>
      <c r="D247" s="1803" t="s">
        <v>107</v>
      </c>
      <c r="E247" s="954">
        <v>7</v>
      </c>
      <c r="F247" s="955">
        <v>70</v>
      </c>
      <c r="G247" s="149">
        <v>0.3125</v>
      </c>
      <c r="H247" s="956">
        <v>0</v>
      </c>
      <c r="I247" s="956">
        <v>0.01</v>
      </c>
      <c r="J247" s="957">
        <v>1.57</v>
      </c>
      <c r="K247" s="121">
        <v>14</v>
      </c>
      <c r="L247" s="127">
        <v>342860</v>
      </c>
      <c r="M247" s="142">
        <v>3</v>
      </c>
      <c r="N247" s="127">
        <v>168300</v>
      </c>
      <c r="O247" s="142">
        <v>1</v>
      </c>
      <c r="P247" s="384">
        <v>297500</v>
      </c>
      <c r="Q247" s="121">
        <v>18</v>
      </c>
      <c r="R247" s="384">
        <v>808660</v>
      </c>
      <c r="S247" s="121">
        <v>98</v>
      </c>
      <c r="T247" s="958">
        <v>0.16300000000000001</v>
      </c>
      <c r="U247" s="1121">
        <f t="shared" si="13"/>
        <v>0.18367346938775511</v>
      </c>
      <c r="V247" s="142">
        <v>18</v>
      </c>
      <c r="W247" s="142">
        <v>0</v>
      </c>
      <c r="X247" s="142">
        <v>0</v>
      </c>
      <c r="Y247" s="143">
        <v>0</v>
      </c>
      <c r="Z247" s="1202">
        <v>0.35714285714285721</v>
      </c>
      <c r="AA247" s="388">
        <v>0.77777777777777779</v>
      </c>
      <c r="AB247" s="388">
        <v>0.42398535849429919</v>
      </c>
      <c r="AC247" s="960">
        <f t="shared" si="14"/>
        <v>0.57601464150570081</v>
      </c>
      <c r="AD247" s="384">
        <v>342860</v>
      </c>
      <c r="AE247" s="961">
        <v>168300</v>
      </c>
      <c r="AF247" s="384">
        <v>297500</v>
      </c>
      <c r="AG247" s="962">
        <f t="shared" si="15"/>
        <v>808660</v>
      </c>
      <c r="AH247" s="387">
        <v>46775.6</v>
      </c>
      <c r="AI247" s="135">
        <v>24250</v>
      </c>
      <c r="AJ247" s="135">
        <v>25454.3</v>
      </c>
      <c r="AK247" s="963">
        <v>22100</v>
      </c>
      <c r="AL247" s="121">
        <v>1</v>
      </c>
      <c r="AM247" s="143">
        <v>1</v>
      </c>
      <c r="AN247" s="121">
        <v>0</v>
      </c>
      <c r="AO247" s="142">
        <v>1946.6</v>
      </c>
      <c r="AP247" s="686">
        <v>1931.5</v>
      </c>
      <c r="AQ247" s="121" t="s">
        <v>1646</v>
      </c>
      <c r="AR247" s="388">
        <v>0.72199999999999998</v>
      </c>
      <c r="AS247" s="388">
        <v>0</v>
      </c>
      <c r="AT247" s="1124">
        <v>0.27800000000000002</v>
      </c>
      <c r="AU247" s="959">
        <v>0</v>
      </c>
      <c r="AV247" s="388">
        <v>0</v>
      </c>
      <c r="AW247" s="958">
        <v>0</v>
      </c>
      <c r="AX247" s="153">
        <v>0.42899999999999999</v>
      </c>
    </row>
    <row r="248" spans="1:50" x14ac:dyDescent="0.25">
      <c r="A248" s="938"/>
      <c r="B248" s="1805"/>
      <c r="C248" s="1805" t="s">
        <v>1074</v>
      </c>
      <c r="D248" s="1805" t="s">
        <v>45</v>
      </c>
      <c r="E248" s="940">
        <v>7</v>
      </c>
      <c r="F248" s="941"/>
      <c r="G248" s="938"/>
      <c r="H248" s="942">
        <v>144.77000000000001</v>
      </c>
      <c r="I248" s="942">
        <v>1.39</v>
      </c>
      <c r="J248" s="943">
        <v>214.1</v>
      </c>
      <c r="K248" s="246">
        <v>420</v>
      </c>
      <c r="L248" s="253">
        <v>16608209</v>
      </c>
      <c r="M248" s="229">
        <v>64</v>
      </c>
      <c r="N248" s="253">
        <v>9928034</v>
      </c>
      <c r="O248" s="229">
        <v>20</v>
      </c>
      <c r="P248" s="398">
        <v>17559222</v>
      </c>
      <c r="Q248" s="246">
        <v>504</v>
      </c>
      <c r="R248" s="398">
        <v>44095465</v>
      </c>
      <c r="S248" s="246">
        <v>3614</v>
      </c>
      <c r="T248" s="944">
        <v>0.106</v>
      </c>
      <c r="U248" s="945">
        <f t="shared" si="13"/>
        <v>0.13945766463752074</v>
      </c>
      <c r="V248" s="229">
        <v>504</v>
      </c>
      <c r="W248" s="229">
        <v>0</v>
      </c>
      <c r="X248" s="229">
        <v>0</v>
      </c>
      <c r="Y248" s="230">
        <v>15</v>
      </c>
      <c r="Z248" s="945">
        <v>0.27884615384615391</v>
      </c>
      <c r="AA248" s="221">
        <v>0.83333333333333337</v>
      </c>
      <c r="AB248" s="221">
        <v>0.37664211047553298</v>
      </c>
      <c r="AC248" s="221">
        <f t="shared" si="14"/>
        <v>0.62335788952446702</v>
      </c>
      <c r="AD248" s="398">
        <v>16608209</v>
      </c>
      <c r="AE248" s="946">
        <v>9928034</v>
      </c>
      <c r="AF248" s="398">
        <v>17559222</v>
      </c>
      <c r="AG248" s="947">
        <f t="shared" si="15"/>
        <v>44095465</v>
      </c>
      <c r="AH248" s="946">
        <v>84931</v>
      </c>
      <c r="AI248" s="253">
        <v>36500</v>
      </c>
      <c r="AJ248" s="253">
        <v>49397.7</v>
      </c>
      <c r="AK248" s="398">
        <v>39300</v>
      </c>
      <c r="AL248" s="224">
        <v>9</v>
      </c>
      <c r="AM248" s="406">
        <v>20</v>
      </c>
      <c r="AN248" s="246">
        <v>4</v>
      </c>
      <c r="AO248" s="229">
        <v>1951.8</v>
      </c>
      <c r="AP248" s="230">
        <v>1959</v>
      </c>
      <c r="AQ248" s="1188"/>
      <c r="AR248" s="221">
        <v>0.79</v>
      </c>
      <c r="AS248" s="221">
        <v>0</v>
      </c>
      <c r="AT248" s="944">
        <v>0.19800000000000001</v>
      </c>
      <c r="AU248" s="945">
        <v>1.2E-2</v>
      </c>
      <c r="AV248" s="221">
        <v>8.0000000000000002E-3</v>
      </c>
      <c r="AW248" s="944">
        <v>2E-3</v>
      </c>
      <c r="AX248" s="949">
        <v>0.71699999999999997</v>
      </c>
    </row>
    <row r="249" spans="1:50" x14ac:dyDescent="0.25">
      <c r="A249" s="952">
        <v>540086</v>
      </c>
      <c r="B249" s="1803" t="s">
        <v>1096</v>
      </c>
      <c r="C249" s="1803" t="s">
        <v>1097</v>
      </c>
      <c r="D249" s="1803" t="s">
        <v>107</v>
      </c>
      <c r="E249" s="954">
        <v>7</v>
      </c>
      <c r="F249" s="955">
        <v>50</v>
      </c>
      <c r="G249" s="149">
        <v>0.31645569620300001</v>
      </c>
      <c r="H249" s="956">
        <v>0.92</v>
      </c>
      <c r="I249" s="956">
        <v>0</v>
      </c>
      <c r="J249" s="957">
        <v>0.92</v>
      </c>
      <c r="K249" s="121">
        <v>19</v>
      </c>
      <c r="L249" s="127">
        <v>966210</v>
      </c>
      <c r="M249" s="142">
        <v>12</v>
      </c>
      <c r="N249" s="127">
        <v>1245583</v>
      </c>
      <c r="O249" s="142">
        <v>1</v>
      </c>
      <c r="P249" s="384">
        <v>399770</v>
      </c>
      <c r="Q249" s="121">
        <v>32</v>
      </c>
      <c r="R249" s="384">
        <v>2611563</v>
      </c>
      <c r="S249" s="121">
        <v>278</v>
      </c>
      <c r="T249" s="958">
        <v>0.14699999999999999</v>
      </c>
      <c r="U249" s="1121">
        <f t="shared" si="13"/>
        <v>0.11510791366906475</v>
      </c>
      <c r="V249" s="142">
        <v>32</v>
      </c>
      <c r="W249" s="142">
        <v>0</v>
      </c>
      <c r="X249" s="142">
        <v>0</v>
      </c>
      <c r="Y249" s="143">
        <v>1</v>
      </c>
      <c r="Z249" s="959">
        <v>0.22222222222222221</v>
      </c>
      <c r="AA249" s="388">
        <v>0.59375</v>
      </c>
      <c r="AB249" s="388">
        <v>0.36997384325019161</v>
      </c>
      <c r="AC249" s="960">
        <f t="shared" si="14"/>
        <v>0.63002615674980844</v>
      </c>
      <c r="AD249" s="384">
        <v>966210</v>
      </c>
      <c r="AE249" s="961">
        <v>1245583</v>
      </c>
      <c r="AF249" s="384">
        <v>399770</v>
      </c>
      <c r="AG249" s="962">
        <f t="shared" si="15"/>
        <v>2611563</v>
      </c>
      <c r="AH249" s="387">
        <v>81408.2</v>
      </c>
      <c r="AI249" s="134">
        <v>58450</v>
      </c>
      <c r="AJ249" s="135">
        <v>51605.8</v>
      </c>
      <c r="AK249" s="963">
        <v>41300</v>
      </c>
      <c r="AL249" s="121">
        <v>1</v>
      </c>
      <c r="AM249" s="143">
        <v>0</v>
      </c>
      <c r="AN249" s="121">
        <v>0</v>
      </c>
      <c r="AO249" s="142">
        <v>1952.4</v>
      </c>
      <c r="AP249" s="686">
        <v>1938</v>
      </c>
      <c r="AQ249" s="121" t="s">
        <v>1696</v>
      </c>
      <c r="AR249" s="388">
        <v>0.56299999999999994</v>
      </c>
      <c r="AS249" s="388">
        <v>0</v>
      </c>
      <c r="AT249" s="1124">
        <v>0.34399999999999997</v>
      </c>
      <c r="AU249" s="959">
        <v>9.4E-2</v>
      </c>
      <c r="AV249" s="388">
        <v>6.3E-2</v>
      </c>
      <c r="AW249" s="958">
        <v>0</v>
      </c>
      <c r="AX249" s="391">
        <v>0.57899999999999996</v>
      </c>
    </row>
    <row r="250" spans="1:50" x14ac:dyDescent="0.25">
      <c r="A250" s="921">
        <v>540085</v>
      </c>
      <c r="B250" s="1804" t="s">
        <v>1102</v>
      </c>
      <c r="C250" s="1804" t="s">
        <v>1097</v>
      </c>
      <c r="D250" s="1804" t="s">
        <v>170</v>
      </c>
      <c r="E250" s="923">
        <v>7</v>
      </c>
      <c r="F250" s="924">
        <v>6853</v>
      </c>
      <c r="G250" s="173">
        <v>2.7666420402E-2</v>
      </c>
      <c r="H250" s="925">
        <v>256.77</v>
      </c>
      <c r="I250" s="925">
        <v>0.56000000000000005</v>
      </c>
      <c r="J250" s="926">
        <v>278.13</v>
      </c>
      <c r="K250" s="678">
        <v>586</v>
      </c>
      <c r="L250" s="250">
        <v>38759740</v>
      </c>
      <c r="M250" s="469">
        <v>72</v>
      </c>
      <c r="N250" s="250">
        <v>18768826</v>
      </c>
      <c r="O250" s="469">
        <v>26</v>
      </c>
      <c r="P250" s="459">
        <v>3683360</v>
      </c>
      <c r="Q250" s="678">
        <v>684</v>
      </c>
      <c r="R250" s="459">
        <v>61211926</v>
      </c>
      <c r="S250" s="678">
        <v>11286</v>
      </c>
      <c r="T250" s="927">
        <v>9.7000000000000003E-2</v>
      </c>
      <c r="U250" s="928">
        <f t="shared" si="13"/>
        <v>6.0606060606060608E-2</v>
      </c>
      <c r="V250" s="469">
        <v>684</v>
      </c>
      <c r="W250" s="469">
        <v>15</v>
      </c>
      <c r="X250" s="469">
        <v>2</v>
      </c>
      <c r="Y250" s="680">
        <v>113</v>
      </c>
      <c r="Z250" s="928">
        <v>0.29805996472663138</v>
      </c>
      <c r="AA250" s="935">
        <v>0.85672514619883045</v>
      </c>
      <c r="AB250" s="935">
        <v>0.63320569262924353</v>
      </c>
      <c r="AC250" s="1050">
        <f t="shared" si="14"/>
        <v>0.36679430737075647</v>
      </c>
      <c r="AD250" s="459">
        <v>38759740</v>
      </c>
      <c r="AE250" s="929">
        <v>18768826</v>
      </c>
      <c r="AF250" s="459">
        <v>3683360</v>
      </c>
      <c r="AG250" s="1233">
        <f t="shared" si="15"/>
        <v>61211926</v>
      </c>
      <c r="AH250" s="931">
        <v>91168.5</v>
      </c>
      <c r="AI250" s="978">
        <v>48900</v>
      </c>
      <c r="AJ250" s="978">
        <v>67946.100000000006</v>
      </c>
      <c r="AK250" s="933">
        <v>41750</v>
      </c>
      <c r="AL250" s="678">
        <v>4</v>
      </c>
      <c r="AM250" s="934">
        <v>22</v>
      </c>
      <c r="AN250" s="678">
        <v>2</v>
      </c>
      <c r="AO250" s="469">
        <v>1964.9</v>
      </c>
      <c r="AP250" s="680">
        <v>1972</v>
      </c>
      <c r="AQ250" s="678" t="s">
        <v>1732</v>
      </c>
      <c r="AR250" s="935">
        <v>0.66</v>
      </c>
      <c r="AS250" s="935">
        <v>1E-3</v>
      </c>
      <c r="AT250" s="927">
        <v>0.23499999999999999</v>
      </c>
      <c r="AU250" s="936">
        <v>0.10299999999999999</v>
      </c>
      <c r="AV250" s="935">
        <v>6.6000000000000003E-2</v>
      </c>
      <c r="AW250" s="927">
        <v>7.0000000000000001E-3</v>
      </c>
      <c r="AX250" s="937">
        <v>0.69299999999999995</v>
      </c>
    </row>
    <row r="251" spans="1:50" x14ac:dyDescent="0.25">
      <c r="A251" s="952">
        <v>540087</v>
      </c>
      <c r="B251" s="1803" t="s">
        <v>1109</v>
      </c>
      <c r="C251" s="1803" t="s">
        <v>1097</v>
      </c>
      <c r="D251" s="1803" t="s">
        <v>107</v>
      </c>
      <c r="E251" s="954">
        <v>7</v>
      </c>
      <c r="F251" s="955">
        <v>158</v>
      </c>
      <c r="G251" s="128">
        <v>0.123921568627</v>
      </c>
      <c r="H251" s="956">
        <v>1.22</v>
      </c>
      <c r="I251" s="956">
        <v>0.04</v>
      </c>
      <c r="J251" s="957">
        <v>6.42</v>
      </c>
      <c r="K251" s="121">
        <v>262</v>
      </c>
      <c r="L251" s="127">
        <v>14018345</v>
      </c>
      <c r="M251" s="142">
        <v>65</v>
      </c>
      <c r="N251" s="127">
        <v>9924195</v>
      </c>
      <c r="O251" s="142">
        <v>12</v>
      </c>
      <c r="P251" s="384">
        <v>6816810</v>
      </c>
      <c r="Q251" s="121">
        <v>339</v>
      </c>
      <c r="R251" s="384">
        <v>30759350</v>
      </c>
      <c r="S251" s="121">
        <v>2469</v>
      </c>
      <c r="T251" s="958">
        <v>0.13600000000000001</v>
      </c>
      <c r="U251" s="1121">
        <f t="shared" si="13"/>
        <v>0.13730255164034022</v>
      </c>
      <c r="V251" s="142">
        <v>339</v>
      </c>
      <c r="W251" s="142">
        <v>78</v>
      </c>
      <c r="X251" s="142">
        <v>5</v>
      </c>
      <c r="Y251" s="143">
        <v>146</v>
      </c>
      <c r="Z251" s="959">
        <v>1.1764705882352939E-2</v>
      </c>
      <c r="AA251" s="388">
        <v>0.77286135693215341</v>
      </c>
      <c r="AB251" s="388">
        <v>0.45574256283048892</v>
      </c>
      <c r="AC251" s="960">
        <f t="shared" si="14"/>
        <v>0.54425743716951103</v>
      </c>
      <c r="AD251" s="384">
        <v>14018345</v>
      </c>
      <c r="AE251" s="961">
        <v>9924195</v>
      </c>
      <c r="AF251" s="384">
        <v>6816810</v>
      </c>
      <c r="AG251" s="962">
        <f t="shared" si="15"/>
        <v>30759350</v>
      </c>
      <c r="AH251" s="387">
        <v>91672</v>
      </c>
      <c r="AI251" s="134">
        <v>43000</v>
      </c>
      <c r="AJ251" s="135">
        <v>54682.6</v>
      </c>
      <c r="AK251" s="963">
        <v>38850</v>
      </c>
      <c r="AL251" s="453">
        <v>6</v>
      </c>
      <c r="AM251" s="143">
        <v>6</v>
      </c>
      <c r="AN251" s="453">
        <v>57</v>
      </c>
      <c r="AO251" s="133">
        <v>1932.4</v>
      </c>
      <c r="AP251" s="686">
        <v>1920</v>
      </c>
      <c r="AQ251" s="121" t="s">
        <v>1677</v>
      </c>
      <c r="AR251" s="388">
        <v>0.873</v>
      </c>
      <c r="AS251" s="388">
        <v>0</v>
      </c>
      <c r="AT251" s="958">
        <v>0.107</v>
      </c>
      <c r="AU251" s="959">
        <v>2.1000000000000001E-2</v>
      </c>
      <c r="AV251" s="388">
        <v>6.0000000000000001E-3</v>
      </c>
      <c r="AW251" s="958">
        <v>1.2E-2</v>
      </c>
      <c r="AX251" s="391">
        <v>0.60699999999999998</v>
      </c>
    </row>
    <row r="252" spans="1:50" x14ac:dyDescent="0.25">
      <c r="A252" s="938"/>
      <c r="B252" s="1805"/>
      <c r="C252" s="1805" t="s">
        <v>1097</v>
      </c>
      <c r="D252" s="1805" t="s">
        <v>45</v>
      </c>
      <c r="E252" s="940">
        <v>7</v>
      </c>
      <c r="F252" s="941"/>
      <c r="G252" s="938"/>
      <c r="H252" s="942">
        <v>258.91000000000003</v>
      </c>
      <c r="I252" s="942">
        <v>0.60000000000000009</v>
      </c>
      <c r="J252" s="943">
        <v>285.47000000000003</v>
      </c>
      <c r="K252" s="246">
        <v>867</v>
      </c>
      <c r="L252" s="253">
        <v>53744295</v>
      </c>
      <c r="M252" s="229">
        <v>149</v>
      </c>
      <c r="N252" s="253">
        <v>29938604</v>
      </c>
      <c r="O252" s="229">
        <v>39</v>
      </c>
      <c r="P252" s="398">
        <v>10899940</v>
      </c>
      <c r="Q252" s="246">
        <v>1055</v>
      </c>
      <c r="R252" s="398">
        <v>94582839</v>
      </c>
      <c r="S252" s="246">
        <v>14033</v>
      </c>
      <c r="T252" s="944">
        <v>0.105</v>
      </c>
      <c r="U252" s="945">
        <f t="shared" si="13"/>
        <v>7.5179933015035991E-2</v>
      </c>
      <c r="V252" s="256">
        <v>1055</v>
      </c>
      <c r="W252" s="229">
        <v>93</v>
      </c>
      <c r="X252" s="229">
        <v>7</v>
      </c>
      <c r="Y252" s="230">
        <v>260</v>
      </c>
      <c r="Z252" s="945">
        <v>0.2095238095238095</v>
      </c>
      <c r="AA252" s="221">
        <v>0.82180094786729863</v>
      </c>
      <c r="AB252" s="221">
        <v>0.56822459093239952</v>
      </c>
      <c r="AC252" s="221">
        <f t="shared" si="14"/>
        <v>0.43177540906760048</v>
      </c>
      <c r="AD252" s="398">
        <v>53744295</v>
      </c>
      <c r="AE252" s="946">
        <v>29938604</v>
      </c>
      <c r="AF252" s="398">
        <v>10899940</v>
      </c>
      <c r="AG252" s="947">
        <f t="shared" si="15"/>
        <v>94582839</v>
      </c>
      <c r="AH252" s="946">
        <v>91033.1</v>
      </c>
      <c r="AI252" s="211">
        <v>46100</v>
      </c>
      <c r="AJ252" s="211">
        <v>61641.5</v>
      </c>
      <c r="AK252" s="980">
        <v>50200</v>
      </c>
      <c r="AL252" s="224">
        <v>11</v>
      </c>
      <c r="AM252" s="406">
        <v>28</v>
      </c>
      <c r="AN252" s="224">
        <v>59</v>
      </c>
      <c r="AO252" s="229">
        <v>1953.4</v>
      </c>
      <c r="AP252" s="230">
        <v>1960</v>
      </c>
      <c r="AQ252" s="1188"/>
      <c r="AR252" s="221">
        <v>0.72599999999999998</v>
      </c>
      <c r="AS252" s="221">
        <v>1E-3</v>
      </c>
      <c r="AT252" s="944">
        <v>0.19700000000000001</v>
      </c>
      <c r="AU252" s="945">
        <v>7.5999999999999998E-2</v>
      </c>
      <c r="AV252" s="221">
        <v>4.7E-2</v>
      </c>
      <c r="AW252" s="944">
        <v>8.9999999999999993E-3</v>
      </c>
      <c r="AX252" s="949">
        <v>0.66400000000000003</v>
      </c>
    </row>
    <row r="253" spans="1:50" x14ac:dyDescent="0.25">
      <c r="A253" s="952">
        <v>540267</v>
      </c>
      <c r="B253" s="1803" t="s">
        <v>1120</v>
      </c>
      <c r="C253" s="1803" t="s">
        <v>1121</v>
      </c>
      <c r="D253" s="1803" t="s">
        <v>107</v>
      </c>
      <c r="E253" s="954">
        <v>7</v>
      </c>
      <c r="F253" s="955">
        <v>72</v>
      </c>
      <c r="G253" s="149">
        <v>0.25622775800699998</v>
      </c>
      <c r="H253" s="956">
        <v>0.26</v>
      </c>
      <c r="I253" s="956">
        <v>0.05</v>
      </c>
      <c r="J253" s="957">
        <v>1.06</v>
      </c>
      <c r="K253" s="121">
        <v>19</v>
      </c>
      <c r="L253" s="127">
        <v>1941200</v>
      </c>
      <c r="M253" s="142">
        <v>8</v>
      </c>
      <c r="N253" s="127">
        <v>314800</v>
      </c>
      <c r="O253" s="142">
        <v>1</v>
      </c>
      <c r="P253" s="384">
        <v>115000</v>
      </c>
      <c r="Q253" s="121">
        <v>28</v>
      </c>
      <c r="R253" s="384">
        <v>2371000</v>
      </c>
      <c r="S253" s="121">
        <v>329</v>
      </c>
      <c r="T253" s="958">
        <v>0.128</v>
      </c>
      <c r="U253" s="1121">
        <f t="shared" si="13"/>
        <v>8.5106382978723402E-2</v>
      </c>
      <c r="V253" s="142">
        <v>28</v>
      </c>
      <c r="W253" s="142">
        <v>0</v>
      </c>
      <c r="X253" s="142">
        <v>9</v>
      </c>
      <c r="Y253" s="143">
        <v>4</v>
      </c>
      <c r="Z253" s="1202">
        <v>0.35714285714285721</v>
      </c>
      <c r="AA253" s="388">
        <v>0.6785714285714286</v>
      </c>
      <c r="AB253" s="388">
        <v>0.81872627583298185</v>
      </c>
      <c r="AC253" s="960">
        <f t="shared" si="14"/>
        <v>0.18127372416701815</v>
      </c>
      <c r="AD253" s="384">
        <v>1941200</v>
      </c>
      <c r="AE253" s="961">
        <v>314800</v>
      </c>
      <c r="AF253" s="384">
        <v>115000</v>
      </c>
      <c r="AG253" s="962">
        <f t="shared" si="15"/>
        <v>2371000</v>
      </c>
      <c r="AH253" s="387">
        <v>84939.3</v>
      </c>
      <c r="AI253" s="134">
        <v>49150</v>
      </c>
      <c r="AJ253" s="134">
        <v>102605.3</v>
      </c>
      <c r="AK253" s="979">
        <v>57100</v>
      </c>
      <c r="AL253" s="121">
        <v>0</v>
      </c>
      <c r="AM253" s="143">
        <v>1</v>
      </c>
      <c r="AN253" s="121">
        <v>1</v>
      </c>
      <c r="AO253" s="142">
        <v>1977.4</v>
      </c>
      <c r="AP253" s="143">
        <v>1981</v>
      </c>
      <c r="AQ253" s="121" t="s">
        <v>1735</v>
      </c>
      <c r="AR253" s="388">
        <v>0.64300000000000002</v>
      </c>
      <c r="AS253" s="388">
        <v>0.14299999999999999</v>
      </c>
      <c r="AT253" s="958">
        <v>0.14299999999999999</v>
      </c>
      <c r="AU253" s="959">
        <v>7.0999999999999994E-2</v>
      </c>
      <c r="AV253" s="388">
        <v>3.5999999999999997E-2</v>
      </c>
      <c r="AW253" s="958">
        <v>3.5999999999999997E-2</v>
      </c>
      <c r="AX253" s="153">
        <v>0.36799999999999999</v>
      </c>
    </row>
    <row r="254" spans="1:50" x14ac:dyDescent="0.25">
      <c r="A254" s="952">
        <v>540177</v>
      </c>
      <c r="B254" s="1803" t="s">
        <v>1126</v>
      </c>
      <c r="C254" s="1803" t="s">
        <v>1121</v>
      </c>
      <c r="D254" s="1803" t="s">
        <v>107</v>
      </c>
      <c r="E254" s="954">
        <v>7</v>
      </c>
      <c r="F254" s="955">
        <v>289</v>
      </c>
      <c r="G254" s="128">
        <v>0.124301075269</v>
      </c>
      <c r="H254" s="956">
        <v>1.17</v>
      </c>
      <c r="I254" s="956">
        <v>0.21</v>
      </c>
      <c r="J254" s="957">
        <v>6.97</v>
      </c>
      <c r="K254" s="121">
        <v>199</v>
      </c>
      <c r="L254" s="127">
        <v>11466640</v>
      </c>
      <c r="M254" s="142">
        <v>29</v>
      </c>
      <c r="N254" s="127">
        <v>5735000</v>
      </c>
      <c r="O254" s="142">
        <v>3</v>
      </c>
      <c r="P254" s="384">
        <v>784229</v>
      </c>
      <c r="Q254" s="121">
        <v>231</v>
      </c>
      <c r="R254" s="384">
        <v>17985869</v>
      </c>
      <c r="S254" s="121">
        <v>3991</v>
      </c>
      <c r="T254" s="958">
        <v>5.6000000000000001E-2</v>
      </c>
      <c r="U254" s="1121">
        <f t="shared" si="13"/>
        <v>5.7880230518667003E-2</v>
      </c>
      <c r="V254" s="142">
        <v>231</v>
      </c>
      <c r="W254" s="142">
        <v>20</v>
      </c>
      <c r="X254" s="142">
        <v>8</v>
      </c>
      <c r="Y254" s="143">
        <v>36</v>
      </c>
      <c r="Z254" s="959">
        <v>0.15675675675675679</v>
      </c>
      <c r="AA254" s="388">
        <v>0.8614718614718615</v>
      </c>
      <c r="AB254" s="388">
        <v>0.63753605677879677</v>
      </c>
      <c r="AC254" s="960">
        <f t="shared" si="14"/>
        <v>0.36246394322120323</v>
      </c>
      <c r="AD254" s="384">
        <v>11466640</v>
      </c>
      <c r="AE254" s="961">
        <v>5735000</v>
      </c>
      <c r="AF254" s="384">
        <v>784229</v>
      </c>
      <c r="AG254" s="962">
        <f t="shared" si="15"/>
        <v>17985869</v>
      </c>
      <c r="AH254" s="387">
        <v>79599</v>
      </c>
      <c r="AI254" s="134">
        <v>55400</v>
      </c>
      <c r="AJ254" s="135">
        <v>59178.3</v>
      </c>
      <c r="AK254" s="979">
        <v>55050</v>
      </c>
      <c r="AL254" s="121">
        <v>0</v>
      </c>
      <c r="AM254" s="143">
        <v>3</v>
      </c>
      <c r="AN254" s="453">
        <v>49</v>
      </c>
      <c r="AO254" s="142">
        <v>1952.1</v>
      </c>
      <c r="AP254" s="143">
        <v>1948</v>
      </c>
      <c r="AQ254" s="121" t="s">
        <v>1736</v>
      </c>
      <c r="AR254" s="388">
        <v>0.70199999999999996</v>
      </c>
      <c r="AS254" s="388">
        <v>3.5000000000000003E-2</v>
      </c>
      <c r="AT254" s="958">
        <v>0.14499999999999999</v>
      </c>
      <c r="AU254" s="1202">
        <v>0.11799999999999999</v>
      </c>
      <c r="AV254" s="392">
        <v>0.11</v>
      </c>
      <c r="AW254" s="958">
        <v>4.0000000000000001E-3</v>
      </c>
      <c r="AX254" s="391">
        <v>0.60299999999999998</v>
      </c>
    </row>
    <row r="255" spans="1:50" x14ac:dyDescent="0.25">
      <c r="A255" s="952">
        <v>540178</v>
      </c>
      <c r="B255" s="1803" t="s">
        <v>1132</v>
      </c>
      <c r="C255" s="1803" t="s">
        <v>1121</v>
      </c>
      <c r="D255" s="1803" t="s">
        <v>107</v>
      </c>
      <c r="E255" s="954">
        <v>7</v>
      </c>
      <c r="F255" s="955">
        <v>56</v>
      </c>
      <c r="G255" s="149">
        <v>0.27053140096599998</v>
      </c>
      <c r="H255" s="956">
        <v>1.42</v>
      </c>
      <c r="I255" s="956">
        <v>0</v>
      </c>
      <c r="J255" s="957">
        <v>1.42</v>
      </c>
      <c r="K255" s="121">
        <v>29</v>
      </c>
      <c r="L255" s="127">
        <v>1208300</v>
      </c>
      <c r="M255" s="142">
        <v>3</v>
      </c>
      <c r="N255" s="127">
        <v>195400</v>
      </c>
      <c r="O255" s="142">
        <v>2</v>
      </c>
      <c r="P255" s="384">
        <v>4718945</v>
      </c>
      <c r="Q255" s="121">
        <v>34</v>
      </c>
      <c r="R255" s="384">
        <v>6122645</v>
      </c>
      <c r="S255" s="121">
        <v>117</v>
      </c>
      <c r="T255" s="958">
        <v>0.316</v>
      </c>
      <c r="U255" s="1121">
        <f t="shared" si="13"/>
        <v>0.29059829059829062</v>
      </c>
      <c r="V255" s="142">
        <v>34</v>
      </c>
      <c r="W255" s="142">
        <v>0</v>
      </c>
      <c r="X255" s="142">
        <v>0</v>
      </c>
      <c r="Y255" s="143">
        <v>0</v>
      </c>
      <c r="Z255" s="1202">
        <v>0.34482758620689657</v>
      </c>
      <c r="AA255" s="388">
        <v>0.8529411764705882</v>
      </c>
      <c r="AB255" s="388">
        <v>0.1973493481983685</v>
      </c>
      <c r="AC255" s="149">
        <f t="shared" si="14"/>
        <v>0.80265065180163153</v>
      </c>
      <c r="AD255" s="384">
        <v>1208300</v>
      </c>
      <c r="AE255" s="961">
        <v>195400</v>
      </c>
      <c r="AF255" s="384">
        <v>4718945</v>
      </c>
      <c r="AG255" s="962">
        <f t="shared" si="15"/>
        <v>6122645</v>
      </c>
      <c r="AH255" s="452">
        <v>110466.6</v>
      </c>
      <c r="AI255" s="134">
        <v>51900</v>
      </c>
      <c r="AJ255" s="135">
        <v>41410.300000000003</v>
      </c>
      <c r="AK255" s="979">
        <v>51200</v>
      </c>
      <c r="AL255" s="121">
        <v>2</v>
      </c>
      <c r="AM255" s="143">
        <v>1</v>
      </c>
      <c r="AN255" s="121">
        <v>0</v>
      </c>
      <c r="AO255" s="142">
        <v>1972.7</v>
      </c>
      <c r="AP255" s="143">
        <v>1980</v>
      </c>
      <c r="AQ255" s="121" t="s">
        <v>1700</v>
      </c>
      <c r="AR255" s="388">
        <v>0.54300000000000004</v>
      </c>
      <c r="AS255" s="388">
        <v>0</v>
      </c>
      <c r="AT255" s="1124">
        <v>0.25700000000000001</v>
      </c>
      <c r="AU255" s="1202">
        <v>0.2</v>
      </c>
      <c r="AV255" s="388">
        <v>8.5999999999999993E-2</v>
      </c>
      <c r="AW255" s="958">
        <v>8.5999999999999993E-2</v>
      </c>
      <c r="AX255" s="391">
        <v>0.82799999999999996</v>
      </c>
    </row>
    <row r="256" spans="1:50" x14ac:dyDescent="0.25">
      <c r="A256" s="952">
        <v>540264</v>
      </c>
      <c r="B256" s="1803" t="s">
        <v>1138</v>
      </c>
      <c r="C256" s="1803" t="s">
        <v>1121</v>
      </c>
      <c r="D256" s="1803" t="s">
        <v>107</v>
      </c>
      <c r="E256" s="954">
        <v>7</v>
      </c>
      <c r="F256" s="955">
        <v>37</v>
      </c>
      <c r="G256" s="128">
        <v>0.19072164948500001</v>
      </c>
      <c r="H256" s="956">
        <v>0.84</v>
      </c>
      <c r="I256" s="956">
        <v>0</v>
      </c>
      <c r="J256" s="957">
        <v>0.84</v>
      </c>
      <c r="K256" s="121">
        <v>0</v>
      </c>
      <c r="L256" s="127">
        <v>0</v>
      </c>
      <c r="M256" s="142">
        <v>0</v>
      </c>
      <c r="N256" s="127">
        <v>0</v>
      </c>
      <c r="O256" s="142">
        <v>0</v>
      </c>
      <c r="P256" s="384">
        <v>0</v>
      </c>
      <c r="Q256" s="121">
        <v>0</v>
      </c>
      <c r="R256" s="384">
        <v>0</v>
      </c>
      <c r="S256" s="121">
        <v>118</v>
      </c>
      <c r="T256" s="958">
        <v>8.0000000000000002E-3</v>
      </c>
      <c r="U256" s="1121">
        <f t="shared" si="13"/>
        <v>0</v>
      </c>
      <c r="V256" s="142">
        <v>0</v>
      </c>
      <c r="W256" s="142">
        <v>0</v>
      </c>
      <c r="X256" s="142">
        <v>0</v>
      </c>
      <c r="Y256" s="143">
        <v>0</v>
      </c>
      <c r="Z256" s="959">
        <v>0</v>
      </c>
      <c r="AA256" s="388">
        <v>0</v>
      </c>
      <c r="AB256" s="388">
        <v>0</v>
      </c>
      <c r="AC256" s="149">
        <f t="shared" si="14"/>
        <v>1</v>
      </c>
      <c r="AD256" s="384">
        <v>0</v>
      </c>
      <c r="AE256" s="961">
        <v>0</v>
      </c>
      <c r="AF256" s="384">
        <v>0</v>
      </c>
      <c r="AG256" s="962">
        <f t="shared" si="15"/>
        <v>0</v>
      </c>
      <c r="AH256" s="387">
        <v>0</v>
      </c>
      <c r="AI256" s="135">
        <v>0</v>
      </c>
      <c r="AJ256" s="135">
        <v>0</v>
      </c>
      <c r="AK256" s="963">
        <v>0</v>
      </c>
      <c r="AL256" s="121">
        <v>0</v>
      </c>
      <c r="AM256" s="143">
        <v>0</v>
      </c>
      <c r="AN256" s="121">
        <v>0</v>
      </c>
      <c r="AO256" s="133">
        <v>0</v>
      </c>
      <c r="AP256" s="686">
        <v>0</v>
      </c>
      <c r="AQ256" s="121" t="s">
        <v>1700</v>
      </c>
      <c r="AR256" s="388" t="s">
        <v>638</v>
      </c>
      <c r="AS256" s="388" t="s">
        <v>638</v>
      </c>
      <c r="AT256" s="958" t="s">
        <v>638</v>
      </c>
      <c r="AU256" s="959" t="s">
        <v>638</v>
      </c>
      <c r="AV256" s="388" t="s">
        <v>638</v>
      </c>
      <c r="AW256" s="958" t="s">
        <v>638</v>
      </c>
      <c r="AX256" s="467" t="s">
        <v>638</v>
      </c>
    </row>
    <row r="257" spans="1:50" x14ac:dyDescent="0.25">
      <c r="A257" s="952">
        <v>540266</v>
      </c>
      <c r="B257" s="1803" t="s">
        <v>1139</v>
      </c>
      <c r="C257" s="1803" t="s">
        <v>1121</v>
      </c>
      <c r="D257" s="1803" t="s">
        <v>107</v>
      </c>
      <c r="E257" s="954">
        <v>7</v>
      </c>
      <c r="F257" s="955">
        <v>22</v>
      </c>
      <c r="G257" s="128">
        <v>7.5085324232100001E-2</v>
      </c>
      <c r="H257" s="956">
        <v>0.66</v>
      </c>
      <c r="I257" s="956">
        <v>0</v>
      </c>
      <c r="J257" s="957">
        <v>0.66</v>
      </c>
      <c r="K257" s="121">
        <v>17</v>
      </c>
      <c r="L257" s="127">
        <v>541260</v>
      </c>
      <c r="M257" s="142">
        <v>0</v>
      </c>
      <c r="N257" s="127">
        <v>0</v>
      </c>
      <c r="O257" s="142">
        <v>1</v>
      </c>
      <c r="P257" s="384">
        <v>85200</v>
      </c>
      <c r="Q257" s="121">
        <v>18</v>
      </c>
      <c r="R257" s="384">
        <v>626460</v>
      </c>
      <c r="S257" s="121">
        <v>371</v>
      </c>
      <c r="T257" s="958">
        <v>3.5000000000000003E-2</v>
      </c>
      <c r="U257" s="1121">
        <f t="shared" si="13"/>
        <v>4.8517520215633422E-2</v>
      </c>
      <c r="V257" s="142">
        <v>18</v>
      </c>
      <c r="W257" s="142">
        <v>0</v>
      </c>
      <c r="X257" s="142">
        <v>0</v>
      </c>
      <c r="Y257" s="143">
        <v>0</v>
      </c>
      <c r="Z257" s="1202">
        <v>0.6470588235294118</v>
      </c>
      <c r="AA257" s="392">
        <v>0.94444444444444442</v>
      </c>
      <c r="AB257" s="388">
        <v>0.86399770136960063</v>
      </c>
      <c r="AC257" s="960">
        <f t="shared" si="14"/>
        <v>0.13600229863039937</v>
      </c>
      <c r="AD257" s="384">
        <v>541260</v>
      </c>
      <c r="AE257" s="961">
        <v>0</v>
      </c>
      <c r="AF257" s="384">
        <v>85200</v>
      </c>
      <c r="AG257" s="962">
        <f t="shared" si="15"/>
        <v>626460</v>
      </c>
      <c r="AH257" s="387">
        <v>35603.300000000003</v>
      </c>
      <c r="AI257" s="135">
        <v>20165</v>
      </c>
      <c r="AJ257" s="135">
        <v>32603.5</v>
      </c>
      <c r="AK257" s="963">
        <v>13000</v>
      </c>
      <c r="AL257" s="121">
        <v>0</v>
      </c>
      <c r="AM257" s="143">
        <v>1</v>
      </c>
      <c r="AN257" s="121">
        <v>0</v>
      </c>
      <c r="AO257" s="142">
        <v>1940.1</v>
      </c>
      <c r="AP257" s="686">
        <v>1936</v>
      </c>
      <c r="AQ257" s="121" t="s">
        <v>1700</v>
      </c>
      <c r="AR257" s="388">
        <v>0.38900000000000001</v>
      </c>
      <c r="AS257" s="388">
        <v>0</v>
      </c>
      <c r="AT257" s="958">
        <v>0</v>
      </c>
      <c r="AU257" s="1202">
        <v>0.61099999999999999</v>
      </c>
      <c r="AV257" s="392">
        <v>0.61099999999999999</v>
      </c>
      <c r="AW257" s="958">
        <v>0</v>
      </c>
      <c r="AX257" s="153">
        <v>0.35299999999999998</v>
      </c>
    </row>
    <row r="258" spans="1:50" x14ac:dyDescent="0.25">
      <c r="A258" s="952">
        <v>540265</v>
      </c>
      <c r="B258" s="1803" t="s">
        <v>1143</v>
      </c>
      <c r="C258" s="1803" t="s">
        <v>1121</v>
      </c>
      <c r="D258" s="1803" t="s">
        <v>107</v>
      </c>
      <c r="E258" s="954">
        <v>7</v>
      </c>
      <c r="F258" s="955">
        <v>118</v>
      </c>
      <c r="G258" s="149">
        <v>0.29353233830800002</v>
      </c>
      <c r="H258" s="956">
        <v>2.02</v>
      </c>
      <c r="I258" s="956">
        <v>0</v>
      </c>
      <c r="J258" s="957">
        <v>2.02</v>
      </c>
      <c r="K258" s="121">
        <v>21</v>
      </c>
      <c r="L258" s="127">
        <v>1010167</v>
      </c>
      <c r="M258" s="142">
        <v>1</v>
      </c>
      <c r="N258" s="127">
        <v>25000</v>
      </c>
      <c r="O258" s="142">
        <v>0</v>
      </c>
      <c r="P258" s="384">
        <v>0</v>
      </c>
      <c r="Q258" s="121">
        <v>22</v>
      </c>
      <c r="R258" s="384">
        <v>1035167</v>
      </c>
      <c r="S258" s="121">
        <v>77</v>
      </c>
      <c r="T258" s="958">
        <v>0.28599999999999998</v>
      </c>
      <c r="U258" s="1121">
        <f t="shared" si="13"/>
        <v>0.2857142857142857</v>
      </c>
      <c r="V258" s="142">
        <v>22</v>
      </c>
      <c r="W258" s="142">
        <v>0</v>
      </c>
      <c r="X258" s="142">
        <v>0</v>
      </c>
      <c r="Y258" s="143">
        <v>2</v>
      </c>
      <c r="Z258" s="959">
        <v>0</v>
      </c>
      <c r="AA258" s="392">
        <v>0.95454545454545459</v>
      </c>
      <c r="AB258" s="392">
        <v>0.97584930740643783</v>
      </c>
      <c r="AC258" s="960">
        <f t="shared" si="14"/>
        <v>2.4150692593562173E-2</v>
      </c>
      <c r="AD258" s="384">
        <v>1010167</v>
      </c>
      <c r="AE258" s="961">
        <v>25000</v>
      </c>
      <c r="AF258" s="384">
        <v>0</v>
      </c>
      <c r="AG258" s="962">
        <f t="shared" si="15"/>
        <v>1035167</v>
      </c>
      <c r="AH258" s="387">
        <v>47534.9</v>
      </c>
      <c r="AI258" s="134">
        <v>45033.5</v>
      </c>
      <c r="AJ258" s="135">
        <v>48608</v>
      </c>
      <c r="AK258" s="963">
        <v>45200</v>
      </c>
      <c r="AL258" s="121">
        <v>0</v>
      </c>
      <c r="AM258" s="143">
        <v>0</v>
      </c>
      <c r="AN258" s="121">
        <v>0</v>
      </c>
      <c r="AO258" s="142">
        <v>1950.3</v>
      </c>
      <c r="AP258" s="143">
        <v>1940</v>
      </c>
      <c r="AQ258" s="121" t="s">
        <v>1696</v>
      </c>
      <c r="AR258" s="388">
        <v>0.63600000000000001</v>
      </c>
      <c r="AS258" s="388">
        <v>0</v>
      </c>
      <c r="AT258" s="958">
        <v>0.22700000000000001</v>
      </c>
      <c r="AU258" s="1202">
        <v>0.13600000000000001</v>
      </c>
      <c r="AV258" s="388">
        <v>0</v>
      </c>
      <c r="AW258" s="958">
        <v>4.4999999999999998E-2</v>
      </c>
      <c r="AX258" s="391">
        <v>0.81</v>
      </c>
    </row>
    <row r="259" spans="1:50" x14ac:dyDescent="0.25">
      <c r="A259" s="921">
        <v>540175</v>
      </c>
      <c r="B259" s="1804" t="s">
        <v>1146</v>
      </c>
      <c r="C259" s="1804" t="s">
        <v>1121</v>
      </c>
      <c r="D259" s="1804" t="s">
        <v>170</v>
      </c>
      <c r="E259" s="923">
        <v>7</v>
      </c>
      <c r="F259" s="984">
        <v>19834</v>
      </c>
      <c r="G259" s="173">
        <v>2.9996793727800002E-2</v>
      </c>
      <c r="H259" s="925">
        <v>409.37</v>
      </c>
      <c r="I259" s="925">
        <v>13.02</v>
      </c>
      <c r="J259" s="926">
        <v>486.13</v>
      </c>
      <c r="K259" s="678">
        <v>1171</v>
      </c>
      <c r="L259" s="250">
        <v>63465802</v>
      </c>
      <c r="M259" s="469">
        <v>64</v>
      </c>
      <c r="N259" s="250">
        <v>12668821</v>
      </c>
      <c r="O259" s="469">
        <v>33</v>
      </c>
      <c r="P259" s="250">
        <v>9117306</v>
      </c>
      <c r="Q259" s="678">
        <v>1268</v>
      </c>
      <c r="R259" s="250">
        <v>85251929</v>
      </c>
      <c r="S259" s="678">
        <v>11855</v>
      </c>
      <c r="T259" s="927">
        <v>0.13</v>
      </c>
      <c r="U259" s="928">
        <f t="shared" si="13"/>
        <v>0.1069590889919865</v>
      </c>
      <c r="V259" s="458">
        <v>1268</v>
      </c>
      <c r="W259" s="469">
        <v>1</v>
      </c>
      <c r="X259" s="469">
        <v>92</v>
      </c>
      <c r="Y259" s="680">
        <v>125</v>
      </c>
      <c r="Z259" s="928">
        <v>0.29503916449086159</v>
      </c>
      <c r="AA259" s="552">
        <v>0.92350157728706606</v>
      </c>
      <c r="AB259" s="935">
        <v>0.74445004053808495</v>
      </c>
      <c r="AC259" s="1050">
        <f t="shared" si="14"/>
        <v>0.25554995946191505</v>
      </c>
      <c r="AD259" s="459">
        <v>63465802</v>
      </c>
      <c r="AE259" s="929">
        <v>12668821</v>
      </c>
      <c r="AF259" s="459">
        <v>9117306</v>
      </c>
      <c r="AG259" s="1233">
        <f t="shared" si="15"/>
        <v>85251929</v>
      </c>
      <c r="AH259" s="931">
        <v>62527.199999999997</v>
      </c>
      <c r="AI259" s="932">
        <v>39200</v>
      </c>
      <c r="AJ259" s="932">
        <v>53829.8</v>
      </c>
      <c r="AK259" s="933">
        <v>37700</v>
      </c>
      <c r="AL259" s="678">
        <v>1</v>
      </c>
      <c r="AM259" s="934">
        <v>25</v>
      </c>
      <c r="AN259" s="678">
        <v>2</v>
      </c>
      <c r="AO259" s="469">
        <v>1969.2</v>
      </c>
      <c r="AP259" s="680">
        <v>1976</v>
      </c>
      <c r="AQ259" s="678" t="s">
        <v>1638</v>
      </c>
      <c r="AR259" s="935">
        <v>0.69199999999999995</v>
      </c>
      <c r="AS259" s="935">
        <v>8.0000000000000002E-3</v>
      </c>
      <c r="AT259" s="927">
        <v>0.23100000000000001</v>
      </c>
      <c r="AU259" s="928">
        <v>6.9000000000000006E-2</v>
      </c>
      <c r="AV259" s="935">
        <v>4.2999999999999997E-2</v>
      </c>
      <c r="AW259" s="927">
        <v>7.0000000000000001E-3</v>
      </c>
      <c r="AX259" s="937">
        <v>0.66500000000000004</v>
      </c>
    </row>
    <row r="260" spans="1:50" x14ac:dyDescent="0.25">
      <c r="A260" s="952">
        <v>540176</v>
      </c>
      <c r="B260" s="1803" t="s">
        <v>1152</v>
      </c>
      <c r="C260" s="1803" t="s">
        <v>1121</v>
      </c>
      <c r="D260" s="1803" t="s">
        <v>107</v>
      </c>
      <c r="E260" s="954">
        <v>7</v>
      </c>
      <c r="F260" s="955">
        <v>73</v>
      </c>
      <c r="G260" s="149">
        <v>0.27547169811299999</v>
      </c>
      <c r="H260" s="956">
        <v>1.59</v>
      </c>
      <c r="I260" s="956">
        <v>0</v>
      </c>
      <c r="J260" s="957">
        <v>1.59</v>
      </c>
      <c r="K260" s="121">
        <v>33</v>
      </c>
      <c r="L260" s="127">
        <v>1262310</v>
      </c>
      <c r="M260" s="142">
        <v>1</v>
      </c>
      <c r="N260" s="127">
        <v>44400</v>
      </c>
      <c r="O260" s="142">
        <v>2</v>
      </c>
      <c r="P260" s="384">
        <v>5606945</v>
      </c>
      <c r="Q260" s="121">
        <v>36</v>
      </c>
      <c r="R260" s="384">
        <v>6913655</v>
      </c>
      <c r="S260" s="121">
        <v>145</v>
      </c>
      <c r="T260" s="958">
        <v>0.317</v>
      </c>
      <c r="U260" s="1121">
        <f t="shared" si="13"/>
        <v>0.24827586206896551</v>
      </c>
      <c r="V260" s="142">
        <v>36</v>
      </c>
      <c r="W260" s="142">
        <v>0</v>
      </c>
      <c r="X260" s="142">
        <v>0</v>
      </c>
      <c r="Y260" s="143">
        <v>2</v>
      </c>
      <c r="Z260" s="1202">
        <v>0.30303030303030298</v>
      </c>
      <c r="AA260" s="392">
        <v>0.91666666666666663</v>
      </c>
      <c r="AB260" s="388">
        <v>0.18258215083049409</v>
      </c>
      <c r="AC260" s="149">
        <f t="shared" si="14"/>
        <v>0.81741784916950588</v>
      </c>
      <c r="AD260" s="384">
        <v>1262310</v>
      </c>
      <c r="AE260" s="961">
        <v>44400</v>
      </c>
      <c r="AF260" s="384">
        <v>5606945</v>
      </c>
      <c r="AG260" s="962">
        <f t="shared" si="15"/>
        <v>6913655</v>
      </c>
      <c r="AH260" s="452">
        <v>192598.8</v>
      </c>
      <c r="AI260" s="135">
        <v>37350</v>
      </c>
      <c r="AJ260" s="135">
        <v>38824.5</v>
      </c>
      <c r="AK260" s="963">
        <v>36600</v>
      </c>
      <c r="AL260" s="121">
        <v>1</v>
      </c>
      <c r="AM260" s="143">
        <v>1</v>
      </c>
      <c r="AN260" s="121">
        <v>0</v>
      </c>
      <c r="AO260" s="142">
        <v>1949.8</v>
      </c>
      <c r="AP260" s="143">
        <v>1940</v>
      </c>
      <c r="AQ260" s="121" t="s">
        <v>1710</v>
      </c>
      <c r="AR260" s="388">
        <v>0.63900000000000001</v>
      </c>
      <c r="AS260" s="388">
        <v>0</v>
      </c>
      <c r="AT260" s="1124">
        <v>0.30599999999999999</v>
      </c>
      <c r="AU260" s="959">
        <v>5.6000000000000001E-2</v>
      </c>
      <c r="AV260" s="388">
        <v>5.6000000000000001E-2</v>
      </c>
      <c r="AW260" s="958">
        <v>0</v>
      </c>
      <c r="AX260" s="391">
        <v>0.78800000000000003</v>
      </c>
    </row>
    <row r="261" spans="1:50" x14ac:dyDescent="0.25">
      <c r="A261" s="938"/>
      <c r="B261" s="1805"/>
      <c r="C261" s="1805" t="s">
        <v>1121</v>
      </c>
      <c r="D261" s="1805" t="s">
        <v>45</v>
      </c>
      <c r="E261" s="940">
        <v>7</v>
      </c>
      <c r="F261" s="941"/>
      <c r="G261" s="938"/>
      <c r="H261" s="942">
        <v>417.33</v>
      </c>
      <c r="I261" s="942">
        <v>13.28</v>
      </c>
      <c r="J261" s="1238">
        <v>500.69</v>
      </c>
      <c r="K261" s="246">
        <v>1489</v>
      </c>
      <c r="L261" s="253">
        <v>80895679</v>
      </c>
      <c r="M261" s="229">
        <v>106</v>
      </c>
      <c r="N261" s="253">
        <v>18983421</v>
      </c>
      <c r="O261" s="229">
        <v>42</v>
      </c>
      <c r="P261" s="398">
        <v>20427625</v>
      </c>
      <c r="Q261" s="246">
        <v>1637</v>
      </c>
      <c r="R261" s="398">
        <v>120306725</v>
      </c>
      <c r="S261" s="246">
        <v>17003</v>
      </c>
      <c r="T261" s="944">
        <v>0.113</v>
      </c>
      <c r="U261" s="945">
        <f t="shared" si="13"/>
        <v>9.6277127565723694E-2</v>
      </c>
      <c r="V261" s="256">
        <v>1637</v>
      </c>
      <c r="W261" s="229">
        <v>21</v>
      </c>
      <c r="X261" s="256">
        <v>109</v>
      </c>
      <c r="Y261" s="230">
        <v>169</v>
      </c>
      <c r="Z261" s="945">
        <v>0.27900552486187852</v>
      </c>
      <c r="AA261" s="263">
        <v>0.909590714722052</v>
      </c>
      <c r="AB261" s="221">
        <v>0.67241194538376803</v>
      </c>
      <c r="AC261" s="221">
        <f t="shared" si="14"/>
        <v>0.32758805461623197</v>
      </c>
      <c r="AD261" s="398">
        <v>80895679</v>
      </c>
      <c r="AE261" s="946">
        <v>18983421</v>
      </c>
      <c r="AF261" s="398">
        <v>20427625</v>
      </c>
      <c r="AG261" s="947">
        <f t="shared" si="15"/>
        <v>120306725</v>
      </c>
      <c r="AH261" s="946">
        <v>68710.2</v>
      </c>
      <c r="AI261" s="211">
        <v>41550</v>
      </c>
      <c r="AJ261" s="211">
        <v>64608.9</v>
      </c>
      <c r="AK261" s="980">
        <v>52800</v>
      </c>
      <c r="AL261" s="246">
        <v>4</v>
      </c>
      <c r="AM261" s="406">
        <v>32</v>
      </c>
      <c r="AN261" s="224">
        <v>52</v>
      </c>
      <c r="AO261" s="229">
        <v>1966.3</v>
      </c>
      <c r="AP261" s="230">
        <v>1974</v>
      </c>
      <c r="AQ261" s="1188"/>
      <c r="AR261" s="221">
        <v>0.68400000000000005</v>
      </c>
      <c r="AS261" s="221">
        <v>1.4E-2</v>
      </c>
      <c r="AT261" s="944">
        <v>0.217</v>
      </c>
      <c r="AU261" s="945">
        <v>8.5000000000000006E-2</v>
      </c>
      <c r="AV261" s="221">
        <v>5.8999999999999997E-2</v>
      </c>
      <c r="AW261" s="944">
        <v>8.9999999999999993E-3</v>
      </c>
      <c r="AX261" s="949">
        <v>0.65700000000000003</v>
      </c>
    </row>
    <row r="262" spans="1:50" x14ac:dyDescent="0.25">
      <c r="A262" s="952">
        <v>540260</v>
      </c>
      <c r="B262" s="1803" t="s">
        <v>1162</v>
      </c>
      <c r="C262" s="1803" t="s">
        <v>1163</v>
      </c>
      <c r="D262" s="1803" t="s">
        <v>107</v>
      </c>
      <c r="E262" s="954">
        <v>7</v>
      </c>
      <c r="F262" s="955">
        <v>74</v>
      </c>
      <c r="G262" s="128">
        <v>5.7812500000000003E-2</v>
      </c>
      <c r="H262" s="956">
        <v>0.75</v>
      </c>
      <c r="I262" s="956">
        <v>0</v>
      </c>
      <c r="J262" s="957">
        <v>2.23</v>
      </c>
      <c r="K262" s="121">
        <v>0</v>
      </c>
      <c r="L262" s="127">
        <v>0</v>
      </c>
      <c r="M262" s="142">
        <v>2</v>
      </c>
      <c r="N262" s="127">
        <v>487600</v>
      </c>
      <c r="O262" s="142">
        <v>0</v>
      </c>
      <c r="P262" s="384">
        <v>0</v>
      </c>
      <c r="Q262" s="121">
        <v>2</v>
      </c>
      <c r="R262" s="384">
        <v>487600</v>
      </c>
      <c r="S262" s="121">
        <v>498</v>
      </c>
      <c r="T262" s="958">
        <v>0</v>
      </c>
      <c r="U262" s="1121">
        <f t="shared" si="13"/>
        <v>4.0160642570281121E-3</v>
      </c>
      <c r="V262" s="142">
        <v>2</v>
      </c>
      <c r="W262" s="142">
        <v>0</v>
      </c>
      <c r="X262" s="142">
        <v>0</v>
      </c>
      <c r="Y262" s="143">
        <v>2</v>
      </c>
      <c r="Z262" s="959">
        <v>0</v>
      </c>
      <c r="AA262" s="388">
        <v>0</v>
      </c>
      <c r="AB262" s="388">
        <v>0</v>
      </c>
      <c r="AC262" s="149">
        <f t="shared" si="14"/>
        <v>1</v>
      </c>
      <c r="AD262" s="384">
        <v>0</v>
      </c>
      <c r="AE262" s="961">
        <v>487600</v>
      </c>
      <c r="AF262" s="384">
        <v>0</v>
      </c>
      <c r="AG262" s="962">
        <f t="shared" si="15"/>
        <v>487600</v>
      </c>
      <c r="AH262" s="452">
        <v>253800</v>
      </c>
      <c r="AI262" s="134">
        <v>253800</v>
      </c>
      <c r="AJ262" s="135">
        <v>0</v>
      </c>
      <c r="AK262" s="963">
        <v>0</v>
      </c>
      <c r="AL262" s="121">
        <v>0</v>
      </c>
      <c r="AM262" s="143">
        <v>0</v>
      </c>
      <c r="AN262" s="121">
        <v>0</v>
      </c>
      <c r="AO262" s="142">
        <v>1993</v>
      </c>
      <c r="AP262" s="143">
        <v>1993</v>
      </c>
      <c r="AQ262" s="121" t="s">
        <v>1737</v>
      </c>
      <c r="AR262" s="388">
        <v>0</v>
      </c>
      <c r="AS262" s="388">
        <v>0</v>
      </c>
      <c r="AT262" s="1124">
        <v>1</v>
      </c>
      <c r="AU262" s="959">
        <v>0</v>
      </c>
      <c r="AV262" s="388">
        <v>0</v>
      </c>
      <c r="AW262" s="958">
        <v>0</v>
      </c>
      <c r="AX262" s="467" t="s">
        <v>638</v>
      </c>
    </row>
    <row r="263" spans="1:50" x14ac:dyDescent="0.25">
      <c r="A263" s="952">
        <v>540192</v>
      </c>
      <c r="B263" s="1803" t="s">
        <v>1165</v>
      </c>
      <c r="C263" s="1803" t="s">
        <v>1163</v>
      </c>
      <c r="D263" s="1803" t="s">
        <v>107</v>
      </c>
      <c r="E263" s="954">
        <v>7</v>
      </c>
      <c r="F263" s="955">
        <v>13</v>
      </c>
      <c r="G263" s="128">
        <v>7.8313253011999998E-2</v>
      </c>
      <c r="H263" s="956">
        <v>0</v>
      </c>
      <c r="I263" s="956">
        <v>0.02</v>
      </c>
      <c r="J263" s="957">
        <v>2.08</v>
      </c>
      <c r="K263" s="121">
        <v>11</v>
      </c>
      <c r="L263" s="127">
        <v>737960</v>
      </c>
      <c r="M263" s="142">
        <v>0</v>
      </c>
      <c r="N263" s="127">
        <v>0</v>
      </c>
      <c r="O263" s="142">
        <v>1</v>
      </c>
      <c r="P263" s="384">
        <v>66500</v>
      </c>
      <c r="Q263" s="121">
        <v>12</v>
      </c>
      <c r="R263" s="384">
        <v>804460</v>
      </c>
      <c r="S263" s="121">
        <v>153</v>
      </c>
      <c r="T263" s="958">
        <v>0.105</v>
      </c>
      <c r="U263" s="1121">
        <f t="shared" si="13"/>
        <v>7.8431372549019607E-2</v>
      </c>
      <c r="V263" s="142">
        <v>12</v>
      </c>
      <c r="W263" s="142">
        <v>0</v>
      </c>
      <c r="X263" s="142">
        <v>2</v>
      </c>
      <c r="Y263" s="143">
        <v>1</v>
      </c>
      <c r="Z263" s="959">
        <v>0.27272727272727271</v>
      </c>
      <c r="AA263" s="392">
        <v>0.91666666666666663</v>
      </c>
      <c r="AB263" s="392">
        <v>0.91733585262163442</v>
      </c>
      <c r="AC263" s="960">
        <f t="shared" si="14"/>
        <v>8.2664147378365582E-2</v>
      </c>
      <c r="AD263" s="384">
        <v>737960</v>
      </c>
      <c r="AE263" s="961">
        <v>0</v>
      </c>
      <c r="AF263" s="384">
        <v>66500</v>
      </c>
      <c r="AG263" s="962">
        <f t="shared" si="15"/>
        <v>804460</v>
      </c>
      <c r="AH263" s="387">
        <v>57599.199999999997</v>
      </c>
      <c r="AI263" s="134">
        <v>47550</v>
      </c>
      <c r="AJ263" s="135">
        <v>56417.3</v>
      </c>
      <c r="AK263" s="963">
        <v>44500</v>
      </c>
      <c r="AL263" s="121">
        <v>0</v>
      </c>
      <c r="AM263" s="143">
        <v>1</v>
      </c>
      <c r="AN263" s="121">
        <v>0</v>
      </c>
      <c r="AO263" s="142">
        <v>1984.4</v>
      </c>
      <c r="AP263" s="143">
        <v>1987.5</v>
      </c>
      <c r="AQ263" s="121" t="s">
        <v>1737</v>
      </c>
      <c r="AR263" s="388">
        <v>0.25</v>
      </c>
      <c r="AS263" s="388">
        <v>8.3000000000000004E-2</v>
      </c>
      <c r="AT263" s="1124">
        <v>0.66700000000000004</v>
      </c>
      <c r="AU263" s="959">
        <v>0</v>
      </c>
      <c r="AV263" s="388">
        <v>0</v>
      </c>
      <c r="AW263" s="958">
        <v>0</v>
      </c>
      <c r="AX263" s="391">
        <v>0.72699999999999998</v>
      </c>
    </row>
    <row r="264" spans="1:50" x14ac:dyDescent="0.25">
      <c r="A264" s="952">
        <v>540193</v>
      </c>
      <c r="B264" s="1803" t="s">
        <v>1169</v>
      </c>
      <c r="C264" s="1803" t="s">
        <v>1163</v>
      </c>
      <c r="D264" s="1803" t="s">
        <v>107</v>
      </c>
      <c r="E264" s="954">
        <v>7</v>
      </c>
      <c r="F264" s="955">
        <v>50</v>
      </c>
      <c r="G264" s="128">
        <v>0.18248175182500001</v>
      </c>
      <c r="H264" s="956">
        <v>0</v>
      </c>
      <c r="I264" s="956">
        <v>0</v>
      </c>
      <c r="J264" s="957">
        <v>0.46</v>
      </c>
      <c r="K264" s="121">
        <v>14</v>
      </c>
      <c r="L264" s="127">
        <v>1240900</v>
      </c>
      <c r="M264" s="142">
        <v>2</v>
      </c>
      <c r="N264" s="127">
        <v>876100</v>
      </c>
      <c r="O264" s="142">
        <v>1</v>
      </c>
      <c r="P264" s="384">
        <v>140100</v>
      </c>
      <c r="Q264" s="121">
        <v>17</v>
      </c>
      <c r="R264" s="384">
        <v>2257100</v>
      </c>
      <c r="S264" s="121">
        <v>161</v>
      </c>
      <c r="T264" s="958">
        <v>7.4999999999999997E-2</v>
      </c>
      <c r="U264" s="1121">
        <f t="shared" si="13"/>
        <v>0.10559006211180125</v>
      </c>
      <c r="V264" s="142">
        <v>17</v>
      </c>
      <c r="W264" s="142">
        <v>1</v>
      </c>
      <c r="X264" s="142">
        <v>1</v>
      </c>
      <c r="Y264" s="143">
        <v>1</v>
      </c>
      <c r="Z264" s="959">
        <v>0</v>
      </c>
      <c r="AA264" s="388">
        <v>0.82352941176470584</v>
      </c>
      <c r="AB264" s="388">
        <v>0.54977626157458681</v>
      </c>
      <c r="AC264" s="960">
        <f t="shared" si="14"/>
        <v>0.45022373842541319</v>
      </c>
      <c r="AD264" s="384">
        <v>1240900</v>
      </c>
      <c r="AE264" s="961">
        <v>876100</v>
      </c>
      <c r="AF264" s="384">
        <v>140100</v>
      </c>
      <c r="AG264" s="962">
        <f t="shared" si="15"/>
        <v>2257100</v>
      </c>
      <c r="AH264" s="452">
        <v>135952.9</v>
      </c>
      <c r="AI264" s="134">
        <v>69700</v>
      </c>
      <c r="AJ264" s="134">
        <v>91171.4</v>
      </c>
      <c r="AK264" s="979">
        <v>66600</v>
      </c>
      <c r="AL264" s="121">
        <v>0</v>
      </c>
      <c r="AM264" s="143">
        <v>1</v>
      </c>
      <c r="AN264" s="121">
        <v>0</v>
      </c>
      <c r="AO264" s="142">
        <v>1958.4</v>
      </c>
      <c r="AP264" s="143">
        <v>1986</v>
      </c>
      <c r="AQ264" s="121" t="s">
        <v>1728</v>
      </c>
      <c r="AR264" s="388">
        <v>0.58799999999999997</v>
      </c>
      <c r="AS264" s="388">
        <v>0</v>
      </c>
      <c r="AT264" s="1124">
        <v>0.41199999999999998</v>
      </c>
      <c r="AU264" s="959">
        <v>0</v>
      </c>
      <c r="AV264" s="388">
        <v>0</v>
      </c>
      <c r="AW264" s="958">
        <v>0</v>
      </c>
      <c r="AX264" s="391">
        <v>0.64300000000000002</v>
      </c>
    </row>
    <row r="265" spans="1:50" x14ac:dyDescent="0.25">
      <c r="A265" s="952">
        <v>540194</v>
      </c>
      <c r="B265" s="1803" t="s">
        <v>1176</v>
      </c>
      <c r="C265" s="1803" t="s">
        <v>1163</v>
      </c>
      <c r="D265" s="1803" t="s">
        <v>107</v>
      </c>
      <c r="E265" s="954">
        <v>7</v>
      </c>
      <c r="F265" s="955">
        <v>133</v>
      </c>
      <c r="G265" s="149">
        <v>0.25141776937600002</v>
      </c>
      <c r="H265" s="956">
        <v>0</v>
      </c>
      <c r="I265" s="956">
        <v>0</v>
      </c>
      <c r="J265" s="957">
        <v>2.39</v>
      </c>
      <c r="K265" s="121">
        <v>187</v>
      </c>
      <c r="L265" s="127">
        <v>9961460</v>
      </c>
      <c r="M265" s="142">
        <v>53</v>
      </c>
      <c r="N265" s="127">
        <v>6728081</v>
      </c>
      <c r="O265" s="142">
        <v>12</v>
      </c>
      <c r="P265" s="384">
        <v>5179780</v>
      </c>
      <c r="Q265" s="121">
        <v>252</v>
      </c>
      <c r="R265" s="384">
        <v>21869321</v>
      </c>
      <c r="S265" s="121">
        <v>783</v>
      </c>
      <c r="T265" s="958">
        <v>0.39500000000000002</v>
      </c>
      <c r="U265" s="1121">
        <f t="shared" ref="U265:U329" si="16">Q265/S265</f>
        <v>0.32183908045977011</v>
      </c>
      <c r="V265" s="142">
        <v>252</v>
      </c>
      <c r="W265" s="142">
        <v>82</v>
      </c>
      <c r="X265" s="142">
        <v>6</v>
      </c>
      <c r="Y265" s="143">
        <v>0</v>
      </c>
      <c r="Z265" s="959">
        <v>0.1229050279329609</v>
      </c>
      <c r="AA265" s="388">
        <v>0.74206349206349209</v>
      </c>
      <c r="AB265" s="388">
        <v>0.45549928139058371</v>
      </c>
      <c r="AC265" s="960">
        <f t="shared" si="14"/>
        <v>0.54450071860941629</v>
      </c>
      <c r="AD265" s="384">
        <v>9961460</v>
      </c>
      <c r="AE265" s="961">
        <v>6728081</v>
      </c>
      <c r="AF265" s="384">
        <v>5179780</v>
      </c>
      <c r="AG265" s="962">
        <f t="shared" si="15"/>
        <v>21869321</v>
      </c>
      <c r="AH265" s="387">
        <v>91766.399999999994</v>
      </c>
      <c r="AI265" s="134">
        <v>57600</v>
      </c>
      <c r="AJ265" s="135">
        <v>56577.4</v>
      </c>
      <c r="AK265" s="979">
        <v>52500</v>
      </c>
      <c r="AL265" s="121">
        <v>3</v>
      </c>
      <c r="AM265" s="143">
        <v>9</v>
      </c>
      <c r="AN265" s="121">
        <v>3</v>
      </c>
      <c r="AO265" s="142">
        <v>1947.1</v>
      </c>
      <c r="AP265" s="143">
        <v>1940</v>
      </c>
      <c r="AQ265" s="121" t="s">
        <v>1738</v>
      </c>
      <c r="AR265" s="388">
        <v>0.70299999999999996</v>
      </c>
      <c r="AS265" s="388">
        <v>4.0000000000000001E-3</v>
      </c>
      <c r="AT265" s="1124">
        <v>0.28499999999999998</v>
      </c>
      <c r="AU265" s="959">
        <v>8.0000000000000002E-3</v>
      </c>
      <c r="AV265" s="388">
        <v>8.0000000000000002E-3</v>
      </c>
      <c r="AW265" s="958">
        <v>0</v>
      </c>
      <c r="AX265" s="391">
        <v>0.73299999999999998</v>
      </c>
    </row>
    <row r="266" spans="1:50" x14ac:dyDescent="0.25">
      <c r="A266" s="952">
        <v>540261</v>
      </c>
      <c r="B266" s="1803" t="s">
        <v>1182</v>
      </c>
      <c r="C266" s="1803" t="s">
        <v>1163</v>
      </c>
      <c r="D266" s="1803" t="s">
        <v>107</v>
      </c>
      <c r="E266" s="954">
        <v>7</v>
      </c>
      <c r="F266" s="955">
        <v>113</v>
      </c>
      <c r="G266" s="128">
        <v>5.0066459902499999E-2</v>
      </c>
      <c r="H266" s="956">
        <v>3.23</v>
      </c>
      <c r="I266" s="956">
        <v>0.09</v>
      </c>
      <c r="J266" s="957">
        <v>4.5199999999999996</v>
      </c>
      <c r="K266" s="121">
        <v>0</v>
      </c>
      <c r="L266" s="127">
        <v>0</v>
      </c>
      <c r="M266" s="142">
        <v>0</v>
      </c>
      <c r="N266" s="127">
        <v>0</v>
      </c>
      <c r="O266" s="142">
        <v>0</v>
      </c>
      <c r="P266" s="384">
        <v>0</v>
      </c>
      <c r="Q266" s="121">
        <v>0</v>
      </c>
      <c r="R266" s="384">
        <v>0</v>
      </c>
      <c r="S266" s="121">
        <v>444</v>
      </c>
      <c r="T266" s="958">
        <v>0</v>
      </c>
      <c r="U266" s="1121">
        <f t="shared" si="16"/>
        <v>0</v>
      </c>
      <c r="V266" s="142">
        <v>0</v>
      </c>
      <c r="W266" s="142">
        <v>0</v>
      </c>
      <c r="X266" s="142">
        <v>0</v>
      </c>
      <c r="Y266" s="143">
        <v>0</v>
      </c>
      <c r="Z266" s="959">
        <v>0</v>
      </c>
      <c r="AA266" s="388">
        <v>0</v>
      </c>
      <c r="AB266" s="388">
        <v>0</v>
      </c>
      <c r="AC266" s="149">
        <f t="shared" si="14"/>
        <v>1</v>
      </c>
      <c r="AD266" s="384">
        <v>0</v>
      </c>
      <c r="AE266" s="961">
        <v>0</v>
      </c>
      <c r="AF266" s="384">
        <v>0</v>
      </c>
      <c r="AG266" s="962">
        <f t="shared" si="15"/>
        <v>0</v>
      </c>
      <c r="AH266" s="387">
        <v>0</v>
      </c>
      <c r="AI266" s="135">
        <v>0</v>
      </c>
      <c r="AJ266" s="135">
        <v>0</v>
      </c>
      <c r="AK266" s="963">
        <v>0</v>
      </c>
      <c r="AL266" s="121">
        <v>0</v>
      </c>
      <c r="AM266" s="143">
        <v>0</v>
      </c>
      <c r="AN266" s="121">
        <v>0</v>
      </c>
      <c r="AO266" s="133">
        <v>0</v>
      </c>
      <c r="AP266" s="686">
        <v>0</v>
      </c>
      <c r="AQ266" s="121" t="s">
        <v>1710</v>
      </c>
      <c r="AR266" s="388" t="s">
        <v>638</v>
      </c>
      <c r="AS266" s="388" t="s">
        <v>638</v>
      </c>
      <c r="AT266" s="958" t="s">
        <v>638</v>
      </c>
      <c r="AU266" s="959" t="s">
        <v>638</v>
      </c>
      <c r="AV266" s="388" t="s">
        <v>638</v>
      </c>
      <c r="AW266" s="958" t="s">
        <v>638</v>
      </c>
      <c r="AX266" s="467" t="s">
        <v>638</v>
      </c>
    </row>
    <row r="267" spans="1:50" x14ac:dyDescent="0.25">
      <c r="A267" s="921">
        <v>540191</v>
      </c>
      <c r="B267" s="1804" t="s">
        <v>1183</v>
      </c>
      <c r="C267" s="1804" t="s">
        <v>1163</v>
      </c>
      <c r="D267" s="1804" t="s">
        <v>170</v>
      </c>
      <c r="E267" s="923">
        <v>7</v>
      </c>
      <c r="F267" s="924">
        <v>5432</v>
      </c>
      <c r="G267" s="173">
        <v>2.05017493669E-2</v>
      </c>
      <c r="H267" s="925">
        <v>178.1</v>
      </c>
      <c r="I267" s="925">
        <v>61.95</v>
      </c>
      <c r="J267" s="926">
        <v>295.70999999999998</v>
      </c>
      <c r="K267" s="678">
        <v>322</v>
      </c>
      <c r="L267" s="250">
        <v>16285483</v>
      </c>
      <c r="M267" s="469">
        <v>16</v>
      </c>
      <c r="N267" s="250">
        <v>4584224</v>
      </c>
      <c r="O267" s="469">
        <v>10</v>
      </c>
      <c r="P267" s="459">
        <v>1978866</v>
      </c>
      <c r="Q267" s="678">
        <v>348</v>
      </c>
      <c r="R267" s="459">
        <v>22848573</v>
      </c>
      <c r="S267" s="678">
        <v>3879</v>
      </c>
      <c r="T267" s="927">
        <v>8.5000000000000006E-2</v>
      </c>
      <c r="U267" s="928">
        <f t="shared" si="16"/>
        <v>8.9713843774168606E-2</v>
      </c>
      <c r="V267" s="469">
        <v>348</v>
      </c>
      <c r="W267" s="469">
        <v>36</v>
      </c>
      <c r="X267" s="469">
        <v>79</v>
      </c>
      <c r="Y267" s="680">
        <v>71</v>
      </c>
      <c r="Z267" s="928">
        <v>0.23824451410658309</v>
      </c>
      <c r="AA267" s="552">
        <v>0.92528735632183912</v>
      </c>
      <c r="AB267" s="935">
        <v>0.71275711616651072</v>
      </c>
      <c r="AC267" s="1050">
        <f t="shared" si="14"/>
        <v>0.28724288383348928</v>
      </c>
      <c r="AD267" s="459">
        <v>16285483</v>
      </c>
      <c r="AE267" s="929">
        <v>4584224</v>
      </c>
      <c r="AF267" s="459">
        <v>1978866</v>
      </c>
      <c r="AG267" s="1233">
        <f t="shared" si="15"/>
        <v>22848573</v>
      </c>
      <c r="AH267" s="931">
        <v>67623.899999999994</v>
      </c>
      <c r="AI267" s="978">
        <v>42700</v>
      </c>
      <c r="AJ267" s="932">
        <v>51525.5</v>
      </c>
      <c r="AK267" s="933">
        <v>40400</v>
      </c>
      <c r="AL267" s="678">
        <v>0</v>
      </c>
      <c r="AM267" s="680">
        <v>5</v>
      </c>
      <c r="AN267" s="678">
        <v>0</v>
      </c>
      <c r="AO267" s="469">
        <v>1974.5</v>
      </c>
      <c r="AP267" s="680">
        <v>1982</v>
      </c>
      <c r="AQ267" s="678" t="s">
        <v>1732</v>
      </c>
      <c r="AR267" s="935">
        <v>0.57999999999999996</v>
      </c>
      <c r="AS267" s="935">
        <v>7.1999999999999995E-2</v>
      </c>
      <c r="AT267" s="950">
        <v>0.31</v>
      </c>
      <c r="AU267" s="928">
        <v>3.7999999999999999E-2</v>
      </c>
      <c r="AV267" s="935">
        <v>1.7000000000000001E-2</v>
      </c>
      <c r="AW267" s="927">
        <v>6.0000000000000001E-3</v>
      </c>
      <c r="AX267" s="937">
        <v>0.65800000000000003</v>
      </c>
    </row>
    <row r="268" spans="1:50" x14ac:dyDescent="0.25">
      <c r="A268" s="938"/>
      <c r="B268" s="1805"/>
      <c r="C268" s="1805" t="s">
        <v>1163</v>
      </c>
      <c r="D268" s="1805" t="s">
        <v>45</v>
      </c>
      <c r="E268" s="940">
        <v>7</v>
      </c>
      <c r="F268" s="941"/>
      <c r="G268" s="938"/>
      <c r="H268" s="942">
        <v>182.08</v>
      </c>
      <c r="I268" s="942">
        <v>62.060000000000009</v>
      </c>
      <c r="J268" s="943">
        <v>307.38999999999987</v>
      </c>
      <c r="K268" s="246">
        <v>534</v>
      </c>
      <c r="L268" s="253">
        <v>28225803</v>
      </c>
      <c r="M268" s="229">
        <v>73</v>
      </c>
      <c r="N268" s="253">
        <v>12676005</v>
      </c>
      <c r="O268" s="229">
        <v>24</v>
      </c>
      <c r="P268" s="398">
        <v>7365246</v>
      </c>
      <c r="Q268" s="246">
        <v>631</v>
      </c>
      <c r="R268" s="398">
        <v>48267054</v>
      </c>
      <c r="S268" s="246">
        <v>5918</v>
      </c>
      <c r="T268" s="944">
        <v>0.113</v>
      </c>
      <c r="U268" s="945">
        <f t="shared" si="16"/>
        <v>0.10662385941196351</v>
      </c>
      <c r="V268" s="229">
        <v>631</v>
      </c>
      <c r="W268" s="256">
        <v>119</v>
      </c>
      <c r="X268" s="229">
        <v>88</v>
      </c>
      <c r="Y268" s="230">
        <v>75</v>
      </c>
      <c r="Z268" s="945">
        <v>0.19311663479923519</v>
      </c>
      <c r="AA268" s="221">
        <v>0.84627575277337563</v>
      </c>
      <c r="AB268" s="221">
        <v>0.58478404337666845</v>
      </c>
      <c r="AC268" s="221">
        <f t="shared" si="14"/>
        <v>0.41521595662333155</v>
      </c>
      <c r="AD268" s="398">
        <v>28225803</v>
      </c>
      <c r="AE268" s="946">
        <v>12676005</v>
      </c>
      <c r="AF268" s="398">
        <v>7365246</v>
      </c>
      <c r="AG268" s="947">
        <f t="shared" si="15"/>
        <v>48267054</v>
      </c>
      <c r="AH268" s="946">
        <v>79504.100000000006</v>
      </c>
      <c r="AI268" s="211">
        <v>50400</v>
      </c>
      <c r="AJ268" s="211">
        <v>62183.9</v>
      </c>
      <c r="AK268" s="980">
        <v>53900</v>
      </c>
      <c r="AL268" s="246">
        <v>3</v>
      </c>
      <c r="AM268" s="406">
        <v>16</v>
      </c>
      <c r="AN268" s="246">
        <v>3</v>
      </c>
      <c r="AO268" s="229">
        <v>1962.5</v>
      </c>
      <c r="AP268" s="230">
        <v>1973</v>
      </c>
      <c r="AQ268" s="1188"/>
      <c r="AR268" s="221">
        <v>0.621</v>
      </c>
      <c r="AS268" s="221">
        <v>4.2999999999999997E-2</v>
      </c>
      <c r="AT268" s="951">
        <v>0.312</v>
      </c>
      <c r="AU268" s="945">
        <v>2.4E-2</v>
      </c>
      <c r="AV268" s="221">
        <v>1.2999999999999999E-2</v>
      </c>
      <c r="AW268" s="944">
        <v>3.0000000000000001E-3</v>
      </c>
      <c r="AX268" s="949">
        <v>0.68500000000000005</v>
      </c>
    </row>
    <row r="269" spans="1:50" x14ac:dyDescent="0.25">
      <c r="A269" s="952">
        <v>540199</v>
      </c>
      <c r="B269" s="1803" t="s">
        <v>1194</v>
      </c>
      <c r="C269" s="1803" t="s">
        <v>1195</v>
      </c>
      <c r="D269" s="1803" t="s">
        <v>107</v>
      </c>
      <c r="E269" s="954">
        <v>7</v>
      </c>
      <c r="F269" s="955">
        <v>539</v>
      </c>
      <c r="G269" s="149">
        <v>0.29582875960499999</v>
      </c>
      <c r="H269" s="956">
        <v>1.1299999999999999</v>
      </c>
      <c r="I269" s="956">
        <v>0.02</v>
      </c>
      <c r="J269" s="957">
        <v>7.2399999999999993</v>
      </c>
      <c r="K269" s="121">
        <v>478</v>
      </c>
      <c r="L269" s="127">
        <v>32234191</v>
      </c>
      <c r="M269" s="142">
        <v>112</v>
      </c>
      <c r="N269" s="127">
        <v>39504411</v>
      </c>
      <c r="O269" s="142">
        <v>16</v>
      </c>
      <c r="P269" s="384">
        <v>7624892</v>
      </c>
      <c r="Q269" s="121">
        <v>606</v>
      </c>
      <c r="R269" s="384">
        <v>79363494</v>
      </c>
      <c r="S269" s="121">
        <v>2529</v>
      </c>
      <c r="T269" s="958">
        <v>0.23599999999999999</v>
      </c>
      <c r="U269" s="1121">
        <f t="shared" si="16"/>
        <v>0.23962040332147094</v>
      </c>
      <c r="V269" s="142">
        <v>606</v>
      </c>
      <c r="W269" s="142">
        <v>17</v>
      </c>
      <c r="X269" s="142">
        <v>0</v>
      </c>
      <c r="Y269" s="143">
        <v>351</v>
      </c>
      <c r="Z269" s="959">
        <v>0.17149220489977729</v>
      </c>
      <c r="AA269" s="388">
        <v>0.78877887788778878</v>
      </c>
      <c r="AB269" s="388">
        <v>0.40615891986811969</v>
      </c>
      <c r="AC269" s="960">
        <f t="shared" si="14"/>
        <v>0.59384108013188031</v>
      </c>
      <c r="AD269" s="384">
        <v>32234191</v>
      </c>
      <c r="AE269" s="961">
        <v>39504411</v>
      </c>
      <c r="AF269" s="384">
        <v>7624892</v>
      </c>
      <c r="AG269" s="962">
        <f t="shared" si="15"/>
        <v>79363494</v>
      </c>
      <c r="AH269" s="452">
        <v>127190.39999999999</v>
      </c>
      <c r="AI269" s="134">
        <v>57100</v>
      </c>
      <c r="AJ269" s="134">
        <v>68195.600000000006</v>
      </c>
      <c r="AK269" s="979">
        <v>51300</v>
      </c>
      <c r="AL269" s="121">
        <v>1</v>
      </c>
      <c r="AM269" s="143">
        <v>10</v>
      </c>
      <c r="AN269" s="453">
        <v>52</v>
      </c>
      <c r="AO269" s="142">
        <v>1946.5</v>
      </c>
      <c r="AP269" s="143">
        <v>1947</v>
      </c>
      <c r="AQ269" s="121" t="s">
        <v>1716</v>
      </c>
      <c r="AR269" s="388">
        <v>0.81699999999999995</v>
      </c>
      <c r="AS269" s="388">
        <v>0</v>
      </c>
      <c r="AT269" s="958">
        <v>0.158</v>
      </c>
      <c r="AU269" s="959">
        <v>2.5000000000000001E-2</v>
      </c>
      <c r="AV269" s="388">
        <v>2.5000000000000001E-2</v>
      </c>
      <c r="AW269" s="958">
        <v>0</v>
      </c>
      <c r="AX269" s="391">
        <v>0.51</v>
      </c>
    </row>
    <row r="270" spans="1:50" x14ac:dyDescent="0.25">
      <c r="A270" s="921">
        <v>540198</v>
      </c>
      <c r="B270" s="1804" t="s">
        <v>1202</v>
      </c>
      <c r="C270" s="1804" t="s">
        <v>1195</v>
      </c>
      <c r="D270" s="1804" t="s">
        <v>170</v>
      </c>
      <c r="E270" s="923">
        <v>7</v>
      </c>
      <c r="F270" s="924">
        <v>6152</v>
      </c>
      <c r="G270" s="173">
        <v>2.7331896838999999E-2</v>
      </c>
      <c r="H270" s="925">
        <v>203.74</v>
      </c>
      <c r="I270" s="925">
        <v>0.01</v>
      </c>
      <c r="J270" s="926">
        <v>208.14</v>
      </c>
      <c r="K270" s="678">
        <v>564</v>
      </c>
      <c r="L270" s="250">
        <v>30304277</v>
      </c>
      <c r="M270" s="469">
        <v>49</v>
      </c>
      <c r="N270" s="250">
        <v>18086340</v>
      </c>
      <c r="O270" s="469">
        <v>12</v>
      </c>
      <c r="P270" s="459">
        <v>1865400</v>
      </c>
      <c r="Q270" s="678">
        <v>625</v>
      </c>
      <c r="R270" s="459">
        <v>50256017</v>
      </c>
      <c r="S270" s="678">
        <v>11606</v>
      </c>
      <c r="T270" s="927">
        <v>5.8000000000000003E-2</v>
      </c>
      <c r="U270" s="928">
        <f t="shared" si="16"/>
        <v>5.3851456143374117E-2</v>
      </c>
      <c r="V270" s="469">
        <v>625</v>
      </c>
      <c r="W270" s="469">
        <v>40</v>
      </c>
      <c r="X270" s="469">
        <v>7</v>
      </c>
      <c r="Y270" s="680">
        <v>70</v>
      </c>
      <c r="Z270" s="928">
        <v>0.27598566308243733</v>
      </c>
      <c r="AA270" s="935">
        <v>0.90239999999999998</v>
      </c>
      <c r="AB270" s="935">
        <v>0.6029979852959696</v>
      </c>
      <c r="AC270" s="1050">
        <f t="shared" si="14"/>
        <v>0.3970020147040304</v>
      </c>
      <c r="AD270" s="459">
        <v>30304277</v>
      </c>
      <c r="AE270" s="929">
        <v>18086340</v>
      </c>
      <c r="AF270" s="459">
        <v>1865400</v>
      </c>
      <c r="AG270" s="1233">
        <f t="shared" si="15"/>
        <v>50256017</v>
      </c>
      <c r="AH270" s="931">
        <v>81561.100000000006</v>
      </c>
      <c r="AI270" s="978">
        <v>49300</v>
      </c>
      <c r="AJ270" s="932">
        <v>54346.3</v>
      </c>
      <c r="AK270" s="933">
        <v>45900</v>
      </c>
      <c r="AL270" s="678">
        <v>2</v>
      </c>
      <c r="AM270" s="680">
        <v>9</v>
      </c>
      <c r="AN270" s="678">
        <v>0</v>
      </c>
      <c r="AO270" s="469">
        <v>1966.4</v>
      </c>
      <c r="AP270" s="680">
        <v>1975</v>
      </c>
      <c r="AQ270" s="678" t="s">
        <v>1732</v>
      </c>
      <c r="AR270" s="935">
        <v>0.68400000000000005</v>
      </c>
      <c r="AS270" s="935">
        <v>2E-3</v>
      </c>
      <c r="AT270" s="950">
        <v>0.29199999999999998</v>
      </c>
      <c r="AU270" s="928">
        <v>2.3E-2</v>
      </c>
      <c r="AV270" s="935">
        <v>8.0000000000000002E-3</v>
      </c>
      <c r="AW270" s="927">
        <v>2E-3</v>
      </c>
      <c r="AX270" s="937">
        <v>0.80700000000000005</v>
      </c>
    </row>
    <row r="271" spans="1:50" ht="15.75" thickBot="1" x14ac:dyDescent="0.3">
      <c r="A271" s="964"/>
      <c r="B271" s="1806"/>
      <c r="C271" s="1806" t="s">
        <v>1195</v>
      </c>
      <c r="D271" s="1806" t="s">
        <v>45</v>
      </c>
      <c r="E271" s="966">
        <v>7</v>
      </c>
      <c r="F271" s="967"/>
      <c r="G271" s="964"/>
      <c r="H271" s="968">
        <v>204.87</v>
      </c>
      <c r="I271" s="968">
        <v>0.03</v>
      </c>
      <c r="J271" s="969">
        <v>215.38</v>
      </c>
      <c r="K271" s="478">
        <v>1042</v>
      </c>
      <c r="L271" s="695">
        <v>62538468</v>
      </c>
      <c r="M271" s="479">
        <v>161</v>
      </c>
      <c r="N271" s="695">
        <v>57590751</v>
      </c>
      <c r="O271" s="479">
        <v>28</v>
      </c>
      <c r="P271" s="970">
        <v>9490292</v>
      </c>
      <c r="Q271" s="478">
        <v>1231</v>
      </c>
      <c r="R271" s="970">
        <v>129619511</v>
      </c>
      <c r="S271" s="478">
        <v>14135</v>
      </c>
      <c r="T271" s="971">
        <v>0.09</v>
      </c>
      <c r="U271" s="972">
        <f t="shared" si="16"/>
        <v>8.7088786699681647E-2</v>
      </c>
      <c r="V271" s="292">
        <v>1231</v>
      </c>
      <c r="W271" s="479">
        <v>57</v>
      </c>
      <c r="X271" s="479">
        <v>7</v>
      </c>
      <c r="Y271" s="293">
        <v>421</v>
      </c>
      <c r="Z271" s="972">
        <v>0.22939424031777561</v>
      </c>
      <c r="AA271" s="285">
        <v>0.84646628757108044</v>
      </c>
      <c r="AB271" s="285">
        <v>0.48247727149657282</v>
      </c>
      <c r="AC271" s="285">
        <f t="shared" si="14"/>
        <v>0.51752272850342718</v>
      </c>
      <c r="AD271" s="970">
        <v>62538468</v>
      </c>
      <c r="AE271" s="973">
        <v>57590751</v>
      </c>
      <c r="AF271" s="970">
        <v>9490292</v>
      </c>
      <c r="AG271" s="974">
        <f t="shared" si="15"/>
        <v>129619511</v>
      </c>
      <c r="AH271" s="1095">
        <v>104134</v>
      </c>
      <c r="AI271" s="275">
        <v>53200</v>
      </c>
      <c r="AJ271" s="275">
        <v>64474</v>
      </c>
      <c r="AK271" s="985">
        <v>59500</v>
      </c>
      <c r="AL271" s="478">
        <v>3</v>
      </c>
      <c r="AM271" s="975">
        <v>19</v>
      </c>
      <c r="AN271" s="288">
        <v>52</v>
      </c>
      <c r="AO271" s="479">
        <v>1956.7</v>
      </c>
      <c r="AP271" s="293">
        <v>1964</v>
      </c>
      <c r="AQ271" s="1211"/>
      <c r="AR271" s="285">
        <v>0.75</v>
      </c>
      <c r="AS271" s="285">
        <v>1E-3</v>
      </c>
      <c r="AT271" s="971">
        <v>0.22600000000000001</v>
      </c>
      <c r="AU271" s="972">
        <v>2.4E-2</v>
      </c>
      <c r="AV271" s="285">
        <v>1.6E-2</v>
      </c>
      <c r="AW271" s="971">
        <v>1E-3</v>
      </c>
      <c r="AX271" s="976">
        <v>0.67100000000000004</v>
      </c>
    </row>
    <row r="272" spans="1:50" x14ac:dyDescent="0.25">
      <c r="A272" s="952">
        <v>540240</v>
      </c>
      <c r="B272" s="1803" t="s">
        <v>1213</v>
      </c>
      <c r="C272" s="1803" t="s">
        <v>1214</v>
      </c>
      <c r="D272" s="1803" t="s">
        <v>107</v>
      </c>
      <c r="E272" s="954">
        <v>8</v>
      </c>
      <c r="F272" s="1788">
        <v>18</v>
      </c>
      <c r="G272" s="493">
        <v>9.2307692307700001E-2</v>
      </c>
      <c r="H272" s="1789">
        <v>0.17</v>
      </c>
      <c r="I272" s="1789">
        <v>0</v>
      </c>
      <c r="J272" s="1790">
        <v>1.34</v>
      </c>
      <c r="K272" s="89">
        <v>17</v>
      </c>
      <c r="L272" s="97">
        <v>496040</v>
      </c>
      <c r="M272" s="114">
        <v>5</v>
      </c>
      <c r="N272" s="97">
        <v>125564</v>
      </c>
      <c r="O272" s="114">
        <v>0</v>
      </c>
      <c r="P272" s="491">
        <v>0</v>
      </c>
      <c r="Q272" s="89">
        <v>22</v>
      </c>
      <c r="R272" s="491">
        <v>621604</v>
      </c>
      <c r="S272" s="89">
        <v>185</v>
      </c>
      <c r="T272" s="1791">
        <v>0.114</v>
      </c>
      <c r="U272" s="1844">
        <f t="shared" si="16"/>
        <v>0.11891891891891893</v>
      </c>
      <c r="V272" s="114">
        <v>22</v>
      </c>
      <c r="W272" s="114">
        <v>0</v>
      </c>
      <c r="X272" s="114">
        <v>1</v>
      </c>
      <c r="Y272" s="115">
        <v>0</v>
      </c>
      <c r="Z272" s="1801">
        <v>0.4375</v>
      </c>
      <c r="AA272" s="1793">
        <v>0.77272727272727271</v>
      </c>
      <c r="AB272" s="1793">
        <v>0.79800001286993005</v>
      </c>
      <c r="AC272" s="712">
        <f t="shared" si="14"/>
        <v>0.20199998713006995</v>
      </c>
      <c r="AD272" s="491">
        <v>496040</v>
      </c>
      <c r="AE272" s="1794">
        <v>125564</v>
      </c>
      <c r="AF272" s="491">
        <v>0</v>
      </c>
      <c r="AG272" s="1795">
        <f t="shared" si="15"/>
        <v>621604</v>
      </c>
      <c r="AH272" s="1796">
        <v>28572.9</v>
      </c>
      <c r="AI272" s="1797">
        <v>22300</v>
      </c>
      <c r="AJ272" s="1797">
        <v>29590.6</v>
      </c>
      <c r="AK272" s="1798">
        <v>25100</v>
      </c>
      <c r="AL272" s="89">
        <v>0</v>
      </c>
      <c r="AM272" s="115">
        <v>1</v>
      </c>
      <c r="AN272" s="89">
        <v>0</v>
      </c>
      <c r="AO272" s="1799">
        <v>1938.7</v>
      </c>
      <c r="AP272" s="1800">
        <v>1936.5</v>
      </c>
      <c r="AQ272" s="89" t="s">
        <v>1694</v>
      </c>
      <c r="AR272" s="1793">
        <v>0.77300000000000002</v>
      </c>
      <c r="AS272" s="1793">
        <v>0</v>
      </c>
      <c r="AT272" s="1791">
        <v>0.22700000000000001</v>
      </c>
      <c r="AU272" s="1792">
        <v>0</v>
      </c>
      <c r="AV272" s="1793">
        <v>0</v>
      </c>
      <c r="AW272" s="1791">
        <v>0</v>
      </c>
      <c r="AX272" s="1802">
        <v>0.58799999999999997</v>
      </c>
    </row>
    <row r="273" spans="1:50" x14ac:dyDescent="0.25">
      <c r="A273" s="921">
        <v>540038</v>
      </c>
      <c r="B273" s="1804" t="s">
        <v>1217</v>
      </c>
      <c r="C273" s="1804" t="s">
        <v>1214</v>
      </c>
      <c r="D273" s="1804" t="s">
        <v>170</v>
      </c>
      <c r="E273" s="923">
        <v>8</v>
      </c>
      <c r="F273" s="924">
        <v>7024</v>
      </c>
      <c r="G273" s="173">
        <v>2.2955898790100002E-2</v>
      </c>
      <c r="H273" s="925">
        <v>143.82</v>
      </c>
      <c r="I273" s="925">
        <v>1.05</v>
      </c>
      <c r="J273" s="926">
        <v>154.88999999999999</v>
      </c>
      <c r="K273" s="678">
        <v>218</v>
      </c>
      <c r="L273" s="250">
        <v>11986719</v>
      </c>
      <c r="M273" s="469">
        <v>46</v>
      </c>
      <c r="N273" s="250">
        <v>4345483</v>
      </c>
      <c r="O273" s="469">
        <v>7</v>
      </c>
      <c r="P273" s="459">
        <v>1867395</v>
      </c>
      <c r="Q273" s="678">
        <v>271</v>
      </c>
      <c r="R273" s="459">
        <v>18199597</v>
      </c>
      <c r="S273" s="678">
        <v>6629</v>
      </c>
      <c r="T273" s="927">
        <v>4.3999999999999997E-2</v>
      </c>
      <c r="U273" s="928">
        <f t="shared" si="16"/>
        <v>4.0880977523004979E-2</v>
      </c>
      <c r="V273" s="469">
        <v>271</v>
      </c>
      <c r="W273" s="469">
        <v>0</v>
      </c>
      <c r="X273" s="469">
        <v>2</v>
      </c>
      <c r="Y273" s="680">
        <v>24</v>
      </c>
      <c r="Z273" s="928">
        <v>0.2</v>
      </c>
      <c r="AA273" s="935">
        <v>0.80442804428044279</v>
      </c>
      <c r="AB273" s="935">
        <v>0.65862551791668789</v>
      </c>
      <c r="AC273" s="935">
        <f t="shared" si="14"/>
        <v>0.34137448208331211</v>
      </c>
      <c r="AD273" s="459">
        <v>11986719</v>
      </c>
      <c r="AE273" s="929">
        <v>4345483</v>
      </c>
      <c r="AF273" s="459">
        <v>1867395</v>
      </c>
      <c r="AG273" s="930">
        <f t="shared" si="15"/>
        <v>18199597</v>
      </c>
      <c r="AH273" s="931">
        <v>68919.8</v>
      </c>
      <c r="AI273" s="978">
        <v>47376</v>
      </c>
      <c r="AJ273" s="932">
        <v>56958.7</v>
      </c>
      <c r="AK273" s="933">
        <v>44300</v>
      </c>
      <c r="AL273" s="678">
        <v>1</v>
      </c>
      <c r="AM273" s="680">
        <v>5</v>
      </c>
      <c r="AN273" s="678">
        <v>0</v>
      </c>
      <c r="AO273" s="469">
        <v>1967.3</v>
      </c>
      <c r="AP273" s="680">
        <v>1983</v>
      </c>
      <c r="AQ273" s="678" t="s">
        <v>1728</v>
      </c>
      <c r="AR273" s="935">
        <v>0.54100000000000004</v>
      </c>
      <c r="AS273" s="935">
        <v>0</v>
      </c>
      <c r="AT273" s="950">
        <v>0.42499999999999999</v>
      </c>
      <c r="AU273" s="928">
        <v>3.4000000000000002E-2</v>
      </c>
      <c r="AV273" s="935">
        <v>1.4999999999999999E-2</v>
      </c>
      <c r="AW273" s="927">
        <v>4.0000000000000001E-3</v>
      </c>
      <c r="AX273" s="937">
        <v>0.81699999999999995</v>
      </c>
    </row>
    <row r="274" spans="1:50" x14ac:dyDescent="0.25">
      <c r="A274" s="952">
        <v>540039</v>
      </c>
      <c r="B274" s="1803" t="s">
        <v>1223</v>
      </c>
      <c r="C274" s="1803" t="s">
        <v>1214</v>
      </c>
      <c r="D274" s="1803" t="s">
        <v>107</v>
      </c>
      <c r="E274" s="954">
        <v>8</v>
      </c>
      <c r="F274" s="955">
        <v>190</v>
      </c>
      <c r="G274" s="128">
        <v>0.183574879227</v>
      </c>
      <c r="H274" s="956">
        <v>0.7</v>
      </c>
      <c r="I274" s="956">
        <v>0</v>
      </c>
      <c r="J274" s="957">
        <v>3.1</v>
      </c>
      <c r="K274" s="121">
        <v>7</v>
      </c>
      <c r="L274" s="127">
        <v>307690</v>
      </c>
      <c r="M274" s="142">
        <v>13</v>
      </c>
      <c r="N274" s="127">
        <v>1017100</v>
      </c>
      <c r="O274" s="142">
        <v>2</v>
      </c>
      <c r="P274" s="384">
        <v>17506159</v>
      </c>
      <c r="Q274" s="121">
        <v>22</v>
      </c>
      <c r="R274" s="384">
        <v>18830949</v>
      </c>
      <c r="S274" s="121">
        <v>1360</v>
      </c>
      <c r="T274" s="958">
        <v>4.0000000000000001E-3</v>
      </c>
      <c r="U274" s="1121">
        <f t="shared" si="16"/>
        <v>1.6176470588235296E-2</v>
      </c>
      <c r="V274" s="142">
        <v>22</v>
      </c>
      <c r="W274" s="142">
        <v>0</v>
      </c>
      <c r="X274" s="142">
        <v>0</v>
      </c>
      <c r="Y274" s="143">
        <v>0</v>
      </c>
      <c r="Z274" s="959">
        <v>0.14285714285714279</v>
      </c>
      <c r="AA274" s="388">
        <v>0.31818181818181818</v>
      </c>
      <c r="AB274" s="388">
        <v>1.6339590745001749E-2</v>
      </c>
      <c r="AC274" s="149">
        <f t="shared" si="14"/>
        <v>0.9836604092549982</v>
      </c>
      <c r="AD274" s="384">
        <v>307690</v>
      </c>
      <c r="AE274" s="961">
        <v>1017100</v>
      </c>
      <c r="AF274" s="384">
        <v>17506159</v>
      </c>
      <c r="AG274" s="962">
        <f t="shared" si="15"/>
        <v>18830949</v>
      </c>
      <c r="AH274" s="452">
        <v>387609.5</v>
      </c>
      <c r="AI274" s="134">
        <v>53900</v>
      </c>
      <c r="AJ274" s="135">
        <v>43855.7</v>
      </c>
      <c r="AK274" s="963">
        <v>29790</v>
      </c>
      <c r="AL274" s="121">
        <v>3</v>
      </c>
      <c r="AM274" s="143">
        <v>2</v>
      </c>
      <c r="AN274" s="121">
        <v>0</v>
      </c>
      <c r="AO274" s="142">
        <v>1984.1</v>
      </c>
      <c r="AP274" s="143">
        <v>1988</v>
      </c>
      <c r="AQ274" s="121" t="s">
        <v>1739</v>
      </c>
      <c r="AR274" s="388">
        <v>0.63600000000000001</v>
      </c>
      <c r="AS274" s="388">
        <v>0</v>
      </c>
      <c r="AT274" s="1124">
        <v>0.36399999999999999</v>
      </c>
      <c r="AU274" s="959">
        <v>0</v>
      </c>
      <c r="AV274" s="388">
        <v>0</v>
      </c>
      <c r="AW274" s="958">
        <v>0</v>
      </c>
      <c r="AX274" s="391">
        <v>0.85699999999999998</v>
      </c>
    </row>
    <row r="275" spans="1:50" x14ac:dyDescent="0.25">
      <c r="A275" s="938"/>
      <c r="B275" s="1805"/>
      <c r="C275" s="1805" t="s">
        <v>1214</v>
      </c>
      <c r="D275" s="1805" t="s">
        <v>45</v>
      </c>
      <c r="E275" s="940">
        <v>8</v>
      </c>
      <c r="F275" s="941"/>
      <c r="G275" s="938"/>
      <c r="H275" s="942">
        <v>144.69</v>
      </c>
      <c r="I275" s="942">
        <v>1.05</v>
      </c>
      <c r="J275" s="943">
        <v>159.33000000000001</v>
      </c>
      <c r="K275" s="246">
        <v>242</v>
      </c>
      <c r="L275" s="253">
        <v>12790449</v>
      </c>
      <c r="M275" s="229">
        <v>64</v>
      </c>
      <c r="N275" s="253">
        <v>5488147</v>
      </c>
      <c r="O275" s="229">
        <v>9</v>
      </c>
      <c r="P275" s="398">
        <v>19373554</v>
      </c>
      <c r="Q275" s="246">
        <v>315</v>
      </c>
      <c r="R275" s="398">
        <v>37652150</v>
      </c>
      <c r="S275" s="246">
        <v>8174</v>
      </c>
      <c r="T275" s="944">
        <v>3.9E-2</v>
      </c>
      <c r="U275" s="945">
        <f t="shared" si="16"/>
        <v>3.8536824076339612E-2</v>
      </c>
      <c r="V275" s="229">
        <v>315</v>
      </c>
      <c r="W275" s="229">
        <v>0</v>
      </c>
      <c r="X275" s="229">
        <v>3</v>
      </c>
      <c r="Y275" s="230">
        <v>24</v>
      </c>
      <c r="Z275" s="945">
        <v>0.2142857142857143</v>
      </c>
      <c r="AA275" s="221">
        <v>0.7682539682539683</v>
      </c>
      <c r="AB275" s="221">
        <v>0.33970036239630408</v>
      </c>
      <c r="AC275" s="221">
        <f t="shared" si="14"/>
        <v>0.66029963760369592</v>
      </c>
      <c r="AD275" s="398">
        <v>12790449</v>
      </c>
      <c r="AE275" s="946">
        <v>5488147</v>
      </c>
      <c r="AF275" s="398">
        <v>19373554</v>
      </c>
      <c r="AG275" s="947">
        <f t="shared" si="15"/>
        <v>37652150</v>
      </c>
      <c r="AH275" s="403">
        <v>88546.5</v>
      </c>
      <c r="AI275" s="551">
        <v>44300</v>
      </c>
      <c r="AJ275" s="551">
        <v>62323.6</v>
      </c>
      <c r="AK275" s="1239">
        <v>49450</v>
      </c>
      <c r="AL275" s="246">
        <v>4</v>
      </c>
      <c r="AM275" s="230">
        <v>8</v>
      </c>
      <c r="AN275" s="246">
        <v>0</v>
      </c>
      <c r="AO275" s="229">
        <v>1966.7</v>
      </c>
      <c r="AP275" s="230">
        <v>1983</v>
      </c>
      <c r="AQ275" s="1188"/>
      <c r="AR275" s="221">
        <v>0.56399999999999995</v>
      </c>
      <c r="AS275" s="221">
        <v>0</v>
      </c>
      <c r="AT275" s="951">
        <v>0.40699999999999997</v>
      </c>
      <c r="AU275" s="945">
        <v>2.9000000000000001E-2</v>
      </c>
      <c r="AV275" s="221">
        <v>1.2999999999999999E-2</v>
      </c>
      <c r="AW275" s="944">
        <v>3.0000000000000001E-3</v>
      </c>
      <c r="AX275" s="949">
        <v>0.80200000000000005</v>
      </c>
    </row>
    <row r="276" spans="1:50" x14ac:dyDescent="0.25">
      <c r="A276" s="952">
        <v>540046</v>
      </c>
      <c r="B276" s="1803" t="s">
        <v>1233</v>
      </c>
      <c r="C276" s="1803" t="s">
        <v>1234</v>
      </c>
      <c r="D276" s="1803" t="s">
        <v>107</v>
      </c>
      <c r="E276" s="954">
        <v>8</v>
      </c>
      <c r="F276" s="955">
        <v>56</v>
      </c>
      <c r="G276" s="128">
        <v>0.12527964205799999</v>
      </c>
      <c r="H276" s="956">
        <v>0</v>
      </c>
      <c r="I276" s="956">
        <v>0</v>
      </c>
      <c r="J276" s="957">
        <v>2.58</v>
      </c>
      <c r="K276" s="121">
        <v>22</v>
      </c>
      <c r="L276" s="127">
        <v>1979400</v>
      </c>
      <c r="M276" s="142">
        <v>13</v>
      </c>
      <c r="N276" s="127">
        <v>1781000</v>
      </c>
      <c r="O276" s="142">
        <v>2</v>
      </c>
      <c r="P276" s="384">
        <v>254400</v>
      </c>
      <c r="Q276" s="121">
        <v>37</v>
      </c>
      <c r="R276" s="384">
        <v>4014800</v>
      </c>
      <c r="S276" s="121">
        <v>259</v>
      </c>
      <c r="T276" s="958">
        <v>0.151</v>
      </c>
      <c r="U276" s="1121">
        <f t="shared" si="16"/>
        <v>0.14285714285714285</v>
      </c>
      <c r="V276" s="142">
        <v>37</v>
      </c>
      <c r="W276" s="142">
        <v>12</v>
      </c>
      <c r="X276" s="142">
        <v>0</v>
      </c>
      <c r="Y276" s="143">
        <v>8</v>
      </c>
      <c r="Z276" s="959">
        <v>0.1111111111111111</v>
      </c>
      <c r="AA276" s="388">
        <v>0.59459459459459463</v>
      </c>
      <c r="AB276" s="388">
        <v>0.49302580452326389</v>
      </c>
      <c r="AC276" s="960">
        <f t="shared" si="14"/>
        <v>0.50697419547673617</v>
      </c>
      <c r="AD276" s="384">
        <v>1979400</v>
      </c>
      <c r="AE276" s="961">
        <v>1781000</v>
      </c>
      <c r="AF276" s="384">
        <v>254400</v>
      </c>
      <c r="AG276" s="962">
        <f t="shared" si="15"/>
        <v>4014800</v>
      </c>
      <c r="AH276" s="452">
        <v>109864.9</v>
      </c>
      <c r="AI276" s="134">
        <v>68400</v>
      </c>
      <c r="AJ276" s="134">
        <v>88313.600000000006</v>
      </c>
      <c r="AK276" s="979">
        <v>65100</v>
      </c>
      <c r="AL276" s="121">
        <v>1</v>
      </c>
      <c r="AM276" s="143">
        <v>3</v>
      </c>
      <c r="AN276" s="121">
        <v>0</v>
      </c>
      <c r="AO276" s="133">
        <v>1922.9</v>
      </c>
      <c r="AP276" s="686">
        <v>1920</v>
      </c>
      <c r="AQ276" s="121" t="s">
        <v>1642</v>
      </c>
      <c r="AR276" s="388">
        <v>0.78400000000000003</v>
      </c>
      <c r="AS276" s="388">
        <v>0</v>
      </c>
      <c r="AT276" s="958">
        <v>0.216</v>
      </c>
      <c r="AU276" s="959">
        <v>0</v>
      </c>
      <c r="AV276" s="388">
        <v>0</v>
      </c>
      <c r="AW276" s="958">
        <v>0</v>
      </c>
      <c r="AX276" s="391">
        <v>0.5</v>
      </c>
    </row>
    <row r="277" spans="1:50" x14ac:dyDescent="0.25">
      <c r="A277" s="921">
        <v>540226</v>
      </c>
      <c r="B277" s="1804" t="s">
        <v>1240</v>
      </c>
      <c r="C277" s="1804" t="s">
        <v>1234</v>
      </c>
      <c r="D277" s="1804" t="s">
        <v>170</v>
      </c>
      <c r="E277" s="923">
        <v>8</v>
      </c>
      <c r="F277" s="984">
        <v>20404</v>
      </c>
      <c r="G277" s="173">
        <v>4.9573002587499998E-2</v>
      </c>
      <c r="H277" s="925">
        <v>439.82</v>
      </c>
      <c r="I277" s="925">
        <v>21.18</v>
      </c>
      <c r="J277" s="1240">
        <v>547.2299999999999</v>
      </c>
      <c r="K277" s="678">
        <v>1015</v>
      </c>
      <c r="L277" s="250">
        <v>56448947</v>
      </c>
      <c r="M277" s="469">
        <v>57</v>
      </c>
      <c r="N277" s="250">
        <v>7505483</v>
      </c>
      <c r="O277" s="469">
        <v>22</v>
      </c>
      <c r="P277" s="459">
        <v>6537200</v>
      </c>
      <c r="Q277" s="678">
        <v>1094</v>
      </c>
      <c r="R277" s="459">
        <v>70491630</v>
      </c>
      <c r="S277" s="678">
        <v>14719</v>
      </c>
      <c r="T277" s="927">
        <v>0.114</v>
      </c>
      <c r="U277" s="928">
        <f t="shared" si="16"/>
        <v>7.4325701474284939E-2</v>
      </c>
      <c r="V277" s="458">
        <v>1094</v>
      </c>
      <c r="W277" s="458">
        <v>240</v>
      </c>
      <c r="X277" s="469">
        <v>1</v>
      </c>
      <c r="Y277" s="680">
        <v>328</v>
      </c>
      <c r="Z277" s="928">
        <v>0.26221335992023931</v>
      </c>
      <c r="AA277" s="552">
        <v>0.92778793418647165</v>
      </c>
      <c r="AB277" s="935">
        <v>0.80078935612639401</v>
      </c>
      <c r="AC277" s="935">
        <f t="shared" si="14"/>
        <v>0.19921064387360599</v>
      </c>
      <c r="AD277" s="459">
        <v>56448947</v>
      </c>
      <c r="AE277" s="929">
        <v>7505483</v>
      </c>
      <c r="AF277" s="459">
        <v>6537200</v>
      </c>
      <c r="AG277" s="930">
        <f t="shared" si="15"/>
        <v>70491630</v>
      </c>
      <c r="AH277" s="931">
        <v>61747.1</v>
      </c>
      <c r="AI277" s="978">
        <v>42650</v>
      </c>
      <c r="AJ277" s="932">
        <v>55748</v>
      </c>
      <c r="AK277" s="933">
        <v>42000</v>
      </c>
      <c r="AL277" s="678">
        <v>2</v>
      </c>
      <c r="AM277" s="934">
        <v>14</v>
      </c>
      <c r="AN277" s="456">
        <v>13</v>
      </c>
      <c r="AO277" s="469">
        <v>1958.4</v>
      </c>
      <c r="AP277" s="680">
        <v>1970</v>
      </c>
      <c r="AQ277" s="678" t="s">
        <v>1728</v>
      </c>
      <c r="AR277" s="935">
        <v>0.66200000000000003</v>
      </c>
      <c r="AS277" s="935">
        <v>0</v>
      </c>
      <c r="AT277" s="950">
        <v>0.26900000000000002</v>
      </c>
      <c r="AU277" s="928">
        <v>6.9000000000000006E-2</v>
      </c>
      <c r="AV277" s="935">
        <v>2.1000000000000001E-2</v>
      </c>
      <c r="AW277" s="927">
        <v>1E-3</v>
      </c>
      <c r="AX277" s="937">
        <v>0.69799999999999995</v>
      </c>
    </row>
    <row r="278" spans="1:50" x14ac:dyDescent="0.25">
      <c r="A278" s="952">
        <v>540276</v>
      </c>
      <c r="B278" s="1803" t="s">
        <v>1246</v>
      </c>
      <c r="C278" s="1803" t="s">
        <v>1234</v>
      </c>
      <c r="D278" s="1803" t="s">
        <v>107</v>
      </c>
      <c r="E278" s="954">
        <v>8</v>
      </c>
      <c r="F278" s="955">
        <v>22</v>
      </c>
      <c r="G278" s="128">
        <v>3.5772357723599997E-2</v>
      </c>
      <c r="H278" s="956">
        <v>0</v>
      </c>
      <c r="I278" s="956">
        <v>7.0000000000000007E-2</v>
      </c>
      <c r="J278" s="957">
        <v>1.56</v>
      </c>
      <c r="K278" s="121">
        <v>1</v>
      </c>
      <c r="L278" s="127">
        <v>56600</v>
      </c>
      <c r="M278" s="142">
        <v>4</v>
      </c>
      <c r="N278" s="127">
        <v>759400</v>
      </c>
      <c r="O278" s="142">
        <v>2</v>
      </c>
      <c r="P278" s="384">
        <v>898800</v>
      </c>
      <c r="Q278" s="121">
        <v>7</v>
      </c>
      <c r="R278" s="384">
        <v>1714800</v>
      </c>
      <c r="S278" s="121">
        <v>1151</v>
      </c>
      <c r="T278" s="958">
        <v>0.01</v>
      </c>
      <c r="U278" s="1121">
        <f t="shared" si="16"/>
        <v>6.0816681146828849E-3</v>
      </c>
      <c r="V278" s="142">
        <v>7</v>
      </c>
      <c r="W278" s="142">
        <v>3</v>
      </c>
      <c r="X278" s="142">
        <v>0</v>
      </c>
      <c r="Y278" s="143">
        <v>2</v>
      </c>
      <c r="Z278" s="959">
        <v>0</v>
      </c>
      <c r="AA278" s="388">
        <v>0.14285714285714279</v>
      </c>
      <c r="AB278" s="388">
        <v>3.3006764637275483E-2</v>
      </c>
      <c r="AC278" s="149">
        <f t="shared" ref="AC278:AC341" si="17">1-AB278</f>
        <v>0.96699323536272452</v>
      </c>
      <c r="AD278" s="384">
        <v>56600</v>
      </c>
      <c r="AE278" s="961">
        <v>759400</v>
      </c>
      <c r="AF278" s="384">
        <v>898800</v>
      </c>
      <c r="AG278" s="962">
        <f t="shared" ref="AG278:AG305" si="18">AD278+AE278+AF278</f>
        <v>1714800</v>
      </c>
      <c r="AH278" s="452">
        <v>244414.3</v>
      </c>
      <c r="AI278" s="134">
        <v>121900</v>
      </c>
      <c r="AJ278" s="135">
        <v>56600</v>
      </c>
      <c r="AK278" s="979">
        <v>56600</v>
      </c>
      <c r="AL278" s="121">
        <v>0</v>
      </c>
      <c r="AM278" s="143">
        <v>1</v>
      </c>
      <c r="AN278" s="121">
        <v>0</v>
      </c>
      <c r="AO278" s="142">
        <v>1970</v>
      </c>
      <c r="AP278" s="143">
        <v>1970</v>
      </c>
      <c r="AQ278" s="121" t="s">
        <v>1740</v>
      </c>
      <c r="AR278" s="388">
        <v>0.71399999999999997</v>
      </c>
      <c r="AS278" s="388">
        <v>0</v>
      </c>
      <c r="AT278" s="1124">
        <v>0.28599999999999998</v>
      </c>
      <c r="AU278" s="959">
        <v>0</v>
      </c>
      <c r="AV278" s="388">
        <v>0</v>
      </c>
      <c r="AW278" s="958">
        <v>0</v>
      </c>
      <c r="AX278" s="391">
        <v>1</v>
      </c>
    </row>
    <row r="279" spans="1:50" x14ac:dyDescent="0.25">
      <c r="A279" s="938"/>
      <c r="B279" s="1805"/>
      <c r="C279" s="1805" t="s">
        <v>1234</v>
      </c>
      <c r="D279" s="1805" t="s">
        <v>45</v>
      </c>
      <c r="E279" s="940">
        <v>8</v>
      </c>
      <c r="F279" s="941"/>
      <c r="G279" s="938"/>
      <c r="H279" s="942">
        <v>439.82</v>
      </c>
      <c r="I279" s="942">
        <v>21.25</v>
      </c>
      <c r="J279" s="1238">
        <v>551.36999999999989</v>
      </c>
      <c r="K279" s="246">
        <v>1038</v>
      </c>
      <c r="L279" s="253">
        <v>58484947</v>
      </c>
      <c r="M279" s="229">
        <v>74</v>
      </c>
      <c r="N279" s="253">
        <v>10045883</v>
      </c>
      <c r="O279" s="229">
        <v>26</v>
      </c>
      <c r="P279" s="398">
        <v>7690400</v>
      </c>
      <c r="Q279" s="246">
        <v>1138</v>
      </c>
      <c r="R279" s="398">
        <v>76221230</v>
      </c>
      <c r="S279" s="246">
        <v>16129</v>
      </c>
      <c r="T279" s="944">
        <v>0.107</v>
      </c>
      <c r="U279" s="945">
        <f t="shared" si="16"/>
        <v>7.0556141112282228E-2</v>
      </c>
      <c r="V279" s="256">
        <v>1138</v>
      </c>
      <c r="W279" s="256">
        <v>255</v>
      </c>
      <c r="X279" s="229">
        <v>1</v>
      </c>
      <c r="Y279" s="230">
        <v>338</v>
      </c>
      <c r="Z279" s="945">
        <v>0.25929549902152638</v>
      </c>
      <c r="AA279" s="263">
        <v>0.91212653778558872</v>
      </c>
      <c r="AB279" s="221">
        <v>0.76730521142206709</v>
      </c>
      <c r="AC279" s="221">
        <f t="shared" si="17"/>
        <v>0.23269478857793291</v>
      </c>
      <c r="AD279" s="398">
        <v>58484947</v>
      </c>
      <c r="AE279" s="946">
        <v>10045883</v>
      </c>
      <c r="AF279" s="398">
        <v>7690400</v>
      </c>
      <c r="AG279" s="947">
        <f t="shared" si="18"/>
        <v>76221230</v>
      </c>
      <c r="AH279" s="403">
        <v>64444.7</v>
      </c>
      <c r="AI279" s="551">
        <v>43400</v>
      </c>
      <c r="AJ279" s="551">
        <v>64192.6</v>
      </c>
      <c r="AK279" s="1195">
        <v>52250</v>
      </c>
      <c r="AL279" s="246">
        <v>3</v>
      </c>
      <c r="AM279" s="406">
        <v>18</v>
      </c>
      <c r="AN279" s="224">
        <v>13</v>
      </c>
      <c r="AO279" s="229">
        <v>1957</v>
      </c>
      <c r="AP279" s="230">
        <v>1969.5</v>
      </c>
      <c r="AQ279" s="1188"/>
      <c r="AR279" s="221">
        <v>0.66700000000000004</v>
      </c>
      <c r="AS279" s="221">
        <v>0</v>
      </c>
      <c r="AT279" s="951">
        <v>0.26700000000000002</v>
      </c>
      <c r="AU279" s="945">
        <v>6.6000000000000003E-2</v>
      </c>
      <c r="AV279" s="221">
        <v>0.02</v>
      </c>
      <c r="AW279" s="944">
        <v>1E-3</v>
      </c>
      <c r="AX279" s="949">
        <v>0.69399999999999995</v>
      </c>
    </row>
    <row r="280" spans="1:50" x14ac:dyDescent="0.25">
      <c r="A280" s="921">
        <v>540051</v>
      </c>
      <c r="B280" s="1804" t="s">
        <v>1255</v>
      </c>
      <c r="C280" s="1804" t="s">
        <v>1256</v>
      </c>
      <c r="D280" s="1804" t="s">
        <v>170</v>
      </c>
      <c r="E280" s="923">
        <v>8</v>
      </c>
      <c r="F280" s="924">
        <v>16850</v>
      </c>
      <c r="G280" s="173">
        <v>4.5288516068699998E-2</v>
      </c>
      <c r="H280" s="925">
        <v>238.79</v>
      </c>
      <c r="I280" s="925">
        <v>120.15</v>
      </c>
      <c r="J280" s="926">
        <v>380.26</v>
      </c>
      <c r="K280" s="678">
        <v>474</v>
      </c>
      <c r="L280" s="250">
        <v>22165619</v>
      </c>
      <c r="M280" s="469">
        <v>57</v>
      </c>
      <c r="N280" s="250">
        <v>16835884</v>
      </c>
      <c r="O280" s="469">
        <v>10</v>
      </c>
      <c r="P280" s="459">
        <v>1638740</v>
      </c>
      <c r="Q280" s="678">
        <v>541</v>
      </c>
      <c r="R280" s="459">
        <v>40640243</v>
      </c>
      <c r="S280" s="678">
        <v>8125</v>
      </c>
      <c r="T280" s="927">
        <v>7.1999999999999995E-2</v>
      </c>
      <c r="U280" s="928">
        <f t="shared" si="16"/>
        <v>6.6584615384615381E-2</v>
      </c>
      <c r="V280" s="469">
        <v>541</v>
      </c>
      <c r="W280" s="469">
        <v>0</v>
      </c>
      <c r="X280" s="458">
        <v>145</v>
      </c>
      <c r="Y280" s="680">
        <v>178</v>
      </c>
      <c r="Z280" s="936">
        <v>0.3135593220338983</v>
      </c>
      <c r="AA280" s="935">
        <v>0.87615526802218113</v>
      </c>
      <c r="AB280" s="935">
        <v>0.54541059215615417</v>
      </c>
      <c r="AC280" s="935">
        <f t="shared" si="17"/>
        <v>0.45458940784384583</v>
      </c>
      <c r="AD280" s="459">
        <v>22165619</v>
      </c>
      <c r="AE280" s="929">
        <v>16835884</v>
      </c>
      <c r="AF280" s="459">
        <v>1638740</v>
      </c>
      <c r="AG280" s="930">
        <f t="shared" si="18"/>
        <v>40640243</v>
      </c>
      <c r="AH280" s="931">
        <v>76373.2</v>
      </c>
      <c r="AI280" s="978">
        <v>40050</v>
      </c>
      <c r="AJ280" s="932">
        <v>47980.6</v>
      </c>
      <c r="AK280" s="933">
        <v>34800</v>
      </c>
      <c r="AL280" s="678">
        <v>0</v>
      </c>
      <c r="AM280" s="934">
        <v>12</v>
      </c>
      <c r="AN280" s="678">
        <v>2</v>
      </c>
      <c r="AO280" s="469">
        <v>1962</v>
      </c>
      <c r="AP280" s="680">
        <v>1975</v>
      </c>
      <c r="AQ280" s="678" t="s">
        <v>1741</v>
      </c>
      <c r="AR280" s="935">
        <v>0.54300000000000004</v>
      </c>
      <c r="AS280" s="935">
        <v>0.112</v>
      </c>
      <c r="AT280" s="927">
        <v>0.22500000000000001</v>
      </c>
      <c r="AU280" s="936">
        <v>0.121</v>
      </c>
      <c r="AV280" s="935">
        <v>5.8000000000000003E-2</v>
      </c>
      <c r="AW280" s="927">
        <v>8.9999999999999993E-3</v>
      </c>
      <c r="AX280" s="937">
        <v>0.81599999999999995</v>
      </c>
    </row>
    <row r="281" spans="1:50" x14ac:dyDescent="0.25">
      <c r="A281" s="952">
        <v>540052</v>
      </c>
      <c r="B281" s="1803" t="s">
        <v>1262</v>
      </c>
      <c r="C281" s="1803" t="s">
        <v>1256</v>
      </c>
      <c r="D281" s="1803" t="s">
        <v>107</v>
      </c>
      <c r="E281" s="954">
        <v>8</v>
      </c>
      <c r="F281" s="955">
        <v>475</v>
      </c>
      <c r="G281" s="149">
        <v>0.26625560538100002</v>
      </c>
      <c r="H281" s="956">
        <v>0.37</v>
      </c>
      <c r="I281" s="956">
        <v>0.14000000000000001</v>
      </c>
      <c r="J281" s="957">
        <v>4.63</v>
      </c>
      <c r="K281" s="121">
        <v>52</v>
      </c>
      <c r="L281" s="127">
        <v>4897500</v>
      </c>
      <c r="M281" s="142">
        <v>24</v>
      </c>
      <c r="N281" s="127">
        <v>12860606</v>
      </c>
      <c r="O281" s="142">
        <v>5</v>
      </c>
      <c r="P281" s="384">
        <v>5073010</v>
      </c>
      <c r="Q281" s="121">
        <v>81</v>
      </c>
      <c r="R281" s="384">
        <v>22831116</v>
      </c>
      <c r="S281" s="121">
        <v>1318</v>
      </c>
      <c r="T281" s="958">
        <v>5.8000000000000003E-2</v>
      </c>
      <c r="U281" s="1121">
        <f t="shared" si="16"/>
        <v>6.1456752655538696E-2</v>
      </c>
      <c r="V281" s="142">
        <v>81</v>
      </c>
      <c r="W281" s="142">
        <v>0</v>
      </c>
      <c r="X281" s="142">
        <v>0</v>
      </c>
      <c r="Y281" s="143">
        <v>14</v>
      </c>
      <c r="Z281" s="1202">
        <v>0.53061224489795922</v>
      </c>
      <c r="AA281" s="388">
        <v>0.64197530864197527</v>
      </c>
      <c r="AB281" s="388">
        <v>0.21450988203993182</v>
      </c>
      <c r="AC281" s="149">
        <f t="shared" si="17"/>
        <v>0.78549011796006818</v>
      </c>
      <c r="AD281" s="384">
        <v>4897500</v>
      </c>
      <c r="AE281" s="961">
        <v>12860606</v>
      </c>
      <c r="AF281" s="384">
        <v>5073010</v>
      </c>
      <c r="AG281" s="962">
        <f t="shared" si="18"/>
        <v>22831116</v>
      </c>
      <c r="AH281" s="452">
        <v>228631.1</v>
      </c>
      <c r="AI281" s="134">
        <v>40300</v>
      </c>
      <c r="AJ281" s="134">
        <v>93420.800000000003</v>
      </c>
      <c r="AK281" s="963">
        <v>22700</v>
      </c>
      <c r="AL281" s="121">
        <v>3</v>
      </c>
      <c r="AM281" s="143">
        <v>3</v>
      </c>
      <c r="AN281" s="453">
        <v>11</v>
      </c>
      <c r="AO281" s="142">
        <v>1962.1</v>
      </c>
      <c r="AP281" s="143">
        <v>1974</v>
      </c>
      <c r="AQ281" s="121" t="s">
        <v>1742</v>
      </c>
      <c r="AR281" s="388">
        <v>0.59299999999999997</v>
      </c>
      <c r="AS281" s="388">
        <v>0</v>
      </c>
      <c r="AT281" s="1124">
        <v>0.309</v>
      </c>
      <c r="AU281" s="959">
        <v>9.9000000000000005E-2</v>
      </c>
      <c r="AV281" s="388">
        <v>4.9000000000000002E-2</v>
      </c>
      <c r="AW281" s="958">
        <v>1.2E-2</v>
      </c>
      <c r="AX281" s="153">
        <v>0.40400000000000003</v>
      </c>
    </row>
    <row r="282" spans="1:50" x14ac:dyDescent="0.25">
      <c r="A282" s="952">
        <v>540245</v>
      </c>
      <c r="B282" s="1803" t="s">
        <v>1269</v>
      </c>
      <c r="C282" s="1803" t="s">
        <v>1256</v>
      </c>
      <c r="D282" s="1803" t="s">
        <v>107</v>
      </c>
      <c r="E282" s="954">
        <v>8</v>
      </c>
      <c r="F282" s="955">
        <v>12</v>
      </c>
      <c r="G282" s="128">
        <v>5.66037735849E-2</v>
      </c>
      <c r="H282" s="956">
        <v>0.39</v>
      </c>
      <c r="I282" s="956">
        <v>0</v>
      </c>
      <c r="J282" s="957">
        <v>0.39</v>
      </c>
      <c r="K282" s="121">
        <v>2</v>
      </c>
      <c r="L282" s="127">
        <v>184300</v>
      </c>
      <c r="M282" s="142">
        <v>0</v>
      </c>
      <c r="N282" s="127">
        <v>0</v>
      </c>
      <c r="O282" s="142">
        <v>0</v>
      </c>
      <c r="P282" s="384">
        <v>0</v>
      </c>
      <c r="Q282" s="121">
        <v>2</v>
      </c>
      <c r="R282" s="384">
        <v>184300</v>
      </c>
      <c r="S282" s="121">
        <v>192</v>
      </c>
      <c r="T282" s="958">
        <v>5.0000000000000001E-3</v>
      </c>
      <c r="U282" s="1121">
        <f t="shared" si="16"/>
        <v>1.0416666666666666E-2</v>
      </c>
      <c r="V282" s="142">
        <v>2</v>
      </c>
      <c r="W282" s="142">
        <v>0</v>
      </c>
      <c r="X282" s="142">
        <v>0</v>
      </c>
      <c r="Y282" s="143">
        <v>1</v>
      </c>
      <c r="Z282" s="959">
        <v>0</v>
      </c>
      <c r="AA282" s="392">
        <v>1</v>
      </c>
      <c r="AB282" s="392">
        <v>1</v>
      </c>
      <c r="AC282" s="960">
        <f t="shared" si="17"/>
        <v>0</v>
      </c>
      <c r="AD282" s="384">
        <v>184300</v>
      </c>
      <c r="AE282" s="961">
        <v>0</v>
      </c>
      <c r="AF282" s="384">
        <v>0</v>
      </c>
      <c r="AG282" s="962">
        <f t="shared" si="18"/>
        <v>184300</v>
      </c>
      <c r="AH282" s="387">
        <v>94150</v>
      </c>
      <c r="AI282" s="134">
        <v>94150</v>
      </c>
      <c r="AJ282" s="134">
        <v>94150</v>
      </c>
      <c r="AK282" s="979">
        <v>94150</v>
      </c>
      <c r="AL282" s="121">
        <v>0</v>
      </c>
      <c r="AM282" s="143">
        <v>0</v>
      </c>
      <c r="AN282" s="121">
        <v>0</v>
      </c>
      <c r="AO282" s="133">
        <v>1897</v>
      </c>
      <c r="AP282" s="686">
        <v>1897</v>
      </c>
      <c r="AQ282" s="121" t="s">
        <v>1728</v>
      </c>
      <c r="AR282" s="388">
        <v>1</v>
      </c>
      <c r="AS282" s="388">
        <v>0</v>
      </c>
      <c r="AT282" s="958">
        <v>0</v>
      </c>
      <c r="AU282" s="959">
        <v>0</v>
      </c>
      <c r="AV282" s="388">
        <v>0</v>
      </c>
      <c r="AW282" s="958">
        <v>0</v>
      </c>
      <c r="AX282" s="391">
        <v>1</v>
      </c>
    </row>
    <row r="283" spans="1:50" x14ac:dyDescent="0.25">
      <c r="A283" s="938"/>
      <c r="B283" s="1805"/>
      <c r="C283" s="1805" t="s">
        <v>1256</v>
      </c>
      <c r="D283" s="1805" t="s">
        <v>45</v>
      </c>
      <c r="E283" s="940">
        <v>8</v>
      </c>
      <c r="F283" s="941"/>
      <c r="G283" s="938"/>
      <c r="H283" s="942">
        <v>239.55</v>
      </c>
      <c r="I283" s="942">
        <v>120.29</v>
      </c>
      <c r="J283" s="943">
        <v>385.28</v>
      </c>
      <c r="K283" s="246">
        <v>528</v>
      </c>
      <c r="L283" s="253">
        <v>27247419</v>
      </c>
      <c r="M283" s="229">
        <v>81</v>
      </c>
      <c r="N283" s="253">
        <v>29696490</v>
      </c>
      <c r="O283" s="229">
        <v>15</v>
      </c>
      <c r="P283" s="398">
        <v>6711750</v>
      </c>
      <c r="Q283" s="246">
        <v>624</v>
      </c>
      <c r="R283" s="398">
        <v>63655659</v>
      </c>
      <c r="S283" s="246">
        <v>9635</v>
      </c>
      <c r="T283" s="944">
        <v>6.9000000000000006E-2</v>
      </c>
      <c r="U283" s="945">
        <f t="shared" si="16"/>
        <v>6.4763881681370011E-2</v>
      </c>
      <c r="V283" s="229">
        <v>624</v>
      </c>
      <c r="W283" s="229">
        <v>0</v>
      </c>
      <c r="X283" s="256">
        <v>145</v>
      </c>
      <c r="Y283" s="230">
        <v>193</v>
      </c>
      <c r="Z283" s="948">
        <v>0.33269598470363287</v>
      </c>
      <c r="AA283" s="221">
        <v>0.84615384615384615</v>
      </c>
      <c r="AB283" s="221">
        <v>0.42804393871721602</v>
      </c>
      <c r="AC283" s="221">
        <f t="shared" si="17"/>
        <v>0.57195606128278398</v>
      </c>
      <c r="AD283" s="398">
        <v>27247419</v>
      </c>
      <c r="AE283" s="946">
        <v>29696490</v>
      </c>
      <c r="AF283" s="398">
        <v>6711750</v>
      </c>
      <c r="AG283" s="947">
        <f t="shared" si="18"/>
        <v>63655659</v>
      </c>
      <c r="AH283" s="403">
        <v>96290.2</v>
      </c>
      <c r="AI283" s="551">
        <v>40200</v>
      </c>
      <c r="AJ283" s="551">
        <v>62934.400000000001</v>
      </c>
      <c r="AK283" s="1195">
        <v>52050</v>
      </c>
      <c r="AL283" s="246">
        <v>3</v>
      </c>
      <c r="AM283" s="406">
        <v>15</v>
      </c>
      <c r="AN283" s="224">
        <v>13</v>
      </c>
      <c r="AO283" s="229">
        <v>1961.8</v>
      </c>
      <c r="AP283" s="230">
        <v>1975</v>
      </c>
      <c r="AQ283" s="1188"/>
      <c r="AR283" s="221">
        <v>0.55100000000000005</v>
      </c>
      <c r="AS283" s="221">
        <v>9.7000000000000003E-2</v>
      </c>
      <c r="AT283" s="944">
        <v>0.23499999999999999</v>
      </c>
      <c r="AU283" s="948">
        <v>0.11799999999999999</v>
      </c>
      <c r="AV283" s="221">
        <v>5.6000000000000001E-2</v>
      </c>
      <c r="AW283" s="944">
        <v>0.01</v>
      </c>
      <c r="AX283" s="949">
        <v>0.77700000000000002</v>
      </c>
    </row>
    <row r="284" spans="1:50" x14ac:dyDescent="0.25">
      <c r="A284" s="952">
        <v>540130</v>
      </c>
      <c r="B284" s="1803" t="s">
        <v>1277</v>
      </c>
      <c r="C284" s="1803" t="s">
        <v>1278</v>
      </c>
      <c r="D284" s="1803" t="s">
        <v>107</v>
      </c>
      <c r="E284" s="954">
        <v>8</v>
      </c>
      <c r="F284" s="955">
        <v>98</v>
      </c>
      <c r="G284" s="128">
        <v>7.7839555202499994E-2</v>
      </c>
      <c r="H284" s="956">
        <v>0.3</v>
      </c>
      <c r="I284" s="956">
        <v>0.27</v>
      </c>
      <c r="J284" s="957">
        <v>4.99</v>
      </c>
      <c r="K284" s="121">
        <v>415</v>
      </c>
      <c r="L284" s="127">
        <v>22092760</v>
      </c>
      <c r="M284" s="142">
        <v>79</v>
      </c>
      <c r="N284" s="127">
        <v>5930777</v>
      </c>
      <c r="O284" s="142">
        <v>17</v>
      </c>
      <c r="P284" s="384">
        <v>30024790</v>
      </c>
      <c r="Q284" s="121">
        <v>511</v>
      </c>
      <c r="R284" s="384">
        <v>58048327</v>
      </c>
      <c r="S284" s="121">
        <v>2430</v>
      </c>
      <c r="T284" s="958">
        <v>0.23300000000000001</v>
      </c>
      <c r="U284" s="1121">
        <f t="shared" si="16"/>
        <v>0.21028806584362139</v>
      </c>
      <c r="V284" s="142">
        <v>511</v>
      </c>
      <c r="W284" s="133">
        <v>110</v>
      </c>
      <c r="X284" s="133">
        <v>241</v>
      </c>
      <c r="Y284" s="143">
        <v>9</v>
      </c>
      <c r="Z284" s="959">
        <v>7.1022727272727279E-2</v>
      </c>
      <c r="AA284" s="388">
        <v>0.81213307240704502</v>
      </c>
      <c r="AB284" s="388">
        <v>0.38059253628446521</v>
      </c>
      <c r="AC284" s="960">
        <f t="shared" si="17"/>
        <v>0.61940746371553479</v>
      </c>
      <c r="AD284" s="384">
        <v>22092760</v>
      </c>
      <c r="AE284" s="961">
        <v>5930777</v>
      </c>
      <c r="AF284" s="384">
        <v>30024790</v>
      </c>
      <c r="AG284" s="962">
        <f t="shared" si="18"/>
        <v>58048327</v>
      </c>
      <c r="AH284" s="452">
        <v>116432.7</v>
      </c>
      <c r="AI284" s="134">
        <v>54500</v>
      </c>
      <c r="AJ284" s="135">
        <v>55179</v>
      </c>
      <c r="AK284" s="979">
        <v>52700</v>
      </c>
      <c r="AL284" s="121">
        <v>5</v>
      </c>
      <c r="AM284" s="143">
        <v>9</v>
      </c>
      <c r="AN284" s="121">
        <v>1</v>
      </c>
      <c r="AO284" s="133">
        <v>1922.9</v>
      </c>
      <c r="AP284" s="686">
        <v>1913</v>
      </c>
      <c r="AQ284" s="121" t="s">
        <v>1638</v>
      </c>
      <c r="AR284" s="388">
        <v>0.92800000000000005</v>
      </c>
      <c r="AS284" s="388">
        <v>8.0000000000000002E-3</v>
      </c>
      <c r="AT284" s="958">
        <v>0.01</v>
      </c>
      <c r="AU284" s="959">
        <v>5.5E-2</v>
      </c>
      <c r="AV284" s="388">
        <v>8.0000000000000002E-3</v>
      </c>
      <c r="AW284" s="958">
        <v>8.0000000000000002E-3</v>
      </c>
      <c r="AX284" s="391">
        <v>0.54700000000000004</v>
      </c>
    </row>
    <row r="285" spans="1:50" x14ac:dyDescent="0.25">
      <c r="A285" s="921">
        <v>540129</v>
      </c>
      <c r="B285" s="1804" t="s">
        <v>1285</v>
      </c>
      <c r="C285" s="1804" t="s">
        <v>1278</v>
      </c>
      <c r="D285" s="1804" t="s">
        <v>170</v>
      </c>
      <c r="E285" s="923">
        <v>8</v>
      </c>
      <c r="F285" s="924">
        <v>6960</v>
      </c>
      <c r="G285" s="173">
        <v>3.3438549458800003E-2</v>
      </c>
      <c r="H285" s="925">
        <v>91.86</v>
      </c>
      <c r="I285" s="925">
        <v>6.96</v>
      </c>
      <c r="J285" s="926">
        <v>199.59</v>
      </c>
      <c r="K285" s="678">
        <v>651</v>
      </c>
      <c r="L285" s="250">
        <v>37721832</v>
      </c>
      <c r="M285" s="469">
        <v>66</v>
      </c>
      <c r="N285" s="250">
        <v>122245233</v>
      </c>
      <c r="O285" s="469">
        <v>24</v>
      </c>
      <c r="P285" s="459">
        <v>6706340</v>
      </c>
      <c r="Q285" s="678">
        <v>741</v>
      </c>
      <c r="R285" s="459">
        <v>166673405</v>
      </c>
      <c r="S285" s="678">
        <v>11034</v>
      </c>
      <c r="T285" s="927">
        <v>0.08</v>
      </c>
      <c r="U285" s="928">
        <f t="shared" si="16"/>
        <v>6.7156063077759648E-2</v>
      </c>
      <c r="V285" s="469">
        <v>741</v>
      </c>
      <c r="W285" s="458">
        <v>182</v>
      </c>
      <c r="X285" s="458">
        <v>139</v>
      </c>
      <c r="Y285" s="680">
        <v>115</v>
      </c>
      <c r="Z285" s="928">
        <v>0.26540284360189581</v>
      </c>
      <c r="AA285" s="935">
        <v>0.87854251012145745</v>
      </c>
      <c r="AB285" s="935">
        <v>0.22632184180793569</v>
      </c>
      <c r="AC285" s="552">
        <f t="shared" si="17"/>
        <v>0.77367815819206431</v>
      </c>
      <c r="AD285" s="459">
        <v>37721832</v>
      </c>
      <c r="AE285" s="1241">
        <v>122245233</v>
      </c>
      <c r="AF285" s="459">
        <v>6706340</v>
      </c>
      <c r="AG285" s="930">
        <f t="shared" si="18"/>
        <v>166673405</v>
      </c>
      <c r="AH285" s="977">
        <v>149335.6</v>
      </c>
      <c r="AI285" s="978">
        <v>53200</v>
      </c>
      <c r="AJ285" s="932">
        <v>59809.4</v>
      </c>
      <c r="AK285" s="933">
        <v>49975</v>
      </c>
      <c r="AL285" s="678">
        <v>5</v>
      </c>
      <c r="AM285" s="934">
        <v>14</v>
      </c>
      <c r="AN285" s="456">
        <v>11</v>
      </c>
      <c r="AO285" s="469">
        <v>1959.5</v>
      </c>
      <c r="AP285" s="680">
        <v>1965</v>
      </c>
      <c r="AQ285" s="678" t="s">
        <v>1638</v>
      </c>
      <c r="AR285" s="935">
        <v>0.66700000000000004</v>
      </c>
      <c r="AS285" s="935">
        <v>2.4E-2</v>
      </c>
      <c r="AT285" s="927">
        <v>0.128</v>
      </c>
      <c r="AU285" s="936">
        <v>0.18099999999999999</v>
      </c>
      <c r="AV285" s="552">
        <v>0.13800000000000001</v>
      </c>
      <c r="AW285" s="927">
        <v>5.0000000000000001E-3</v>
      </c>
      <c r="AX285" s="937">
        <v>0.69699999999999995</v>
      </c>
    </row>
    <row r="286" spans="1:50" x14ac:dyDescent="0.25">
      <c r="A286" s="952">
        <v>540131</v>
      </c>
      <c r="B286" s="1803" t="s">
        <v>1292</v>
      </c>
      <c r="C286" s="1803" t="s">
        <v>1278</v>
      </c>
      <c r="D286" s="1803" t="s">
        <v>107</v>
      </c>
      <c r="E286" s="954">
        <v>8</v>
      </c>
      <c r="F286" s="955">
        <v>19</v>
      </c>
      <c r="G286" s="128">
        <v>7.7868852458999993E-2</v>
      </c>
      <c r="H286" s="956">
        <v>0.11</v>
      </c>
      <c r="I286" s="956">
        <v>0</v>
      </c>
      <c r="J286" s="957">
        <v>1.02</v>
      </c>
      <c r="K286" s="121">
        <v>28</v>
      </c>
      <c r="L286" s="127">
        <v>2214530</v>
      </c>
      <c r="M286" s="142">
        <v>20</v>
      </c>
      <c r="N286" s="127">
        <v>1880480</v>
      </c>
      <c r="O286" s="142">
        <v>3</v>
      </c>
      <c r="P286" s="384">
        <v>864530</v>
      </c>
      <c r="Q286" s="121">
        <v>51</v>
      </c>
      <c r="R286" s="384">
        <v>4959540</v>
      </c>
      <c r="S286" s="121">
        <v>514</v>
      </c>
      <c r="T286" s="958">
        <v>0.222</v>
      </c>
      <c r="U286" s="1121">
        <f t="shared" si="16"/>
        <v>9.9221789883268477E-2</v>
      </c>
      <c r="V286" s="142">
        <v>51</v>
      </c>
      <c r="W286" s="142">
        <v>2</v>
      </c>
      <c r="X286" s="142">
        <v>12</v>
      </c>
      <c r="Y286" s="143">
        <v>31</v>
      </c>
      <c r="Z286" s="959">
        <v>0.2105263157894737</v>
      </c>
      <c r="AA286" s="388">
        <v>0.5490196078431373</v>
      </c>
      <c r="AB286" s="388">
        <v>0.44651923363860357</v>
      </c>
      <c r="AC286" s="960">
        <f t="shared" si="17"/>
        <v>0.55348076636139643</v>
      </c>
      <c r="AD286" s="384">
        <v>2214530</v>
      </c>
      <c r="AE286" s="961">
        <v>1880480</v>
      </c>
      <c r="AF286" s="384">
        <v>864530</v>
      </c>
      <c r="AG286" s="962">
        <f t="shared" si="18"/>
        <v>4959540</v>
      </c>
      <c r="AH286" s="452">
        <v>103387.1</v>
      </c>
      <c r="AI286" s="135">
        <v>32900</v>
      </c>
      <c r="AJ286" s="134">
        <v>86165.4</v>
      </c>
      <c r="AK286" s="963">
        <v>31400</v>
      </c>
      <c r="AL286" s="121">
        <v>0</v>
      </c>
      <c r="AM286" s="143">
        <v>3</v>
      </c>
      <c r="AN286" s="121">
        <v>0</v>
      </c>
      <c r="AO286" s="133">
        <v>1928</v>
      </c>
      <c r="AP286" s="686">
        <v>1920</v>
      </c>
      <c r="AQ286" s="121" t="s">
        <v>1638</v>
      </c>
      <c r="AR286" s="388">
        <v>0.88200000000000001</v>
      </c>
      <c r="AS286" s="388">
        <v>0</v>
      </c>
      <c r="AT286" s="958">
        <v>5.8999999999999997E-2</v>
      </c>
      <c r="AU286" s="959">
        <v>5.8999999999999997E-2</v>
      </c>
      <c r="AV286" s="388">
        <v>0.02</v>
      </c>
      <c r="AW286" s="958">
        <v>0.02</v>
      </c>
      <c r="AX286" s="153">
        <v>0.42899999999999999</v>
      </c>
    </row>
    <row r="287" spans="1:50" x14ac:dyDescent="0.25">
      <c r="A287" s="952">
        <v>540155</v>
      </c>
      <c r="B287" s="1803" t="s">
        <v>1297</v>
      </c>
      <c r="C287" s="1803" t="s">
        <v>1278</v>
      </c>
      <c r="D287" s="1803" t="s">
        <v>107</v>
      </c>
      <c r="E287" s="954">
        <v>8</v>
      </c>
      <c r="F287" s="955">
        <v>23</v>
      </c>
      <c r="G287" s="128">
        <v>0.12299465240599999</v>
      </c>
      <c r="H287" s="956">
        <v>0</v>
      </c>
      <c r="I287" s="956">
        <v>0</v>
      </c>
      <c r="J287" s="957">
        <v>1.67</v>
      </c>
      <c r="K287" s="121">
        <v>9</v>
      </c>
      <c r="L287" s="127">
        <v>436800</v>
      </c>
      <c r="M287" s="142">
        <v>0</v>
      </c>
      <c r="N287" s="127">
        <v>0</v>
      </c>
      <c r="O287" s="142">
        <v>0</v>
      </c>
      <c r="P287" s="384">
        <v>0</v>
      </c>
      <c r="Q287" s="121">
        <v>9</v>
      </c>
      <c r="R287" s="384">
        <v>436800</v>
      </c>
      <c r="S287" s="121">
        <v>401</v>
      </c>
      <c r="T287" s="958">
        <v>1.4999999999999999E-2</v>
      </c>
      <c r="U287" s="1121">
        <f t="shared" si="16"/>
        <v>2.2443890274314215E-2</v>
      </c>
      <c r="V287" s="142">
        <v>9</v>
      </c>
      <c r="W287" s="142">
        <v>0</v>
      </c>
      <c r="X287" s="142">
        <v>0</v>
      </c>
      <c r="Y287" s="143">
        <v>9</v>
      </c>
      <c r="Z287" s="959">
        <v>0</v>
      </c>
      <c r="AA287" s="392">
        <v>1</v>
      </c>
      <c r="AB287" s="392">
        <v>1</v>
      </c>
      <c r="AC287" s="960">
        <f t="shared" si="17"/>
        <v>0</v>
      </c>
      <c r="AD287" s="384">
        <v>436800</v>
      </c>
      <c r="AE287" s="961">
        <v>0</v>
      </c>
      <c r="AF287" s="384">
        <v>0</v>
      </c>
      <c r="AG287" s="962">
        <f t="shared" si="18"/>
        <v>436800</v>
      </c>
      <c r="AH287" s="387">
        <v>50544.4</v>
      </c>
      <c r="AI287" s="134">
        <v>50900</v>
      </c>
      <c r="AJ287" s="135">
        <v>50544.4</v>
      </c>
      <c r="AK287" s="979">
        <v>50900</v>
      </c>
      <c r="AL287" s="121">
        <v>0</v>
      </c>
      <c r="AM287" s="143">
        <v>0</v>
      </c>
      <c r="AN287" s="121">
        <v>0</v>
      </c>
      <c r="AO287" s="133">
        <v>1916.9</v>
      </c>
      <c r="AP287" s="686">
        <v>1930</v>
      </c>
      <c r="AQ287" s="121" t="s">
        <v>1638</v>
      </c>
      <c r="AR287" s="388">
        <v>1</v>
      </c>
      <c r="AS287" s="388">
        <v>0</v>
      </c>
      <c r="AT287" s="958">
        <v>0</v>
      </c>
      <c r="AU287" s="959">
        <v>0</v>
      </c>
      <c r="AV287" s="388">
        <v>0</v>
      </c>
      <c r="AW287" s="958">
        <v>0</v>
      </c>
      <c r="AX287" s="391">
        <v>0.66700000000000004</v>
      </c>
    </row>
    <row r="288" spans="1:50" x14ac:dyDescent="0.25">
      <c r="A288" s="938"/>
      <c r="B288" s="1805"/>
      <c r="C288" s="1805" t="s">
        <v>1278</v>
      </c>
      <c r="D288" s="1805" t="s">
        <v>45</v>
      </c>
      <c r="E288" s="940">
        <v>8</v>
      </c>
      <c r="F288" s="941"/>
      <c r="G288" s="938"/>
      <c r="H288" s="942">
        <v>92.27</v>
      </c>
      <c r="I288" s="942">
        <v>7.3800000000000008</v>
      </c>
      <c r="J288" s="943">
        <v>209.39</v>
      </c>
      <c r="K288" s="246">
        <v>1103</v>
      </c>
      <c r="L288" s="253">
        <v>62465922</v>
      </c>
      <c r="M288" s="229">
        <v>165</v>
      </c>
      <c r="N288" s="253">
        <v>130056490</v>
      </c>
      <c r="O288" s="229">
        <v>44</v>
      </c>
      <c r="P288" s="398">
        <v>37595660</v>
      </c>
      <c r="Q288" s="246">
        <v>1312</v>
      </c>
      <c r="R288" s="398">
        <v>230118072</v>
      </c>
      <c r="S288" s="246">
        <v>14936</v>
      </c>
      <c r="T288" s="944">
        <v>0.105</v>
      </c>
      <c r="U288" s="945">
        <f t="shared" si="16"/>
        <v>8.7841456882699523E-2</v>
      </c>
      <c r="V288" s="256">
        <v>1312</v>
      </c>
      <c r="W288" s="256">
        <v>294</v>
      </c>
      <c r="X288" s="256">
        <v>392</v>
      </c>
      <c r="Y288" s="230">
        <v>164</v>
      </c>
      <c r="Z288" s="945">
        <v>0.19466403162055329</v>
      </c>
      <c r="AA288" s="221">
        <v>0.84070121951219512</v>
      </c>
      <c r="AB288" s="221">
        <v>0.27145161376113042</v>
      </c>
      <c r="AC288" s="263">
        <f t="shared" si="17"/>
        <v>0.72854838623886953</v>
      </c>
      <c r="AD288" s="398">
        <v>62465922</v>
      </c>
      <c r="AE288" s="982">
        <v>130056490</v>
      </c>
      <c r="AF288" s="398">
        <v>37595660</v>
      </c>
      <c r="AG288" s="947">
        <f t="shared" si="18"/>
        <v>230118072</v>
      </c>
      <c r="AH288" s="550">
        <v>134056.70000000001</v>
      </c>
      <c r="AI288" s="551">
        <v>53100</v>
      </c>
      <c r="AJ288" s="551">
        <v>64353.4</v>
      </c>
      <c r="AK288" s="1195">
        <v>57000</v>
      </c>
      <c r="AL288" s="224">
        <v>10</v>
      </c>
      <c r="AM288" s="406">
        <v>26</v>
      </c>
      <c r="AN288" s="224">
        <v>12</v>
      </c>
      <c r="AO288" s="229">
        <v>1942.4</v>
      </c>
      <c r="AP288" s="230">
        <v>1945</v>
      </c>
      <c r="AQ288" s="1188"/>
      <c r="AR288" s="221">
        <v>0.77900000000000003</v>
      </c>
      <c r="AS288" s="221">
        <v>1.7000000000000001E-2</v>
      </c>
      <c r="AT288" s="944">
        <v>7.9000000000000001E-2</v>
      </c>
      <c r="AU288" s="948">
        <v>0.126</v>
      </c>
      <c r="AV288" s="221">
        <v>8.2000000000000003E-2</v>
      </c>
      <c r="AW288" s="944">
        <v>7.0000000000000001E-3</v>
      </c>
      <c r="AX288" s="949">
        <v>0.63400000000000001</v>
      </c>
    </row>
    <row r="289" spans="1:50" x14ac:dyDescent="0.25">
      <c r="A289" s="952">
        <v>540154</v>
      </c>
      <c r="B289" s="1803" t="s">
        <v>1306</v>
      </c>
      <c r="C289" s="1803" t="s">
        <v>1307</v>
      </c>
      <c r="D289" s="1803" t="s">
        <v>107</v>
      </c>
      <c r="E289" s="954">
        <v>8</v>
      </c>
      <c r="F289" s="955">
        <v>29</v>
      </c>
      <c r="G289" s="128">
        <v>8.0332409972299998E-2</v>
      </c>
      <c r="H289" s="956">
        <v>0</v>
      </c>
      <c r="I289" s="956">
        <v>0.01</v>
      </c>
      <c r="J289" s="957">
        <v>0.08</v>
      </c>
      <c r="K289" s="121">
        <v>4</v>
      </c>
      <c r="L289" s="127">
        <v>323000</v>
      </c>
      <c r="M289" s="142">
        <v>8</v>
      </c>
      <c r="N289" s="127">
        <v>2063100</v>
      </c>
      <c r="O289" s="142">
        <v>2</v>
      </c>
      <c r="P289" s="384">
        <v>925000</v>
      </c>
      <c r="Q289" s="121">
        <v>14</v>
      </c>
      <c r="R289" s="384">
        <v>3311100</v>
      </c>
      <c r="S289" s="121">
        <v>578</v>
      </c>
      <c r="T289" s="958">
        <v>0.05</v>
      </c>
      <c r="U289" s="1121">
        <f t="shared" si="16"/>
        <v>2.4221453287197232E-2</v>
      </c>
      <c r="V289" s="142">
        <v>14</v>
      </c>
      <c r="W289" s="142">
        <v>0</v>
      </c>
      <c r="X289" s="142">
        <v>2</v>
      </c>
      <c r="Y289" s="143">
        <v>1</v>
      </c>
      <c r="Z289" s="959">
        <v>0</v>
      </c>
      <c r="AA289" s="388">
        <v>0.2857142857142857</v>
      </c>
      <c r="AB289" s="388">
        <v>9.7550662921687653E-2</v>
      </c>
      <c r="AC289" s="149">
        <f t="shared" si="17"/>
        <v>0.90244933707831232</v>
      </c>
      <c r="AD289" s="384">
        <v>323000</v>
      </c>
      <c r="AE289" s="961">
        <v>2063100</v>
      </c>
      <c r="AF289" s="384">
        <v>925000</v>
      </c>
      <c r="AG289" s="962">
        <f t="shared" si="18"/>
        <v>3311100</v>
      </c>
      <c r="AH289" s="452">
        <v>236250</v>
      </c>
      <c r="AI289" s="134">
        <v>171950</v>
      </c>
      <c r="AJ289" s="134">
        <v>80975</v>
      </c>
      <c r="AK289" s="979">
        <v>81200</v>
      </c>
      <c r="AL289" s="121">
        <v>1</v>
      </c>
      <c r="AM289" s="143">
        <v>0</v>
      </c>
      <c r="AN289" s="121">
        <v>0</v>
      </c>
      <c r="AO289" s="142">
        <v>1972.2</v>
      </c>
      <c r="AP289" s="143">
        <v>1973.5</v>
      </c>
      <c r="AQ289" s="121" t="s">
        <v>1645</v>
      </c>
      <c r="AR289" s="388">
        <v>0.57099999999999995</v>
      </c>
      <c r="AS289" s="388">
        <v>0</v>
      </c>
      <c r="AT289" s="1124">
        <v>0.28599999999999998</v>
      </c>
      <c r="AU289" s="1202">
        <v>0.14299999999999999</v>
      </c>
      <c r="AV289" s="388">
        <v>0</v>
      </c>
      <c r="AW289" s="1124">
        <v>0.14299999999999999</v>
      </c>
      <c r="AX289" s="391">
        <v>1</v>
      </c>
    </row>
    <row r="290" spans="1:50" x14ac:dyDescent="0.25">
      <c r="A290" s="921">
        <v>540153</v>
      </c>
      <c r="B290" s="1804" t="s">
        <v>1314</v>
      </c>
      <c r="C290" s="1804" t="s">
        <v>1307</v>
      </c>
      <c r="D290" s="1804" t="s">
        <v>170</v>
      </c>
      <c r="E290" s="923">
        <v>8</v>
      </c>
      <c r="F290" s="924">
        <v>13198</v>
      </c>
      <c r="G290" s="173">
        <v>2.95721030072E-2</v>
      </c>
      <c r="H290" s="925">
        <v>295.18</v>
      </c>
      <c r="I290" s="925">
        <v>117.97</v>
      </c>
      <c r="J290" s="926">
        <v>416.19000000000011</v>
      </c>
      <c r="K290" s="678">
        <v>658</v>
      </c>
      <c r="L290" s="250">
        <v>43949796</v>
      </c>
      <c r="M290" s="469">
        <v>46</v>
      </c>
      <c r="N290" s="250">
        <v>9486663</v>
      </c>
      <c r="O290" s="469">
        <v>33</v>
      </c>
      <c r="P290" s="459">
        <v>12631058</v>
      </c>
      <c r="Q290" s="678">
        <v>737</v>
      </c>
      <c r="R290" s="459">
        <v>66067517</v>
      </c>
      <c r="S290" s="678">
        <v>6571</v>
      </c>
      <c r="T290" s="927">
        <v>0.13600000000000001</v>
      </c>
      <c r="U290" s="928">
        <f t="shared" si="16"/>
        <v>0.11215948866230406</v>
      </c>
      <c r="V290" s="469">
        <v>737</v>
      </c>
      <c r="W290" s="469">
        <v>0</v>
      </c>
      <c r="X290" s="458">
        <v>144</v>
      </c>
      <c r="Y290" s="680">
        <v>309</v>
      </c>
      <c r="Z290" s="928">
        <v>0.2610062893081761</v>
      </c>
      <c r="AA290" s="935">
        <v>0.89280868385346002</v>
      </c>
      <c r="AB290" s="935">
        <v>0.66522548440862395</v>
      </c>
      <c r="AC290" s="935">
        <f t="shared" si="17"/>
        <v>0.33477451559137605</v>
      </c>
      <c r="AD290" s="459">
        <v>43949796</v>
      </c>
      <c r="AE290" s="929">
        <v>9486663</v>
      </c>
      <c r="AF290" s="459">
        <v>12631058</v>
      </c>
      <c r="AG290" s="930">
        <f t="shared" si="18"/>
        <v>66067517</v>
      </c>
      <c r="AH290" s="931">
        <v>93397.6</v>
      </c>
      <c r="AI290" s="978">
        <v>62350</v>
      </c>
      <c r="AJ290" s="978">
        <v>68978.399999999994</v>
      </c>
      <c r="AK290" s="1198">
        <v>60100</v>
      </c>
      <c r="AL290" s="678">
        <v>2</v>
      </c>
      <c r="AM290" s="934">
        <v>23</v>
      </c>
      <c r="AN290" s="678">
        <v>6</v>
      </c>
      <c r="AO290" s="469">
        <v>1957.5</v>
      </c>
      <c r="AP290" s="680">
        <v>1970</v>
      </c>
      <c r="AQ290" s="678" t="s">
        <v>1732</v>
      </c>
      <c r="AR290" s="935">
        <v>0.622</v>
      </c>
      <c r="AS290" s="935">
        <v>5.5E-2</v>
      </c>
      <c r="AT290" s="927">
        <v>0.19600000000000001</v>
      </c>
      <c r="AU290" s="936">
        <v>0.127</v>
      </c>
      <c r="AV290" s="935">
        <v>7.3999999999999996E-2</v>
      </c>
      <c r="AW290" s="927">
        <v>3.9E-2</v>
      </c>
      <c r="AX290" s="937">
        <v>0.81299999999999994</v>
      </c>
    </row>
    <row r="291" spans="1:50" ht="15.75" thickBot="1" x14ac:dyDescent="0.3">
      <c r="A291" s="964"/>
      <c r="B291" s="1806"/>
      <c r="C291" s="1806" t="s">
        <v>1307</v>
      </c>
      <c r="D291" s="1806" t="s">
        <v>45</v>
      </c>
      <c r="E291" s="966">
        <v>8</v>
      </c>
      <c r="F291" s="967"/>
      <c r="G291" s="964"/>
      <c r="H291" s="968">
        <v>295.18</v>
      </c>
      <c r="I291" s="968">
        <v>117.98</v>
      </c>
      <c r="J291" s="969">
        <v>416.27</v>
      </c>
      <c r="K291" s="478">
        <v>662</v>
      </c>
      <c r="L291" s="695">
        <v>44272796</v>
      </c>
      <c r="M291" s="479">
        <v>54</v>
      </c>
      <c r="N291" s="695">
        <v>11549763</v>
      </c>
      <c r="O291" s="479">
        <v>35</v>
      </c>
      <c r="P291" s="970">
        <v>13556058</v>
      </c>
      <c r="Q291" s="478">
        <v>751</v>
      </c>
      <c r="R291" s="970">
        <v>69378617</v>
      </c>
      <c r="S291" s="478">
        <v>7149</v>
      </c>
      <c r="T291" s="971">
        <v>0.129</v>
      </c>
      <c r="U291" s="972">
        <f t="shared" si="16"/>
        <v>0.10504965729472654</v>
      </c>
      <c r="V291" s="479">
        <v>751</v>
      </c>
      <c r="W291" s="479">
        <v>0</v>
      </c>
      <c r="X291" s="292">
        <v>146</v>
      </c>
      <c r="Y291" s="293">
        <v>310</v>
      </c>
      <c r="Z291" s="972">
        <v>0.25937500000000002</v>
      </c>
      <c r="AA291" s="285">
        <v>0.881491344873502</v>
      </c>
      <c r="AB291" s="285">
        <v>0.63813315852058572</v>
      </c>
      <c r="AC291" s="285">
        <f t="shared" si="17"/>
        <v>0.36186684147941428</v>
      </c>
      <c r="AD291" s="970">
        <v>44272796</v>
      </c>
      <c r="AE291" s="973">
        <v>11549763</v>
      </c>
      <c r="AF291" s="970">
        <v>13556058</v>
      </c>
      <c r="AG291" s="974">
        <f t="shared" si="18"/>
        <v>69378617</v>
      </c>
      <c r="AH291" s="1242">
        <v>96144.7</v>
      </c>
      <c r="AI291" s="1208">
        <v>63050</v>
      </c>
      <c r="AJ291" s="1208">
        <v>84302.399999999994</v>
      </c>
      <c r="AK291" s="1209">
        <v>75800</v>
      </c>
      <c r="AL291" s="478">
        <v>3</v>
      </c>
      <c r="AM291" s="975">
        <v>23</v>
      </c>
      <c r="AN291" s="478">
        <v>6</v>
      </c>
      <c r="AO291" s="479">
        <v>1957.8</v>
      </c>
      <c r="AP291" s="293">
        <v>1970</v>
      </c>
      <c r="AQ291" s="1211"/>
      <c r="AR291" s="285">
        <v>0.621</v>
      </c>
      <c r="AS291" s="285">
        <v>5.3999999999999999E-2</v>
      </c>
      <c r="AT291" s="971">
        <v>0.19800000000000001</v>
      </c>
      <c r="AU291" s="1243">
        <v>0.128</v>
      </c>
      <c r="AV291" s="285">
        <v>7.2999999999999995E-2</v>
      </c>
      <c r="AW291" s="971">
        <v>4.1000000000000002E-2</v>
      </c>
      <c r="AX291" s="976">
        <v>0.81399999999999995</v>
      </c>
    </row>
    <row r="292" spans="1:50" x14ac:dyDescent="0.25">
      <c r="A292" s="921">
        <v>540282</v>
      </c>
      <c r="B292" s="1804" t="s">
        <v>1326</v>
      </c>
      <c r="C292" s="1804" t="s">
        <v>1327</v>
      </c>
      <c r="D292" s="1804" t="s">
        <v>170</v>
      </c>
      <c r="E292" s="923">
        <v>9</v>
      </c>
      <c r="F292" s="1213">
        <v>8820</v>
      </c>
      <c r="G292" s="1214">
        <v>4.37526043217E-2</v>
      </c>
      <c r="H292" s="1215">
        <v>90.24</v>
      </c>
      <c r="I292" s="1215">
        <v>59.24</v>
      </c>
      <c r="J292" s="1216">
        <v>249.2</v>
      </c>
      <c r="K292" s="1217">
        <v>619</v>
      </c>
      <c r="L292" s="1218">
        <v>50593020</v>
      </c>
      <c r="M292" s="1219">
        <v>12</v>
      </c>
      <c r="N292" s="1218">
        <v>1964900</v>
      </c>
      <c r="O292" s="1219">
        <v>5</v>
      </c>
      <c r="P292" s="1220">
        <v>5372920</v>
      </c>
      <c r="Q292" s="1217">
        <v>636</v>
      </c>
      <c r="R292" s="1220">
        <v>57930840</v>
      </c>
      <c r="S292" s="678">
        <v>47044</v>
      </c>
      <c r="T292" s="927">
        <v>1.2999999999999999E-2</v>
      </c>
      <c r="U292" s="1222">
        <f t="shared" si="16"/>
        <v>1.3519258566448431E-2</v>
      </c>
      <c r="V292" s="1219">
        <v>636</v>
      </c>
      <c r="W292" s="1219">
        <v>6</v>
      </c>
      <c r="X292" s="1219">
        <v>88</v>
      </c>
      <c r="Y292" s="1223">
        <v>216</v>
      </c>
      <c r="Z292" s="1183">
        <v>0.3377049180327869</v>
      </c>
      <c r="AA292" s="1184">
        <v>0.97327044025157228</v>
      </c>
      <c r="AB292" s="1229">
        <v>0.87333482476691171</v>
      </c>
      <c r="AC292" s="1229">
        <f t="shared" si="17"/>
        <v>0.12666517523308829</v>
      </c>
      <c r="AD292" s="1220">
        <v>50593020</v>
      </c>
      <c r="AE292" s="1237">
        <v>1964900</v>
      </c>
      <c r="AF292" s="1220">
        <v>5372920</v>
      </c>
      <c r="AG292" s="1244">
        <f t="shared" si="18"/>
        <v>57930840</v>
      </c>
      <c r="AH292" s="1226">
        <v>92363.5</v>
      </c>
      <c r="AI292" s="1245">
        <v>58250</v>
      </c>
      <c r="AJ292" s="1245">
        <v>82954.600000000006</v>
      </c>
      <c r="AK292" s="1246">
        <v>56900</v>
      </c>
      <c r="AL292" s="1217">
        <v>0</v>
      </c>
      <c r="AM292" s="1223">
        <v>2</v>
      </c>
      <c r="AN292" s="1247">
        <v>17</v>
      </c>
      <c r="AO292" s="1219">
        <v>1969.7</v>
      </c>
      <c r="AP292" s="1223">
        <v>1978</v>
      </c>
      <c r="AQ292" s="1217" t="s">
        <v>1743</v>
      </c>
      <c r="AR292" s="1229">
        <v>0.58299999999999996</v>
      </c>
      <c r="AS292" s="1229">
        <v>5.1999999999999998E-2</v>
      </c>
      <c r="AT292" s="1248">
        <v>0.27600000000000002</v>
      </c>
      <c r="AU292" s="935">
        <v>8.8999999999999996E-2</v>
      </c>
      <c r="AV292" s="935">
        <v>8.6999999999999994E-2</v>
      </c>
      <c r="AW292" s="1249">
        <v>0</v>
      </c>
      <c r="AX292" s="1230">
        <v>0.745</v>
      </c>
    </row>
    <row r="293" spans="1:50" x14ac:dyDescent="0.25">
      <c r="A293" s="952">
        <v>540006</v>
      </c>
      <c r="B293" s="1803" t="s">
        <v>1333</v>
      </c>
      <c r="C293" s="1803" t="s">
        <v>1327</v>
      </c>
      <c r="D293" s="1803" t="s">
        <v>107</v>
      </c>
      <c r="E293" s="954">
        <v>9</v>
      </c>
      <c r="F293" s="955">
        <v>128</v>
      </c>
      <c r="G293" s="128">
        <v>3.0054003287199999E-2</v>
      </c>
      <c r="H293" s="956">
        <v>0.49</v>
      </c>
      <c r="I293" s="956">
        <v>0.47</v>
      </c>
      <c r="J293" s="957">
        <v>5.09</v>
      </c>
      <c r="K293" s="121">
        <v>51</v>
      </c>
      <c r="L293" s="127">
        <v>6124055</v>
      </c>
      <c r="M293" s="142">
        <v>21</v>
      </c>
      <c r="N293" s="127">
        <v>55165600</v>
      </c>
      <c r="O293" s="142">
        <v>3</v>
      </c>
      <c r="P293" s="384">
        <v>1034700</v>
      </c>
      <c r="Q293" s="121">
        <v>75</v>
      </c>
      <c r="R293" s="384">
        <v>62324355</v>
      </c>
      <c r="S293" s="121">
        <v>9229</v>
      </c>
      <c r="T293" s="958">
        <v>1.0999999999999999E-2</v>
      </c>
      <c r="U293" s="1121">
        <f t="shared" si="16"/>
        <v>8.1265575902047891E-3</v>
      </c>
      <c r="V293" s="142">
        <v>75</v>
      </c>
      <c r="W293" s="142">
        <v>7</v>
      </c>
      <c r="X293" s="142">
        <v>8</v>
      </c>
      <c r="Y293" s="143">
        <v>21</v>
      </c>
      <c r="Z293" s="959">
        <v>0</v>
      </c>
      <c r="AA293" s="388">
        <v>0.68</v>
      </c>
      <c r="AB293" s="388">
        <v>9.8261024923563187E-2</v>
      </c>
      <c r="AC293" s="149">
        <f t="shared" si="17"/>
        <v>0.90173897507643686</v>
      </c>
      <c r="AD293" s="384">
        <v>6124055</v>
      </c>
      <c r="AE293" s="961">
        <v>55165600</v>
      </c>
      <c r="AF293" s="384">
        <v>1034700</v>
      </c>
      <c r="AG293" s="962">
        <f t="shared" si="18"/>
        <v>62324355</v>
      </c>
      <c r="AH293" s="452">
        <v>830991.4</v>
      </c>
      <c r="AI293" s="134">
        <v>103200</v>
      </c>
      <c r="AJ293" s="134">
        <v>120079.5</v>
      </c>
      <c r="AK293" s="979">
        <v>103200</v>
      </c>
      <c r="AL293" s="121">
        <v>0</v>
      </c>
      <c r="AM293" s="143">
        <v>7</v>
      </c>
      <c r="AN293" s="121">
        <v>2</v>
      </c>
      <c r="AO293" s="142">
        <v>1961.9</v>
      </c>
      <c r="AP293" s="143">
        <v>1970</v>
      </c>
      <c r="AQ293" s="121" t="s">
        <v>1744</v>
      </c>
      <c r="AR293" s="388">
        <v>0.78700000000000003</v>
      </c>
      <c r="AS293" s="388">
        <v>1.2999999999999999E-2</v>
      </c>
      <c r="AT293" s="958">
        <v>0.2</v>
      </c>
      <c r="AU293" s="388">
        <v>0</v>
      </c>
      <c r="AV293" s="388">
        <v>0</v>
      </c>
      <c r="AW293" s="1845">
        <v>0</v>
      </c>
      <c r="AX293" s="391">
        <v>0.64700000000000002</v>
      </c>
    </row>
    <row r="294" spans="1:50" x14ac:dyDescent="0.25">
      <c r="A294" s="938"/>
      <c r="B294" s="1805"/>
      <c r="C294" s="1805" t="s">
        <v>1327</v>
      </c>
      <c r="D294" s="1805" t="s">
        <v>45</v>
      </c>
      <c r="E294" s="940">
        <v>9</v>
      </c>
      <c r="F294" s="941"/>
      <c r="G294" s="938"/>
      <c r="H294" s="942">
        <v>90.72999999999999</v>
      </c>
      <c r="I294" s="942">
        <v>59.71</v>
      </c>
      <c r="J294" s="943">
        <v>254.29</v>
      </c>
      <c r="K294" s="246">
        <v>670</v>
      </c>
      <c r="L294" s="253">
        <v>56717075</v>
      </c>
      <c r="M294" s="229">
        <v>33</v>
      </c>
      <c r="N294" s="253">
        <v>57130500</v>
      </c>
      <c r="O294" s="229">
        <v>8</v>
      </c>
      <c r="P294" s="398">
        <v>6407620</v>
      </c>
      <c r="Q294" s="246">
        <v>711</v>
      </c>
      <c r="R294" s="398">
        <v>120255195</v>
      </c>
      <c r="S294" s="246">
        <v>56451</v>
      </c>
      <c r="T294" s="944">
        <v>1.2999999999999999E-2</v>
      </c>
      <c r="U294" s="945">
        <f t="shared" si="16"/>
        <v>1.2594993888505076E-2</v>
      </c>
      <c r="V294" s="229">
        <v>711</v>
      </c>
      <c r="W294" s="229">
        <v>13</v>
      </c>
      <c r="X294" s="229">
        <v>96</v>
      </c>
      <c r="Y294" s="230">
        <v>237</v>
      </c>
      <c r="Z294" s="948">
        <v>0.31643625192012292</v>
      </c>
      <c r="AA294" s="263">
        <v>0.94233473980309423</v>
      </c>
      <c r="AB294" s="221">
        <v>0.47163929175783215</v>
      </c>
      <c r="AC294" s="221">
        <f t="shared" si="17"/>
        <v>0.52836070824216785</v>
      </c>
      <c r="AD294" s="398">
        <v>56717075</v>
      </c>
      <c r="AE294" s="946">
        <v>57130500</v>
      </c>
      <c r="AF294" s="398">
        <v>6407620</v>
      </c>
      <c r="AG294" s="947">
        <f t="shared" si="18"/>
        <v>120255195</v>
      </c>
      <c r="AH294" s="550">
        <v>170940.9</v>
      </c>
      <c r="AI294" s="551">
        <v>62700</v>
      </c>
      <c r="AJ294" s="551">
        <v>112896.8</v>
      </c>
      <c r="AK294" s="1195">
        <v>95850</v>
      </c>
      <c r="AL294" s="246">
        <v>0</v>
      </c>
      <c r="AM294" s="230">
        <v>9</v>
      </c>
      <c r="AN294" s="224">
        <v>19</v>
      </c>
      <c r="AO294" s="229">
        <v>1968.8</v>
      </c>
      <c r="AP294" s="230">
        <v>1977</v>
      </c>
      <c r="AQ294" s="1188"/>
      <c r="AR294" s="221">
        <v>0.60399999999999998</v>
      </c>
      <c r="AS294" s="221">
        <v>4.8000000000000001E-2</v>
      </c>
      <c r="AT294" s="951">
        <v>0.26800000000000002</v>
      </c>
      <c r="AU294" s="221">
        <v>7.9000000000000001E-2</v>
      </c>
      <c r="AV294" s="221">
        <v>7.8E-2</v>
      </c>
      <c r="AW294" s="1250">
        <v>0</v>
      </c>
      <c r="AX294" s="949">
        <v>0.73699999999999999</v>
      </c>
    </row>
    <row r="295" spans="1:50" x14ac:dyDescent="0.25">
      <c r="A295" s="952">
        <v>540030</v>
      </c>
      <c r="B295" s="1803" t="s">
        <v>1345</v>
      </c>
      <c r="C295" s="1803" t="s">
        <v>1346</v>
      </c>
      <c r="D295" s="1803" t="s">
        <v>107</v>
      </c>
      <c r="E295" s="954">
        <v>9</v>
      </c>
      <c r="F295" s="955">
        <v>1</v>
      </c>
      <c r="G295" s="128">
        <v>3.5971223021600001E-3</v>
      </c>
      <c r="H295" s="956">
        <v>0.3</v>
      </c>
      <c r="I295" s="956">
        <v>0</v>
      </c>
      <c r="J295" s="957">
        <v>0.3</v>
      </c>
      <c r="K295" s="121">
        <v>3</v>
      </c>
      <c r="L295" s="127">
        <v>251200</v>
      </c>
      <c r="M295" s="142">
        <v>0</v>
      </c>
      <c r="N295" s="127">
        <v>0</v>
      </c>
      <c r="O295" s="142">
        <v>1</v>
      </c>
      <c r="P295" s="384">
        <v>4000000</v>
      </c>
      <c r="Q295" s="121">
        <v>4</v>
      </c>
      <c r="R295" s="384">
        <v>4251200</v>
      </c>
      <c r="S295" s="121">
        <v>613</v>
      </c>
      <c r="T295" s="958">
        <v>7.0000000000000001E-3</v>
      </c>
      <c r="U295" s="1121">
        <f t="shared" si="16"/>
        <v>6.5252854812398045E-3</v>
      </c>
      <c r="V295" s="142">
        <v>4</v>
      </c>
      <c r="W295" s="142">
        <v>0</v>
      </c>
      <c r="X295" s="142">
        <v>3</v>
      </c>
      <c r="Y295" s="143">
        <v>0</v>
      </c>
      <c r="Z295" s="959">
        <v>0</v>
      </c>
      <c r="AA295" s="388">
        <v>0.75</v>
      </c>
      <c r="AB295" s="388">
        <v>5.9089198343996986E-2</v>
      </c>
      <c r="AC295" s="149">
        <f t="shared" si="17"/>
        <v>0.94091080165600305</v>
      </c>
      <c r="AD295" s="384">
        <v>251200</v>
      </c>
      <c r="AE295" s="961">
        <v>0</v>
      </c>
      <c r="AF295" s="384">
        <v>4000000</v>
      </c>
      <c r="AG295" s="962">
        <f t="shared" si="18"/>
        <v>4251200</v>
      </c>
      <c r="AH295" s="452">
        <v>1062800</v>
      </c>
      <c r="AI295" s="134">
        <v>94900</v>
      </c>
      <c r="AJ295" s="134">
        <v>83733.3</v>
      </c>
      <c r="AK295" s="979">
        <v>86300</v>
      </c>
      <c r="AL295" s="121">
        <v>0</v>
      </c>
      <c r="AM295" s="143">
        <v>1</v>
      </c>
      <c r="AN295" s="121">
        <v>3</v>
      </c>
      <c r="AO295" s="133">
        <v>1878</v>
      </c>
      <c r="AP295" s="686">
        <v>1870</v>
      </c>
      <c r="AQ295" s="121" t="s">
        <v>1745</v>
      </c>
      <c r="AR295" s="388">
        <v>0.75</v>
      </c>
      <c r="AS295" s="388">
        <v>0.25</v>
      </c>
      <c r="AT295" s="958">
        <v>0</v>
      </c>
      <c r="AU295" s="388">
        <v>0</v>
      </c>
      <c r="AV295" s="388">
        <v>0</v>
      </c>
      <c r="AW295" s="1845">
        <v>0</v>
      </c>
      <c r="AX295" s="391">
        <v>0.66700000000000004</v>
      </c>
    </row>
    <row r="296" spans="1:50" x14ac:dyDescent="0.25">
      <c r="A296" s="952">
        <v>540066</v>
      </c>
      <c r="B296" s="1803" t="s">
        <v>1353</v>
      </c>
      <c r="C296" s="1803" t="s">
        <v>1346</v>
      </c>
      <c r="D296" s="1803" t="s">
        <v>107</v>
      </c>
      <c r="E296" s="954">
        <v>9</v>
      </c>
      <c r="F296" s="955">
        <v>187</v>
      </c>
      <c r="G296" s="128">
        <v>4.9946581196599997E-2</v>
      </c>
      <c r="H296" s="956">
        <v>1.84</v>
      </c>
      <c r="I296" s="956">
        <v>7.0000000000000007E-2</v>
      </c>
      <c r="J296" s="957">
        <v>4.71</v>
      </c>
      <c r="K296" s="121">
        <v>23</v>
      </c>
      <c r="L296" s="127">
        <v>2073200</v>
      </c>
      <c r="M296" s="142">
        <v>4</v>
      </c>
      <c r="N296" s="127">
        <v>7892700</v>
      </c>
      <c r="O296" s="142">
        <v>0</v>
      </c>
      <c r="P296" s="384">
        <v>0</v>
      </c>
      <c r="Q296" s="121">
        <v>27</v>
      </c>
      <c r="R296" s="384">
        <v>9965900</v>
      </c>
      <c r="S296" s="121">
        <v>3023</v>
      </c>
      <c r="T296" s="958">
        <v>7.0000000000000001E-3</v>
      </c>
      <c r="U296" s="1121">
        <f t="shared" si="16"/>
        <v>8.9315249751902078E-3</v>
      </c>
      <c r="V296" s="142">
        <v>27</v>
      </c>
      <c r="W296" s="142">
        <v>5</v>
      </c>
      <c r="X296" s="142">
        <v>1</v>
      </c>
      <c r="Y296" s="143">
        <v>9</v>
      </c>
      <c r="Z296" s="959">
        <v>0</v>
      </c>
      <c r="AA296" s="388">
        <v>0.85185185185185186</v>
      </c>
      <c r="AB296" s="388">
        <v>0.20802938018643574</v>
      </c>
      <c r="AC296" s="149">
        <f t="shared" si="17"/>
        <v>0.79197061981356431</v>
      </c>
      <c r="AD296" s="384">
        <v>2073200</v>
      </c>
      <c r="AE296" s="961">
        <v>7892700</v>
      </c>
      <c r="AF296" s="384">
        <v>0</v>
      </c>
      <c r="AG296" s="962">
        <f t="shared" si="18"/>
        <v>9965900</v>
      </c>
      <c r="AH296" s="452">
        <v>369107.4</v>
      </c>
      <c r="AI296" s="134">
        <v>67500</v>
      </c>
      <c r="AJ296" s="134">
        <v>90139.1</v>
      </c>
      <c r="AK296" s="979">
        <v>55000</v>
      </c>
      <c r="AL296" s="121">
        <v>0</v>
      </c>
      <c r="AM296" s="143">
        <v>1</v>
      </c>
      <c r="AN296" s="453">
        <v>14</v>
      </c>
      <c r="AO296" s="133">
        <v>1938.2</v>
      </c>
      <c r="AP296" s="686">
        <v>1920</v>
      </c>
      <c r="AQ296" s="121" t="s">
        <v>1746</v>
      </c>
      <c r="AR296" s="388">
        <v>0.74099999999999999</v>
      </c>
      <c r="AS296" s="388">
        <v>0</v>
      </c>
      <c r="AT296" s="958">
        <v>0.222</v>
      </c>
      <c r="AU296" s="388">
        <v>3.6999999999999998E-2</v>
      </c>
      <c r="AV296" s="388">
        <v>0</v>
      </c>
      <c r="AW296" s="1845">
        <v>3.6999999999999998E-2</v>
      </c>
      <c r="AX296" s="153">
        <v>0.435</v>
      </c>
    </row>
    <row r="297" spans="1:50" x14ac:dyDescent="0.25">
      <c r="A297" s="952">
        <v>540067</v>
      </c>
      <c r="B297" s="1803" t="s">
        <v>1357</v>
      </c>
      <c r="C297" s="1803" t="s">
        <v>1346</v>
      </c>
      <c r="D297" s="1803" t="s">
        <v>107</v>
      </c>
      <c r="E297" s="954">
        <v>9</v>
      </c>
      <c r="F297" s="955">
        <v>74</v>
      </c>
      <c r="G297" s="128">
        <v>0.185</v>
      </c>
      <c r="H297" s="956">
        <v>3.44</v>
      </c>
      <c r="I297" s="956">
        <v>0.09</v>
      </c>
      <c r="J297" s="957">
        <v>3.53</v>
      </c>
      <c r="K297" s="121">
        <v>6</v>
      </c>
      <c r="L297" s="127">
        <v>721900</v>
      </c>
      <c r="M297" s="142">
        <v>25</v>
      </c>
      <c r="N297" s="127">
        <v>6242699</v>
      </c>
      <c r="O297" s="142">
        <v>0</v>
      </c>
      <c r="P297" s="384">
        <v>0</v>
      </c>
      <c r="Q297" s="121">
        <v>31</v>
      </c>
      <c r="R297" s="384">
        <v>6964599</v>
      </c>
      <c r="S297" s="121">
        <v>272</v>
      </c>
      <c r="T297" s="958">
        <v>0.10299999999999999</v>
      </c>
      <c r="U297" s="1121">
        <f t="shared" si="16"/>
        <v>0.11397058823529412</v>
      </c>
      <c r="V297" s="142">
        <v>31</v>
      </c>
      <c r="W297" s="142">
        <v>0</v>
      </c>
      <c r="X297" s="142">
        <v>30</v>
      </c>
      <c r="Y297" s="143">
        <v>0</v>
      </c>
      <c r="Z297" s="959">
        <v>0</v>
      </c>
      <c r="AA297" s="388">
        <v>0.19354838709677419</v>
      </c>
      <c r="AB297" s="388">
        <v>0.1036527731173037</v>
      </c>
      <c r="AC297" s="149">
        <f t="shared" si="17"/>
        <v>0.8963472268826963</v>
      </c>
      <c r="AD297" s="384">
        <v>721900</v>
      </c>
      <c r="AE297" s="961">
        <v>6242699</v>
      </c>
      <c r="AF297" s="384">
        <v>0</v>
      </c>
      <c r="AG297" s="962">
        <f t="shared" si="18"/>
        <v>6964599</v>
      </c>
      <c r="AH297" s="452">
        <v>224664.5</v>
      </c>
      <c r="AI297" s="134">
        <v>188000</v>
      </c>
      <c r="AJ297" s="134">
        <v>120316.7</v>
      </c>
      <c r="AK297" s="979">
        <v>109600</v>
      </c>
      <c r="AL297" s="121">
        <v>0</v>
      </c>
      <c r="AM297" s="143">
        <v>1</v>
      </c>
      <c r="AN297" s="453">
        <v>29</v>
      </c>
      <c r="AO297" s="133">
        <v>1848.5</v>
      </c>
      <c r="AP297" s="686">
        <v>1830</v>
      </c>
      <c r="AQ297" s="121" t="s">
        <v>1700</v>
      </c>
      <c r="AR297" s="388">
        <v>1</v>
      </c>
      <c r="AS297" s="388">
        <v>0</v>
      </c>
      <c r="AT297" s="958">
        <v>0</v>
      </c>
      <c r="AU297" s="388">
        <v>0</v>
      </c>
      <c r="AV297" s="388">
        <v>0</v>
      </c>
      <c r="AW297" s="1845">
        <v>0</v>
      </c>
      <c r="AX297" s="153">
        <v>0</v>
      </c>
    </row>
    <row r="298" spans="1:50" x14ac:dyDescent="0.25">
      <c r="A298" s="921">
        <v>540065</v>
      </c>
      <c r="B298" s="1804" t="s">
        <v>1364</v>
      </c>
      <c r="C298" s="1804" t="s">
        <v>1346</v>
      </c>
      <c r="D298" s="1804" t="s">
        <v>170</v>
      </c>
      <c r="E298" s="923">
        <v>9</v>
      </c>
      <c r="F298" s="924">
        <v>6538</v>
      </c>
      <c r="G298" s="173">
        <v>5.20048679993E-2</v>
      </c>
      <c r="H298" s="925">
        <v>98.43</v>
      </c>
      <c r="I298" s="925">
        <v>2.59</v>
      </c>
      <c r="J298" s="926">
        <v>142.47999999999999</v>
      </c>
      <c r="K298" s="678">
        <v>505</v>
      </c>
      <c r="L298" s="250">
        <v>60021910</v>
      </c>
      <c r="M298" s="469">
        <v>14</v>
      </c>
      <c r="N298" s="250">
        <v>4888800</v>
      </c>
      <c r="O298" s="469">
        <v>7</v>
      </c>
      <c r="P298" s="459">
        <v>5349370</v>
      </c>
      <c r="Q298" s="678">
        <v>526</v>
      </c>
      <c r="R298" s="459">
        <v>70260080</v>
      </c>
      <c r="S298" s="678">
        <v>19924</v>
      </c>
      <c r="T298" s="927">
        <v>2.4E-2</v>
      </c>
      <c r="U298" s="928">
        <f t="shared" si="16"/>
        <v>2.6400321220638425E-2</v>
      </c>
      <c r="V298" s="469">
        <v>526</v>
      </c>
      <c r="W298" s="469">
        <v>37</v>
      </c>
      <c r="X298" s="469">
        <v>39</v>
      </c>
      <c r="Y298" s="680">
        <v>217</v>
      </c>
      <c r="Z298" s="928">
        <v>0.15461847389558231</v>
      </c>
      <c r="AA298" s="552">
        <v>0.96007604562737647</v>
      </c>
      <c r="AB298" s="935">
        <v>0.8542818340087287</v>
      </c>
      <c r="AC298" s="935">
        <f t="shared" si="17"/>
        <v>0.1457181659912713</v>
      </c>
      <c r="AD298" s="459">
        <v>60021910</v>
      </c>
      <c r="AE298" s="929">
        <v>4888800</v>
      </c>
      <c r="AF298" s="459">
        <v>5349370</v>
      </c>
      <c r="AG298" s="930">
        <f t="shared" si="18"/>
        <v>70260080</v>
      </c>
      <c r="AH298" s="977">
        <v>133574.29999999999</v>
      </c>
      <c r="AI298" s="978">
        <v>93150</v>
      </c>
      <c r="AJ298" s="978">
        <v>118855.3</v>
      </c>
      <c r="AK298" s="1198">
        <v>93800</v>
      </c>
      <c r="AL298" s="678">
        <v>0</v>
      </c>
      <c r="AM298" s="680">
        <v>5</v>
      </c>
      <c r="AN298" s="456">
        <v>26</v>
      </c>
      <c r="AO298" s="469">
        <v>1958.3</v>
      </c>
      <c r="AP298" s="680">
        <v>1973</v>
      </c>
      <c r="AQ298" s="678" t="s">
        <v>1747</v>
      </c>
      <c r="AR298" s="935">
        <v>0.58599999999999997</v>
      </c>
      <c r="AS298" s="935">
        <v>0.03</v>
      </c>
      <c r="AT298" s="950">
        <v>0.33300000000000002</v>
      </c>
      <c r="AU298" s="935">
        <v>5.0999999999999997E-2</v>
      </c>
      <c r="AV298" s="935">
        <v>4.9000000000000002E-2</v>
      </c>
      <c r="AW298" s="1249">
        <v>0</v>
      </c>
      <c r="AX298" s="937">
        <v>0.72899999999999998</v>
      </c>
    </row>
    <row r="299" spans="1:50" x14ac:dyDescent="0.25">
      <c r="A299" s="952">
        <v>540068</v>
      </c>
      <c r="B299" s="1803" t="s">
        <v>1370</v>
      </c>
      <c r="C299" s="1803" t="s">
        <v>1346</v>
      </c>
      <c r="D299" s="1803" t="s">
        <v>107</v>
      </c>
      <c r="E299" s="954">
        <v>9</v>
      </c>
      <c r="F299" s="955">
        <v>178</v>
      </c>
      <c r="G299" s="128">
        <v>3.4329797492799997E-2</v>
      </c>
      <c r="H299" s="956">
        <v>0.18</v>
      </c>
      <c r="I299" s="956">
        <v>0.01</v>
      </c>
      <c r="J299" s="957">
        <v>1.89</v>
      </c>
      <c r="K299" s="121">
        <v>79</v>
      </c>
      <c r="L299" s="127">
        <v>5205670</v>
      </c>
      <c r="M299" s="142">
        <v>0</v>
      </c>
      <c r="N299" s="127">
        <v>0</v>
      </c>
      <c r="O299" s="142">
        <v>1</v>
      </c>
      <c r="P299" s="384">
        <v>99570</v>
      </c>
      <c r="Q299" s="121">
        <v>80</v>
      </c>
      <c r="R299" s="384">
        <v>5305240</v>
      </c>
      <c r="S299" s="121">
        <v>2821</v>
      </c>
      <c r="T299" s="958">
        <v>2.7E-2</v>
      </c>
      <c r="U299" s="1121">
        <f t="shared" si="16"/>
        <v>2.8358738036157391E-2</v>
      </c>
      <c r="V299" s="142">
        <v>80</v>
      </c>
      <c r="W299" s="142">
        <v>3</v>
      </c>
      <c r="X299" s="142">
        <v>0</v>
      </c>
      <c r="Y299" s="143">
        <v>28</v>
      </c>
      <c r="Z299" s="959">
        <v>0.1333333333333333</v>
      </c>
      <c r="AA299" s="392">
        <v>0.98750000000000004</v>
      </c>
      <c r="AB299" s="392">
        <v>0.98123176331325257</v>
      </c>
      <c r="AC299" s="960">
        <f t="shared" si="17"/>
        <v>1.876823668674743E-2</v>
      </c>
      <c r="AD299" s="384">
        <v>5205670</v>
      </c>
      <c r="AE299" s="961">
        <v>0</v>
      </c>
      <c r="AF299" s="384">
        <v>99570</v>
      </c>
      <c r="AG299" s="962">
        <f t="shared" si="18"/>
        <v>5305240</v>
      </c>
      <c r="AH299" s="387">
        <v>66315.5</v>
      </c>
      <c r="AI299" s="134">
        <v>63350</v>
      </c>
      <c r="AJ299" s="134">
        <v>65894.600000000006</v>
      </c>
      <c r="AK299" s="979">
        <v>63000</v>
      </c>
      <c r="AL299" s="121">
        <v>0</v>
      </c>
      <c r="AM299" s="143">
        <v>1</v>
      </c>
      <c r="AN299" s="121">
        <v>0</v>
      </c>
      <c r="AO299" s="142">
        <v>1970.5</v>
      </c>
      <c r="AP299" s="143">
        <v>1977</v>
      </c>
      <c r="AQ299" s="121" t="s">
        <v>1748</v>
      </c>
      <c r="AR299" s="388">
        <v>0.66200000000000003</v>
      </c>
      <c r="AS299" s="388">
        <v>0</v>
      </c>
      <c r="AT299" s="1124">
        <v>0.32500000000000001</v>
      </c>
      <c r="AU299" s="388">
        <v>1.2999999999999999E-2</v>
      </c>
      <c r="AV299" s="388">
        <v>1.2999999999999999E-2</v>
      </c>
      <c r="AW299" s="1845">
        <v>0</v>
      </c>
      <c r="AX299" s="391">
        <v>0.68400000000000005</v>
      </c>
    </row>
    <row r="300" spans="1:50" x14ac:dyDescent="0.25">
      <c r="A300" s="952">
        <v>540069</v>
      </c>
      <c r="B300" s="1803" t="s">
        <v>1374</v>
      </c>
      <c r="C300" s="1803" t="s">
        <v>1346</v>
      </c>
      <c r="D300" s="1803" t="s">
        <v>107</v>
      </c>
      <c r="E300" s="954">
        <v>9</v>
      </c>
      <c r="F300" s="955">
        <v>21</v>
      </c>
      <c r="G300" s="128">
        <v>8.7499999999999994E-2</v>
      </c>
      <c r="H300" s="956">
        <v>0.04</v>
      </c>
      <c r="I300" s="956">
        <v>0.02</v>
      </c>
      <c r="J300" s="957">
        <v>0.77</v>
      </c>
      <c r="K300" s="121">
        <v>38</v>
      </c>
      <c r="L300" s="127">
        <v>7872600</v>
      </c>
      <c r="M300" s="142">
        <v>24</v>
      </c>
      <c r="N300" s="127">
        <v>8974570</v>
      </c>
      <c r="O300" s="142">
        <v>4</v>
      </c>
      <c r="P300" s="384">
        <v>4794220</v>
      </c>
      <c r="Q300" s="121">
        <v>66</v>
      </c>
      <c r="R300" s="384">
        <v>21641390</v>
      </c>
      <c r="S300" s="121">
        <v>728</v>
      </c>
      <c r="T300" s="958">
        <v>0.17899999999999999</v>
      </c>
      <c r="U300" s="1121">
        <f t="shared" si="16"/>
        <v>9.0659340659340656E-2</v>
      </c>
      <c r="V300" s="142">
        <v>66</v>
      </c>
      <c r="W300" s="142">
        <v>0</v>
      </c>
      <c r="X300" s="142">
        <v>1</v>
      </c>
      <c r="Y300" s="143">
        <v>3</v>
      </c>
      <c r="Z300" s="959">
        <v>0</v>
      </c>
      <c r="AA300" s="388">
        <v>0.5757575757575758</v>
      </c>
      <c r="AB300" s="388">
        <v>0.3637751549230433</v>
      </c>
      <c r="AC300" s="960">
        <f t="shared" si="17"/>
        <v>0.63622484507695676</v>
      </c>
      <c r="AD300" s="384">
        <v>7872600</v>
      </c>
      <c r="AE300" s="961">
        <v>8974570</v>
      </c>
      <c r="AF300" s="384">
        <v>4794220</v>
      </c>
      <c r="AG300" s="962">
        <f t="shared" si="18"/>
        <v>21641390</v>
      </c>
      <c r="AH300" s="452">
        <v>327899.8</v>
      </c>
      <c r="AI300" s="134">
        <v>213800</v>
      </c>
      <c r="AJ300" s="134">
        <v>207173.7</v>
      </c>
      <c r="AK300" s="979">
        <v>172600</v>
      </c>
      <c r="AL300" s="121">
        <v>0</v>
      </c>
      <c r="AM300" s="143">
        <v>4</v>
      </c>
      <c r="AN300" s="453">
        <v>51</v>
      </c>
      <c r="AO300" s="133">
        <v>1886.5</v>
      </c>
      <c r="AP300" s="686">
        <v>1900</v>
      </c>
      <c r="AQ300" s="121" t="s">
        <v>1749</v>
      </c>
      <c r="AR300" s="388">
        <v>0.84799999999999998</v>
      </c>
      <c r="AS300" s="388">
        <v>0</v>
      </c>
      <c r="AT300" s="958">
        <v>7.5999999999999998E-2</v>
      </c>
      <c r="AU300" s="388">
        <v>7.5999999999999998E-2</v>
      </c>
      <c r="AV300" s="388">
        <v>0</v>
      </c>
      <c r="AW300" s="1845">
        <v>4.4999999999999998E-2</v>
      </c>
      <c r="AX300" s="391">
        <v>0.84199999999999997</v>
      </c>
    </row>
    <row r="301" spans="1:50" x14ac:dyDescent="0.25">
      <c r="A301" s="938"/>
      <c r="B301" s="1805"/>
      <c r="C301" s="1805" t="s">
        <v>1346</v>
      </c>
      <c r="D301" s="1805" t="s">
        <v>45</v>
      </c>
      <c r="E301" s="940">
        <v>9</v>
      </c>
      <c r="F301" s="941"/>
      <c r="G301" s="938"/>
      <c r="H301" s="942">
        <v>104.23</v>
      </c>
      <c r="I301" s="942">
        <v>2.7799999999999989</v>
      </c>
      <c r="J301" s="943">
        <v>153.68</v>
      </c>
      <c r="K301" s="246">
        <v>654</v>
      </c>
      <c r="L301" s="253">
        <v>76146480</v>
      </c>
      <c r="M301" s="229">
        <v>67</v>
      </c>
      <c r="N301" s="253">
        <v>27998769</v>
      </c>
      <c r="O301" s="229">
        <v>13</v>
      </c>
      <c r="P301" s="398">
        <v>14243160</v>
      </c>
      <c r="Q301" s="246">
        <v>734</v>
      </c>
      <c r="R301" s="398">
        <v>118388409</v>
      </c>
      <c r="S301" s="246">
        <v>27381</v>
      </c>
      <c r="T301" s="944">
        <v>2.7E-2</v>
      </c>
      <c r="U301" s="945">
        <f t="shared" si="16"/>
        <v>2.6806909901026257E-2</v>
      </c>
      <c r="V301" s="229">
        <v>734</v>
      </c>
      <c r="W301" s="229">
        <v>45</v>
      </c>
      <c r="X301" s="229">
        <v>74</v>
      </c>
      <c r="Y301" s="230">
        <v>257</v>
      </c>
      <c r="Z301" s="945">
        <v>0.13636363636363641</v>
      </c>
      <c r="AA301" s="221">
        <v>0.89100817438692093</v>
      </c>
      <c r="AB301" s="221">
        <v>0.64319202059721914</v>
      </c>
      <c r="AC301" s="221">
        <f t="shared" si="17"/>
        <v>0.35680797940278086</v>
      </c>
      <c r="AD301" s="398">
        <v>76146480</v>
      </c>
      <c r="AE301" s="946">
        <v>27998769</v>
      </c>
      <c r="AF301" s="398">
        <v>14243160</v>
      </c>
      <c r="AG301" s="947">
        <f t="shared" si="18"/>
        <v>118388409</v>
      </c>
      <c r="AH301" s="550">
        <v>161292.1</v>
      </c>
      <c r="AI301" s="551">
        <v>97450</v>
      </c>
      <c r="AJ301" s="551">
        <v>129935.6</v>
      </c>
      <c r="AK301" s="1195">
        <v>101200</v>
      </c>
      <c r="AL301" s="246">
        <v>0</v>
      </c>
      <c r="AM301" s="406">
        <v>13</v>
      </c>
      <c r="AN301" s="224">
        <v>123</v>
      </c>
      <c r="AO301" s="229">
        <v>1947.4</v>
      </c>
      <c r="AP301" s="230">
        <v>1969</v>
      </c>
      <c r="AQ301" s="1188"/>
      <c r="AR301" s="221">
        <v>0.64200000000000002</v>
      </c>
      <c r="AS301" s="221">
        <v>2.3E-2</v>
      </c>
      <c r="AT301" s="951">
        <v>0.28899999999999998</v>
      </c>
      <c r="AU301" s="221">
        <v>4.5999999999999999E-2</v>
      </c>
      <c r="AV301" s="221">
        <v>3.6999999999999998E-2</v>
      </c>
      <c r="AW301" s="1250">
        <v>5.0000000000000001E-3</v>
      </c>
      <c r="AX301" s="949">
        <v>0.71299999999999997</v>
      </c>
    </row>
    <row r="302" spans="1:50" x14ac:dyDescent="0.25">
      <c r="A302" s="952">
        <v>540005</v>
      </c>
      <c r="B302" s="1803" t="s">
        <v>1388</v>
      </c>
      <c r="C302" s="1803" t="s">
        <v>1389</v>
      </c>
      <c r="D302" s="1803" t="s">
        <v>107</v>
      </c>
      <c r="E302" s="954">
        <v>9</v>
      </c>
      <c r="F302" s="955">
        <v>20</v>
      </c>
      <c r="G302" s="128">
        <v>9.3023255814000005E-2</v>
      </c>
      <c r="H302" s="956">
        <v>0.02</v>
      </c>
      <c r="I302" s="956">
        <v>0.02</v>
      </c>
      <c r="J302" s="957">
        <v>1.4</v>
      </c>
      <c r="K302" s="121">
        <v>64</v>
      </c>
      <c r="L302" s="127">
        <v>7225600</v>
      </c>
      <c r="M302" s="142">
        <v>52</v>
      </c>
      <c r="N302" s="127">
        <v>11499100</v>
      </c>
      <c r="O302" s="142">
        <v>13</v>
      </c>
      <c r="P302" s="384">
        <v>16499200</v>
      </c>
      <c r="Q302" s="121">
        <v>129</v>
      </c>
      <c r="R302" s="384">
        <v>35223900</v>
      </c>
      <c r="S302" s="121">
        <v>553</v>
      </c>
      <c r="T302" s="958">
        <v>0.29299999999999998</v>
      </c>
      <c r="U302" s="1121">
        <f t="shared" si="16"/>
        <v>0.23327305605786619</v>
      </c>
      <c r="V302" s="142">
        <v>129</v>
      </c>
      <c r="W302" s="142">
        <v>56</v>
      </c>
      <c r="X302" s="142">
        <v>16</v>
      </c>
      <c r="Y302" s="143">
        <v>23</v>
      </c>
      <c r="Z302" s="959">
        <v>5.4545454545454543E-2</v>
      </c>
      <c r="AA302" s="388">
        <v>0.49612403100775188</v>
      </c>
      <c r="AB302" s="388">
        <v>0.20513344632479649</v>
      </c>
      <c r="AC302" s="149">
        <f t="shared" si="17"/>
        <v>0.79486655367520354</v>
      </c>
      <c r="AD302" s="384">
        <v>7225600</v>
      </c>
      <c r="AE302" s="961">
        <v>11499100</v>
      </c>
      <c r="AF302" s="384">
        <v>16499200</v>
      </c>
      <c r="AG302" s="962">
        <f t="shared" si="18"/>
        <v>35223900</v>
      </c>
      <c r="AH302" s="452">
        <v>272813.09999999998</v>
      </c>
      <c r="AI302" s="134">
        <v>111850</v>
      </c>
      <c r="AJ302" s="134">
        <v>112900</v>
      </c>
      <c r="AK302" s="979">
        <v>92200</v>
      </c>
      <c r="AL302" s="121">
        <v>2</v>
      </c>
      <c r="AM302" s="143">
        <v>8</v>
      </c>
      <c r="AN302" s="453">
        <v>47</v>
      </c>
      <c r="AO302" s="142">
        <v>1941.7</v>
      </c>
      <c r="AP302" s="143">
        <v>1940</v>
      </c>
      <c r="AQ302" s="121" t="s">
        <v>1665</v>
      </c>
      <c r="AR302" s="388">
        <v>0.86899999999999999</v>
      </c>
      <c r="AS302" s="388">
        <v>8.0000000000000002E-3</v>
      </c>
      <c r="AT302" s="958">
        <v>0.123</v>
      </c>
      <c r="AU302" s="388">
        <v>0</v>
      </c>
      <c r="AV302" s="388">
        <v>0</v>
      </c>
      <c r="AW302" s="1845">
        <v>0</v>
      </c>
      <c r="AX302" s="153">
        <v>0.46899999999999997</v>
      </c>
    </row>
    <row r="303" spans="1:50" x14ac:dyDescent="0.25">
      <c r="A303" s="921">
        <v>540144</v>
      </c>
      <c r="B303" s="1804" t="s">
        <v>1396</v>
      </c>
      <c r="C303" s="1804" t="s">
        <v>1389</v>
      </c>
      <c r="D303" s="1804" t="s">
        <v>170</v>
      </c>
      <c r="E303" s="923">
        <v>9</v>
      </c>
      <c r="F303" s="924">
        <v>7210</v>
      </c>
      <c r="G303" s="173">
        <v>4.9186478834799999E-2</v>
      </c>
      <c r="H303" s="925">
        <v>121.44</v>
      </c>
      <c r="I303" s="925">
        <v>17.87</v>
      </c>
      <c r="J303" s="926">
        <v>222.93</v>
      </c>
      <c r="K303" s="678">
        <v>439</v>
      </c>
      <c r="L303" s="250">
        <v>35346698</v>
      </c>
      <c r="M303" s="469">
        <v>38</v>
      </c>
      <c r="N303" s="250">
        <v>14528000</v>
      </c>
      <c r="O303" s="469">
        <v>7</v>
      </c>
      <c r="P303" s="459">
        <v>23386010</v>
      </c>
      <c r="Q303" s="678">
        <v>484</v>
      </c>
      <c r="R303" s="459">
        <v>73260708</v>
      </c>
      <c r="S303" s="678">
        <v>11258</v>
      </c>
      <c r="T303" s="927">
        <v>7.1999999999999995E-2</v>
      </c>
      <c r="U303" s="928">
        <f t="shared" si="16"/>
        <v>4.2991650381950616E-2</v>
      </c>
      <c r="V303" s="469">
        <v>484</v>
      </c>
      <c r="W303" s="458">
        <v>102</v>
      </c>
      <c r="X303" s="469">
        <v>38</v>
      </c>
      <c r="Y303" s="680">
        <v>135</v>
      </c>
      <c r="Z303" s="928">
        <v>0.15242494226327941</v>
      </c>
      <c r="AA303" s="552">
        <v>0.90702479338842978</v>
      </c>
      <c r="AB303" s="935">
        <v>0.48247824741196876</v>
      </c>
      <c r="AC303" s="935">
        <f t="shared" si="17"/>
        <v>0.51752175258803124</v>
      </c>
      <c r="AD303" s="459">
        <v>35346698</v>
      </c>
      <c r="AE303" s="929">
        <v>14528000</v>
      </c>
      <c r="AF303" s="459">
        <v>23386010</v>
      </c>
      <c r="AG303" s="930">
        <f t="shared" si="18"/>
        <v>73260708</v>
      </c>
      <c r="AH303" s="977">
        <v>151733</v>
      </c>
      <c r="AI303" s="978">
        <v>69800</v>
      </c>
      <c r="AJ303" s="978">
        <v>81082.899999999994</v>
      </c>
      <c r="AK303" s="1198">
        <v>65300</v>
      </c>
      <c r="AL303" s="678">
        <v>4</v>
      </c>
      <c r="AM303" s="680">
        <v>3</v>
      </c>
      <c r="AN303" s="678">
        <v>0</v>
      </c>
      <c r="AO303" s="469">
        <v>1971.1</v>
      </c>
      <c r="AP303" s="680">
        <v>1975.5</v>
      </c>
      <c r="AQ303" s="678" t="s">
        <v>1732</v>
      </c>
      <c r="AR303" s="935">
        <v>0.64700000000000002</v>
      </c>
      <c r="AS303" s="935">
        <v>2.9000000000000001E-2</v>
      </c>
      <c r="AT303" s="950">
        <v>0.30299999999999999</v>
      </c>
      <c r="AU303" s="935">
        <v>2.1000000000000001E-2</v>
      </c>
      <c r="AV303" s="935">
        <v>1.6E-2</v>
      </c>
      <c r="AW303" s="1249">
        <v>0</v>
      </c>
      <c r="AX303" s="937">
        <v>0.72899999999999998</v>
      </c>
    </row>
    <row r="304" spans="1:50" x14ac:dyDescent="0.25">
      <c r="A304" s="952">
        <v>540252</v>
      </c>
      <c r="B304" s="1803" t="s">
        <v>1402</v>
      </c>
      <c r="C304" s="1803" t="s">
        <v>1389</v>
      </c>
      <c r="D304" s="1803" t="s">
        <v>107</v>
      </c>
      <c r="E304" s="954">
        <v>9</v>
      </c>
      <c r="F304" s="955">
        <v>119</v>
      </c>
      <c r="G304" s="149">
        <v>0.35</v>
      </c>
      <c r="H304" s="956">
        <v>0.67</v>
      </c>
      <c r="I304" s="956">
        <v>0</v>
      </c>
      <c r="J304" s="957">
        <v>1.98</v>
      </c>
      <c r="K304" s="121">
        <v>16</v>
      </c>
      <c r="L304" s="127">
        <v>1133100</v>
      </c>
      <c r="M304" s="142">
        <v>13</v>
      </c>
      <c r="N304" s="127">
        <v>1507300</v>
      </c>
      <c r="O304" s="142">
        <v>1</v>
      </c>
      <c r="P304" s="384">
        <v>130000</v>
      </c>
      <c r="Q304" s="121">
        <v>30</v>
      </c>
      <c r="R304" s="384">
        <v>2770400</v>
      </c>
      <c r="S304" s="121">
        <v>327</v>
      </c>
      <c r="T304" s="958">
        <v>0.13100000000000001</v>
      </c>
      <c r="U304" s="1121">
        <f t="shared" si="16"/>
        <v>9.1743119266055051E-2</v>
      </c>
      <c r="V304" s="142">
        <v>30</v>
      </c>
      <c r="W304" s="142">
        <v>0</v>
      </c>
      <c r="X304" s="142">
        <v>0</v>
      </c>
      <c r="Y304" s="143">
        <v>17</v>
      </c>
      <c r="Z304" s="959">
        <v>0</v>
      </c>
      <c r="AA304" s="388">
        <v>0.53333333333333333</v>
      </c>
      <c r="AB304" s="388">
        <v>0.40900231013572053</v>
      </c>
      <c r="AC304" s="960">
        <f t="shared" si="17"/>
        <v>0.59099768986427947</v>
      </c>
      <c r="AD304" s="384">
        <v>1133100</v>
      </c>
      <c r="AE304" s="961">
        <v>1507300</v>
      </c>
      <c r="AF304" s="384">
        <v>130000</v>
      </c>
      <c r="AG304" s="962">
        <f t="shared" si="18"/>
        <v>2770400</v>
      </c>
      <c r="AH304" s="387">
        <v>92346.7</v>
      </c>
      <c r="AI304" s="134">
        <v>65550</v>
      </c>
      <c r="AJ304" s="134">
        <v>70818.8</v>
      </c>
      <c r="AK304" s="979">
        <v>65550</v>
      </c>
      <c r="AL304" s="121">
        <v>0</v>
      </c>
      <c r="AM304" s="143">
        <v>1</v>
      </c>
      <c r="AN304" s="121">
        <v>0</v>
      </c>
      <c r="AO304" s="142">
        <v>1946.9</v>
      </c>
      <c r="AP304" s="143">
        <v>1941</v>
      </c>
      <c r="AQ304" s="121" t="s">
        <v>1750</v>
      </c>
      <c r="AR304" s="388">
        <v>0.9</v>
      </c>
      <c r="AS304" s="388">
        <v>0</v>
      </c>
      <c r="AT304" s="958">
        <v>0.1</v>
      </c>
      <c r="AU304" s="388">
        <v>0</v>
      </c>
      <c r="AV304" s="388">
        <v>0</v>
      </c>
      <c r="AW304" s="1845">
        <v>0</v>
      </c>
      <c r="AX304" s="391">
        <v>0.625</v>
      </c>
    </row>
    <row r="305" spans="1:50" ht="15.75" thickBot="1" x14ac:dyDescent="0.3">
      <c r="A305" s="964"/>
      <c r="B305" s="1806"/>
      <c r="C305" s="1806" t="s">
        <v>1389</v>
      </c>
      <c r="D305" s="1806" t="s">
        <v>45</v>
      </c>
      <c r="E305" s="966">
        <v>9</v>
      </c>
      <c r="F305" s="967"/>
      <c r="G305" s="964"/>
      <c r="H305" s="968">
        <v>122.13</v>
      </c>
      <c r="I305" s="968">
        <v>17.89</v>
      </c>
      <c r="J305" s="969">
        <v>226.31</v>
      </c>
      <c r="K305" s="478">
        <v>519</v>
      </c>
      <c r="L305" s="695">
        <v>43705398</v>
      </c>
      <c r="M305" s="479">
        <v>103</v>
      </c>
      <c r="N305" s="695">
        <v>27534400</v>
      </c>
      <c r="O305" s="479">
        <v>21</v>
      </c>
      <c r="P305" s="970">
        <v>40015210</v>
      </c>
      <c r="Q305" s="478">
        <v>643</v>
      </c>
      <c r="R305" s="970">
        <v>111255008</v>
      </c>
      <c r="S305" s="246">
        <v>12138</v>
      </c>
      <c r="T305" s="944">
        <v>8.4000000000000005E-2</v>
      </c>
      <c r="U305" s="972">
        <f t="shared" si="16"/>
        <v>5.2974130828802111E-2</v>
      </c>
      <c r="V305" s="479">
        <v>643</v>
      </c>
      <c r="W305" s="292">
        <v>158</v>
      </c>
      <c r="X305" s="479">
        <v>54</v>
      </c>
      <c r="Y305" s="293">
        <v>175</v>
      </c>
      <c r="Z305" s="972">
        <v>0.13800000000000001</v>
      </c>
      <c r="AA305" s="285">
        <v>0.80715396578538101</v>
      </c>
      <c r="AB305" s="285">
        <v>0.39283982614068036</v>
      </c>
      <c r="AC305" s="285">
        <f t="shared" si="17"/>
        <v>0.60716017385931964</v>
      </c>
      <c r="AD305" s="970">
        <v>43705398</v>
      </c>
      <c r="AE305" s="973">
        <v>27534400</v>
      </c>
      <c r="AF305" s="970">
        <v>40015210</v>
      </c>
      <c r="AG305" s="974">
        <f t="shared" si="18"/>
        <v>111255008</v>
      </c>
      <c r="AH305" s="1207">
        <v>173374.6</v>
      </c>
      <c r="AI305" s="1208">
        <v>78500</v>
      </c>
      <c r="AJ305" s="1208">
        <v>93488.2</v>
      </c>
      <c r="AK305" s="1209">
        <v>80400</v>
      </c>
      <c r="AL305" s="288">
        <v>6</v>
      </c>
      <c r="AM305" s="975">
        <v>12</v>
      </c>
      <c r="AN305" s="288">
        <v>47</v>
      </c>
      <c r="AO305" s="479">
        <v>1963.8</v>
      </c>
      <c r="AP305" s="293">
        <v>1968</v>
      </c>
      <c r="AQ305" s="1211"/>
      <c r="AR305" s="285">
        <v>0.70399999999999996</v>
      </c>
      <c r="AS305" s="285">
        <v>2.3E-2</v>
      </c>
      <c r="AT305" s="986">
        <v>0.25700000000000001</v>
      </c>
      <c r="AU305" s="221">
        <v>1.6E-2</v>
      </c>
      <c r="AV305" s="221">
        <v>1.2E-2</v>
      </c>
      <c r="AW305" s="1250">
        <v>0</v>
      </c>
      <c r="AX305" s="976">
        <v>0.69399999999999995</v>
      </c>
    </row>
    <row r="306" spans="1:50" x14ac:dyDescent="0.25">
      <c r="A306" s="1832">
        <v>540108</v>
      </c>
      <c r="B306" s="1846" t="s">
        <v>1412</v>
      </c>
      <c r="C306" s="1846" t="s">
        <v>1413</v>
      </c>
      <c r="D306" s="1846" t="s">
        <v>107</v>
      </c>
      <c r="E306" s="1847">
        <v>10</v>
      </c>
      <c r="F306" s="1832">
        <v>189</v>
      </c>
      <c r="G306" s="712">
        <v>0.17</v>
      </c>
      <c r="H306" s="1848">
        <v>0.23</v>
      </c>
      <c r="I306" s="1848">
        <v>0.04</v>
      </c>
      <c r="J306" s="1849">
        <v>3.8</v>
      </c>
      <c r="K306" s="1832">
        <v>266</v>
      </c>
      <c r="L306" s="1850">
        <v>9832150</v>
      </c>
      <c r="M306" s="1821">
        <v>45</v>
      </c>
      <c r="N306" s="1850">
        <v>16170578</v>
      </c>
      <c r="O306" s="1821">
        <v>9</v>
      </c>
      <c r="P306" s="1825">
        <v>1064300</v>
      </c>
      <c r="Q306" s="1832">
        <v>320</v>
      </c>
      <c r="R306" s="1825">
        <v>27067028</v>
      </c>
      <c r="S306" s="1832">
        <v>783</v>
      </c>
      <c r="T306" s="1834">
        <v>0.434</v>
      </c>
      <c r="U306" s="1844">
        <f t="shared" si="16"/>
        <v>0.40868454661558112</v>
      </c>
      <c r="V306" s="1821">
        <v>320</v>
      </c>
      <c r="W306" s="1821">
        <v>0</v>
      </c>
      <c r="X306" s="1821">
        <v>0</v>
      </c>
      <c r="Y306" s="1822">
        <v>3</v>
      </c>
      <c r="Z306" s="1823">
        <v>8.0000000000000002E-3</v>
      </c>
      <c r="AA306" s="712">
        <v>0.83099999999999996</v>
      </c>
      <c r="AB306" s="712">
        <v>0.36299999999999999</v>
      </c>
      <c r="AC306" s="712">
        <f t="shared" si="17"/>
        <v>0.63700000000000001</v>
      </c>
      <c r="AD306" s="1825">
        <v>9832150</v>
      </c>
      <c r="AE306" s="1851">
        <v>16170578</v>
      </c>
      <c r="AF306" s="1825">
        <v>1064300</v>
      </c>
      <c r="AG306" s="1852">
        <f t="shared" ref="AG306:AG347" si="19">SUM(AD306:AF306)</f>
        <v>27067028</v>
      </c>
      <c r="AH306" s="1853">
        <v>84584.5</v>
      </c>
      <c r="AI306" s="1854">
        <v>37800</v>
      </c>
      <c r="AJ306" s="1854">
        <v>36963</v>
      </c>
      <c r="AK306" s="1855">
        <v>34500</v>
      </c>
      <c r="AL306" s="1832">
        <v>2</v>
      </c>
      <c r="AM306" s="1822">
        <v>2</v>
      </c>
      <c r="AN306" s="1856">
        <v>0</v>
      </c>
      <c r="AO306" s="1799">
        <v>1919.7</v>
      </c>
      <c r="AP306" s="1857">
        <v>1900</v>
      </c>
      <c r="AQ306" s="1832" t="s">
        <v>1751</v>
      </c>
      <c r="AR306" s="633">
        <v>0.89100000000000001</v>
      </c>
      <c r="AS306" s="633">
        <v>0</v>
      </c>
      <c r="AT306" s="1858">
        <v>0.106</v>
      </c>
      <c r="AU306" s="1844">
        <v>3.0000000000000001E-3</v>
      </c>
      <c r="AV306" s="633">
        <v>0</v>
      </c>
      <c r="AW306" s="1834">
        <v>0</v>
      </c>
      <c r="AX306" s="1859">
        <v>0.68</v>
      </c>
    </row>
    <row r="307" spans="1:50" x14ac:dyDescent="0.25">
      <c r="A307" s="1061">
        <v>540287</v>
      </c>
      <c r="B307" s="1803" t="s">
        <v>1415</v>
      </c>
      <c r="C307" s="1803" t="s">
        <v>1413</v>
      </c>
      <c r="D307" s="1803" t="s">
        <v>107</v>
      </c>
      <c r="E307" s="954">
        <v>10</v>
      </c>
      <c r="F307" s="1061">
        <v>26</v>
      </c>
      <c r="G307" s="960">
        <v>0.05</v>
      </c>
      <c r="H307" s="1118">
        <v>0.04</v>
      </c>
      <c r="I307" s="1118">
        <v>0.01</v>
      </c>
      <c r="J307" s="1255">
        <v>2.16</v>
      </c>
      <c r="K307" s="1061">
        <v>52</v>
      </c>
      <c r="L307" s="1066">
        <v>2956200</v>
      </c>
      <c r="M307" s="952">
        <v>16</v>
      </c>
      <c r="N307" s="1066">
        <v>1662335</v>
      </c>
      <c r="O307" s="952">
        <v>8</v>
      </c>
      <c r="P307" s="1069">
        <v>8316358</v>
      </c>
      <c r="Q307" s="1061">
        <v>76</v>
      </c>
      <c r="R307" s="1069">
        <v>12934893</v>
      </c>
      <c r="S307" s="1061">
        <v>590</v>
      </c>
      <c r="T307" s="1129">
        <v>0.105</v>
      </c>
      <c r="U307" s="1121">
        <f t="shared" si="16"/>
        <v>0.12881355932203389</v>
      </c>
      <c r="V307" s="952">
        <v>76</v>
      </c>
      <c r="W307" s="952">
        <v>20</v>
      </c>
      <c r="X307" s="952">
        <v>4</v>
      </c>
      <c r="Y307" s="1063">
        <v>30</v>
      </c>
      <c r="Z307" s="1068">
        <v>4.1000000000000002E-2</v>
      </c>
      <c r="AA307" s="960">
        <v>0.68400000000000005</v>
      </c>
      <c r="AB307" s="960">
        <v>0.22900000000000001</v>
      </c>
      <c r="AC307" s="149">
        <f t="shared" si="17"/>
        <v>0.77100000000000002</v>
      </c>
      <c r="AD307" s="1069">
        <v>2956200</v>
      </c>
      <c r="AE307" s="1080">
        <v>1662335</v>
      </c>
      <c r="AF307" s="1069">
        <v>8316358</v>
      </c>
      <c r="AG307" s="1122">
        <f t="shared" si="19"/>
        <v>12934893</v>
      </c>
      <c r="AH307" s="452">
        <v>170196</v>
      </c>
      <c r="AI307" s="134">
        <v>41500</v>
      </c>
      <c r="AJ307" s="1127">
        <v>38623.5</v>
      </c>
      <c r="AK307" s="1128">
        <v>37600</v>
      </c>
      <c r="AL307" s="1061">
        <v>3</v>
      </c>
      <c r="AM307" s="1063">
        <v>6</v>
      </c>
      <c r="AN307" s="1065">
        <v>2</v>
      </c>
      <c r="AO307" s="133">
        <v>1937.1</v>
      </c>
      <c r="AP307" s="1074">
        <v>1925</v>
      </c>
      <c r="AQ307" s="1061" t="s">
        <v>1731</v>
      </c>
      <c r="AR307" s="639">
        <v>0.93400000000000005</v>
      </c>
      <c r="AS307" s="639">
        <v>0</v>
      </c>
      <c r="AT307" s="1067">
        <v>2.5999999999999999E-2</v>
      </c>
      <c r="AU307" s="1121">
        <v>3.9E-2</v>
      </c>
      <c r="AV307" s="639">
        <v>0</v>
      </c>
      <c r="AW307" s="1129">
        <v>1.2999999999999999E-2</v>
      </c>
      <c r="AX307" s="1126">
        <v>0.77</v>
      </c>
    </row>
    <row r="308" spans="1:50" x14ac:dyDescent="0.25">
      <c r="A308" s="1061">
        <v>540109</v>
      </c>
      <c r="B308" s="1803" t="s">
        <v>1417</v>
      </c>
      <c r="C308" s="1803" t="s">
        <v>1413</v>
      </c>
      <c r="D308" s="1803" t="s">
        <v>107</v>
      </c>
      <c r="E308" s="954">
        <v>10</v>
      </c>
      <c r="F308" s="1061">
        <v>108</v>
      </c>
      <c r="G308" s="960">
        <v>0.15</v>
      </c>
      <c r="H308" s="1118">
        <v>0</v>
      </c>
      <c r="I308" s="1118">
        <v>0</v>
      </c>
      <c r="J308" s="1255">
        <v>2.66</v>
      </c>
      <c r="K308" s="1061">
        <v>33</v>
      </c>
      <c r="L308" s="1066">
        <v>2203700</v>
      </c>
      <c r="M308" s="952">
        <v>5</v>
      </c>
      <c r="N308" s="1066">
        <v>8511500</v>
      </c>
      <c r="O308" s="952">
        <v>2</v>
      </c>
      <c r="P308" s="1069">
        <v>41929542</v>
      </c>
      <c r="Q308" s="1061">
        <v>40</v>
      </c>
      <c r="R308" s="1069">
        <v>52644742</v>
      </c>
      <c r="S308" s="1061">
        <v>734</v>
      </c>
      <c r="T308" s="1129">
        <v>0.06</v>
      </c>
      <c r="U308" s="1121">
        <f t="shared" si="16"/>
        <v>5.4495912806539509E-2</v>
      </c>
      <c r="V308" s="952">
        <v>40</v>
      </c>
      <c r="W308" s="952">
        <v>9</v>
      </c>
      <c r="X308" s="952">
        <v>7</v>
      </c>
      <c r="Y308" s="1063">
        <v>3</v>
      </c>
      <c r="Z308" s="1068">
        <v>0</v>
      </c>
      <c r="AA308" s="960">
        <v>0.82499999999999996</v>
      </c>
      <c r="AB308" s="960">
        <v>4.2000000000000003E-2</v>
      </c>
      <c r="AC308" s="149">
        <f t="shared" si="17"/>
        <v>0.95799999999999996</v>
      </c>
      <c r="AD308" s="1069">
        <v>2203700</v>
      </c>
      <c r="AE308" s="1080">
        <v>8511500</v>
      </c>
      <c r="AF308" s="1069">
        <v>41929542</v>
      </c>
      <c r="AG308" s="1122">
        <f t="shared" si="19"/>
        <v>52644742</v>
      </c>
      <c r="AH308" s="452">
        <v>1316118.6000000001</v>
      </c>
      <c r="AI308" s="134">
        <v>68250</v>
      </c>
      <c r="AJ308" s="134">
        <v>66778.8</v>
      </c>
      <c r="AK308" s="979">
        <v>63100</v>
      </c>
      <c r="AL308" s="1061">
        <v>1</v>
      </c>
      <c r="AM308" s="1063">
        <v>1</v>
      </c>
      <c r="AN308" s="1065">
        <v>0</v>
      </c>
      <c r="AO308" s="952">
        <v>1955.1</v>
      </c>
      <c r="AP308" s="954">
        <v>1955</v>
      </c>
      <c r="AQ308" s="1061" t="s">
        <v>1752</v>
      </c>
      <c r="AR308" s="639">
        <v>0.77500000000000002</v>
      </c>
      <c r="AS308" s="639">
        <v>0</v>
      </c>
      <c r="AT308" s="1067">
        <v>0.22500000000000001</v>
      </c>
      <c r="AU308" s="1121">
        <v>0</v>
      </c>
      <c r="AV308" s="639">
        <v>0</v>
      </c>
      <c r="AW308" s="1129">
        <v>0</v>
      </c>
      <c r="AX308" s="1126">
        <v>0.82</v>
      </c>
    </row>
    <row r="309" spans="1:50" x14ac:dyDescent="0.25">
      <c r="A309" s="1037">
        <v>540107</v>
      </c>
      <c r="B309" s="1804" t="s">
        <v>1419</v>
      </c>
      <c r="C309" s="1804" t="s">
        <v>1413</v>
      </c>
      <c r="D309" s="1804" t="s">
        <v>170</v>
      </c>
      <c r="E309" s="923">
        <v>10</v>
      </c>
      <c r="F309" s="1040">
        <v>4878</v>
      </c>
      <c r="G309" s="715">
        <v>0.03</v>
      </c>
      <c r="H309" s="1106">
        <v>89.87</v>
      </c>
      <c r="I309" s="1106">
        <v>0.64</v>
      </c>
      <c r="J309" s="1253">
        <v>147.76</v>
      </c>
      <c r="K309" s="1037">
        <v>595</v>
      </c>
      <c r="L309" s="1043">
        <v>35324588</v>
      </c>
      <c r="M309" s="921">
        <v>39</v>
      </c>
      <c r="N309" s="1043">
        <v>34456386</v>
      </c>
      <c r="O309" s="921">
        <v>10</v>
      </c>
      <c r="P309" s="1044">
        <v>3423539</v>
      </c>
      <c r="Q309" s="1037">
        <v>644</v>
      </c>
      <c r="R309" s="1044">
        <v>73204513</v>
      </c>
      <c r="S309" s="1037">
        <v>9448</v>
      </c>
      <c r="T309" s="1055">
        <v>6.9000000000000006E-2</v>
      </c>
      <c r="U309" s="1060">
        <f t="shared" si="16"/>
        <v>6.8162574089754444E-2</v>
      </c>
      <c r="V309" s="921">
        <v>644</v>
      </c>
      <c r="W309" s="1041">
        <v>19</v>
      </c>
      <c r="X309" s="1041">
        <v>35</v>
      </c>
      <c r="Y309" s="1039">
        <v>160</v>
      </c>
      <c r="Z309" s="1190">
        <v>0.30299999999999999</v>
      </c>
      <c r="AA309" s="257">
        <v>0.92400000000000004</v>
      </c>
      <c r="AB309" s="1050">
        <v>0.48299999999999998</v>
      </c>
      <c r="AC309" s="1050">
        <f t="shared" si="17"/>
        <v>0.51700000000000002</v>
      </c>
      <c r="AD309" s="1044">
        <v>35324588</v>
      </c>
      <c r="AE309" s="1051">
        <v>34456386</v>
      </c>
      <c r="AF309" s="1044">
        <v>3423539</v>
      </c>
      <c r="AG309" s="1112">
        <f t="shared" si="19"/>
        <v>73204513</v>
      </c>
      <c r="AH309" s="977">
        <v>113671.6</v>
      </c>
      <c r="AI309" s="978">
        <v>49250</v>
      </c>
      <c r="AJ309" s="1113">
        <v>59369.1</v>
      </c>
      <c r="AK309" s="1114">
        <v>44700</v>
      </c>
      <c r="AL309" s="1053">
        <v>0</v>
      </c>
      <c r="AM309" s="1039">
        <v>7</v>
      </c>
      <c r="AN309" s="1054">
        <v>0</v>
      </c>
      <c r="AO309" s="921">
        <v>1960.1</v>
      </c>
      <c r="AP309" s="923">
        <v>1965</v>
      </c>
      <c r="AQ309" s="1037" t="s">
        <v>1753</v>
      </c>
      <c r="AR309" s="439">
        <v>0.64400000000000002</v>
      </c>
      <c r="AS309" s="439">
        <v>2.5000000000000001E-2</v>
      </c>
      <c r="AT309" s="1193">
        <v>0.29699999999999999</v>
      </c>
      <c r="AU309" s="1060">
        <v>3.4000000000000002E-2</v>
      </c>
      <c r="AV309" s="439">
        <v>2.5999999999999999E-2</v>
      </c>
      <c r="AW309" s="1055">
        <v>0</v>
      </c>
      <c r="AX309" s="1254">
        <v>0.61</v>
      </c>
    </row>
    <row r="310" spans="1:50" x14ac:dyDescent="0.25">
      <c r="A310" s="1061">
        <v>540110</v>
      </c>
      <c r="B310" s="1803" t="s">
        <v>1421</v>
      </c>
      <c r="C310" s="1803" t="s">
        <v>1413</v>
      </c>
      <c r="D310" s="1803" t="s">
        <v>107</v>
      </c>
      <c r="E310" s="954">
        <v>10</v>
      </c>
      <c r="F310" s="1061">
        <v>106</v>
      </c>
      <c r="G310" s="149">
        <v>0.21</v>
      </c>
      <c r="H310" s="1118">
        <v>0.28999999999999998</v>
      </c>
      <c r="I310" s="1118">
        <v>7.0000000000000007E-2</v>
      </c>
      <c r="J310" s="1255">
        <v>2.76</v>
      </c>
      <c r="K310" s="1061">
        <v>125</v>
      </c>
      <c r="L310" s="1066">
        <v>6070260</v>
      </c>
      <c r="M310" s="952">
        <v>14</v>
      </c>
      <c r="N310" s="1066">
        <v>2656700</v>
      </c>
      <c r="O310" s="952">
        <v>5</v>
      </c>
      <c r="P310" s="1069">
        <v>1064100</v>
      </c>
      <c r="Q310" s="1061">
        <v>144</v>
      </c>
      <c r="R310" s="1069">
        <v>9791060</v>
      </c>
      <c r="S310" s="1061">
        <v>977</v>
      </c>
      <c r="T310" s="1129">
        <v>0.13700000000000001</v>
      </c>
      <c r="U310" s="1121">
        <f t="shared" si="16"/>
        <v>0.14738996929375639</v>
      </c>
      <c r="V310" s="952">
        <v>144</v>
      </c>
      <c r="W310" s="952">
        <v>0</v>
      </c>
      <c r="X310" s="952">
        <v>12</v>
      </c>
      <c r="Y310" s="1063">
        <v>3</v>
      </c>
      <c r="Z310" s="1068">
        <v>8.0000000000000002E-3</v>
      </c>
      <c r="AA310" s="960">
        <v>0.86799999999999999</v>
      </c>
      <c r="AB310" s="960">
        <v>0.62</v>
      </c>
      <c r="AC310" s="960">
        <f t="shared" si="17"/>
        <v>0.38</v>
      </c>
      <c r="AD310" s="1069">
        <v>6070260</v>
      </c>
      <c r="AE310" s="1080">
        <v>2656700</v>
      </c>
      <c r="AF310" s="1069">
        <v>1064100</v>
      </c>
      <c r="AG310" s="1122">
        <f t="shared" si="19"/>
        <v>9791060</v>
      </c>
      <c r="AH310" s="1200">
        <v>60074.7</v>
      </c>
      <c r="AI310" s="134">
        <v>46350</v>
      </c>
      <c r="AJ310" s="1127">
        <v>48562.1</v>
      </c>
      <c r="AK310" s="1128">
        <v>46100</v>
      </c>
      <c r="AL310" s="1061">
        <v>2</v>
      </c>
      <c r="AM310" s="1063">
        <v>4</v>
      </c>
      <c r="AN310" s="1065">
        <v>0</v>
      </c>
      <c r="AO310" s="133">
        <v>1930.7</v>
      </c>
      <c r="AP310" s="1074">
        <v>1920.5</v>
      </c>
      <c r="AQ310" s="1061" t="s">
        <v>1731</v>
      </c>
      <c r="AR310" s="639">
        <v>0.97899999999999998</v>
      </c>
      <c r="AS310" s="639">
        <v>0</v>
      </c>
      <c r="AT310" s="1067">
        <v>2.1000000000000001E-2</v>
      </c>
      <c r="AU310" s="1121">
        <v>0</v>
      </c>
      <c r="AV310" s="639">
        <v>0</v>
      </c>
      <c r="AW310" s="1129">
        <v>0</v>
      </c>
      <c r="AX310" s="1126">
        <v>0.66</v>
      </c>
    </row>
    <row r="311" spans="1:50" x14ac:dyDescent="0.25">
      <c r="A311" s="1061">
        <v>540111</v>
      </c>
      <c r="B311" s="1803" t="s">
        <v>1423</v>
      </c>
      <c r="C311" s="1803" t="s">
        <v>1413</v>
      </c>
      <c r="D311" s="1803" t="s">
        <v>107</v>
      </c>
      <c r="E311" s="954">
        <v>10</v>
      </c>
      <c r="F311" s="1061">
        <v>533</v>
      </c>
      <c r="G311" s="149">
        <v>0.25</v>
      </c>
      <c r="H311" s="1118">
        <v>0.77</v>
      </c>
      <c r="I311" s="1118">
        <v>0.02</v>
      </c>
      <c r="J311" s="1255">
        <v>6.52</v>
      </c>
      <c r="K311" s="1061">
        <v>267</v>
      </c>
      <c r="L311" s="1066">
        <v>6742860</v>
      </c>
      <c r="M311" s="952">
        <v>55</v>
      </c>
      <c r="N311" s="1066">
        <v>28161118</v>
      </c>
      <c r="O311" s="952">
        <v>13</v>
      </c>
      <c r="P311" s="1069">
        <v>14936200</v>
      </c>
      <c r="Q311" s="1061">
        <v>335</v>
      </c>
      <c r="R311" s="1069">
        <v>49840178</v>
      </c>
      <c r="S311" s="1061">
        <v>4418</v>
      </c>
      <c r="T311" s="1129">
        <v>7.3999999999999996E-2</v>
      </c>
      <c r="U311" s="1121">
        <f t="shared" si="16"/>
        <v>7.5826165685830699E-2</v>
      </c>
      <c r="V311" s="952">
        <v>335</v>
      </c>
      <c r="W311" s="952">
        <v>1</v>
      </c>
      <c r="X311" s="952">
        <v>13</v>
      </c>
      <c r="Y311" s="1063">
        <v>80</v>
      </c>
      <c r="Z311" s="1811">
        <v>0.65900000000000003</v>
      </c>
      <c r="AA311" s="960">
        <v>0.79700000000000004</v>
      </c>
      <c r="AB311" s="960">
        <v>0.13500000000000001</v>
      </c>
      <c r="AC311" s="149">
        <f t="shared" si="17"/>
        <v>0.86499999999999999</v>
      </c>
      <c r="AD311" s="1069">
        <v>6742860</v>
      </c>
      <c r="AE311" s="1080">
        <v>28161118</v>
      </c>
      <c r="AF311" s="1069">
        <v>14936200</v>
      </c>
      <c r="AG311" s="1122">
        <f t="shared" si="19"/>
        <v>49840178</v>
      </c>
      <c r="AH311" s="452">
        <v>129527.4</v>
      </c>
      <c r="AI311" s="1127">
        <v>19800</v>
      </c>
      <c r="AJ311" s="1127">
        <v>25254.2</v>
      </c>
      <c r="AK311" s="1128">
        <v>14800</v>
      </c>
      <c r="AL311" s="1061">
        <v>5</v>
      </c>
      <c r="AM311" s="1063">
        <v>6</v>
      </c>
      <c r="AN311" s="1065">
        <v>0</v>
      </c>
      <c r="AO311" s="952">
        <v>1964.7</v>
      </c>
      <c r="AP311" s="954">
        <v>1972</v>
      </c>
      <c r="AQ311" s="1061" t="s">
        <v>1754</v>
      </c>
      <c r="AR311" s="639">
        <v>0.55800000000000005</v>
      </c>
      <c r="AS311" s="639">
        <v>1.7999999999999999E-2</v>
      </c>
      <c r="AT311" s="1201">
        <v>0.35199999999999998</v>
      </c>
      <c r="AU311" s="1121">
        <v>7.1999999999999995E-2</v>
      </c>
      <c r="AV311" s="639">
        <v>7.1999999999999995E-2</v>
      </c>
      <c r="AW311" s="1129">
        <v>0</v>
      </c>
      <c r="AX311" s="1839">
        <v>0.32</v>
      </c>
    </row>
    <row r="312" spans="1:50" x14ac:dyDescent="0.25">
      <c r="A312" s="1061">
        <v>540152</v>
      </c>
      <c r="B312" s="1803" t="s">
        <v>1426</v>
      </c>
      <c r="C312" s="1803" t="s">
        <v>1413</v>
      </c>
      <c r="D312" s="1803" t="s">
        <v>247</v>
      </c>
      <c r="E312" s="954">
        <v>10</v>
      </c>
      <c r="F312" s="1061">
        <v>3</v>
      </c>
      <c r="G312" s="960">
        <v>0.02</v>
      </c>
      <c r="H312" s="1118">
        <v>0</v>
      </c>
      <c r="I312" s="1118">
        <v>0</v>
      </c>
      <c r="J312" s="1255">
        <v>0.48</v>
      </c>
      <c r="K312" s="1061">
        <v>4</v>
      </c>
      <c r="L312" s="1066">
        <v>164000</v>
      </c>
      <c r="M312" s="952">
        <v>0</v>
      </c>
      <c r="N312" s="1066">
        <v>0</v>
      </c>
      <c r="O312" s="952">
        <v>0</v>
      </c>
      <c r="P312" s="1069">
        <v>0</v>
      </c>
      <c r="Q312" s="1061">
        <v>4</v>
      </c>
      <c r="R312" s="1069">
        <v>164000</v>
      </c>
      <c r="S312" s="1061">
        <v>360</v>
      </c>
      <c r="T312" s="1129">
        <v>1.7000000000000001E-2</v>
      </c>
      <c r="U312" s="1121">
        <f t="shared" si="16"/>
        <v>1.1111111111111112E-2</v>
      </c>
      <c r="V312" s="952">
        <v>4</v>
      </c>
      <c r="W312" s="952">
        <v>0</v>
      </c>
      <c r="X312" s="952">
        <v>0</v>
      </c>
      <c r="Y312" s="1063">
        <v>0</v>
      </c>
      <c r="Z312" s="1068">
        <v>0</v>
      </c>
      <c r="AA312" s="149">
        <v>1</v>
      </c>
      <c r="AB312" s="149">
        <v>1</v>
      </c>
      <c r="AC312" s="960">
        <f t="shared" si="17"/>
        <v>0</v>
      </c>
      <c r="AD312" s="1069">
        <v>164000</v>
      </c>
      <c r="AE312" s="1080">
        <v>0</v>
      </c>
      <c r="AF312" s="1069">
        <v>0</v>
      </c>
      <c r="AG312" s="1122">
        <f t="shared" si="19"/>
        <v>164000</v>
      </c>
      <c r="AH312" s="1200">
        <v>41000</v>
      </c>
      <c r="AI312" s="1127">
        <v>39400</v>
      </c>
      <c r="AJ312" s="1127">
        <v>41000</v>
      </c>
      <c r="AK312" s="1128">
        <v>39400</v>
      </c>
      <c r="AL312" s="1061">
        <v>0</v>
      </c>
      <c r="AM312" s="1063">
        <v>0</v>
      </c>
      <c r="AN312" s="1065">
        <v>0</v>
      </c>
      <c r="AO312" s="133">
        <v>1901</v>
      </c>
      <c r="AP312" s="1074">
        <v>1900</v>
      </c>
      <c r="AQ312" s="1061" t="s">
        <v>1755</v>
      </c>
      <c r="AR312" s="639">
        <v>1</v>
      </c>
      <c r="AS312" s="639">
        <v>0</v>
      </c>
      <c r="AT312" s="1067">
        <v>0</v>
      </c>
      <c r="AU312" s="1121">
        <v>0</v>
      </c>
      <c r="AV312" s="639">
        <v>0</v>
      </c>
      <c r="AW312" s="1129">
        <v>0</v>
      </c>
      <c r="AX312" s="1126">
        <v>1</v>
      </c>
    </row>
    <row r="313" spans="1:50" x14ac:dyDescent="0.25">
      <c r="A313" s="941"/>
      <c r="B313" s="1805"/>
      <c r="C313" s="1805" t="s">
        <v>1413</v>
      </c>
      <c r="D313" s="1805" t="s">
        <v>45</v>
      </c>
      <c r="E313" s="940">
        <v>10</v>
      </c>
      <c r="F313" s="941"/>
      <c r="G313" s="938"/>
      <c r="H313" s="1131">
        <v>91.200000000000017</v>
      </c>
      <c r="I313" s="1131">
        <v>0.78</v>
      </c>
      <c r="J313" s="1256">
        <v>166.14</v>
      </c>
      <c r="K313" s="941">
        <v>1342</v>
      </c>
      <c r="L313" s="1024">
        <v>63293758</v>
      </c>
      <c r="M313" s="938">
        <v>174</v>
      </c>
      <c r="N313" s="1024">
        <v>91618617</v>
      </c>
      <c r="O313" s="938">
        <v>47</v>
      </c>
      <c r="P313" s="1025">
        <v>70734039</v>
      </c>
      <c r="Q313" s="941">
        <v>1563</v>
      </c>
      <c r="R313" s="1025">
        <v>225646414</v>
      </c>
      <c r="S313" s="941">
        <v>17310</v>
      </c>
      <c r="T313" s="1035">
        <v>0.09</v>
      </c>
      <c r="U313" s="1079">
        <f t="shared" si="16"/>
        <v>9.0294627383015594E-2</v>
      </c>
      <c r="V313" s="256">
        <v>1563</v>
      </c>
      <c r="W313" s="1022">
        <v>49</v>
      </c>
      <c r="X313" s="1022">
        <v>71</v>
      </c>
      <c r="Y313" s="1021">
        <v>293</v>
      </c>
      <c r="Z313" s="1135">
        <v>0.27400000000000002</v>
      </c>
      <c r="AA313" s="1136">
        <v>0.85899999999999999</v>
      </c>
      <c r="AB313" s="1136">
        <v>0.28000000000000003</v>
      </c>
      <c r="AC313" s="261">
        <f t="shared" si="17"/>
        <v>0.72</v>
      </c>
      <c r="AD313" s="1025">
        <v>63293758</v>
      </c>
      <c r="AE313" s="1032">
        <v>91618617</v>
      </c>
      <c r="AF313" s="1025">
        <v>70734039</v>
      </c>
      <c r="AG313" s="1137">
        <f t="shared" si="19"/>
        <v>225646414</v>
      </c>
      <c r="AH313" s="550">
        <v>139512.20000000001</v>
      </c>
      <c r="AI313" s="1138">
        <v>38900</v>
      </c>
      <c r="AJ313" s="1138">
        <v>54858.1</v>
      </c>
      <c r="AK313" s="1139">
        <v>45600</v>
      </c>
      <c r="AL313" s="204">
        <v>13</v>
      </c>
      <c r="AM313" s="406">
        <v>26</v>
      </c>
      <c r="AN313" s="1034">
        <v>2</v>
      </c>
      <c r="AO313" s="938">
        <v>1947.2</v>
      </c>
      <c r="AP313" s="940">
        <v>1955</v>
      </c>
      <c r="AQ313" s="941"/>
      <c r="AR313" s="508">
        <v>0.72599999999999998</v>
      </c>
      <c r="AS313" s="508">
        <v>1.4E-2</v>
      </c>
      <c r="AT313" s="1027">
        <v>0.22800000000000001</v>
      </c>
      <c r="AU313" s="1079">
        <v>3.2000000000000001E-2</v>
      </c>
      <c r="AV313" s="508">
        <v>2.5999999999999999E-2</v>
      </c>
      <c r="AW313" s="1035">
        <v>1E-3</v>
      </c>
      <c r="AX313" s="1257">
        <v>0.57999999999999996</v>
      </c>
    </row>
    <row r="314" spans="1:50" x14ac:dyDescent="0.25">
      <c r="A314" s="1037">
        <v>540149</v>
      </c>
      <c r="B314" s="1804" t="s">
        <v>1428</v>
      </c>
      <c r="C314" s="1804" t="s">
        <v>1429</v>
      </c>
      <c r="D314" s="1804" t="s">
        <v>170</v>
      </c>
      <c r="E314" s="923">
        <v>10</v>
      </c>
      <c r="F314" s="1040">
        <v>1119</v>
      </c>
      <c r="G314" s="715">
        <v>0.02</v>
      </c>
      <c r="H314" s="1106">
        <v>36.69</v>
      </c>
      <c r="I314" s="1106">
        <v>1.8</v>
      </c>
      <c r="J314" s="1253">
        <v>43.84</v>
      </c>
      <c r="K314" s="1037">
        <v>343</v>
      </c>
      <c r="L314" s="1043">
        <v>14551595</v>
      </c>
      <c r="M314" s="921">
        <v>25</v>
      </c>
      <c r="N314" s="1043">
        <v>1075690</v>
      </c>
      <c r="O314" s="921">
        <v>5</v>
      </c>
      <c r="P314" s="1044">
        <v>942460</v>
      </c>
      <c r="Q314" s="1037">
        <v>373</v>
      </c>
      <c r="R314" s="1044">
        <v>16569745</v>
      </c>
      <c r="S314" s="1037">
        <v>5092</v>
      </c>
      <c r="T314" s="1055">
        <v>6.7000000000000004E-2</v>
      </c>
      <c r="U314" s="1060">
        <f t="shared" si="16"/>
        <v>7.3252160251374709E-2</v>
      </c>
      <c r="V314" s="921">
        <v>373</v>
      </c>
      <c r="W314" s="1041">
        <v>4</v>
      </c>
      <c r="X314" s="1041">
        <v>30</v>
      </c>
      <c r="Y314" s="1039">
        <v>206</v>
      </c>
      <c r="Z314" s="1190">
        <v>0.45</v>
      </c>
      <c r="AA314" s="257">
        <v>0.92</v>
      </c>
      <c r="AB314" s="1050">
        <v>0.878</v>
      </c>
      <c r="AC314" s="1050">
        <f t="shared" si="17"/>
        <v>0.122</v>
      </c>
      <c r="AD314" s="1044">
        <v>14551595</v>
      </c>
      <c r="AE314" s="1051">
        <v>1075690</v>
      </c>
      <c r="AF314" s="1044">
        <v>942460</v>
      </c>
      <c r="AG314" s="1112">
        <f t="shared" si="19"/>
        <v>16569745</v>
      </c>
      <c r="AH314" s="1191">
        <v>44422.9</v>
      </c>
      <c r="AI314" s="1113">
        <v>28170</v>
      </c>
      <c r="AJ314" s="1113">
        <v>42424.5</v>
      </c>
      <c r="AK314" s="1114">
        <v>26450</v>
      </c>
      <c r="AL314" s="1053">
        <v>0</v>
      </c>
      <c r="AM314" s="1039">
        <v>5</v>
      </c>
      <c r="AN314" s="1054">
        <v>1</v>
      </c>
      <c r="AO314" s="921">
        <v>1958.9</v>
      </c>
      <c r="AP314" s="923">
        <v>1964</v>
      </c>
      <c r="AQ314" s="1037" t="s">
        <v>1756</v>
      </c>
      <c r="AR314" s="439">
        <v>0.63800000000000001</v>
      </c>
      <c r="AS314" s="439">
        <v>2.9000000000000001E-2</v>
      </c>
      <c r="AT314" s="1193">
        <v>0.25700000000000001</v>
      </c>
      <c r="AU314" s="1060">
        <v>7.4999999999999997E-2</v>
      </c>
      <c r="AV314" s="439">
        <v>7.0000000000000007E-2</v>
      </c>
      <c r="AW314" s="1055">
        <v>3.0000000000000001E-3</v>
      </c>
      <c r="AX314" s="1254">
        <v>0.57999999999999996</v>
      </c>
    </row>
    <row r="315" spans="1:50" x14ac:dyDescent="0.25">
      <c r="A315" s="1061">
        <v>540150</v>
      </c>
      <c r="B315" s="1803" t="s">
        <v>1431</v>
      </c>
      <c r="C315" s="1803" t="s">
        <v>1429</v>
      </c>
      <c r="D315" s="1803" t="s">
        <v>107</v>
      </c>
      <c r="E315" s="954">
        <v>10</v>
      </c>
      <c r="F315" s="1061">
        <v>33</v>
      </c>
      <c r="G315" s="960">
        <v>0.08</v>
      </c>
      <c r="H315" s="1118">
        <v>0</v>
      </c>
      <c r="I315" s="1118">
        <v>0.1</v>
      </c>
      <c r="J315" s="1255">
        <v>3.28</v>
      </c>
      <c r="K315" s="1061">
        <v>105</v>
      </c>
      <c r="L315" s="1066">
        <v>5047290</v>
      </c>
      <c r="M315" s="952">
        <v>24</v>
      </c>
      <c r="N315" s="1066">
        <v>1275970</v>
      </c>
      <c r="O315" s="952">
        <v>2</v>
      </c>
      <c r="P315" s="1069">
        <v>192200</v>
      </c>
      <c r="Q315" s="1061">
        <v>131</v>
      </c>
      <c r="R315" s="1069">
        <v>6515460</v>
      </c>
      <c r="S315" s="1061">
        <v>432</v>
      </c>
      <c r="T315" s="1129">
        <v>0.26400000000000001</v>
      </c>
      <c r="U315" s="1121">
        <f t="shared" si="16"/>
        <v>0.30324074074074076</v>
      </c>
      <c r="V315" s="952">
        <v>131</v>
      </c>
      <c r="W315" s="952">
        <v>17</v>
      </c>
      <c r="X315" s="952">
        <v>13</v>
      </c>
      <c r="Y315" s="1063">
        <v>33</v>
      </c>
      <c r="Z315" s="1068">
        <v>0.13400000000000001</v>
      </c>
      <c r="AA315" s="960">
        <v>0.80200000000000005</v>
      </c>
      <c r="AB315" s="960">
        <v>0.77500000000000002</v>
      </c>
      <c r="AC315" s="960">
        <f t="shared" si="17"/>
        <v>0.22499999999999998</v>
      </c>
      <c r="AD315" s="1069">
        <v>5047290</v>
      </c>
      <c r="AE315" s="1080">
        <v>1275970</v>
      </c>
      <c r="AF315" s="1069">
        <v>192200</v>
      </c>
      <c r="AG315" s="1122">
        <f t="shared" si="19"/>
        <v>6515460</v>
      </c>
      <c r="AH315" s="1200">
        <v>49736.3</v>
      </c>
      <c r="AI315" s="134">
        <v>44200</v>
      </c>
      <c r="AJ315" s="1127">
        <v>48069.4</v>
      </c>
      <c r="AK315" s="1128">
        <v>44400</v>
      </c>
      <c r="AL315" s="1061">
        <v>1</v>
      </c>
      <c r="AM315" s="1063">
        <v>1</v>
      </c>
      <c r="AN315" s="1065">
        <v>0</v>
      </c>
      <c r="AO315" s="133">
        <v>1939.1</v>
      </c>
      <c r="AP315" s="1074">
        <v>1930</v>
      </c>
      <c r="AQ315" s="1061" t="s">
        <v>1757</v>
      </c>
      <c r="AR315" s="639">
        <v>0.85499999999999998</v>
      </c>
      <c r="AS315" s="639">
        <v>8.0000000000000002E-3</v>
      </c>
      <c r="AT315" s="1067">
        <v>0.107</v>
      </c>
      <c r="AU315" s="1121">
        <v>3.1E-2</v>
      </c>
      <c r="AV315" s="639">
        <v>2.3E-2</v>
      </c>
      <c r="AW315" s="1129">
        <v>0</v>
      </c>
      <c r="AX315" s="1126">
        <v>0.6</v>
      </c>
    </row>
    <row r="316" spans="1:50" x14ac:dyDescent="0.25">
      <c r="A316" s="1061">
        <v>540151</v>
      </c>
      <c r="B316" s="1803" t="s">
        <v>1432</v>
      </c>
      <c r="C316" s="1803" t="s">
        <v>1429</v>
      </c>
      <c r="D316" s="1803" t="s">
        <v>107</v>
      </c>
      <c r="E316" s="954">
        <v>10</v>
      </c>
      <c r="F316" s="1061">
        <v>75</v>
      </c>
      <c r="G316" s="149">
        <v>0.21</v>
      </c>
      <c r="H316" s="1118">
        <v>3.98</v>
      </c>
      <c r="I316" s="1118">
        <v>0.03</v>
      </c>
      <c r="J316" s="1255">
        <v>4.01</v>
      </c>
      <c r="K316" s="1061">
        <v>77</v>
      </c>
      <c r="L316" s="1066">
        <v>3311380</v>
      </c>
      <c r="M316" s="952">
        <v>9</v>
      </c>
      <c r="N316" s="1066">
        <v>452500</v>
      </c>
      <c r="O316" s="952">
        <v>3</v>
      </c>
      <c r="P316" s="1069">
        <v>751510</v>
      </c>
      <c r="Q316" s="1061">
        <v>89</v>
      </c>
      <c r="R316" s="1069">
        <v>4515390</v>
      </c>
      <c r="S316" s="1061">
        <v>183</v>
      </c>
      <c r="T316" s="1129">
        <v>0.33300000000000002</v>
      </c>
      <c r="U316" s="1121">
        <f t="shared" si="16"/>
        <v>0.48633879781420764</v>
      </c>
      <c r="V316" s="952">
        <v>89</v>
      </c>
      <c r="W316" s="952">
        <v>0</v>
      </c>
      <c r="X316" s="952">
        <v>17</v>
      </c>
      <c r="Y316" s="1063">
        <v>46</v>
      </c>
      <c r="Z316" s="1068">
        <v>0.123</v>
      </c>
      <c r="AA316" s="960">
        <v>0.86499999999999999</v>
      </c>
      <c r="AB316" s="960">
        <v>0.73299999999999998</v>
      </c>
      <c r="AC316" s="960">
        <f t="shared" si="17"/>
        <v>0.26700000000000002</v>
      </c>
      <c r="AD316" s="1069">
        <v>3311380</v>
      </c>
      <c r="AE316" s="1080">
        <v>452500</v>
      </c>
      <c r="AF316" s="1069">
        <v>751510</v>
      </c>
      <c r="AG316" s="1122">
        <f t="shared" si="19"/>
        <v>4515390</v>
      </c>
      <c r="AH316" s="1200">
        <v>50734.7</v>
      </c>
      <c r="AI316" s="134">
        <v>44800</v>
      </c>
      <c r="AJ316" s="1127">
        <v>43004.9</v>
      </c>
      <c r="AK316" s="1128">
        <v>44200</v>
      </c>
      <c r="AL316" s="1061">
        <v>1</v>
      </c>
      <c r="AM316" s="1063">
        <v>2</v>
      </c>
      <c r="AN316" s="1065">
        <v>3</v>
      </c>
      <c r="AO316" s="133">
        <v>1934.3</v>
      </c>
      <c r="AP316" s="1074">
        <v>1930</v>
      </c>
      <c r="AQ316" s="1061" t="s">
        <v>1758</v>
      </c>
      <c r="AR316" s="639">
        <v>0.88800000000000001</v>
      </c>
      <c r="AS316" s="639">
        <v>0</v>
      </c>
      <c r="AT316" s="1067">
        <v>7.9000000000000001E-2</v>
      </c>
      <c r="AU316" s="1121">
        <v>3.4000000000000002E-2</v>
      </c>
      <c r="AV316" s="639">
        <v>3.4000000000000002E-2</v>
      </c>
      <c r="AW316" s="1129">
        <v>0</v>
      </c>
      <c r="AX316" s="1126">
        <v>0.61</v>
      </c>
    </row>
    <row r="317" spans="1:50" x14ac:dyDescent="0.25">
      <c r="A317" s="1061">
        <v>540094</v>
      </c>
      <c r="B317" s="1803" t="s">
        <v>1433</v>
      </c>
      <c r="C317" s="1803" t="s">
        <v>1429</v>
      </c>
      <c r="D317" s="1803" t="s">
        <v>107</v>
      </c>
      <c r="E317" s="954">
        <v>10</v>
      </c>
      <c r="F317" s="1061">
        <v>28</v>
      </c>
      <c r="G317" s="960">
        <v>0.04</v>
      </c>
      <c r="H317" s="1118">
        <v>1.06</v>
      </c>
      <c r="I317" s="1118">
        <v>0</v>
      </c>
      <c r="J317" s="1255">
        <v>1.06</v>
      </c>
      <c r="K317" s="1061">
        <v>10</v>
      </c>
      <c r="L317" s="1066">
        <v>515180</v>
      </c>
      <c r="M317" s="952">
        <v>2</v>
      </c>
      <c r="N317" s="1066">
        <v>467400</v>
      </c>
      <c r="O317" s="952">
        <v>0</v>
      </c>
      <c r="P317" s="1069">
        <v>0</v>
      </c>
      <c r="Q317" s="1061">
        <v>12</v>
      </c>
      <c r="R317" s="1069">
        <v>982580</v>
      </c>
      <c r="S317" s="1061">
        <v>323</v>
      </c>
      <c r="T317" s="1129">
        <v>4.2999999999999997E-2</v>
      </c>
      <c r="U317" s="1121">
        <f t="shared" si="16"/>
        <v>3.7151702786377708E-2</v>
      </c>
      <c r="V317" s="952">
        <v>12</v>
      </c>
      <c r="W317" s="952">
        <v>0</v>
      </c>
      <c r="X317" s="952">
        <v>0</v>
      </c>
      <c r="Y317" s="1063">
        <v>10</v>
      </c>
      <c r="Z317" s="1068">
        <v>0.111</v>
      </c>
      <c r="AA317" s="960">
        <v>0.83299999999999996</v>
      </c>
      <c r="AB317" s="960">
        <v>0.52400000000000002</v>
      </c>
      <c r="AC317" s="960">
        <f t="shared" si="17"/>
        <v>0.47599999999999998</v>
      </c>
      <c r="AD317" s="1069">
        <v>515180</v>
      </c>
      <c r="AE317" s="1080">
        <v>467400</v>
      </c>
      <c r="AF317" s="1069">
        <v>0</v>
      </c>
      <c r="AG317" s="1122">
        <f t="shared" si="19"/>
        <v>982580</v>
      </c>
      <c r="AH317" s="1200">
        <v>81881.7</v>
      </c>
      <c r="AI317" s="134">
        <v>44650</v>
      </c>
      <c r="AJ317" s="1127">
        <v>51518</v>
      </c>
      <c r="AK317" s="1128">
        <v>44650</v>
      </c>
      <c r="AL317" s="1061">
        <v>0</v>
      </c>
      <c r="AM317" s="1063">
        <v>0</v>
      </c>
      <c r="AN317" s="1065">
        <v>0</v>
      </c>
      <c r="AO317" s="952">
        <v>1969.7</v>
      </c>
      <c r="AP317" s="954">
        <v>1975</v>
      </c>
      <c r="AQ317" s="1061" t="s">
        <v>1759</v>
      </c>
      <c r="AR317" s="639">
        <v>1</v>
      </c>
      <c r="AS317" s="639">
        <v>0</v>
      </c>
      <c r="AT317" s="1067">
        <v>0</v>
      </c>
      <c r="AU317" s="1121">
        <v>0</v>
      </c>
      <c r="AV317" s="639">
        <v>0</v>
      </c>
      <c r="AW317" s="1129">
        <v>0</v>
      </c>
      <c r="AX317" s="1126">
        <v>0.6</v>
      </c>
    </row>
    <row r="318" spans="1:50" x14ac:dyDescent="0.25">
      <c r="A318" s="1061">
        <v>540152</v>
      </c>
      <c r="B318" s="1803" t="s">
        <v>1426</v>
      </c>
      <c r="C318" s="1803" t="s">
        <v>1429</v>
      </c>
      <c r="D318" s="1803" t="s">
        <v>247</v>
      </c>
      <c r="E318" s="954">
        <v>10</v>
      </c>
      <c r="F318" s="1061">
        <v>931</v>
      </c>
      <c r="G318" s="960">
        <v>0.09</v>
      </c>
      <c r="H318" s="1118">
        <v>0.4</v>
      </c>
      <c r="I318" s="1118">
        <v>0.97</v>
      </c>
      <c r="J318" s="1255">
        <v>24.68</v>
      </c>
      <c r="K318" s="1061">
        <v>2335</v>
      </c>
      <c r="L318" s="1066">
        <v>137844648</v>
      </c>
      <c r="M318" s="952">
        <v>442</v>
      </c>
      <c r="N318" s="1066">
        <v>139278574</v>
      </c>
      <c r="O318" s="952">
        <v>55</v>
      </c>
      <c r="P318" s="1069">
        <v>111760108</v>
      </c>
      <c r="Q318" s="1065">
        <v>2832</v>
      </c>
      <c r="R318" s="1069">
        <v>388883330</v>
      </c>
      <c r="S318" s="1061">
        <v>12066</v>
      </c>
      <c r="T318" s="1129">
        <v>0.23100000000000001</v>
      </c>
      <c r="U318" s="1121">
        <f t="shared" si="16"/>
        <v>0.2347090999502735</v>
      </c>
      <c r="V318" s="133">
        <v>2832</v>
      </c>
      <c r="W318" s="133">
        <v>177</v>
      </c>
      <c r="X318" s="133">
        <v>113</v>
      </c>
      <c r="Y318" s="1063">
        <v>249</v>
      </c>
      <c r="Z318" s="1068">
        <v>1.4999999999999999E-2</v>
      </c>
      <c r="AA318" s="960">
        <v>0.82499999999999996</v>
      </c>
      <c r="AB318" s="960">
        <v>0.35399999999999998</v>
      </c>
      <c r="AC318" s="960">
        <f t="shared" si="17"/>
        <v>0.64600000000000002</v>
      </c>
      <c r="AD318" s="1069">
        <v>137844648</v>
      </c>
      <c r="AE318" s="1258">
        <v>139278574</v>
      </c>
      <c r="AF318" s="1072">
        <v>111760108</v>
      </c>
      <c r="AG318" s="1259">
        <f t="shared" si="19"/>
        <v>388883330</v>
      </c>
      <c r="AH318" s="452">
        <v>129266.7</v>
      </c>
      <c r="AI318" s="134">
        <v>40600</v>
      </c>
      <c r="AJ318" s="1127">
        <v>52570.6</v>
      </c>
      <c r="AK318" s="1128">
        <v>35900</v>
      </c>
      <c r="AL318" s="453">
        <v>8</v>
      </c>
      <c r="AM318" s="686">
        <v>24</v>
      </c>
      <c r="AN318" s="1142">
        <v>1344</v>
      </c>
      <c r="AO318" s="133">
        <v>1922.6</v>
      </c>
      <c r="AP318" s="686">
        <v>1920</v>
      </c>
      <c r="AQ318" s="1061" t="s">
        <v>1755</v>
      </c>
      <c r="AR318" s="639">
        <v>0.94699999999999995</v>
      </c>
      <c r="AS318" s="639">
        <v>4.0000000000000001E-3</v>
      </c>
      <c r="AT318" s="1067">
        <v>4.3999999999999997E-2</v>
      </c>
      <c r="AU318" s="1121">
        <v>5.0000000000000001E-3</v>
      </c>
      <c r="AV318" s="639">
        <v>3.0000000000000001E-3</v>
      </c>
      <c r="AW318" s="1129">
        <v>1E-3</v>
      </c>
      <c r="AX318" s="1260">
        <v>0.61</v>
      </c>
    </row>
    <row r="319" spans="1:50" x14ac:dyDescent="0.25">
      <c r="A319" s="941"/>
      <c r="B319" s="1805"/>
      <c r="C319" s="1805" t="s">
        <v>1429</v>
      </c>
      <c r="D319" s="1805" t="s">
        <v>45</v>
      </c>
      <c r="E319" s="940">
        <v>10</v>
      </c>
      <c r="F319" s="941"/>
      <c r="G319" s="938"/>
      <c r="H319" s="1131">
        <v>42.13</v>
      </c>
      <c r="I319" s="1131">
        <v>2.9</v>
      </c>
      <c r="J319" s="1256">
        <v>76.86999999999999</v>
      </c>
      <c r="K319" s="941">
        <v>2870</v>
      </c>
      <c r="L319" s="1024">
        <v>161270093</v>
      </c>
      <c r="M319" s="938">
        <v>502</v>
      </c>
      <c r="N319" s="1024">
        <v>142550134</v>
      </c>
      <c r="O319" s="938">
        <v>65</v>
      </c>
      <c r="P319" s="1025">
        <v>113646278</v>
      </c>
      <c r="Q319" s="941">
        <v>3437</v>
      </c>
      <c r="R319" s="1025">
        <v>417466505</v>
      </c>
      <c r="S319" s="941">
        <v>19442</v>
      </c>
      <c r="T319" s="1035">
        <v>0.17100000000000001</v>
      </c>
      <c r="U319" s="1079">
        <f t="shared" si="16"/>
        <v>0.17678222405102356</v>
      </c>
      <c r="V319" s="256">
        <v>3437</v>
      </c>
      <c r="W319" s="217">
        <v>198</v>
      </c>
      <c r="X319" s="217">
        <v>173</v>
      </c>
      <c r="Y319" s="1021">
        <v>544</v>
      </c>
      <c r="Z319" s="1135">
        <v>8.2000000000000003E-2</v>
      </c>
      <c r="AA319" s="1136">
        <v>0.83499999999999996</v>
      </c>
      <c r="AB319" s="1136">
        <v>0.38600000000000001</v>
      </c>
      <c r="AC319" s="1136">
        <f t="shared" si="17"/>
        <v>0.61399999999999999</v>
      </c>
      <c r="AD319" s="980">
        <v>161270093</v>
      </c>
      <c r="AE319" s="1077">
        <v>142550134</v>
      </c>
      <c r="AF319" s="980">
        <v>113646278</v>
      </c>
      <c r="AG319" s="1261">
        <f t="shared" si="19"/>
        <v>417466505</v>
      </c>
      <c r="AH319" s="550">
        <v>114828.8</v>
      </c>
      <c r="AI319" s="1138">
        <v>39900</v>
      </c>
      <c r="AJ319" s="1138">
        <v>48216.7</v>
      </c>
      <c r="AK319" s="1139">
        <v>39700</v>
      </c>
      <c r="AL319" s="204">
        <v>10</v>
      </c>
      <c r="AM319" s="406">
        <v>32</v>
      </c>
      <c r="AN319" s="1078">
        <v>1348</v>
      </c>
      <c r="AO319" s="256">
        <v>1926.9</v>
      </c>
      <c r="AP319" s="1262">
        <v>1920</v>
      </c>
      <c r="AQ319" s="941"/>
      <c r="AR319" s="508">
        <v>0.90800000000000003</v>
      </c>
      <c r="AS319" s="508">
        <v>6.0000000000000001E-3</v>
      </c>
      <c r="AT319" s="1027">
        <v>7.0999999999999994E-2</v>
      </c>
      <c r="AU319" s="1079">
        <v>1.4999999999999999E-2</v>
      </c>
      <c r="AV319" s="508">
        <v>1.2E-2</v>
      </c>
      <c r="AW319" s="1035">
        <v>1E-3</v>
      </c>
      <c r="AX319" s="1257">
        <v>0.61</v>
      </c>
    </row>
    <row r="320" spans="1:50" x14ac:dyDescent="0.25">
      <c r="A320" s="1061">
        <v>540256</v>
      </c>
      <c r="B320" s="1803" t="s">
        <v>1437</v>
      </c>
      <c r="C320" s="1803" t="s">
        <v>1438</v>
      </c>
      <c r="D320" s="1803" t="s">
        <v>107</v>
      </c>
      <c r="E320" s="954">
        <v>10</v>
      </c>
      <c r="F320" s="1061">
        <v>53</v>
      </c>
      <c r="G320" s="960">
        <v>0.16</v>
      </c>
      <c r="H320" s="1118">
        <v>1.84</v>
      </c>
      <c r="I320" s="1118">
        <v>0</v>
      </c>
      <c r="J320" s="1255">
        <v>1.84</v>
      </c>
      <c r="K320" s="1061">
        <v>58</v>
      </c>
      <c r="L320" s="1066">
        <v>2576850</v>
      </c>
      <c r="M320" s="952">
        <v>19</v>
      </c>
      <c r="N320" s="1066">
        <v>1139000</v>
      </c>
      <c r="O320" s="952">
        <v>7</v>
      </c>
      <c r="P320" s="1069">
        <v>4409815</v>
      </c>
      <c r="Q320" s="1061">
        <v>84</v>
      </c>
      <c r="R320" s="1069">
        <v>8125665</v>
      </c>
      <c r="S320" s="1061">
        <v>240</v>
      </c>
      <c r="T320" s="1129">
        <v>0.48699999999999999</v>
      </c>
      <c r="U320" s="1121">
        <f t="shared" si="16"/>
        <v>0.35</v>
      </c>
      <c r="V320" s="952">
        <v>84</v>
      </c>
      <c r="W320" s="952">
        <v>0</v>
      </c>
      <c r="X320" s="952">
        <v>25</v>
      </c>
      <c r="Y320" s="1063">
        <v>16</v>
      </c>
      <c r="Z320" s="1068">
        <v>1.7999999999999999E-2</v>
      </c>
      <c r="AA320" s="960">
        <v>0.69</v>
      </c>
      <c r="AB320" s="960">
        <v>0.317</v>
      </c>
      <c r="AC320" s="960">
        <f t="shared" si="17"/>
        <v>0.68300000000000005</v>
      </c>
      <c r="AD320" s="1069">
        <v>2576850</v>
      </c>
      <c r="AE320" s="1080">
        <v>1139000</v>
      </c>
      <c r="AF320" s="1069">
        <v>4409815</v>
      </c>
      <c r="AG320" s="1122">
        <f t="shared" si="19"/>
        <v>8125665</v>
      </c>
      <c r="AH320" s="1200">
        <v>58140.5</v>
      </c>
      <c r="AI320" s="1127">
        <v>33100</v>
      </c>
      <c r="AJ320" s="1127">
        <v>44802.6</v>
      </c>
      <c r="AK320" s="1128">
        <v>33900</v>
      </c>
      <c r="AL320" s="1061">
        <v>2</v>
      </c>
      <c r="AM320" s="1063">
        <v>4</v>
      </c>
      <c r="AN320" s="1065">
        <v>0</v>
      </c>
      <c r="AO320" s="133">
        <v>1928.2</v>
      </c>
      <c r="AP320" s="1074">
        <v>1920</v>
      </c>
      <c r="AQ320" s="1061" t="s">
        <v>1642</v>
      </c>
      <c r="AR320" s="639">
        <v>0.91600000000000004</v>
      </c>
      <c r="AS320" s="639">
        <v>2.4E-2</v>
      </c>
      <c r="AT320" s="1067">
        <v>3.5999999999999997E-2</v>
      </c>
      <c r="AU320" s="1121">
        <v>2.4E-2</v>
      </c>
      <c r="AV320" s="639">
        <v>0</v>
      </c>
      <c r="AW320" s="1129">
        <v>1.2E-2</v>
      </c>
      <c r="AX320" s="1126">
        <v>0.71</v>
      </c>
    </row>
    <row r="321" spans="1:50" x14ac:dyDescent="0.25">
      <c r="A321" s="1061">
        <v>540208</v>
      </c>
      <c r="B321" s="1803" t="s">
        <v>1439</v>
      </c>
      <c r="C321" s="1803" t="s">
        <v>1438</v>
      </c>
      <c r="D321" s="1803" t="s">
        <v>107</v>
      </c>
      <c r="E321" s="954">
        <v>10</v>
      </c>
      <c r="F321" s="1061">
        <v>519</v>
      </c>
      <c r="G321" s="149">
        <v>0.3</v>
      </c>
      <c r="H321" s="1118">
        <v>0</v>
      </c>
      <c r="I321" s="1118">
        <v>0</v>
      </c>
      <c r="J321" s="1255">
        <v>1.77</v>
      </c>
      <c r="K321" s="1061">
        <v>640</v>
      </c>
      <c r="L321" s="1066">
        <v>45949934</v>
      </c>
      <c r="M321" s="952">
        <v>147</v>
      </c>
      <c r="N321" s="1066">
        <v>22986594</v>
      </c>
      <c r="O321" s="952">
        <v>30</v>
      </c>
      <c r="P321" s="1069">
        <v>63038550</v>
      </c>
      <c r="Q321" s="1061">
        <v>817</v>
      </c>
      <c r="R321" s="1069">
        <v>131975078</v>
      </c>
      <c r="S321" s="1061">
        <v>3182</v>
      </c>
      <c r="T321" s="1129">
        <v>0.30499999999999999</v>
      </c>
      <c r="U321" s="1121">
        <f t="shared" si="16"/>
        <v>0.25675675675675674</v>
      </c>
      <c r="V321" s="952">
        <v>817</v>
      </c>
      <c r="W321" s="952">
        <v>91</v>
      </c>
      <c r="X321" s="952">
        <v>27</v>
      </c>
      <c r="Y321" s="1063">
        <v>24</v>
      </c>
      <c r="Z321" s="1068">
        <v>0.05</v>
      </c>
      <c r="AA321" s="960">
        <v>0.78300000000000003</v>
      </c>
      <c r="AB321" s="960">
        <v>0.34799999999999998</v>
      </c>
      <c r="AC321" s="960">
        <f t="shared" si="17"/>
        <v>0.65200000000000002</v>
      </c>
      <c r="AD321" s="1069">
        <v>45949934</v>
      </c>
      <c r="AE321" s="1080">
        <v>22986594</v>
      </c>
      <c r="AF321" s="1069">
        <v>63038550</v>
      </c>
      <c r="AG321" s="1122">
        <f t="shared" si="19"/>
        <v>131975078</v>
      </c>
      <c r="AH321" s="452">
        <v>124893.2</v>
      </c>
      <c r="AI321" s="134">
        <v>63100</v>
      </c>
      <c r="AJ321" s="134">
        <v>67275.8</v>
      </c>
      <c r="AK321" s="979">
        <v>59300</v>
      </c>
      <c r="AL321" s="453">
        <v>6</v>
      </c>
      <c r="AM321" s="686">
        <v>18</v>
      </c>
      <c r="AN321" s="1142">
        <v>39</v>
      </c>
      <c r="AO321" s="133">
        <v>1933.2</v>
      </c>
      <c r="AP321" s="1074">
        <v>1926</v>
      </c>
      <c r="AQ321" s="1061" t="s">
        <v>1760</v>
      </c>
      <c r="AR321" s="639">
        <v>0.876</v>
      </c>
      <c r="AS321" s="639">
        <v>8.9999999999999993E-3</v>
      </c>
      <c r="AT321" s="1067">
        <v>9.0999999999999998E-2</v>
      </c>
      <c r="AU321" s="1121">
        <v>2.5000000000000001E-2</v>
      </c>
      <c r="AV321" s="639">
        <v>8.9999999999999993E-3</v>
      </c>
      <c r="AW321" s="1129">
        <v>1.0999999999999999E-2</v>
      </c>
      <c r="AX321" s="1126">
        <v>0.7</v>
      </c>
    </row>
    <row r="322" spans="1:50" x14ac:dyDescent="0.25">
      <c r="A322" s="1061">
        <v>540196</v>
      </c>
      <c r="B322" s="1803" t="s">
        <v>741</v>
      </c>
      <c r="C322" s="1803" t="s">
        <v>1438</v>
      </c>
      <c r="D322" s="1803" t="s">
        <v>247</v>
      </c>
      <c r="E322" s="954">
        <v>10</v>
      </c>
      <c r="F322" s="1061">
        <v>35</v>
      </c>
      <c r="G322" s="960">
        <v>0.11</v>
      </c>
      <c r="H322" s="1118">
        <v>0</v>
      </c>
      <c r="I322" s="1118">
        <v>0</v>
      </c>
      <c r="J322" s="1255">
        <v>0</v>
      </c>
      <c r="K322" s="1061">
        <v>2</v>
      </c>
      <c r="L322" s="1066">
        <v>149000</v>
      </c>
      <c r="M322" s="952">
        <v>1</v>
      </c>
      <c r="N322" s="1066">
        <v>681200</v>
      </c>
      <c r="O322" s="952">
        <v>1</v>
      </c>
      <c r="P322" s="1069">
        <v>1206600</v>
      </c>
      <c r="Q322" s="1061">
        <v>4</v>
      </c>
      <c r="R322" s="1069">
        <v>2036800</v>
      </c>
      <c r="S322" s="1061">
        <v>975</v>
      </c>
      <c r="T322" s="1129">
        <v>2E-3</v>
      </c>
      <c r="U322" s="1121">
        <f t="shared" si="16"/>
        <v>4.1025641025641026E-3</v>
      </c>
      <c r="V322" s="952">
        <v>4</v>
      </c>
      <c r="W322" s="952">
        <v>0</v>
      </c>
      <c r="X322" s="952">
        <v>1</v>
      </c>
      <c r="Y322" s="1063">
        <v>2</v>
      </c>
      <c r="Z322" s="1068">
        <v>0</v>
      </c>
      <c r="AA322" s="960">
        <v>0.5</v>
      </c>
      <c r="AB322" s="960">
        <v>7.2999999999999995E-2</v>
      </c>
      <c r="AC322" s="149">
        <f t="shared" si="17"/>
        <v>0.92700000000000005</v>
      </c>
      <c r="AD322" s="1069">
        <v>149000</v>
      </c>
      <c r="AE322" s="1080">
        <v>681200</v>
      </c>
      <c r="AF322" s="1069">
        <v>1206600</v>
      </c>
      <c r="AG322" s="1122">
        <f t="shared" si="19"/>
        <v>2036800</v>
      </c>
      <c r="AH322" s="452">
        <v>509200</v>
      </c>
      <c r="AI322" s="134">
        <v>385800</v>
      </c>
      <c r="AJ322" s="134">
        <v>74500</v>
      </c>
      <c r="AK322" s="979">
        <v>74500</v>
      </c>
      <c r="AL322" s="1061">
        <v>0</v>
      </c>
      <c r="AM322" s="1063">
        <v>1</v>
      </c>
      <c r="AN322" s="1065">
        <v>0</v>
      </c>
      <c r="AO322" s="952">
        <v>1968</v>
      </c>
      <c r="AP322" s="954">
        <v>1962</v>
      </c>
      <c r="AQ322" s="1061" t="s">
        <v>1714</v>
      </c>
      <c r="AR322" s="639">
        <v>0.5</v>
      </c>
      <c r="AS322" s="639">
        <v>0.25</v>
      </c>
      <c r="AT322" s="1067">
        <v>0</v>
      </c>
      <c r="AU322" s="1202">
        <v>0.25</v>
      </c>
      <c r="AV322" s="639">
        <v>0</v>
      </c>
      <c r="AW322" s="1124">
        <v>0.25</v>
      </c>
      <c r="AX322" s="1126">
        <v>1</v>
      </c>
    </row>
    <row r="323" spans="1:50" x14ac:dyDescent="0.25">
      <c r="A323" s="1061">
        <v>540210</v>
      </c>
      <c r="B323" s="1803" t="s">
        <v>1442</v>
      </c>
      <c r="C323" s="1803" t="s">
        <v>1438</v>
      </c>
      <c r="D323" s="1803" t="s">
        <v>107</v>
      </c>
      <c r="E323" s="954">
        <v>10</v>
      </c>
      <c r="F323" s="1061">
        <v>103</v>
      </c>
      <c r="G323" s="149">
        <v>0.42</v>
      </c>
      <c r="H323" s="1118">
        <v>2.39</v>
      </c>
      <c r="I323" s="1118">
        <v>0</v>
      </c>
      <c r="J323" s="1255">
        <v>2.39</v>
      </c>
      <c r="K323" s="1061">
        <v>76</v>
      </c>
      <c r="L323" s="1066">
        <v>2825360</v>
      </c>
      <c r="M323" s="952">
        <v>14</v>
      </c>
      <c r="N323" s="1066">
        <v>717900</v>
      </c>
      <c r="O323" s="952">
        <v>9</v>
      </c>
      <c r="P323" s="1069">
        <v>7786320</v>
      </c>
      <c r="Q323" s="1061">
        <v>99</v>
      </c>
      <c r="R323" s="1069">
        <v>11329580</v>
      </c>
      <c r="S323" s="1061">
        <v>286</v>
      </c>
      <c r="T323" s="1129">
        <v>0.315</v>
      </c>
      <c r="U323" s="1121">
        <f t="shared" si="16"/>
        <v>0.34615384615384615</v>
      </c>
      <c r="V323" s="952">
        <v>99</v>
      </c>
      <c r="W323" s="952">
        <v>0</v>
      </c>
      <c r="X323" s="952">
        <v>0</v>
      </c>
      <c r="Y323" s="1063">
        <v>1</v>
      </c>
      <c r="Z323" s="1068">
        <v>0.111</v>
      </c>
      <c r="AA323" s="960">
        <v>0.76800000000000002</v>
      </c>
      <c r="AB323" s="960">
        <v>0.249</v>
      </c>
      <c r="AC323" s="149">
        <f t="shared" si="17"/>
        <v>0.751</v>
      </c>
      <c r="AD323" s="1069">
        <v>2825360</v>
      </c>
      <c r="AE323" s="1080">
        <v>717900</v>
      </c>
      <c r="AF323" s="1069">
        <v>7786320</v>
      </c>
      <c r="AG323" s="1122">
        <f t="shared" si="19"/>
        <v>11329580</v>
      </c>
      <c r="AH323" s="452">
        <v>114440.2</v>
      </c>
      <c r="AI323" s="1127">
        <v>38100</v>
      </c>
      <c r="AJ323" s="1127">
        <v>37175.800000000003</v>
      </c>
      <c r="AK323" s="1128">
        <v>36650</v>
      </c>
      <c r="AL323" s="1061">
        <v>2</v>
      </c>
      <c r="AM323" s="1063">
        <v>6</v>
      </c>
      <c r="AN323" s="1065">
        <v>0</v>
      </c>
      <c r="AO323" s="952">
        <v>1942.6</v>
      </c>
      <c r="AP323" s="1074">
        <v>1938</v>
      </c>
      <c r="AQ323" s="1061" t="s">
        <v>1642</v>
      </c>
      <c r="AR323" s="639">
        <v>0.82799999999999996</v>
      </c>
      <c r="AS323" s="639">
        <v>0</v>
      </c>
      <c r="AT323" s="1067">
        <v>0.13100000000000001</v>
      </c>
      <c r="AU323" s="1121">
        <v>0.04</v>
      </c>
      <c r="AV323" s="639">
        <v>0.02</v>
      </c>
      <c r="AW323" s="1129">
        <v>0</v>
      </c>
      <c r="AX323" s="1126">
        <v>0.74</v>
      </c>
    </row>
    <row r="324" spans="1:50" x14ac:dyDescent="0.25">
      <c r="A324" s="1061">
        <v>540258</v>
      </c>
      <c r="B324" s="1803" t="s">
        <v>1445</v>
      </c>
      <c r="C324" s="1803" t="s">
        <v>1438</v>
      </c>
      <c r="D324" s="1803" t="s">
        <v>107</v>
      </c>
      <c r="E324" s="954">
        <v>10</v>
      </c>
      <c r="F324" s="1061">
        <v>36</v>
      </c>
      <c r="G324" s="960">
        <v>0.19</v>
      </c>
      <c r="H324" s="1118">
        <v>1.66</v>
      </c>
      <c r="I324" s="1118">
        <v>0</v>
      </c>
      <c r="J324" s="1255">
        <v>1.66</v>
      </c>
      <c r="K324" s="1061">
        <v>17</v>
      </c>
      <c r="L324" s="1066">
        <v>680200</v>
      </c>
      <c r="M324" s="952">
        <v>4</v>
      </c>
      <c r="N324" s="1066">
        <v>394000</v>
      </c>
      <c r="O324" s="952">
        <v>3</v>
      </c>
      <c r="P324" s="1069">
        <v>96580</v>
      </c>
      <c r="Q324" s="1061">
        <v>24</v>
      </c>
      <c r="R324" s="1069">
        <v>1170780</v>
      </c>
      <c r="S324" s="1061">
        <v>111</v>
      </c>
      <c r="T324" s="1129">
        <v>0.26100000000000001</v>
      </c>
      <c r="U324" s="1121">
        <f t="shared" si="16"/>
        <v>0.21621621621621623</v>
      </c>
      <c r="V324" s="952">
        <v>24</v>
      </c>
      <c r="W324" s="952">
        <v>0</v>
      </c>
      <c r="X324" s="952">
        <v>0</v>
      </c>
      <c r="Y324" s="1063">
        <v>0</v>
      </c>
      <c r="Z324" s="1068">
        <v>7.0999999999999994E-2</v>
      </c>
      <c r="AA324" s="960">
        <v>0.70799999999999996</v>
      </c>
      <c r="AB324" s="960">
        <v>0.58099999999999996</v>
      </c>
      <c r="AC324" s="960">
        <f t="shared" si="17"/>
        <v>0.41900000000000004</v>
      </c>
      <c r="AD324" s="1069">
        <v>680200</v>
      </c>
      <c r="AE324" s="1080">
        <v>394000</v>
      </c>
      <c r="AF324" s="1069">
        <v>96580</v>
      </c>
      <c r="AG324" s="1122">
        <f t="shared" si="19"/>
        <v>1170780</v>
      </c>
      <c r="AH324" s="1200">
        <v>48782.5</v>
      </c>
      <c r="AI324" s="1127">
        <v>23950</v>
      </c>
      <c r="AJ324" s="1127">
        <v>40011.800000000003</v>
      </c>
      <c r="AK324" s="1128">
        <v>25000</v>
      </c>
      <c r="AL324" s="1061">
        <v>0</v>
      </c>
      <c r="AM324" s="1063">
        <v>4</v>
      </c>
      <c r="AN324" s="1065">
        <v>0</v>
      </c>
      <c r="AO324" s="952">
        <v>1943.9</v>
      </c>
      <c r="AP324" s="1074">
        <v>1928</v>
      </c>
      <c r="AQ324" s="1061" t="s">
        <v>1642</v>
      </c>
      <c r="AR324" s="639">
        <v>0.66700000000000004</v>
      </c>
      <c r="AS324" s="639">
        <v>0</v>
      </c>
      <c r="AT324" s="1067">
        <v>0.125</v>
      </c>
      <c r="AU324" s="1202">
        <v>0.20799999999999999</v>
      </c>
      <c r="AV324" s="639">
        <v>4.2000000000000003E-2</v>
      </c>
      <c r="AW324" s="1129">
        <v>8.3000000000000004E-2</v>
      </c>
      <c r="AX324" s="1126">
        <v>0.53</v>
      </c>
    </row>
    <row r="325" spans="1:50" x14ac:dyDescent="0.25">
      <c r="A325" s="1037">
        <v>540207</v>
      </c>
      <c r="B325" s="1804" t="s">
        <v>1446</v>
      </c>
      <c r="C325" s="1804" t="s">
        <v>1438</v>
      </c>
      <c r="D325" s="1804" t="s">
        <v>170</v>
      </c>
      <c r="E325" s="923">
        <v>10</v>
      </c>
      <c r="F325" s="1040">
        <v>6297</v>
      </c>
      <c r="G325" s="715">
        <v>0.03</v>
      </c>
      <c r="H325" s="1106">
        <v>176.8</v>
      </c>
      <c r="I325" s="1106">
        <v>0.14000000000000001</v>
      </c>
      <c r="J325" s="1253">
        <v>194.72</v>
      </c>
      <c r="K325" s="1037">
        <v>820</v>
      </c>
      <c r="L325" s="1043">
        <v>43270455</v>
      </c>
      <c r="M325" s="921">
        <v>73</v>
      </c>
      <c r="N325" s="1043">
        <v>10535721</v>
      </c>
      <c r="O325" s="921">
        <v>27</v>
      </c>
      <c r="P325" s="1044">
        <v>19637970</v>
      </c>
      <c r="Q325" s="1037">
        <v>920</v>
      </c>
      <c r="R325" s="1044">
        <v>73444146</v>
      </c>
      <c r="S325" s="1037">
        <v>5145</v>
      </c>
      <c r="T325" s="1055">
        <v>0.17299999999999999</v>
      </c>
      <c r="U325" s="1060">
        <f t="shared" si="16"/>
        <v>0.17881438289601556</v>
      </c>
      <c r="V325" s="921">
        <v>920</v>
      </c>
      <c r="W325" s="1041">
        <v>3</v>
      </c>
      <c r="X325" s="1041">
        <v>8</v>
      </c>
      <c r="Y325" s="1039">
        <v>28</v>
      </c>
      <c r="Z325" s="1111">
        <v>0.22900000000000001</v>
      </c>
      <c r="AA325" s="1050">
        <v>0.89100000000000001</v>
      </c>
      <c r="AB325" s="1050">
        <v>0.58899999999999997</v>
      </c>
      <c r="AC325" s="1050">
        <f t="shared" si="17"/>
        <v>0.41100000000000003</v>
      </c>
      <c r="AD325" s="1044">
        <v>43270455</v>
      </c>
      <c r="AE325" s="1051">
        <v>10535721</v>
      </c>
      <c r="AF325" s="1044">
        <v>19637970</v>
      </c>
      <c r="AG325" s="1263">
        <f t="shared" si="19"/>
        <v>73444146</v>
      </c>
      <c r="AH325" s="1191">
        <v>69124.3</v>
      </c>
      <c r="AI325" s="978">
        <v>45900</v>
      </c>
      <c r="AJ325" s="1113">
        <v>52768.800000000003</v>
      </c>
      <c r="AK325" s="1114">
        <v>42800</v>
      </c>
      <c r="AL325" s="1053">
        <v>2</v>
      </c>
      <c r="AM325" s="934">
        <v>24</v>
      </c>
      <c r="AN325" s="1054">
        <v>1</v>
      </c>
      <c r="AO325" s="921">
        <v>1957.4</v>
      </c>
      <c r="AP325" s="923">
        <v>1968</v>
      </c>
      <c r="AQ325" s="1037" t="s">
        <v>1756</v>
      </c>
      <c r="AR325" s="439">
        <v>0.61</v>
      </c>
      <c r="AS325" s="439">
        <v>7.0000000000000001E-3</v>
      </c>
      <c r="AT325" s="1046">
        <v>0.248</v>
      </c>
      <c r="AU325" s="936">
        <v>0.13600000000000001</v>
      </c>
      <c r="AV325" s="439">
        <v>5.5E-2</v>
      </c>
      <c r="AW325" s="1055">
        <v>4.0000000000000001E-3</v>
      </c>
      <c r="AX325" s="1254">
        <v>0.8</v>
      </c>
    </row>
    <row r="326" spans="1:50" ht="15.75" thickBot="1" x14ac:dyDescent="0.3">
      <c r="A326" s="967"/>
      <c r="B326" s="1806"/>
      <c r="C326" s="1806" t="s">
        <v>1438</v>
      </c>
      <c r="D326" s="1806" t="s">
        <v>45</v>
      </c>
      <c r="E326" s="966">
        <v>10</v>
      </c>
      <c r="F326" s="967"/>
      <c r="G326" s="964"/>
      <c r="H326" s="1150">
        <v>182.69</v>
      </c>
      <c r="I326" s="1150">
        <v>0.14000000000000001</v>
      </c>
      <c r="J326" s="1264">
        <v>202.38</v>
      </c>
      <c r="K326" s="967">
        <v>1613</v>
      </c>
      <c r="L326" s="1085">
        <v>95451799</v>
      </c>
      <c r="M326" s="964">
        <v>258</v>
      </c>
      <c r="N326" s="1085">
        <v>36454415</v>
      </c>
      <c r="O326" s="964">
        <v>77</v>
      </c>
      <c r="P326" s="1086">
        <v>96175835</v>
      </c>
      <c r="Q326" s="967">
        <v>1948</v>
      </c>
      <c r="R326" s="1086">
        <v>228082049</v>
      </c>
      <c r="S326" s="967">
        <v>9939</v>
      </c>
      <c r="T326" s="1099">
        <v>0.21099999999999999</v>
      </c>
      <c r="U326" s="1098">
        <f t="shared" si="16"/>
        <v>0.19599557299527115</v>
      </c>
      <c r="V326" s="292">
        <v>1948</v>
      </c>
      <c r="W326" s="1083">
        <v>94</v>
      </c>
      <c r="X326" s="1083">
        <v>61</v>
      </c>
      <c r="Y326" s="1082">
        <v>71</v>
      </c>
      <c r="Z326" s="1153">
        <v>0.14499999999999999</v>
      </c>
      <c r="AA326" s="1155">
        <v>0.82799999999999996</v>
      </c>
      <c r="AB326" s="1155">
        <v>0.41799999999999998</v>
      </c>
      <c r="AC326" s="1155">
        <f t="shared" si="17"/>
        <v>0.58200000000000007</v>
      </c>
      <c r="AD326" s="1086">
        <v>95451799</v>
      </c>
      <c r="AE326" s="1094">
        <v>36454415</v>
      </c>
      <c r="AF326" s="1086">
        <v>96175835</v>
      </c>
      <c r="AG326" s="1156">
        <f t="shared" si="19"/>
        <v>228082049</v>
      </c>
      <c r="AH326" s="1265">
        <v>94984.6</v>
      </c>
      <c r="AI326" s="1208">
        <v>52200</v>
      </c>
      <c r="AJ326" s="1208">
        <v>61657.4</v>
      </c>
      <c r="AK326" s="1209">
        <v>54750</v>
      </c>
      <c r="AL326" s="1096">
        <v>12</v>
      </c>
      <c r="AM326" s="975">
        <v>57</v>
      </c>
      <c r="AN326" s="1266">
        <v>40</v>
      </c>
      <c r="AO326" s="964">
        <v>1944.4</v>
      </c>
      <c r="AP326" s="966">
        <v>1945</v>
      </c>
      <c r="AQ326" s="967"/>
      <c r="AR326" s="521">
        <v>0.746</v>
      </c>
      <c r="AS326" s="521">
        <v>8.0000000000000002E-3</v>
      </c>
      <c r="AT326" s="1088">
        <v>0.16500000000000001</v>
      </c>
      <c r="AU326" s="1098">
        <v>8.1000000000000003E-2</v>
      </c>
      <c r="AV326" s="521">
        <v>3.1E-2</v>
      </c>
      <c r="AW326" s="1099">
        <v>8.9999999999999993E-3</v>
      </c>
      <c r="AX326" s="1267">
        <v>0.75</v>
      </c>
    </row>
    <row r="327" spans="1:50" x14ac:dyDescent="0.25">
      <c r="A327" s="952">
        <v>540093</v>
      </c>
      <c r="B327" s="1803" t="s">
        <v>1450</v>
      </c>
      <c r="C327" s="1803" t="s">
        <v>1451</v>
      </c>
      <c r="D327" s="1803" t="s">
        <v>107</v>
      </c>
      <c r="E327" s="954">
        <v>11</v>
      </c>
      <c r="F327" s="1788">
        <v>146</v>
      </c>
      <c r="G327" s="493">
        <v>0.12238055322700001</v>
      </c>
      <c r="H327" s="1789">
        <v>0</v>
      </c>
      <c r="I327" s="1789">
        <v>0.01</v>
      </c>
      <c r="J327" s="1790">
        <v>4.8499999999999996</v>
      </c>
      <c r="K327" s="89">
        <v>0</v>
      </c>
      <c r="L327" s="97">
        <v>0</v>
      </c>
      <c r="M327" s="114">
        <v>6</v>
      </c>
      <c r="N327" s="97">
        <v>6470700</v>
      </c>
      <c r="O327" s="114">
        <v>1</v>
      </c>
      <c r="P327" s="491">
        <v>307500</v>
      </c>
      <c r="Q327" s="89">
        <v>7</v>
      </c>
      <c r="R327" s="491">
        <v>6778200</v>
      </c>
      <c r="S327" s="89">
        <v>297</v>
      </c>
      <c r="T327" s="1791">
        <v>2.7E-2</v>
      </c>
      <c r="U327" s="1844">
        <f t="shared" si="16"/>
        <v>2.3569023569023569E-2</v>
      </c>
      <c r="V327" s="114">
        <v>7</v>
      </c>
      <c r="W327" s="114">
        <v>0</v>
      </c>
      <c r="X327" s="114">
        <v>0</v>
      </c>
      <c r="Y327" s="115">
        <v>5</v>
      </c>
      <c r="Z327" s="1792">
        <v>0</v>
      </c>
      <c r="AA327" s="1793">
        <v>0</v>
      </c>
      <c r="AB327" s="1793">
        <v>0</v>
      </c>
      <c r="AC327" s="98">
        <f t="shared" si="17"/>
        <v>1</v>
      </c>
      <c r="AD327" s="491">
        <v>0</v>
      </c>
      <c r="AE327" s="1860">
        <v>6470700</v>
      </c>
      <c r="AF327" s="491">
        <v>307500</v>
      </c>
      <c r="AG327" s="1122">
        <f t="shared" si="19"/>
        <v>6778200</v>
      </c>
      <c r="AH327" s="1807">
        <v>968314.3</v>
      </c>
      <c r="AI327" s="1808">
        <v>307500</v>
      </c>
      <c r="AJ327" s="1797">
        <v>0</v>
      </c>
      <c r="AK327" s="1798">
        <v>0</v>
      </c>
      <c r="AL327" s="89">
        <v>0</v>
      </c>
      <c r="AM327" s="115">
        <v>1</v>
      </c>
      <c r="AN327" s="89">
        <v>0</v>
      </c>
      <c r="AO327" s="114">
        <v>1985.3</v>
      </c>
      <c r="AP327" s="115">
        <v>1996</v>
      </c>
      <c r="AQ327" s="89" t="s">
        <v>1734</v>
      </c>
      <c r="AR327" s="1793">
        <v>1</v>
      </c>
      <c r="AS327" s="1793">
        <v>0</v>
      </c>
      <c r="AT327" s="1791">
        <v>0</v>
      </c>
      <c r="AU327" s="1792">
        <v>0</v>
      </c>
      <c r="AV327" s="1793">
        <v>0</v>
      </c>
      <c r="AW327" s="1791">
        <v>0</v>
      </c>
      <c r="AX327" s="1861" t="s">
        <v>638</v>
      </c>
    </row>
    <row r="328" spans="1:50" x14ac:dyDescent="0.25">
      <c r="A328" s="952">
        <v>540012</v>
      </c>
      <c r="B328" s="1803" t="s">
        <v>1455</v>
      </c>
      <c r="C328" s="1803" t="s">
        <v>1451</v>
      </c>
      <c r="D328" s="1803" t="s">
        <v>107</v>
      </c>
      <c r="E328" s="954">
        <v>11</v>
      </c>
      <c r="F328" s="955">
        <v>65</v>
      </c>
      <c r="G328" s="128">
        <v>0.13800424628499999</v>
      </c>
      <c r="H328" s="956">
        <v>0.12</v>
      </c>
      <c r="I328" s="956">
        <v>0</v>
      </c>
      <c r="J328" s="957">
        <v>0.12</v>
      </c>
      <c r="K328" s="121">
        <v>4</v>
      </c>
      <c r="L328" s="127">
        <v>299500</v>
      </c>
      <c r="M328" s="142">
        <v>0</v>
      </c>
      <c r="N328" s="127">
        <v>0</v>
      </c>
      <c r="O328" s="142">
        <v>1</v>
      </c>
      <c r="P328" s="384">
        <v>236428</v>
      </c>
      <c r="Q328" s="121">
        <v>5</v>
      </c>
      <c r="R328" s="384">
        <v>535928</v>
      </c>
      <c r="S328" s="121">
        <v>244</v>
      </c>
      <c r="T328" s="958">
        <v>2.9000000000000001E-2</v>
      </c>
      <c r="U328" s="1121">
        <f t="shared" si="16"/>
        <v>2.0491803278688523E-2</v>
      </c>
      <c r="V328" s="142">
        <v>5</v>
      </c>
      <c r="W328" s="142">
        <v>0</v>
      </c>
      <c r="X328" s="142">
        <v>0</v>
      </c>
      <c r="Y328" s="143">
        <v>3</v>
      </c>
      <c r="Z328" s="959">
        <v>0.25</v>
      </c>
      <c r="AA328" s="388">
        <v>0.8</v>
      </c>
      <c r="AB328" s="388">
        <v>0.5588437252765297</v>
      </c>
      <c r="AC328" s="960">
        <f t="shared" si="17"/>
        <v>0.4411562747234703</v>
      </c>
      <c r="AD328" s="384">
        <v>299500</v>
      </c>
      <c r="AE328" s="1268">
        <v>0</v>
      </c>
      <c r="AF328" s="384">
        <v>236428</v>
      </c>
      <c r="AG328" s="1122">
        <f t="shared" si="19"/>
        <v>535928</v>
      </c>
      <c r="AH328" s="452">
        <v>107185.60000000001</v>
      </c>
      <c r="AI328" s="134">
        <v>82700</v>
      </c>
      <c r="AJ328" s="134">
        <v>74875</v>
      </c>
      <c r="AK328" s="979">
        <v>75500</v>
      </c>
      <c r="AL328" s="121">
        <v>1</v>
      </c>
      <c r="AM328" s="143">
        <v>0</v>
      </c>
      <c r="AN328" s="121">
        <v>2</v>
      </c>
      <c r="AO328" s="142">
        <v>1943.3</v>
      </c>
      <c r="AP328" s="686">
        <v>1935</v>
      </c>
      <c r="AQ328" s="121" t="s">
        <v>1758</v>
      </c>
      <c r="AR328" s="388">
        <v>0.6</v>
      </c>
      <c r="AS328" s="388">
        <v>0</v>
      </c>
      <c r="AT328" s="958">
        <v>0.2</v>
      </c>
      <c r="AU328" s="1202">
        <v>0.2</v>
      </c>
      <c r="AV328" s="392">
        <v>0.2</v>
      </c>
      <c r="AW328" s="958">
        <v>0</v>
      </c>
      <c r="AX328" s="391">
        <v>0.75</v>
      </c>
    </row>
    <row r="329" spans="1:50" x14ac:dyDescent="0.25">
      <c r="A329" s="921">
        <v>540011</v>
      </c>
      <c r="B329" s="1804" t="s">
        <v>1459</v>
      </c>
      <c r="C329" s="1804" t="s">
        <v>1451</v>
      </c>
      <c r="D329" s="1804" t="s">
        <v>170</v>
      </c>
      <c r="E329" s="923">
        <v>11</v>
      </c>
      <c r="F329" s="924">
        <v>1405</v>
      </c>
      <c r="G329" s="173">
        <v>2.75473991726E-2</v>
      </c>
      <c r="H329" s="925">
        <v>22.05</v>
      </c>
      <c r="I329" s="925">
        <v>12.75</v>
      </c>
      <c r="J329" s="926">
        <v>55.97</v>
      </c>
      <c r="K329" s="678">
        <v>131</v>
      </c>
      <c r="L329" s="250">
        <v>5080260</v>
      </c>
      <c r="M329" s="469">
        <v>15</v>
      </c>
      <c r="N329" s="250">
        <v>2546120</v>
      </c>
      <c r="O329" s="469">
        <v>8</v>
      </c>
      <c r="P329" s="459">
        <v>737800</v>
      </c>
      <c r="Q329" s="678">
        <v>154</v>
      </c>
      <c r="R329" s="459">
        <v>8364180</v>
      </c>
      <c r="S329" s="678">
        <v>6235</v>
      </c>
      <c r="T329" s="927">
        <v>3.4000000000000002E-2</v>
      </c>
      <c r="U329" s="928">
        <f t="shared" si="16"/>
        <v>2.4699278267842822E-2</v>
      </c>
      <c r="V329" s="469">
        <v>154</v>
      </c>
      <c r="W329" s="469">
        <v>7</v>
      </c>
      <c r="X329" s="469">
        <v>21</v>
      </c>
      <c r="Y329" s="680">
        <v>56</v>
      </c>
      <c r="Z329" s="928">
        <v>0.1846153846153846</v>
      </c>
      <c r="AA329" s="935">
        <v>0.85064935064935066</v>
      </c>
      <c r="AB329" s="935">
        <v>0.60738291141510581</v>
      </c>
      <c r="AC329" s="935">
        <f t="shared" si="17"/>
        <v>0.39261708858489419</v>
      </c>
      <c r="AD329" s="459">
        <v>5080260</v>
      </c>
      <c r="AE329" s="1232">
        <v>2546120</v>
      </c>
      <c r="AF329" s="459">
        <v>737800</v>
      </c>
      <c r="AG329" s="459">
        <f t="shared" si="19"/>
        <v>8364180</v>
      </c>
      <c r="AH329" s="931">
        <v>54312.9</v>
      </c>
      <c r="AI329" s="932">
        <v>34300</v>
      </c>
      <c r="AJ329" s="932">
        <v>38780.6</v>
      </c>
      <c r="AK329" s="933">
        <v>33100</v>
      </c>
      <c r="AL329" s="678">
        <v>3</v>
      </c>
      <c r="AM329" s="680">
        <v>4</v>
      </c>
      <c r="AN329" s="678">
        <v>0</v>
      </c>
      <c r="AO329" s="469">
        <v>1950.3</v>
      </c>
      <c r="AP329" s="680">
        <v>1949</v>
      </c>
      <c r="AQ329" s="678" t="s">
        <v>1636</v>
      </c>
      <c r="AR329" s="935">
        <v>0.76600000000000001</v>
      </c>
      <c r="AS329" s="935">
        <v>4.4999999999999998E-2</v>
      </c>
      <c r="AT329" s="927">
        <v>0.16900000000000001</v>
      </c>
      <c r="AU329" s="928">
        <v>1.9E-2</v>
      </c>
      <c r="AV329" s="935">
        <v>1.2999999999999999E-2</v>
      </c>
      <c r="AW329" s="927">
        <v>0</v>
      </c>
      <c r="AX329" s="937">
        <v>0.79400000000000004</v>
      </c>
    </row>
    <row r="330" spans="1:50" x14ac:dyDescent="0.25">
      <c r="A330" s="952">
        <v>540013</v>
      </c>
      <c r="B330" s="1803" t="s">
        <v>1465</v>
      </c>
      <c r="C330" s="1803" t="s">
        <v>1451</v>
      </c>
      <c r="D330" s="1803" t="s">
        <v>107</v>
      </c>
      <c r="E330" s="954">
        <v>11</v>
      </c>
      <c r="F330" s="955">
        <v>27</v>
      </c>
      <c r="G330" s="128">
        <v>2.0194465220599998E-2</v>
      </c>
      <c r="H330" s="956">
        <v>0</v>
      </c>
      <c r="I330" s="956">
        <v>0.16</v>
      </c>
      <c r="J330" s="957">
        <v>1.84</v>
      </c>
      <c r="K330" s="121">
        <v>44</v>
      </c>
      <c r="L330" s="127">
        <v>3071590</v>
      </c>
      <c r="M330" s="142">
        <v>23</v>
      </c>
      <c r="N330" s="127">
        <v>3123956</v>
      </c>
      <c r="O330" s="142">
        <v>8</v>
      </c>
      <c r="P330" s="384">
        <v>1253900</v>
      </c>
      <c r="Q330" s="121">
        <v>75</v>
      </c>
      <c r="R330" s="384">
        <v>7449446</v>
      </c>
      <c r="S330" s="121">
        <v>1696</v>
      </c>
      <c r="T330" s="958">
        <v>7.3999999999999996E-2</v>
      </c>
      <c r="U330" s="1121">
        <f t="shared" ref="U330:U347" si="20">Q330/S330</f>
        <v>4.4221698113207544E-2</v>
      </c>
      <c r="V330" s="142">
        <v>75</v>
      </c>
      <c r="W330" s="142">
        <v>0</v>
      </c>
      <c r="X330" s="142">
        <v>8</v>
      </c>
      <c r="Y330" s="143">
        <v>15</v>
      </c>
      <c r="Z330" s="959">
        <v>0.1</v>
      </c>
      <c r="AA330" s="388">
        <v>0.58666666666666667</v>
      </c>
      <c r="AB330" s="388">
        <v>0.41232462118659557</v>
      </c>
      <c r="AC330" s="960">
        <f t="shared" si="17"/>
        <v>0.58767537881340437</v>
      </c>
      <c r="AD330" s="384">
        <v>3071590</v>
      </c>
      <c r="AE330" s="1268">
        <v>3123956</v>
      </c>
      <c r="AF330" s="384">
        <v>1253900</v>
      </c>
      <c r="AG330" s="1122">
        <f t="shared" si="19"/>
        <v>7449446</v>
      </c>
      <c r="AH330" s="387">
        <v>99325.9</v>
      </c>
      <c r="AI330" s="134">
        <v>58800</v>
      </c>
      <c r="AJ330" s="134">
        <v>69808.899999999994</v>
      </c>
      <c r="AK330" s="979">
        <v>53550</v>
      </c>
      <c r="AL330" s="121">
        <v>2</v>
      </c>
      <c r="AM330" s="143">
        <v>3</v>
      </c>
      <c r="AN330" s="121">
        <v>0</v>
      </c>
      <c r="AO330" s="142">
        <v>1940.3</v>
      </c>
      <c r="AP330" s="686">
        <v>1930</v>
      </c>
      <c r="AQ330" s="121" t="s">
        <v>1761</v>
      </c>
      <c r="AR330" s="388">
        <v>0.84</v>
      </c>
      <c r="AS330" s="388">
        <v>0</v>
      </c>
      <c r="AT330" s="958">
        <v>0.16</v>
      </c>
      <c r="AU330" s="959">
        <v>0</v>
      </c>
      <c r="AV330" s="388">
        <v>0</v>
      </c>
      <c r="AW330" s="958">
        <v>0</v>
      </c>
      <c r="AX330" s="153">
        <v>0.47699999999999998</v>
      </c>
    </row>
    <row r="331" spans="1:50" x14ac:dyDescent="0.25">
      <c r="A331" s="952">
        <v>540014</v>
      </c>
      <c r="B331" s="1803" t="s">
        <v>1472</v>
      </c>
      <c r="C331" s="1803" t="s">
        <v>1451</v>
      </c>
      <c r="D331" s="1803" t="s">
        <v>247</v>
      </c>
      <c r="E331" s="954">
        <v>11</v>
      </c>
      <c r="F331" s="955">
        <v>90</v>
      </c>
      <c r="G331" s="128">
        <v>2.04220558203E-2</v>
      </c>
      <c r="H331" s="956">
        <v>0</v>
      </c>
      <c r="I331" s="956">
        <v>1.37</v>
      </c>
      <c r="J331" s="957">
        <v>6.71</v>
      </c>
      <c r="K331" s="121">
        <v>14</v>
      </c>
      <c r="L331" s="127">
        <v>5880930</v>
      </c>
      <c r="M331" s="142">
        <v>33</v>
      </c>
      <c r="N331" s="127">
        <v>16007400</v>
      </c>
      <c r="O331" s="142">
        <v>1</v>
      </c>
      <c r="P331" s="384">
        <v>23795000</v>
      </c>
      <c r="Q331" s="121">
        <v>48</v>
      </c>
      <c r="R331" s="384">
        <v>45683330</v>
      </c>
      <c r="S331" s="121">
        <v>3960</v>
      </c>
      <c r="T331" s="958">
        <v>2.1000000000000001E-2</v>
      </c>
      <c r="U331" s="1121">
        <f t="shared" si="20"/>
        <v>1.2121212121212121E-2</v>
      </c>
      <c r="V331" s="142">
        <v>48</v>
      </c>
      <c r="W331" s="142">
        <v>1</v>
      </c>
      <c r="X331" s="142">
        <v>10</v>
      </c>
      <c r="Y331" s="143">
        <v>20</v>
      </c>
      <c r="Z331" s="959">
        <v>9.0909090909090912E-2</v>
      </c>
      <c r="AA331" s="388">
        <v>0.29166666666666669</v>
      </c>
      <c r="AB331" s="388">
        <v>0.128732515777637</v>
      </c>
      <c r="AC331" s="149">
        <f t="shared" si="17"/>
        <v>0.871267484222363</v>
      </c>
      <c r="AD331" s="384">
        <v>5880930</v>
      </c>
      <c r="AE331" s="1268">
        <v>16007400</v>
      </c>
      <c r="AF331" s="384">
        <v>23795000</v>
      </c>
      <c r="AG331" s="1122">
        <f t="shared" si="19"/>
        <v>45683330</v>
      </c>
      <c r="AH331" s="452">
        <v>465709.1</v>
      </c>
      <c r="AI331" s="134">
        <v>69500</v>
      </c>
      <c r="AJ331" s="134">
        <v>420066.4</v>
      </c>
      <c r="AK331" s="963">
        <v>30365</v>
      </c>
      <c r="AL331" s="121">
        <v>0</v>
      </c>
      <c r="AM331" s="143">
        <v>1</v>
      </c>
      <c r="AN331" s="121">
        <v>0</v>
      </c>
      <c r="AO331" s="142">
        <v>1969.5</v>
      </c>
      <c r="AP331" s="143">
        <v>1967</v>
      </c>
      <c r="AQ331" s="121" t="s">
        <v>1758</v>
      </c>
      <c r="AR331" s="388">
        <v>0.57399999999999995</v>
      </c>
      <c r="AS331" s="388">
        <v>0.14899999999999999</v>
      </c>
      <c r="AT331" s="1124">
        <v>0.27700000000000002</v>
      </c>
      <c r="AU331" s="959">
        <v>0</v>
      </c>
      <c r="AV331" s="388">
        <v>0</v>
      </c>
      <c r="AW331" s="958">
        <v>0</v>
      </c>
      <c r="AX331" s="391">
        <v>0.78600000000000003</v>
      </c>
    </row>
    <row r="332" spans="1:50" x14ac:dyDescent="0.25">
      <c r="A332" s="952">
        <v>540015</v>
      </c>
      <c r="B332" s="1803" t="s">
        <v>1478</v>
      </c>
      <c r="C332" s="1803" t="s">
        <v>1451</v>
      </c>
      <c r="D332" s="1803" t="s">
        <v>107</v>
      </c>
      <c r="E332" s="954">
        <v>11</v>
      </c>
      <c r="F332" s="955">
        <v>253</v>
      </c>
      <c r="G332" s="149">
        <v>0.297647058824</v>
      </c>
      <c r="H332" s="956">
        <v>0</v>
      </c>
      <c r="I332" s="956">
        <v>0.01</v>
      </c>
      <c r="J332" s="957">
        <v>2.93</v>
      </c>
      <c r="K332" s="121">
        <v>616</v>
      </c>
      <c r="L332" s="127">
        <v>33130200</v>
      </c>
      <c r="M332" s="142">
        <v>147</v>
      </c>
      <c r="N332" s="127">
        <v>20054370</v>
      </c>
      <c r="O332" s="142">
        <v>28</v>
      </c>
      <c r="P332" s="384">
        <v>18219300</v>
      </c>
      <c r="Q332" s="121">
        <v>791</v>
      </c>
      <c r="R332" s="384">
        <v>71403870</v>
      </c>
      <c r="S332" s="121">
        <v>1728</v>
      </c>
      <c r="T332" s="958">
        <v>0.58399999999999996</v>
      </c>
      <c r="U332" s="1121">
        <f t="shared" si="20"/>
        <v>0.45775462962962965</v>
      </c>
      <c r="V332" s="142">
        <v>791</v>
      </c>
      <c r="W332" s="142">
        <v>5</v>
      </c>
      <c r="X332" s="142">
        <v>0</v>
      </c>
      <c r="Y332" s="143">
        <v>124</v>
      </c>
      <c r="Z332" s="959">
        <v>0</v>
      </c>
      <c r="AA332" s="388">
        <v>0.77876106194690264</v>
      </c>
      <c r="AB332" s="388">
        <v>0.49530139274083612</v>
      </c>
      <c r="AC332" s="960">
        <f t="shared" si="17"/>
        <v>0.50469860725916393</v>
      </c>
      <c r="AD332" s="384">
        <v>33130200</v>
      </c>
      <c r="AE332" s="1268">
        <v>20054370</v>
      </c>
      <c r="AF332" s="384">
        <v>18219300</v>
      </c>
      <c r="AG332" s="1122">
        <f t="shared" si="19"/>
        <v>71403870</v>
      </c>
      <c r="AH332" s="387">
        <v>84562.5</v>
      </c>
      <c r="AI332" s="134">
        <v>51600</v>
      </c>
      <c r="AJ332" s="135">
        <v>53782.8</v>
      </c>
      <c r="AK332" s="963">
        <v>49250</v>
      </c>
      <c r="AL332" s="121">
        <v>5</v>
      </c>
      <c r="AM332" s="686">
        <v>15</v>
      </c>
      <c r="AN332" s="453">
        <v>546</v>
      </c>
      <c r="AO332" s="133">
        <v>1926.2</v>
      </c>
      <c r="AP332" s="686">
        <v>1920</v>
      </c>
      <c r="AQ332" s="121" t="s">
        <v>1762</v>
      </c>
      <c r="AR332" s="388">
        <v>0.93899999999999995</v>
      </c>
      <c r="AS332" s="388">
        <v>0</v>
      </c>
      <c r="AT332" s="958">
        <v>5.8000000000000003E-2</v>
      </c>
      <c r="AU332" s="959">
        <v>3.0000000000000001E-3</v>
      </c>
      <c r="AV332" s="388">
        <v>0</v>
      </c>
      <c r="AW332" s="958">
        <v>0</v>
      </c>
      <c r="AX332" s="391">
        <v>0.78700000000000003</v>
      </c>
    </row>
    <row r="333" spans="1:50" x14ac:dyDescent="0.25">
      <c r="A333" s="938"/>
      <c r="B333" s="1805"/>
      <c r="C333" s="1805" t="s">
        <v>1451</v>
      </c>
      <c r="D333" s="1805" t="s">
        <v>45</v>
      </c>
      <c r="E333" s="940">
        <v>11</v>
      </c>
      <c r="F333" s="941"/>
      <c r="G333" s="938"/>
      <c r="H333" s="942">
        <v>22.17</v>
      </c>
      <c r="I333" s="942">
        <v>14.3</v>
      </c>
      <c r="J333" s="943">
        <v>72.419999999999987</v>
      </c>
      <c r="K333" s="246">
        <v>809</v>
      </c>
      <c r="L333" s="253">
        <v>47462480</v>
      </c>
      <c r="M333" s="229">
        <v>224</v>
      </c>
      <c r="N333" s="253">
        <v>48202546</v>
      </c>
      <c r="O333" s="229">
        <v>47</v>
      </c>
      <c r="P333" s="398">
        <v>44549928</v>
      </c>
      <c r="Q333" s="246">
        <v>1080</v>
      </c>
      <c r="R333" s="398">
        <v>140214954</v>
      </c>
      <c r="S333" s="246">
        <v>14368</v>
      </c>
      <c r="T333" s="944">
        <v>0.1</v>
      </c>
      <c r="U333" s="945">
        <f t="shared" si="20"/>
        <v>7.5167037861915365E-2</v>
      </c>
      <c r="V333" s="256">
        <v>1080</v>
      </c>
      <c r="W333" s="229">
        <v>13</v>
      </c>
      <c r="X333" s="229">
        <v>39</v>
      </c>
      <c r="Y333" s="230">
        <v>223</v>
      </c>
      <c r="Z333" s="945">
        <v>3.9946737683089213E-2</v>
      </c>
      <c r="AA333" s="221">
        <v>0.74907407407407411</v>
      </c>
      <c r="AB333" s="221">
        <v>0.33849798930861541</v>
      </c>
      <c r="AC333" s="221">
        <f t="shared" si="17"/>
        <v>0.66150201069138459</v>
      </c>
      <c r="AD333" s="398">
        <v>47462480</v>
      </c>
      <c r="AE333" s="1231">
        <v>48202546</v>
      </c>
      <c r="AF333" s="398">
        <v>44549928</v>
      </c>
      <c r="AG333" s="398">
        <f t="shared" si="19"/>
        <v>140214954</v>
      </c>
      <c r="AH333" s="550">
        <v>103711.8</v>
      </c>
      <c r="AI333" s="551">
        <v>50900</v>
      </c>
      <c r="AJ333" s="218">
        <v>50961.1</v>
      </c>
      <c r="AK333" s="1239">
        <v>47600</v>
      </c>
      <c r="AL333" s="224">
        <v>11</v>
      </c>
      <c r="AM333" s="406">
        <v>24</v>
      </c>
      <c r="AN333" s="224">
        <v>548</v>
      </c>
      <c r="AO333" s="256">
        <v>1932.7</v>
      </c>
      <c r="AP333" s="406">
        <v>1924</v>
      </c>
      <c r="AQ333" s="246"/>
      <c r="AR333" s="221">
        <v>0.89100000000000001</v>
      </c>
      <c r="AS333" s="221">
        <v>1.2999999999999999E-2</v>
      </c>
      <c r="AT333" s="944">
        <v>9.0999999999999998E-2</v>
      </c>
      <c r="AU333" s="945">
        <v>6.0000000000000001E-3</v>
      </c>
      <c r="AV333" s="221">
        <v>3.0000000000000001E-3</v>
      </c>
      <c r="AW333" s="944">
        <v>0</v>
      </c>
      <c r="AX333" s="949">
        <v>0.77100000000000002</v>
      </c>
    </row>
    <row r="334" spans="1:50" x14ac:dyDescent="0.25">
      <c r="A334" s="952">
        <v>540048</v>
      </c>
      <c r="B334" s="1803" t="s">
        <v>1491</v>
      </c>
      <c r="C334" s="1803" t="s">
        <v>1492</v>
      </c>
      <c r="D334" s="1803" t="s">
        <v>107</v>
      </c>
      <c r="E334" s="954">
        <v>11</v>
      </c>
      <c r="F334" s="955">
        <v>39</v>
      </c>
      <c r="G334" s="128">
        <v>6.1032863849800001E-2</v>
      </c>
      <c r="H334" s="956">
        <v>0</v>
      </c>
      <c r="I334" s="956">
        <v>0.04</v>
      </c>
      <c r="J334" s="957">
        <v>0.67</v>
      </c>
      <c r="K334" s="121">
        <v>10</v>
      </c>
      <c r="L334" s="127">
        <v>858400</v>
      </c>
      <c r="M334" s="142">
        <v>4</v>
      </c>
      <c r="N334" s="127">
        <v>257700</v>
      </c>
      <c r="O334" s="142">
        <v>3</v>
      </c>
      <c r="P334" s="384">
        <v>7598300</v>
      </c>
      <c r="Q334" s="121">
        <v>17</v>
      </c>
      <c r="R334" s="384">
        <v>8714400</v>
      </c>
      <c r="S334" s="121">
        <v>1294</v>
      </c>
      <c r="T334" s="958">
        <v>1.7999999999999999E-2</v>
      </c>
      <c r="U334" s="1121">
        <f t="shared" si="20"/>
        <v>1.3137557959814529E-2</v>
      </c>
      <c r="V334" s="142">
        <v>17</v>
      </c>
      <c r="W334" s="142">
        <v>0</v>
      </c>
      <c r="X334" s="142">
        <v>1</v>
      </c>
      <c r="Y334" s="143">
        <v>12</v>
      </c>
      <c r="Z334" s="959">
        <v>0</v>
      </c>
      <c r="AA334" s="388">
        <v>0.58823529411764708</v>
      </c>
      <c r="AB334" s="388">
        <v>9.8503626181951714E-2</v>
      </c>
      <c r="AC334" s="149">
        <f t="shared" si="17"/>
        <v>0.90149637381804826</v>
      </c>
      <c r="AD334" s="384">
        <v>858400</v>
      </c>
      <c r="AE334" s="1268">
        <v>257700</v>
      </c>
      <c r="AF334" s="384">
        <v>7598300</v>
      </c>
      <c r="AG334" s="1122">
        <f t="shared" si="19"/>
        <v>8714400</v>
      </c>
      <c r="AH334" s="452">
        <v>132150</v>
      </c>
      <c r="AI334" s="134">
        <v>68500</v>
      </c>
      <c r="AJ334" s="134">
        <v>85840</v>
      </c>
      <c r="AK334" s="963">
        <v>45750</v>
      </c>
      <c r="AL334" s="121">
        <v>1</v>
      </c>
      <c r="AM334" s="143">
        <v>0</v>
      </c>
      <c r="AN334" s="121">
        <v>0</v>
      </c>
      <c r="AO334" s="133">
        <v>1938.3</v>
      </c>
      <c r="AP334" s="143">
        <v>1954</v>
      </c>
      <c r="AQ334" s="121" t="s">
        <v>1763</v>
      </c>
      <c r="AR334" s="388">
        <v>0.875</v>
      </c>
      <c r="AS334" s="388">
        <v>0</v>
      </c>
      <c r="AT334" s="958">
        <v>6.3E-2</v>
      </c>
      <c r="AU334" s="959">
        <v>6.3E-2</v>
      </c>
      <c r="AV334" s="388">
        <v>0</v>
      </c>
      <c r="AW334" s="958">
        <v>0</v>
      </c>
      <c r="AX334" s="391">
        <v>0.7</v>
      </c>
    </row>
    <row r="335" spans="1:50" x14ac:dyDescent="0.25">
      <c r="A335" s="921">
        <v>540047</v>
      </c>
      <c r="B335" s="1804" t="s">
        <v>1497</v>
      </c>
      <c r="C335" s="1804" t="s">
        <v>1492</v>
      </c>
      <c r="D335" s="1804" t="s">
        <v>170</v>
      </c>
      <c r="E335" s="923">
        <v>11</v>
      </c>
      <c r="F335" s="924">
        <v>644</v>
      </c>
      <c r="G335" s="173">
        <v>1.3764507234899999E-2</v>
      </c>
      <c r="H335" s="925">
        <v>2</v>
      </c>
      <c r="I335" s="925">
        <v>26.67</v>
      </c>
      <c r="J335" s="926">
        <v>55.53</v>
      </c>
      <c r="K335" s="678">
        <v>225</v>
      </c>
      <c r="L335" s="250">
        <v>11005550</v>
      </c>
      <c r="M335" s="469">
        <v>13</v>
      </c>
      <c r="N335" s="250">
        <v>12120000</v>
      </c>
      <c r="O335" s="469">
        <v>3</v>
      </c>
      <c r="P335" s="459">
        <v>136800</v>
      </c>
      <c r="Q335" s="678">
        <v>241</v>
      </c>
      <c r="R335" s="459">
        <v>23262350</v>
      </c>
      <c r="S335" s="678">
        <v>6076</v>
      </c>
      <c r="T335" s="927">
        <v>6.2E-2</v>
      </c>
      <c r="U335" s="928">
        <f t="shared" si="20"/>
        <v>3.9664252797893353E-2</v>
      </c>
      <c r="V335" s="469">
        <v>241</v>
      </c>
      <c r="W335" s="469">
        <v>23</v>
      </c>
      <c r="X335" s="469">
        <v>69</v>
      </c>
      <c r="Y335" s="680">
        <v>31</v>
      </c>
      <c r="Z335" s="928">
        <v>0.26339285714285721</v>
      </c>
      <c r="AA335" s="552">
        <v>0.93360995850622408</v>
      </c>
      <c r="AB335" s="935">
        <v>0.47310568364761091</v>
      </c>
      <c r="AC335" s="935">
        <f t="shared" si="17"/>
        <v>0.52689431635238915</v>
      </c>
      <c r="AD335" s="459">
        <v>11005550</v>
      </c>
      <c r="AE335" s="1232">
        <v>12120000</v>
      </c>
      <c r="AF335" s="459">
        <v>136800</v>
      </c>
      <c r="AG335" s="459">
        <f t="shared" si="19"/>
        <v>23262350</v>
      </c>
      <c r="AH335" s="931">
        <v>96524.3</v>
      </c>
      <c r="AI335" s="978">
        <v>50800</v>
      </c>
      <c r="AJ335" s="932">
        <v>48913.599999999999</v>
      </c>
      <c r="AK335" s="1198">
        <v>50800</v>
      </c>
      <c r="AL335" s="678">
        <v>0</v>
      </c>
      <c r="AM335" s="680">
        <v>1</v>
      </c>
      <c r="AN335" s="678">
        <v>0</v>
      </c>
      <c r="AO335" s="469">
        <v>1963.5</v>
      </c>
      <c r="AP335" s="680">
        <v>1964</v>
      </c>
      <c r="AQ335" s="678" t="s">
        <v>1764</v>
      </c>
      <c r="AR335" s="935">
        <v>0.876</v>
      </c>
      <c r="AS335" s="935">
        <v>5.8000000000000003E-2</v>
      </c>
      <c r="AT335" s="927">
        <v>4.1000000000000002E-2</v>
      </c>
      <c r="AU335" s="928">
        <v>2.5000000000000001E-2</v>
      </c>
      <c r="AV335" s="935">
        <v>4.0000000000000001E-3</v>
      </c>
      <c r="AW335" s="927">
        <v>1.2E-2</v>
      </c>
      <c r="AX335" s="937">
        <v>0.66700000000000004</v>
      </c>
    </row>
    <row r="336" spans="1:50" x14ac:dyDescent="0.25">
      <c r="A336" s="952">
        <v>540049</v>
      </c>
      <c r="B336" s="1803" t="s">
        <v>1503</v>
      </c>
      <c r="C336" s="1803" t="s">
        <v>1492</v>
      </c>
      <c r="D336" s="1803" t="s">
        <v>107</v>
      </c>
      <c r="E336" s="954">
        <v>11</v>
      </c>
      <c r="F336" s="955">
        <v>148</v>
      </c>
      <c r="G336" s="128">
        <v>0.124474348192</v>
      </c>
      <c r="H336" s="956">
        <v>0</v>
      </c>
      <c r="I336" s="956">
        <v>0.08</v>
      </c>
      <c r="J336" s="957">
        <v>3.74</v>
      </c>
      <c r="K336" s="121">
        <v>132</v>
      </c>
      <c r="L336" s="127">
        <v>3544720</v>
      </c>
      <c r="M336" s="142">
        <v>38</v>
      </c>
      <c r="N336" s="127">
        <v>6348980</v>
      </c>
      <c r="O336" s="142">
        <v>4</v>
      </c>
      <c r="P336" s="384">
        <v>666000</v>
      </c>
      <c r="Q336" s="121">
        <v>174</v>
      </c>
      <c r="R336" s="384">
        <v>10559700</v>
      </c>
      <c r="S336" s="121">
        <v>567</v>
      </c>
      <c r="T336" s="958">
        <v>0.35799999999999998</v>
      </c>
      <c r="U336" s="1121">
        <f t="shared" si="20"/>
        <v>0.30687830687830686</v>
      </c>
      <c r="V336" s="142">
        <v>174</v>
      </c>
      <c r="W336" s="142">
        <v>1</v>
      </c>
      <c r="X336" s="142">
        <v>2</v>
      </c>
      <c r="Y336" s="143">
        <v>15</v>
      </c>
      <c r="Z336" s="959">
        <v>0.125</v>
      </c>
      <c r="AA336" s="388">
        <v>0.75862068965517238</v>
      </c>
      <c r="AB336" s="388">
        <v>0.33568377889523376</v>
      </c>
      <c r="AC336" s="960">
        <f t="shared" si="17"/>
        <v>0.66431622110476618</v>
      </c>
      <c r="AD336" s="384">
        <v>3544720</v>
      </c>
      <c r="AE336" s="1268">
        <v>6348980</v>
      </c>
      <c r="AF336" s="384">
        <v>666000</v>
      </c>
      <c r="AG336" s="1122">
        <f t="shared" si="19"/>
        <v>10559700</v>
      </c>
      <c r="AH336" s="387">
        <v>52358</v>
      </c>
      <c r="AI336" s="135">
        <v>24400</v>
      </c>
      <c r="AJ336" s="135">
        <v>26853.9</v>
      </c>
      <c r="AK336" s="963">
        <v>23000</v>
      </c>
      <c r="AL336" s="121">
        <v>1</v>
      </c>
      <c r="AM336" s="143">
        <v>3</v>
      </c>
      <c r="AN336" s="121">
        <v>1</v>
      </c>
      <c r="AO336" s="142">
        <v>1941.4</v>
      </c>
      <c r="AP336" s="686">
        <v>1937</v>
      </c>
      <c r="AQ336" s="121" t="s">
        <v>1765</v>
      </c>
      <c r="AR336" s="388">
        <v>0.73599999999999999</v>
      </c>
      <c r="AS336" s="388">
        <v>0</v>
      </c>
      <c r="AT336" s="958">
        <v>0.23599999999999999</v>
      </c>
      <c r="AU336" s="959">
        <v>2.9000000000000001E-2</v>
      </c>
      <c r="AV336" s="388">
        <v>6.0000000000000001E-3</v>
      </c>
      <c r="AW336" s="958">
        <v>6.0000000000000001E-3</v>
      </c>
      <c r="AX336" s="391">
        <v>0.57599999999999996</v>
      </c>
    </row>
    <row r="337" spans="1:50" x14ac:dyDescent="0.25">
      <c r="A337" s="952">
        <v>540014</v>
      </c>
      <c r="B337" s="1803" t="s">
        <v>1472</v>
      </c>
      <c r="C337" s="1803" t="s">
        <v>1492</v>
      </c>
      <c r="D337" s="1803" t="s">
        <v>247</v>
      </c>
      <c r="E337" s="954">
        <v>11</v>
      </c>
      <c r="F337" s="955">
        <v>292</v>
      </c>
      <c r="G337" s="128">
        <v>3.7556270096499998E-2</v>
      </c>
      <c r="H337" s="956">
        <v>0</v>
      </c>
      <c r="I337" s="956">
        <v>0.5</v>
      </c>
      <c r="J337" s="957">
        <v>9.15</v>
      </c>
      <c r="K337" s="121">
        <v>116</v>
      </c>
      <c r="L337" s="127">
        <v>11175200</v>
      </c>
      <c r="M337" s="142">
        <v>6</v>
      </c>
      <c r="N337" s="127">
        <v>6677398</v>
      </c>
      <c r="O337" s="142">
        <v>6</v>
      </c>
      <c r="P337" s="384">
        <v>12248800</v>
      </c>
      <c r="Q337" s="121">
        <v>128</v>
      </c>
      <c r="R337" s="384">
        <v>30101398</v>
      </c>
      <c r="S337" s="121">
        <v>7457</v>
      </c>
      <c r="T337" s="958">
        <v>1.6E-2</v>
      </c>
      <c r="U337" s="1121">
        <f t="shared" si="20"/>
        <v>1.7165079790800591E-2</v>
      </c>
      <c r="V337" s="142">
        <v>128</v>
      </c>
      <c r="W337" s="142">
        <v>28</v>
      </c>
      <c r="X337" s="142">
        <v>5</v>
      </c>
      <c r="Y337" s="143">
        <v>37</v>
      </c>
      <c r="Z337" s="959">
        <v>0</v>
      </c>
      <c r="AA337" s="392">
        <v>0.90625</v>
      </c>
      <c r="AB337" s="388">
        <v>0.3712518601295528</v>
      </c>
      <c r="AC337" s="960">
        <f t="shared" si="17"/>
        <v>0.6287481398704472</v>
      </c>
      <c r="AD337" s="384">
        <v>11175200</v>
      </c>
      <c r="AE337" s="1268">
        <v>6677398</v>
      </c>
      <c r="AF337" s="384">
        <v>12248800</v>
      </c>
      <c r="AG337" s="1122">
        <f t="shared" si="19"/>
        <v>30101398</v>
      </c>
      <c r="AH337" s="452">
        <v>179932.3</v>
      </c>
      <c r="AI337" s="134">
        <v>93400</v>
      </c>
      <c r="AJ337" s="134">
        <v>96337.9</v>
      </c>
      <c r="AK337" s="979">
        <v>92100</v>
      </c>
      <c r="AL337" s="121">
        <v>2</v>
      </c>
      <c r="AM337" s="143">
        <v>4</v>
      </c>
      <c r="AN337" s="121">
        <v>0</v>
      </c>
      <c r="AO337" s="142">
        <v>1960.3</v>
      </c>
      <c r="AP337" s="143">
        <v>1964</v>
      </c>
      <c r="AQ337" s="121" t="s">
        <v>1758</v>
      </c>
      <c r="AR337" s="388">
        <v>0.98399999999999999</v>
      </c>
      <c r="AS337" s="388">
        <v>0</v>
      </c>
      <c r="AT337" s="958">
        <v>1.6E-2</v>
      </c>
      <c r="AU337" s="959">
        <v>0</v>
      </c>
      <c r="AV337" s="388">
        <v>0</v>
      </c>
      <c r="AW337" s="958">
        <v>0</v>
      </c>
      <c r="AX337" s="391">
        <v>0.81</v>
      </c>
    </row>
    <row r="338" spans="1:50" ht="15.75" thickBot="1" x14ac:dyDescent="0.3">
      <c r="A338" s="964"/>
      <c r="B338" s="1806"/>
      <c r="C338" s="1806" t="s">
        <v>1492</v>
      </c>
      <c r="D338" s="1806" t="s">
        <v>45</v>
      </c>
      <c r="E338" s="966">
        <v>11</v>
      </c>
      <c r="F338" s="967"/>
      <c r="G338" s="964"/>
      <c r="H338" s="968">
        <v>2</v>
      </c>
      <c r="I338" s="968">
        <v>27.29</v>
      </c>
      <c r="J338" s="969">
        <v>69.09</v>
      </c>
      <c r="K338" s="478">
        <v>483</v>
      </c>
      <c r="L338" s="695">
        <v>26583870</v>
      </c>
      <c r="M338" s="479">
        <v>61</v>
      </c>
      <c r="N338" s="695">
        <v>25404078</v>
      </c>
      <c r="O338" s="479">
        <v>16</v>
      </c>
      <c r="P338" s="970">
        <v>20649900</v>
      </c>
      <c r="Q338" s="478">
        <v>560</v>
      </c>
      <c r="R338" s="970">
        <v>72637848</v>
      </c>
      <c r="S338" s="478">
        <v>15394</v>
      </c>
      <c r="T338" s="971">
        <v>4.7E-2</v>
      </c>
      <c r="U338" s="972">
        <f t="shared" si="20"/>
        <v>3.6377809536182928E-2</v>
      </c>
      <c r="V338" s="479">
        <v>560</v>
      </c>
      <c r="W338" s="479">
        <v>52</v>
      </c>
      <c r="X338" s="479">
        <v>77</v>
      </c>
      <c r="Y338" s="293">
        <v>95</v>
      </c>
      <c r="Z338" s="972">
        <v>0.1626898047722343</v>
      </c>
      <c r="AA338" s="285">
        <v>0.86250000000000004</v>
      </c>
      <c r="AB338" s="285">
        <v>0.36597821565418626</v>
      </c>
      <c r="AC338" s="285">
        <f t="shared" si="17"/>
        <v>0.6340217843458138</v>
      </c>
      <c r="AD338" s="970">
        <v>26583870</v>
      </c>
      <c r="AE338" s="1236">
        <v>25404078</v>
      </c>
      <c r="AF338" s="970">
        <v>20649900</v>
      </c>
      <c r="AG338" s="970">
        <f t="shared" si="19"/>
        <v>72637848</v>
      </c>
      <c r="AH338" s="1207">
        <v>102757.1</v>
      </c>
      <c r="AI338" s="1208">
        <v>46450</v>
      </c>
      <c r="AJ338" s="1208">
        <v>62314.3</v>
      </c>
      <c r="AK338" s="1209">
        <v>55050</v>
      </c>
      <c r="AL338" s="478">
        <v>4</v>
      </c>
      <c r="AM338" s="293">
        <v>8</v>
      </c>
      <c r="AN338" s="478">
        <v>1</v>
      </c>
      <c r="AO338" s="479">
        <v>1954.8</v>
      </c>
      <c r="AP338" s="293">
        <v>1962</v>
      </c>
      <c r="AQ338" s="478"/>
      <c r="AR338" s="285">
        <v>0.85699999999999998</v>
      </c>
      <c r="AS338" s="285">
        <v>2.5000000000000001E-2</v>
      </c>
      <c r="AT338" s="971">
        <v>9.7000000000000003E-2</v>
      </c>
      <c r="AU338" s="972">
        <v>2.1999999999999999E-2</v>
      </c>
      <c r="AV338" s="285">
        <v>4.0000000000000001E-3</v>
      </c>
      <c r="AW338" s="971">
        <v>7.0000000000000001E-3</v>
      </c>
      <c r="AX338" s="976">
        <v>0.67700000000000005</v>
      </c>
    </row>
    <row r="339" spans="1:50" x14ac:dyDescent="0.25">
      <c r="A339" s="1062" t="s">
        <v>1766</v>
      </c>
      <c r="B339" s="1269"/>
      <c r="C339" s="1270"/>
      <c r="D339" s="1270"/>
      <c r="E339" s="1271"/>
      <c r="F339" s="36"/>
      <c r="G339" s="36"/>
      <c r="H339" s="36"/>
      <c r="I339" s="36"/>
      <c r="J339" s="36"/>
      <c r="K339" s="43"/>
      <c r="L339" s="43"/>
      <c r="M339" s="43"/>
      <c r="N339" s="43"/>
      <c r="O339" s="43"/>
      <c r="P339" s="43"/>
      <c r="Q339" s="43"/>
      <c r="R339" s="43"/>
      <c r="S339" s="1272"/>
      <c r="T339" s="36"/>
      <c r="U339" s="1272"/>
      <c r="V339" s="36"/>
      <c r="W339" s="36"/>
      <c r="X339" s="36"/>
      <c r="Y339" s="36"/>
      <c r="Z339" s="36"/>
      <c r="AA339" s="36"/>
      <c r="AB339" s="36"/>
      <c r="AC339" s="36"/>
      <c r="AD339" s="43"/>
      <c r="AE339" s="43"/>
      <c r="AF339" s="43"/>
      <c r="AG339" s="36"/>
      <c r="AH339" s="36"/>
      <c r="AI339" s="36"/>
      <c r="AJ339" s="36"/>
      <c r="AK339" s="36"/>
      <c r="AL339" s="36"/>
      <c r="AM339" s="36"/>
      <c r="AN339" s="36"/>
      <c r="AO339" s="36"/>
      <c r="AP339" s="36"/>
      <c r="AQ339" s="36"/>
      <c r="AR339" s="36"/>
      <c r="AS339" s="36"/>
      <c r="AT339" s="36"/>
      <c r="AU339" s="36"/>
      <c r="AV339" s="36"/>
      <c r="AW339" s="36"/>
      <c r="AX339" s="36"/>
    </row>
    <row r="340" spans="1:50" x14ac:dyDescent="0.25">
      <c r="A340" s="1273">
        <v>540041</v>
      </c>
      <c r="B340" s="1274" t="s">
        <v>245</v>
      </c>
      <c r="C340" s="1274" t="s">
        <v>1518</v>
      </c>
      <c r="D340" s="1275" t="s">
        <v>107</v>
      </c>
      <c r="E340" s="1276" t="s">
        <v>1519</v>
      </c>
      <c r="F340" s="1277">
        <v>126</v>
      </c>
      <c r="G340" s="1278">
        <v>0.20621931260199999</v>
      </c>
      <c r="H340" s="1279">
        <v>0.26</v>
      </c>
      <c r="I340" s="1279">
        <v>0.2</v>
      </c>
      <c r="J340" s="1280">
        <v>2.08</v>
      </c>
      <c r="K340" s="748">
        <v>175</v>
      </c>
      <c r="L340" s="777">
        <v>8868660</v>
      </c>
      <c r="M340" s="769">
        <v>24</v>
      </c>
      <c r="N340" s="777">
        <v>1481682</v>
      </c>
      <c r="O340" s="769">
        <v>10</v>
      </c>
      <c r="P340" s="1281">
        <v>4332487</v>
      </c>
      <c r="Q340" s="748">
        <v>209</v>
      </c>
      <c r="R340" s="1281">
        <v>14682829</v>
      </c>
      <c r="S340" s="1282">
        <v>775</v>
      </c>
      <c r="T340" s="1283">
        <v>0.36645161290322581</v>
      </c>
      <c r="U340" s="1284">
        <f t="shared" si="20"/>
        <v>0.26967741935483869</v>
      </c>
      <c r="V340" s="769">
        <v>209</v>
      </c>
      <c r="W340" s="769">
        <v>24</v>
      </c>
      <c r="X340" s="769">
        <v>18</v>
      </c>
      <c r="Y340" s="750">
        <v>6</v>
      </c>
      <c r="Z340" s="1285">
        <v>8.8235294117647065E-2</v>
      </c>
      <c r="AA340" s="1286">
        <v>0.83732057416267947</v>
      </c>
      <c r="AB340" s="1286">
        <v>0.60401575200528457</v>
      </c>
      <c r="AC340" s="1287">
        <f t="shared" si="17"/>
        <v>0.39598424799471543</v>
      </c>
      <c r="AD340" s="1281">
        <v>8868660</v>
      </c>
      <c r="AE340" s="1288">
        <v>1481682</v>
      </c>
      <c r="AF340" s="1281">
        <v>4332487</v>
      </c>
      <c r="AG340" s="1289">
        <f t="shared" si="19"/>
        <v>14682829</v>
      </c>
      <c r="AH340" s="780">
        <v>70252.800000000003</v>
      </c>
      <c r="AI340" s="793">
        <v>47200</v>
      </c>
      <c r="AJ340" s="734">
        <v>50947.1</v>
      </c>
      <c r="AK340" s="1290">
        <v>47600</v>
      </c>
      <c r="AL340" s="748">
        <v>4</v>
      </c>
      <c r="AM340" s="750">
        <v>8</v>
      </c>
      <c r="AN340" s="1291">
        <v>46</v>
      </c>
      <c r="AO340" s="769">
        <v>1944.7</v>
      </c>
      <c r="AP340" s="750">
        <v>1940.5</v>
      </c>
      <c r="AQ340" s="748" t="s">
        <v>1638</v>
      </c>
      <c r="AR340" s="782">
        <v>0.88</v>
      </c>
      <c r="AS340" s="782">
        <v>9.0999999999999998E-2</v>
      </c>
      <c r="AT340" s="1283">
        <v>2.4E-2</v>
      </c>
      <c r="AU340" s="1292">
        <v>1.4E-2</v>
      </c>
      <c r="AV340" s="782">
        <v>0.01</v>
      </c>
      <c r="AW340" s="1283">
        <v>0.01</v>
      </c>
      <c r="AX340" s="1293">
        <v>0.622</v>
      </c>
    </row>
    <row r="341" spans="1:50" x14ac:dyDescent="0.25">
      <c r="A341" s="1273">
        <v>540018</v>
      </c>
      <c r="B341" s="1274" t="s">
        <v>389</v>
      </c>
      <c r="C341" s="1274" t="s">
        <v>1521</v>
      </c>
      <c r="D341" s="1275" t="s">
        <v>107</v>
      </c>
      <c r="E341" s="1276" t="s">
        <v>1522</v>
      </c>
      <c r="F341" s="1277">
        <v>394</v>
      </c>
      <c r="G341" s="1294">
        <v>3.3435166327199999E-2</v>
      </c>
      <c r="H341" s="1279">
        <v>1.45</v>
      </c>
      <c r="I341" s="1279">
        <v>0.39</v>
      </c>
      <c r="J341" s="1280">
        <v>26.27</v>
      </c>
      <c r="K341" s="748">
        <v>1086</v>
      </c>
      <c r="L341" s="777">
        <v>93828480</v>
      </c>
      <c r="M341" s="769">
        <v>44</v>
      </c>
      <c r="N341" s="777">
        <v>7657139</v>
      </c>
      <c r="O341" s="769">
        <v>18</v>
      </c>
      <c r="P341" s="1281">
        <v>45120940</v>
      </c>
      <c r="Q341" s="748">
        <v>1148</v>
      </c>
      <c r="R341" s="1281">
        <v>146606559</v>
      </c>
      <c r="S341" s="1282">
        <v>20658</v>
      </c>
      <c r="T341" s="1283">
        <v>4.7439248717203987E-2</v>
      </c>
      <c r="U341" s="1284">
        <f t="shared" si="20"/>
        <v>5.5571691354438957E-2</v>
      </c>
      <c r="V341" s="1295">
        <v>1148</v>
      </c>
      <c r="W341" s="1295">
        <v>117</v>
      </c>
      <c r="X341" s="1295">
        <v>354</v>
      </c>
      <c r="Y341" s="750">
        <v>69</v>
      </c>
      <c r="Z341" s="1285">
        <v>1.050420168067227E-2</v>
      </c>
      <c r="AA341" s="1296">
        <v>0.94599303135888502</v>
      </c>
      <c r="AB341" s="1286">
        <v>0.64000192515261201</v>
      </c>
      <c r="AC341" s="1287">
        <f t="shared" si="17"/>
        <v>0.35999807484738799</v>
      </c>
      <c r="AD341" s="1281">
        <v>93828480</v>
      </c>
      <c r="AE341" s="1288">
        <v>7657139</v>
      </c>
      <c r="AF341" s="1281">
        <v>45120940</v>
      </c>
      <c r="AG341" s="1289">
        <f t="shared" si="19"/>
        <v>146606559</v>
      </c>
      <c r="AH341" s="792">
        <v>131629.1</v>
      </c>
      <c r="AI341" s="793">
        <v>75600</v>
      </c>
      <c r="AJ341" s="793">
        <v>82626.899999999994</v>
      </c>
      <c r="AK341" s="1297">
        <v>71150</v>
      </c>
      <c r="AL341" s="1291">
        <v>16</v>
      </c>
      <c r="AM341" s="750">
        <v>10</v>
      </c>
      <c r="AN341" s="1291">
        <v>17</v>
      </c>
      <c r="AO341" s="769">
        <v>1940.3</v>
      </c>
      <c r="AP341" s="750">
        <v>1940</v>
      </c>
      <c r="AQ341" s="748" t="s">
        <v>1653</v>
      </c>
      <c r="AR341" s="782">
        <v>0.96</v>
      </c>
      <c r="AS341" s="782">
        <v>3.2000000000000001E-2</v>
      </c>
      <c r="AT341" s="1283">
        <v>3.0000000000000001E-3</v>
      </c>
      <c r="AU341" s="1292">
        <v>0</v>
      </c>
      <c r="AV341" s="782">
        <v>0</v>
      </c>
      <c r="AW341" s="1283">
        <v>0</v>
      </c>
      <c r="AX341" s="1298">
        <v>0.66</v>
      </c>
    </row>
    <row r="342" spans="1:50" x14ac:dyDescent="0.25">
      <c r="A342" s="1273">
        <v>540029</v>
      </c>
      <c r="B342" s="1274" t="s">
        <v>634</v>
      </c>
      <c r="C342" s="1274" t="s">
        <v>1529</v>
      </c>
      <c r="D342" s="1275" t="s">
        <v>107</v>
      </c>
      <c r="E342" s="1276" t="s">
        <v>1530</v>
      </c>
      <c r="F342" s="1277">
        <v>28</v>
      </c>
      <c r="G342" s="1294">
        <v>2.7559055118100001E-2</v>
      </c>
      <c r="H342" s="1279">
        <v>0.64</v>
      </c>
      <c r="I342" s="1279">
        <v>0.03</v>
      </c>
      <c r="J342" s="1280">
        <v>1.06</v>
      </c>
      <c r="K342" s="748">
        <v>60</v>
      </c>
      <c r="L342" s="777">
        <v>2623080</v>
      </c>
      <c r="M342" s="769">
        <v>12</v>
      </c>
      <c r="N342" s="777">
        <v>3166451</v>
      </c>
      <c r="O342" s="769">
        <v>2</v>
      </c>
      <c r="P342" s="1281">
        <v>2632740</v>
      </c>
      <c r="Q342" s="748">
        <v>74</v>
      </c>
      <c r="R342" s="1281">
        <v>8422271</v>
      </c>
      <c r="S342" s="1282">
        <v>714</v>
      </c>
      <c r="T342" s="1283">
        <v>9.9439775910364139E-2</v>
      </c>
      <c r="U342" s="1284">
        <f t="shared" si="20"/>
        <v>0.10364145658263306</v>
      </c>
      <c r="V342" s="769">
        <v>74</v>
      </c>
      <c r="W342" s="769">
        <v>2</v>
      </c>
      <c r="X342" s="769">
        <v>34</v>
      </c>
      <c r="Y342" s="750">
        <v>11</v>
      </c>
      <c r="Z342" s="1285">
        <v>8.6206896551724144E-2</v>
      </c>
      <c r="AA342" s="1286">
        <v>0.81081081081081086</v>
      </c>
      <c r="AB342" s="1286">
        <v>0.31144568964831459</v>
      </c>
      <c r="AC342" s="1287">
        <f t="shared" ref="AC342:AC347" si="21">1-AB342</f>
        <v>0.68855431035168535</v>
      </c>
      <c r="AD342" s="1281">
        <v>2623080</v>
      </c>
      <c r="AE342" s="1288">
        <v>3166451</v>
      </c>
      <c r="AF342" s="1281">
        <v>2632740</v>
      </c>
      <c r="AG342" s="1289">
        <f t="shared" si="19"/>
        <v>8422271</v>
      </c>
      <c r="AH342" s="792">
        <v>113378</v>
      </c>
      <c r="AI342" s="734">
        <v>36100</v>
      </c>
      <c r="AJ342" s="734">
        <v>42806.6</v>
      </c>
      <c r="AK342" s="1290">
        <v>29900</v>
      </c>
      <c r="AL342" s="748">
        <v>4</v>
      </c>
      <c r="AM342" s="750">
        <v>2</v>
      </c>
      <c r="AN342" s="748">
        <v>0</v>
      </c>
      <c r="AO342" s="769">
        <v>1949.5</v>
      </c>
      <c r="AP342" s="750">
        <v>1945</v>
      </c>
      <c r="AQ342" s="748" t="s">
        <v>1678</v>
      </c>
      <c r="AR342" s="782">
        <v>0.74299999999999999</v>
      </c>
      <c r="AS342" s="782">
        <v>0.17599999999999999</v>
      </c>
      <c r="AT342" s="1283">
        <v>8.1000000000000003E-2</v>
      </c>
      <c r="AU342" s="1292">
        <v>1.4E-2</v>
      </c>
      <c r="AV342" s="782">
        <v>4.1000000000000002E-2</v>
      </c>
      <c r="AW342" s="1283">
        <v>4.1000000000000002E-2</v>
      </c>
      <c r="AX342" s="1293">
        <v>0.5</v>
      </c>
    </row>
    <row r="343" spans="1:50" x14ac:dyDescent="0.25">
      <c r="A343" s="1273">
        <v>540081</v>
      </c>
      <c r="B343" s="1274" t="s">
        <v>635</v>
      </c>
      <c r="C343" s="1274" t="s">
        <v>1532</v>
      </c>
      <c r="D343" s="1275" t="s">
        <v>107</v>
      </c>
      <c r="E343" s="1276" t="s">
        <v>1533</v>
      </c>
      <c r="F343" s="1277">
        <v>190</v>
      </c>
      <c r="G343" s="1294">
        <v>5.1034112275000001E-2</v>
      </c>
      <c r="H343" s="1279">
        <v>0.95</v>
      </c>
      <c r="I343" s="1279">
        <v>0.47</v>
      </c>
      <c r="J343" s="1280">
        <v>6.97</v>
      </c>
      <c r="K343" s="748">
        <v>676</v>
      </c>
      <c r="L343" s="777">
        <v>46176980</v>
      </c>
      <c r="M343" s="769">
        <v>47</v>
      </c>
      <c r="N343" s="777">
        <v>5674580</v>
      </c>
      <c r="O343" s="769">
        <v>9</v>
      </c>
      <c r="P343" s="1281">
        <v>1945990</v>
      </c>
      <c r="Q343" s="748">
        <v>732</v>
      </c>
      <c r="R343" s="1281">
        <v>53797550</v>
      </c>
      <c r="S343" s="1282">
        <v>3487</v>
      </c>
      <c r="T343" s="1283">
        <v>0.20562087754516778</v>
      </c>
      <c r="U343" s="1284">
        <f t="shared" si="20"/>
        <v>0.20992256954402064</v>
      </c>
      <c r="V343" s="769">
        <v>732</v>
      </c>
      <c r="W343" s="769">
        <v>12</v>
      </c>
      <c r="X343" s="1295">
        <v>157</v>
      </c>
      <c r="Y343" s="750">
        <v>102</v>
      </c>
      <c r="Z343" s="1285">
        <v>1.9672131147540989E-2</v>
      </c>
      <c r="AA343" s="1296">
        <v>0.92349726775956287</v>
      </c>
      <c r="AB343" s="1286">
        <v>0.85834726674355988</v>
      </c>
      <c r="AC343" s="1287">
        <f t="shared" si="21"/>
        <v>0.14165273325644012</v>
      </c>
      <c r="AD343" s="1281">
        <v>46176980</v>
      </c>
      <c r="AE343" s="1288">
        <v>5674580</v>
      </c>
      <c r="AF343" s="1281">
        <v>1945990</v>
      </c>
      <c r="AG343" s="1289">
        <f t="shared" si="19"/>
        <v>53797550</v>
      </c>
      <c r="AH343" s="780">
        <v>73431.899999999994</v>
      </c>
      <c r="AI343" s="793">
        <v>58500</v>
      </c>
      <c r="AJ343" s="793">
        <v>66315.600000000006</v>
      </c>
      <c r="AK343" s="1297">
        <v>58400</v>
      </c>
      <c r="AL343" s="748">
        <v>1</v>
      </c>
      <c r="AM343" s="750">
        <v>6</v>
      </c>
      <c r="AN343" s="748">
        <v>0</v>
      </c>
      <c r="AO343" s="769">
        <v>1955.9</v>
      </c>
      <c r="AP343" s="750">
        <v>1951</v>
      </c>
      <c r="AQ343" s="748" t="s">
        <v>1677</v>
      </c>
      <c r="AR343" s="782">
        <v>0.89600000000000002</v>
      </c>
      <c r="AS343" s="782">
        <v>6.3E-2</v>
      </c>
      <c r="AT343" s="1283">
        <v>4.0000000000000001E-3</v>
      </c>
      <c r="AU343" s="1292">
        <v>1E-3</v>
      </c>
      <c r="AV343" s="782">
        <v>0</v>
      </c>
      <c r="AW343" s="1283">
        <v>0</v>
      </c>
      <c r="AX343" s="1293">
        <v>0.77500000000000002</v>
      </c>
    </row>
    <row r="344" spans="1:50" x14ac:dyDescent="0.25">
      <c r="A344" s="1273">
        <v>540196</v>
      </c>
      <c r="B344" s="1274" t="s">
        <v>741</v>
      </c>
      <c r="C344" s="1274" t="s">
        <v>1534</v>
      </c>
      <c r="D344" s="1275" t="s">
        <v>107</v>
      </c>
      <c r="E344" s="1276" t="s">
        <v>1535</v>
      </c>
      <c r="F344" s="1277">
        <v>60</v>
      </c>
      <c r="G344" s="1294">
        <v>0.110701107011</v>
      </c>
      <c r="H344" s="1279">
        <v>0</v>
      </c>
      <c r="I344" s="1279">
        <v>0</v>
      </c>
      <c r="J344" s="1280">
        <v>0.26</v>
      </c>
      <c r="K344" s="748">
        <v>4</v>
      </c>
      <c r="L344" s="777">
        <v>241920</v>
      </c>
      <c r="M344" s="769">
        <v>2</v>
      </c>
      <c r="N344" s="777">
        <v>803000</v>
      </c>
      <c r="O344" s="769">
        <v>1</v>
      </c>
      <c r="P344" s="1281">
        <v>1206600</v>
      </c>
      <c r="Q344" s="748">
        <v>7</v>
      </c>
      <c r="R344" s="1281">
        <v>2251520</v>
      </c>
      <c r="S344" s="1282">
        <v>1760</v>
      </c>
      <c r="T344" s="1283">
        <v>1.1363636363636363E-3</v>
      </c>
      <c r="U344" s="1284">
        <f t="shared" si="20"/>
        <v>3.9772727272727269E-3</v>
      </c>
      <c r="V344" s="769">
        <v>7</v>
      </c>
      <c r="W344" s="769">
        <v>0</v>
      </c>
      <c r="X344" s="769">
        <v>1</v>
      </c>
      <c r="Y344" s="750">
        <v>5</v>
      </c>
      <c r="Z344" s="1285">
        <v>0.25</v>
      </c>
      <c r="AA344" s="1286">
        <v>0.5714285714285714</v>
      </c>
      <c r="AB344" s="1286">
        <v>0.10744741330301311</v>
      </c>
      <c r="AC344" s="1278">
        <f t="shared" si="21"/>
        <v>0.89255258669698689</v>
      </c>
      <c r="AD344" s="1281">
        <v>241920</v>
      </c>
      <c r="AE344" s="1288">
        <v>803000</v>
      </c>
      <c r="AF344" s="1281">
        <v>1206600</v>
      </c>
      <c r="AG344" s="1289">
        <f t="shared" si="19"/>
        <v>2251520</v>
      </c>
      <c r="AH344" s="792">
        <v>321645.7</v>
      </c>
      <c r="AI344" s="793">
        <v>90400</v>
      </c>
      <c r="AJ344" s="793">
        <v>73833.3</v>
      </c>
      <c r="AK344" s="1297">
        <v>72500</v>
      </c>
      <c r="AL344" s="748">
        <v>0</v>
      </c>
      <c r="AM344" s="750">
        <v>1</v>
      </c>
      <c r="AN344" s="748">
        <v>0</v>
      </c>
      <c r="AO344" s="769">
        <v>1975.2</v>
      </c>
      <c r="AP344" s="750">
        <v>1977</v>
      </c>
      <c r="AQ344" s="748" t="s">
        <v>1714</v>
      </c>
      <c r="AR344" s="782">
        <v>0.42899999999999999</v>
      </c>
      <c r="AS344" s="782">
        <v>0.14299999999999999</v>
      </c>
      <c r="AT344" s="1299">
        <v>0.28599999999999998</v>
      </c>
      <c r="AU344" s="1300">
        <v>0.14299999999999999</v>
      </c>
      <c r="AV344" s="1301">
        <v>0.14299999999999999</v>
      </c>
      <c r="AW344" s="1299">
        <v>0.14299999999999999</v>
      </c>
      <c r="AX344" s="1293">
        <v>1</v>
      </c>
    </row>
    <row r="345" spans="1:50" x14ac:dyDescent="0.25">
      <c r="A345" s="1273">
        <v>540033</v>
      </c>
      <c r="B345" s="1274" t="s">
        <v>637</v>
      </c>
      <c r="C345" s="1274" t="s">
        <v>1529</v>
      </c>
      <c r="D345" s="1275" t="s">
        <v>107</v>
      </c>
      <c r="E345" s="1276" t="s">
        <v>1530</v>
      </c>
      <c r="F345" s="1277">
        <v>23</v>
      </c>
      <c r="G345" s="1294">
        <v>2.1821631878599999E-2</v>
      </c>
      <c r="H345" s="1279">
        <v>7.0000000000000007E-2</v>
      </c>
      <c r="I345" s="1279">
        <v>0.03</v>
      </c>
      <c r="J345" s="1280">
        <v>2.169999999999999</v>
      </c>
      <c r="K345" s="748">
        <v>63</v>
      </c>
      <c r="L345" s="777">
        <v>2064280</v>
      </c>
      <c r="M345" s="769">
        <v>8</v>
      </c>
      <c r="N345" s="777">
        <v>837000</v>
      </c>
      <c r="O345" s="769">
        <v>3</v>
      </c>
      <c r="P345" s="1281">
        <v>796350</v>
      </c>
      <c r="Q345" s="748">
        <v>74</v>
      </c>
      <c r="R345" s="1281">
        <v>3697630</v>
      </c>
      <c r="S345" s="1282">
        <v>499</v>
      </c>
      <c r="T345" s="1283">
        <v>0.13426853707414829</v>
      </c>
      <c r="U345" s="1284">
        <f t="shared" si="20"/>
        <v>0.14829659318637275</v>
      </c>
      <c r="V345" s="769">
        <v>74</v>
      </c>
      <c r="W345" s="769">
        <v>14</v>
      </c>
      <c r="X345" s="769">
        <v>12</v>
      </c>
      <c r="Y345" s="750">
        <v>4</v>
      </c>
      <c r="Z345" s="1285">
        <v>0.1</v>
      </c>
      <c r="AA345" s="1286">
        <v>0.85135135135135132</v>
      </c>
      <c r="AB345" s="1286">
        <v>0.55827110879130681</v>
      </c>
      <c r="AC345" s="1287">
        <f t="shared" si="21"/>
        <v>0.44172889120869319</v>
      </c>
      <c r="AD345" s="1281">
        <v>2064280</v>
      </c>
      <c r="AE345" s="1288">
        <v>837000</v>
      </c>
      <c r="AF345" s="1281">
        <v>796350</v>
      </c>
      <c r="AG345" s="1289">
        <f t="shared" si="19"/>
        <v>3697630</v>
      </c>
      <c r="AH345" s="780">
        <v>49968</v>
      </c>
      <c r="AI345" s="734">
        <v>24750</v>
      </c>
      <c r="AJ345" s="734">
        <v>33361.5</v>
      </c>
      <c r="AK345" s="1290">
        <v>25550</v>
      </c>
      <c r="AL345" s="748">
        <v>5</v>
      </c>
      <c r="AM345" s="750">
        <v>3</v>
      </c>
      <c r="AN345" s="748">
        <v>0</v>
      </c>
      <c r="AO345" s="769">
        <v>1951.6</v>
      </c>
      <c r="AP345" s="750">
        <v>1947.5</v>
      </c>
      <c r="AQ345" s="748" t="s">
        <v>1677</v>
      </c>
      <c r="AR345" s="782">
        <v>0.73</v>
      </c>
      <c r="AS345" s="782">
        <v>0.16200000000000001</v>
      </c>
      <c r="AT345" s="1283">
        <v>6.8000000000000005E-2</v>
      </c>
      <c r="AU345" s="1292">
        <v>5.3999999999999999E-2</v>
      </c>
      <c r="AV345" s="782">
        <v>0</v>
      </c>
      <c r="AW345" s="1283">
        <v>0</v>
      </c>
      <c r="AX345" s="1293">
        <v>0.68300000000000005</v>
      </c>
    </row>
    <row r="346" spans="1:50" x14ac:dyDescent="0.25">
      <c r="A346" s="1273">
        <v>540014</v>
      </c>
      <c r="B346" s="1274" t="s">
        <v>1472</v>
      </c>
      <c r="C346" s="1274" t="s">
        <v>1536</v>
      </c>
      <c r="D346" s="1275" t="s">
        <v>107</v>
      </c>
      <c r="E346" s="1276" t="s">
        <v>1537</v>
      </c>
      <c r="F346" s="1277">
        <v>382</v>
      </c>
      <c r="G346" s="1294">
        <v>3.1357740929199997E-2</v>
      </c>
      <c r="H346" s="1279">
        <v>0</v>
      </c>
      <c r="I346" s="1279">
        <v>1.87</v>
      </c>
      <c r="J346" s="1280">
        <v>15.86</v>
      </c>
      <c r="K346" s="748">
        <v>130</v>
      </c>
      <c r="L346" s="777">
        <v>17056130</v>
      </c>
      <c r="M346" s="769">
        <v>39</v>
      </c>
      <c r="N346" s="777">
        <v>22684798</v>
      </c>
      <c r="O346" s="769">
        <v>7</v>
      </c>
      <c r="P346" s="1281">
        <v>36043800</v>
      </c>
      <c r="Q346" s="748">
        <v>176</v>
      </c>
      <c r="R346" s="1281">
        <v>75784728</v>
      </c>
      <c r="S346" s="1282">
        <v>11417</v>
      </c>
      <c r="T346" s="1283">
        <v>1.7955680126127704E-2</v>
      </c>
      <c r="U346" s="1284">
        <f t="shared" si="20"/>
        <v>1.5415608303407199E-2</v>
      </c>
      <c r="V346" s="769">
        <v>176</v>
      </c>
      <c r="W346" s="769">
        <v>29</v>
      </c>
      <c r="X346" s="769">
        <v>15</v>
      </c>
      <c r="Y346" s="750">
        <v>57</v>
      </c>
      <c r="Z346" s="1285">
        <v>8.9285714285714281E-3</v>
      </c>
      <c r="AA346" s="1286">
        <v>0.73863636363636365</v>
      </c>
      <c r="AB346" s="1286">
        <v>0.22506025224501697</v>
      </c>
      <c r="AC346" s="1278">
        <f t="shared" si="21"/>
        <v>0.77493974775498309</v>
      </c>
      <c r="AD346" s="1281">
        <v>17056130</v>
      </c>
      <c r="AE346" s="1288">
        <v>22684798</v>
      </c>
      <c r="AF346" s="1281">
        <v>36043800</v>
      </c>
      <c r="AG346" s="1289">
        <f t="shared" si="19"/>
        <v>75784728</v>
      </c>
      <c r="AH346" s="792">
        <v>257124.9</v>
      </c>
      <c r="AI346" s="793">
        <v>88500</v>
      </c>
      <c r="AJ346" s="793">
        <v>92563.1</v>
      </c>
      <c r="AK346" s="1297">
        <v>92400</v>
      </c>
      <c r="AL346" s="748">
        <v>2</v>
      </c>
      <c r="AM346" s="750">
        <v>5</v>
      </c>
      <c r="AN346" s="748">
        <v>0</v>
      </c>
      <c r="AO346" s="769">
        <v>1962.8</v>
      </c>
      <c r="AP346" s="750">
        <v>1964</v>
      </c>
      <c r="AQ346" s="748" t="s">
        <v>1758</v>
      </c>
      <c r="AR346" s="782">
        <v>0.87356321839080464</v>
      </c>
      <c r="AS346" s="782">
        <v>4.0229885057471264E-2</v>
      </c>
      <c r="AT346" s="1283">
        <v>8.6206896551724144E-2</v>
      </c>
      <c r="AU346" s="1292">
        <v>0</v>
      </c>
      <c r="AV346" s="782" t="s">
        <v>638</v>
      </c>
      <c r="AW346" s="1283">
        <v>0</v>
      </c>
      <c r="AX346" s="1293">
        <v>0.80700000000000005</v>
      </c>
    </row>
    <row r="347" spans="1:50" x14ac:dyDescent="0.25">
      <c r="A347" s="1273">
        <v>540152</v>
      </c>
      <c r="B347" s="1274" t="s">
        <v>1426</v>
      </c>
      <c r="C347" s="1274" t="s">
        <v>1543</v>
      </c>
      <c r="D347" s="1275" t="s">
        <v>107</v>
      </c>
      <c r="E347" s="1276" t="s">
        <v>1544</v>
      </c>
      <c r="F347" s="1277">
        <v>934</v>
      </c>
      <c r="G347" s="1294">
        <v>9.2466092466100006E-2</v>
      </c>
      <c r="H347" s="1279">
        <v>0.4</v>
      </c>
      <c r="I347" s="1279">
        <v>0.97</v>
      </c>
      <c r="J347" s="1280">
        <v>25.16</v>
      </c>
      <c r="K347" s="748">
        <v>2339</v>
      </c>
      <c r="L347" s="777">
        <v>138008648</v>
      </c>
      <c r="M347" s="769">
        <v>442</v>
      </c>
      <c r="N347" s="777">
        <v>139278574</v>
      </c>
      <c r="O347" s="769">
        <v>55</v>
      </c>
      <c r="P347" s="1281">
        <v>111760108</v>
      </c>
      <c r="Q347" s="748">
        <v>2836</v>
      </c>
      <c r="R347" s="1281">
        <v>389047330</v>
      </c>
      <c r="S347" s="1282">
        <v>12426</v>
      </c>
      <c r="T347" s="1283">
        <v>0.22485111862224369</v>
      </c>
      <c r="U347" s="1284">
        <f t="shared" si="20"/>
        <v>0.22823112827941414</v>
      </c>
      <c r="V347" s="1295">
        <v>2836</v>
      </c>
      <c r="W347" s="1295">
        <v>177</v>
      </c>
      <c r="X347" s="1295">
        <v>113</v>
      </c>
      <c r="Y347" s="750">
        <v>249</v>
      </c>
      <c r="Z347" s="1285">
        <v>1.4668689934243801E-2</v>
      </c>
      <c r="AA347" s="1286">
        <v>0.82475317348377997</v>
      </c>
      <c r="AB347" s="1286">
        <v>0.35473485449700898</v>
      </c>
      <c r="AC347" s="1287">
        <f t="shared" si="21"/>
        <v>0.64526514550299097</v>
      </c>
      <c r="AD347" s="1281">
        <v>138008648</v>
      </c>
      <c r="AE347" s="1302">
        <v>139278574</v>
      </c>
      <c r="AF347" s="1303">
        <v>111760108</v>
      </c>
      <c r="AG347" s="1304">
        <f t="shared" si="19"/>
        <v>389047330</v>
      </c>
      <c r="AH347" s="792">
        <v>129142.2</v>
      </c>
      <c r="AI347" s="793">
        <v>40600</v>
      </c>
      <c r="AJ347" s="734">
        <v>46666.1</v>
      </c>
      <c r="AK347" s="1290">
        <v>36850</v>
      </c>
      <c r="AL347" s="1291">
        <v>8</v>
      </c>
      <c r="AM347" s="1305">
        <v>24</v>
      </c>
      <c r="AN347" s="1291">
        <v>1344</v>
      </c>
      <c r="AO347" s="1295">
        <v>1922.6</v>
      </c>
      <c r="AP347" s="1305">
        <v>1920</v>
      </c>
      <c r="AQ347" s="748" t="s">
        <v>1755</v>
      </c>
      <c r="AR347" s="782">
        <v>0.94699999999999995</v>
      </c>
      <c r="AS347" s="782">
        <v>4.3999999999999997E-2</v>
      </c>
      <c r="AT347" s="1283">
        <v>5.0000000000000001E-3</v>
      </c>
      <c r="AU347" s="1292">
        <v>3.0000000000000001E-3</v>
      </c>
      <c r="AV347" s="782">
        <v>1E-3</v>
      </c>
      <c r="AW347" s="1283">
        <v>1E-3</v>
      </c>
      <c r="AX347" s="1293">
        <v>0.61</v>
      </c>
    </row>
    <row r="348" spans="1:50" x14ac:dyDescent="0.25">
      <c r="F348" s="10"/>
      <c r="G348" s="10"/>
      <c r="H348" s="10"/>
      <c r="I348" s="10"/>
      <c r="J348" s="10"/>
      <c r="K348" s="43"/>
      <c r="L348" s="43"/>
      <c r="M348" s="43"/>
      <c r="N348" s="43"/>
      <c r="O348" s="43"/>
      <c r="P348" s="43"/>
      <c r="Q348" s="8"/>
      <c r="R348" s="8"/>
      <c r="S348" s="1306"/>
      <c r="T348" s="10"/>
      <c r="U348" s="1306"/>
      <c r="V348" s="10"/>
      <c r="W348" s="10"/>
      <c r="X348" s="10"/>
      <c r="Y348" s="10"/>
      <c r="Z348" s="10"/>
      <c r="AA348" s="10"/>
      <c r="AB348" s="10"/>
      <c r="AC348" s="10"/>
      <c r="AD348" s="8"/>
      <c r="AE348" s="10"/>
      <c r="AF348" s="10"/>
      <c r="AG348" s="10"/>
      <c r="AH348" s="10"/>
      <c r="AI348" s="10"/>
      <c r="AJ348" s="10"/>
      <c r="AK348" s="10"/>
      <c r="AL348" s="10"/>
      <c r="AM348" s="10"/>
      <c r="AN348" s="10"/>
      <c r="AO348" s="10"/>
      <c r="AP348" s="10"/>
      <c r="AR348" s="10"/>
      <c r="AS348" s="10"/>
      <c r="AT348" s="10"/>
      <c r="AU348" s="10"/>
      <c r="AV348" s="10"/>
      <c r="AW348" s="10"/>
      <c r="AX348" s="10"/>
    </row>
    <row r="349" spans="1:50" x14ac:dyDescent="0.25">
      <c r="A349"/>
      <c r="B349"/>
      <c r="C349"/>
      <c r="D349"/>
      <c r="E349"/>
      <c r="J349" s="10"/>
      <c r="K349" s="1307"/>
      <c r="L349"/>
      <c r="M349"/>
      <c r="N349"/>
      <c r="O349"/>
      <c r="P349"/>
      <c r="Q349"/>
      <c r="R349"/>
      <c r="S349"/>
      <c r="U349" s="1306"/>
      <c r="V349" s="10"/>
      <c r="W349" s="10"/>
      <c r="X349" s="10"/>
      <c r="Y349" s="10"/>
      <c r="Z349" s="10"/>
      <c r="AA349" s="10"/>
      <c r="AB349" s="10"/>
      <c r="AC349" s="10"/>
      <c r="AD349" s="849"/>
      <c r="AE349" s="10"/>
      <c r="AF349" s="10"/>
      <c r="AG349" s="10"/>
      <c r="AH349" s="10"/>
      <c r="AI349" s="10"/>
      <c r="AJ349" s="10"/>
      <c r="AK349" s="10"/>
      <c r="AL349" s="10"/>
      <c r="AM349" s="10"/>
      <c r="AN349" s="10"/>
      <c r="AO349" s="10"/>
      <c r="AP349" s="10"/>
      <c r="AR349" s="10"/>
      <c r="AS349" s="10"/>
      <c r="AT349" s="10"/>
      <c r="AU349" s="10"/>
      <c r="AV349" s="10"/>
      <c r="AW349" s="10"/>
      <c r="AX349" s="10"/>
    </row>
    <row r="350" spans="1:50" x14ac:dyDescent="0.25">
      <c r="A350"/>
      <c r="B350" s="1308" t="s">
        <v>1767</v>
      </c>
      <c r="C350" s="88"/>
      <c r="D350" s="88"/>
      <c r="E350" s="88"/>
      <c r="F350" s="88"/>
      <c r="K350" s="76"/>
      <c r="L350"/>
      <c r="M350"/>
      <c r="N350"/>
      <c r="O350"/>
      <c r="P350"/>
      <c r="Q350"/>
      <c r="R350"/>
      <c r="S350"/>
      <c r="AD350" s="88"/>
      <c r="AQ350"/>
    </row>
    <row r="351" spans="1:50" ht="17.25" x14ac:dyDescent="0.25">
      <c r="A351"/>
      <c r="B351" s="2" t="s">
        <v>1768</v>
      </c>
      <c r="C351" s="88"/>
      <c r="D351" s="88"/>
      <c r="E351" s="88"/>
      <c r="F351" s="88"/>
      <c r="K351" s="76"/>
      <c r="L351"/>
      <c r="M351"/>
      <c r="N351"/>
      <c r="O351"/>
      <c r="P351"/>
      <c r="Q351"/>
      <c r="R351"/>
      <c r="S351"/>
      <c r="AD351" s="88"/>
      <c r="AQ351"/>
    </row>
    <row r="352" spans="1:50" x14ac:dyDescent="0.25">
      <c r="A352"/>
      <c r="B352" s="1862" t="s">
        <v>1769</v>
      </c>
      <c r="C352" s="88"/>
      <c r="D352" s="88"/>
      <c r="E352" s="88"/>
      <c r="F352" s="88"/>
      <c r="K352" s="76"/>
      <c r="L352"/>
      <c r="M352"/>
      <c r="N352"/>
      <c r="O352"/>
      <c r="P352"/>
      <c r="Q352"/>
      <c r="R352"/>
      <c r="S352"/>
      <c r="AD352" s="88"/>
      <c r="AQ352"/>
    </row>
    <row r="353" spans="1:30" customFormat="1" x14ac:dyDescent="0.25">
      <c r="B353" s="1862"/>
      <c r="C353" s="88"/>
      <c r="D353" s="88"/>
      <c r="E353" s="88"/>
      <c r="F353" s="88"/>
      <c r="K353" s="76"/>
      <c r="U353" s="863"/>
      <c r="AD353" s="88"/>
    </row>
    <row r="354" spans="1:30" customFormat="1" ht="17.25" x14ac:dyDescent="0.25">
      <c r="B354" s="2" t="s">
        <v>1770</v>
      </c>
      <c r="C354" s="88"/>
      <c r="D354" s="88"/>
      <c r="E354" s="88"/>
      <c r="F354" s="88"/>
      <c r="K354" s="76"/>
      <c r="U354" s="863"/>
      <c r="AD354" s="88"/>
    </row>
    <row r="355" spans="1:30" customFormat="1" x14ac:dyDescent="0.25">
      <c r="B355" s="2" t="s">
        <v>1771</v>
      </c>
      <c r="C355" s="88"/>
      <c r="D355" s="88"/>
      <c r="E355" s="88"/>
      <c r="F355" s="88"/>
      <c r="K355" s="76"/>
      <c r="U355" s="863"/>
      <c r="AD355" s="88"/>
    </row>
    <row r="356" spans="1:30" customFormat="1" x14ac:dyDescent="0.25">
      <c r="B356" s="2" t="s">
        <v>1772</v>
      </c>
      <c r="C356" s="88"/>
      <c r="D356" s="88"/>
      <c r="E356" s="88"/>
      <c r="F356" s="88"/>
      <c r="K356" s="76"/>
      <c r="U356" s="863"/>
      <c r="AD356" s="88"/>
    </row>
    <row r="357" spans="1:30" customFormat="1" x14ac:dyDescent="0.25">
      <c r="B357" s="1862" t="s">
        <v>1773</v>
      </c>
      <c r="C357" s="88"/>
      <c r="D357" s="88"/>
      <c r="E357" s="88"/>
      <c r="F357" s="88"/>
      <c r="K357" s="76"/>
      <c r="U357" s="863"/>
      <c r="AD357" s="88"/>
    </row>
    <row r="358" spans="1:30" customFormat="1" x14ac:dyDescent="0.25">
      <c r="B358" s="2" t="s">
        <v>1774</v>
      </c>
      <c r="C358" s="88"/>
      <c r="D358" s="88"/>
      <c r="E358" s="88"/>
      <c r="F358" s="88"/>
      <c r="K358" s="76"/>
      <c r="U358" s="863"/>
      <c r="AD358" s="88"/>
    </row>
    <row r="359" spans="1:30" customFormat="1" x14ac:dyDescent="0.25">
      <c r="B359" s="1862" t="s">
        <v>1775</v>
      </c>
      <c r="C359" s="88"/>
      <c r="D359" s="88"/>
      <c r="E359" s="88"/>
      <c r="F359" s="88"/>
      <c r="K359" s="76"/>
      <c r="U359" s="863"/>
      <c r="AD359" s="88"/>
    </row>
    <row r="360" spans="1:30" customFormat="1" x14ac:dyDescent="0.25">
      <c r="B360" s="2" t="s">
        <v>1776</v>
      </c>
      <c r="C360" s="88"/>
      <c r="D360" s="88"/>
      <c r="E360" s="88"/>
      <c r="F360" s="88"/>
      <c r="K360" s="76"/>
      <c r="U360" s="863"/>
      <c r="AD360" s="88"/>
    </row>
    <row r="361" spans="1:30" customFormat="1" x14ac:dyDescent="0.25">
      <c r="B361" s="1862" t="s">
        <v>1777</v>
      </c>
      <c r="C361" s="88"/>
      <c r="D361" s="88"/>
      <c r="E361" s="88"/>
      <c r="F361" s="88"/>
      <c r="K361" s="6"/>
      <c r="U361" s="863"/>
      <c r="AD361" s="32"/>
    </row>
    <row r="362" spans="1:30" customFormat="1" x14ac:dyDescent="0.25">
      <c r="B362" s="2"/>
      <c r="C362" s="32"/>
      <c r="D362" s="32"/>
      <c r="E362" s="32"/>
      <c r="F362" s="32"/>
      <c r="K362" s="6"/>
      <c r="U362" s="863"/>
      <c r="AD362" s="32"/>
    </row>
    <row r="363" spans="1:30" customFormat="1" ht="17.25" x14ac:dyDescent="0.25">
      <c r="A363" s="2"/>
      <c r="B363" s="2" t="s">
        <v>1778</v>
      </c>
      <c r="C363" s="32"/>
      <c r="D363" s="32"/>
      <c r="E363" s="32"/>
      <c r="F363" s="32"/>
      <c r="K363" s="6"/>
      <c r="L363" s="6"/>
      <c r="M363" s="6"/>
      <c r="N363" s="6"/>
      <c r="O363" s="6"/>
      <c r="P363" s="6"/>
      <c r="Q363" s="32"/>
      <c r="R363" s="32"/>
      <c r="S363" s="863"/>
      <c r="U363" s="863"/>
      <c r="AD363" s="32"/>
    </row>
    <row r="364" spans="1:30" customFormat="1" x14ac:dyDescent="0.25">
      <c r="B364" s="2" t="s">
        <v>1779</v>
      </c>
      <c r="C364" s="88"/>
      <c r="D364" s="88"/>
      <c r="E364" s="88"/>
      <c r="F364" s="88"/>
      <c r="K364" s="76"/>
      <c r="U364" s="863"/>
      <c r="AD364" s="88"/>
    </row>
    <row r="365" spans="1:30" customFormat="1" x14ac:dyDescent="0.25">
      <c r="B365" s="2" t="s">
        <v>1772</v>
      </c>
      <c r="C365" s="88"/>
      <c r="D365" s="88"/>
      <c r="E365" s="88"/>
      <c r="F365" s="88"/>
      <c r="K365" s="76"/>
      <c r="U365" s="863"/>
      <c r="AD365" s="88"/>
    </row>
    <row r="366" spans="1:30" customFormat="1" x14ac:dyDescent="0.25">
      <c r="B366" s="1862" t="s">
        <v>1773</v>
      </c>
      <c r="C366" s="88"/>
      <c r="D366" s="88"/>
      <c r="E366" s="88"/>
      <c r="F366" s="88"/>
      <c r="K366" s="76"/>
      <c r="U366" s="863"/>
      <c r="AD366" s="88"/>
    </row>
    <row r="367" spans="1:30" customFormat="1" x14ac:dyDescent="0.25">
      <c r="A367" s="32"/>
      <c r="B367" s="2" t="s">
        <v>1780</v>
      </c>
      <c r="C367" s="32"/>
      <c r="D367" s="32"/>
      <c r="E367" s="32"/>
      <c r="K367" s="6"/>
      <c r="L367" s="6"/>
      <c r="M367" s="6"/>
      <c r="N367" s="6"/>
      <c r="O367" s="6"/>
      <c r="P367" s="6"/>
      <c r="Q367" s="32"/>
      <c r="R367" s="32"/>
      <c r="S367" s="863"/>
      <c r="U367" s="863"/>
      <c r="AD367" s="32"/>
    </row>
    <row r="368" spans="1:30" customFormat="1" x14ac:dyDescent="0.25">
      <c r="A368" s="32"/>
      <c r="B368" s="1862" t="s">
        <v>1781</v>
      </c>
      <c r="C368" s="32"/>
      <c r="D368" s="32"/>
      <c r="E368" s="32"/>
      <c r="K368" s="6"/>
      <c r="L368" s="6"/>
      <c r="M368" s="6"/>
      <c r="N368" s="6"/>
      <c r="O368" s="6"/>
      <c r="P368" s="6"/>
      <c r="Q368" s="32"/>
      <c r="R368" s="32"/>
      <c r="S368" s="863"/>
      <c r="U368" s="863"/>
      <c r="AD368" s="32"/>
    </row>
    <row r="369" spans="1:30" customFormat="1" x14ac:dyDescent="0.25">
      <c r="A369" s="32"/>
      <c r="B369" s="32"/>
      <c r="C369" s="32"/>
      <c r="D369" s="32"/>
      <c r="E369" s="32"/>
      <c r="K369" s="6"/>
      <c r="L369" s="6"/>
      <c r="M369" s="6"/>
      <c r="N369" s="6"/>
      <c r="O369" s="6"/>
      <c r="P369" s="6"/>
      <c r="Q369" s="32"/>
      <c r="R369" s="32"/>
      <c r="S369" s="863"/>
      <c r="U369" s="863"/>
      <c r="AD369" s="32"/>
    </row>
    <row r="370" spans="1:30" customFormat="1" ht="17.25" x14ac:dyDescent="0.25">
      <c r="A370" s="2"/>
      <c r="B370" s="2" t="s">
        <v>1782</v>
      </c>
      <c r="C370" s="32"/>
      <c r="D370" s="32"/>
      <c r="E370" s="32"/>
      <c r="F370" s="32"/>
      <c r="K370" s="6"/>
      <c r="L370" s="6"/>
      <c r="M370" s="6"/>
      <c r="N370" s="6"/>
      <c r="O370" s="6"/>
      <c r="P370" s="6"/>
      <c r="Q370" s="32"/>
      <c r="R370" s="32"/>
      <c r="S370" s="863"/>
      <c r="U370" s="863"/>
      <c r="AD370" s="32"/>
    </row>
    <row r="371" spans="1:30" customFormat="1" x14ac:dyDescent="0.25">
      <c r="A371" s="32"/>
      <c r="B371" s="2" t="s">
        <v>1783</v>
      </c>
      <c r="C371" s="32"/>
      <c r="D371" s="32"/>
      <c r="E371" s="32"/>
      <c r="K371" s="6"/>
      <c r="L371" s="6"/>
      <c r="M371" s="6"/>
      <c r="N371" s="6"/>
      <c r="O371" s="6"/>
      <c r="P371" s="6"/>
      <c r="Q371" s="32"/>
      <c r="R371" s="32"/>
      <c r="S371" s="863"/>
      <c r="U371" s="863"/>
      <c r="AD371" s="32"/>
    </row>
    <row r="372" spans="1:30" customFormat="1" x14ac:dyDescent="0.25">
      <c r="A372" s="32"/>
      <c r="B372" s="1862" t="s">
        <v>1784</v>
      </c>
      <c r="C372" s="32"/>
      <c r="D372" s="32"/>
      <c r="E372" s="32"/>
      <c r="K372" s="6"/>
      <c r="L372" s="6"/>
      <c r="M372" s="6"/>
      <c r="N372" s="6"/>
      <c r="O372" s="6"/>
      <c r="P372" s="6"/>
      <c r="Q372" s="32"/>
      <c r="R372" s="32"/>
      <c r="S372" s="863"/>
      <c r="U372" s="863"/>
      <c r="AD372" s="32"/>
    </row>
    <row r="373" spans="1:30" customFormat="1" x14ac:dyDescent="0.25">
      <c r="A373" s="32"/>
      <c r="B373" s="2" t="s">
        <v>1785</v>
      </c>
      <c r="C373" s="32"/>
      <c r="D373" s="32"/>
      <c r="E373" s="32"/>
      <c r="K373" s="6"/>
      <c r="L373" s="6"/>
      <c r="M373" s="6"/>
      <c r="N373" s="6"/>
      <c r="O373" s="6"/>
      <c r="P373" s="6"/>
      <c r="Q373" s="32"/>
      <c r="R373" s="32"/>
      <c r="S373" s="863"/>
      <c r="U373" s="863"/>
      <c r="AD373" s="32"/>
    </row>
    <row r="374" spans="1:30" customFormat="1" x14ac:dyDescent="0.25">
      <c r="A374" s="32"/>
      <c r="B374" s="1862" t="s">
        <v>1786</v>
      </c>
      <c r="C374" s="32"/>
      <c r="D374" s="32"/>
      <c r="E374" s="32"/>
      <c r="K374" s="6"/>
      <c r="L374" s="6"/>
      <c r="M374" s="6"/>
      <c r="N374" s="6"/>
      <c r="O374" s="6"/>
      <c r="P374" s="6"/>
      <c r="Q374" s="32"/>
      <c r="R374" s="32"/>
      <c r="S374" s="863"/>
      <c r="U374" s="863"/>
      <c r="AD374" s="32"/>
    </row>
    <row r="375" spans="1:30" customFormat="1" x14ac:dyDescent="0.25">
      <c r="A375" s="32"/>
      <c r="B375" s="2" t="s">
        <v>1787</v>
      </c>
      <c r="C375" s="32"/>
      <c r="D375" s="32"/>
      <c r="E375" s="32"/>
      <c r="K375" s="6"/>
      <c r="L375" s="6"/>
      <c r="M375" s="6"/>
      <c r="N375" s="6"/>
      <c r="O375" s="6"/>
      <c r="P375" s="6"/>
      <c r="Q375" s="32"/>
      <c r="R375" s="32"/>
      <c r="S375" s="863"/>
      <c r="U375" s="863"/>
      <c r="AD375" s="32"/>
    </row>
    <row r="376" spans="1:30" customFormat="1" x14ac:dyDescent="0.25">
      <c r="A376" s="32"/>
      <c r="B376" s="1862" t="s">
        <v>1781</v>
      </c>
      <c r="C376" s="32"/>
      <c r="D376" s="32"/>
      <c r="E376" s="32"/>
      <c r="K376" s="6"/>
      <c r="L376" s="6"/>
      <c r="M376" s="6"/>
      <c r="N376" s="6"/>
      <c r="O376" s="6"/>
      <c r="P376" s="6"/>
      <c r="Q376" s="32"/>
      <c r="R376" s="32"/>
      <c r="S376" s="863"/>
      <c r="U376" s="863"/>
      <c r="AD376" s="32"/>
    </row>
    <row r="377" spans="1:30" customFormat="1" x14ac:dyDescent="0.25">
      <c r="A377" s="32"/>
      <c r="B377" s="32"/>
      <c r="C377" s="32"/>
      <c r="D377" s="32"/>
      <c r="E377" s="32"/>
      <c r="K377" s="6"/>
      <c r="L377" s="6"/>
      <c r="M377" s="6"/>
      <c r="N377" s="6"/>
      <c r="O377" s="6"/>
      <c r="P377" s="6"/>
      <c r="Q377" s="32"/>
      <c r="R377" s="32"/>
      <c r="S377" s="863"/>
      <c r="U377" s="863"/>
      <c r="AD377" s="32"/>
    </row>
    <row r="378" spans="1:30" customFormat="1" ht="17.25" x14ac:dyDescent="0.25">
      <c r="A378" s="32"/>
      <c r="B378" s="2" t="s">
        <v>1788</v>
      </c>
      <c r="C378" s="32"/>
      <c r="D378" s="32"/>
      <c r="E378" s="32"/>
      <c r="K378" s="6"/>
      <c r="L378" s="6"/>
      <c r="M378" s="6"/>
      <c r="N378" s="6"/>
      <c r="O378" s="6"/>
      <c r="P378" s="6"/>
      <c r="Q378" s="32"/>
      <c r="R378" s="32"/>
      <c r="S378" s="863"/>
      <c r="U378" s="863"/>
      <c r="AD378" s="32"/>
    </row>
    <row r="379" spans="1:30" customFormat="1" x14ac:dyDescent="0.25">
      <c r="A379" s="32"/>
      <c r="B379" s="1862" t="s">
        <v>1781</v>
      </c>
      <c r="C379" s="32"/>
      <c r="D379" s="32"/>
      <c r="E379" s="32"/>
      <c r="K379" s="6"/>
      <c r="L379" s="6"/>
      <c r="M379" s="6"/>
      <c r="N379" s="6"/>
      <c r="O379" s="6"/>
      <c r="P379" s="6"/>
      <c r="Q379" s="32"/>
      <c r="R379" s="32"/>
      <c r="S379" s="863"/>
      <c r="U379" s="863"/>
      <c r="AD379" s="32"/>
    </row>
    <row r="380" spans="1:30" customFormat="1" x14ac:dyDescent="0.25">
      <c r="A380" s="32"/>
      <c r="B380" s="32"/>
      <c r="C380" s="32"/>
      <c r="D380" s="32"/>
      <c r="E380" s="32"/>
      <c r="K380" s="6"/>
      <c r="L380" s="6"/>
      <c r="M380" s="6"/>
      <c r="N380" s="6"/>
      <c r="O380" s="6"/>
      <c r="P380" s="6"/>
      <c r="Q380" s="32"/>
      <c r="R380" s="32"/>
      <c r="S380" s="863"/>
      <c r="U380" s="863"/>
      <c r="AD380" s="32"/>
    </row>
    <row r="381" spans="1:30" customFormat="1" ht="17.25" x14ac:dyDescent="0.25">
      <c r="A381" s="32"/>
      <c r="B381" s="2" t="s">
        <v>1789</v>
      </c>
      <c r="C381" s="32"/>
      <c r="D381" s="32"/>
      <c r="E381" s="32"/>
      <c r="K381" s="6"/>
      <c r="L381" s="6"/>
      <c r="M381" s="6"/>
      <c r="N381" s="6"/>
      <c r="O381" s="6"/>
      <c r="P381" s="6"/>
      <c r="Q381" s="32"/>
      <c r="R381" s="32"/>
      <c r="S381" s="863"/>
      <c r="U381" s="863"/>
      <c r="AD381" s="32"/>
    </row>
    <row r="382" spans="1:30" customFormat="1" x14ac:dyDescent="0.25">
      <c r="A382" s="32"/>
      <c r="B382" s="1862" t="s">
        <v>1790</v>
      </c>
      <c r="C382" s="32"/>
      <c r="D382" s="32"/>
      <c r="E382" s="32"/>
      <c r="K382" s="6"/>
      <c r="L382" s="6"/>
      <c r="M382" s="6"/>
      <c r="N382" s="6"/>
      <c r="O382" s="6"/>
      <c r="P382" s="6"/>
      <c r="Q382" s="32"/>
      <c r="R382" s="32"/>
      <c r="S382" s="863"/>
      <c r="U382" s="863"/>
      <c r="AD382" s="32"/>
    </row>
    <row r="383" spans="1:30" customFormat="1" x14ac:dyDescent="0.25">
      <c r="A383" s="32"/>
      <c r="B383" s="32"/>
      <c r="C383" s="32"/>
      <c r="D383" s="32"/>
      <c r="E383" s="32"/>
      <c r="K383" s="6"/>
      <c r="L383" s="6"/>
      <c r="M383" s="6"/>
      <c r="N383" s="6"/>
      <c r="O383" s="6"/>
      <c r="P383" s="6"/>
      <c r="Q383" s="32"/>
      <c r="R383" s="32"/>
      <c r="S383" s="863"/>
      <c r="U383" s="863"/>
      <c r="AD383" s="32"/>
    </row>
    <row r="384" spans="1:30" customFormat="1" x14ac:dyDescent="0.25">
      <c r="A384" s="32"/>
      <c r="B384" s="32"/>
      <c r="C384" s="32"/>
      <c r="D384" s="32"/>
      <c r="E384" s="32"/>
      <c r="K384" s="6"/>
      <c r="L384" s="6"/>
      <c r="M384" s="6"/>
      <c r="N384" s="6"/>
      <c r="O384" s="6"/>
      <c r="P384" s="6"/>
      <c r="Q384" s="32"/>
      <c r="R384" s="32"/>
      <c r="S384" s="863"/>
      <c r="U384" s="863"/>
      <c r="AD384" s="32"/>
    </row>
    <row r="385" spans="1:30" customFormat="1" x14ac:dyDescent="0.25">
      <c r="A385" s="32"/>
      <c r="B385" s="32"/>
      <c r="C385" s="32"/>
      <c r="D385" s="32"/>
      <c r="E385" s="32"/>
      <c r="K385" s="6"/>
      <c r="L385" s="6"/>
      <c r="M385" s="6"/>
      <c r="N385" s="6"/>
      <c r="O385" s="6"/>
      <c r="P385" s="6"/>
      <c r="Q385" s="32"/>
      <c r="R385" s="32"/>
      <c r="S385" s="863"/>
      <c r="U385" s="863"/>
      <c r="AD385" s="32"/>
    </row>
    <row r="386" spans="1:30" customFormat="1" x14ac:dyDescent="0.25">
      <c r="A386" s="32"/>
      <c r="B386" s="32"/>
      <c r="C386" s="32"/>
      <c r="D386" s="32"/>
      <c r="E386" s="32"/>
      <c r="K386" s="6"/>
      <c r="L386" s="6"/>
      <c r="M386" s="6"/>
      <c r="N386" s="6"/>
      <c r="O386" s="6"/>
      <c r="P386" s="6"/>
      <c r="Q386" s="32"/>
      <c r="R386" s="32"/>
      <c r="S386" s="863"/>
      <c r="U386" s="863"/>
      <c r="AD386" s="32"/>
    </row>
    <row r="387" spans="1:30" customFormat="1" x14ac:dyDescent="0.25">
      <c r="A387" s="32"/>
      <c r="B387" s="32"/>
      <c r="C387" s="32"/>
      <c r="D387" s="32"/>
      <c r="E387" s="32"/>
      <c r="K387" s="6"/>
      <c r="L387" s="6"/>
      <c r="M387" s="6"/>
      <c r="N387" s="6"/>
      <c r="O387" s="6"/>
      <c r="P387" s="6"/>
      <c r="Q387" s="32"/>
      <c r="R387" s="32"/>
      <c r="S387" s="863"/>
      <c r="U387" s="863"/>
      <c r="AD387" s="32"/>
    </row>
    <row r="388" spans="1:30" customFormat="1" x14ac:dyDescent="0.25">
      <c r="A388" s="32"/>
      <c r="B388" s="32"/>
      <c r="C388" s="32"/>
      <c r="D388" s="32"/>
      <c r="E388" s="32"/>
      <c r="K388" s="6"/>
      <c r="L388" s="6"/>
      <c r="M388" s="6"/>
      <c r="N388" s="6"/>
      <c r="O388" s="6"/>
      <c r="P388" s="6"/>
      <c r="Q388" s="32"/>
      <c r="R388" s="32"/>
      <c r="S388" s="863"/>
      <c r="U388" s="863"/>
      <c r="AD388" s="32"/>
    </row>
    <row r="389" spans="1:30" customFormat="1" x14ac:dyDescent="0.25">
      <c r="A389" s="32"/>
      <c r="B389" s="32"/>
      <c r="C389" s="32"/>
      <c r="D389" s="32"/>
      <c r="E389" s="32"/>
      <c r="K389" s="6"/>
      <c r="L389" s="6"/>
      <c r="M389" s="6"/>
      <c r="N389" s="6"/>
      <c r="O389" s="6"/>
      <c r="P389" s="6"/>
      <c r="Q389" s="32"/>
      <c r="R389" s="32"/>
      <c r="S389" s="863"/>
      <c r="U389" s="863"/>
      <c r="AD389" s="32"/>
    </row>
    <row r="390" spans="1:30" customFormat="1" x14ac:dyDescent="0.25">
      <c r="A390" s="32"/>
      <c r="B390" s="32"/>
      <c r="C390" s="32"/>
      <c r="D390" s="32"/>
      <c r="E390" s="32"/>
      <c r="K390" s="6"/>
      <c r="L390" s="6"/>
      <c r="M390" s="6"/>
      <c r="N390" s="6"/>
      <c r="O390" s="6"/>
      <c r="P390" s="6"/>
      <c r="Q390" s="32"/>
      <c r="R390" s="32"/>
      <c r="S390" s="863"/>
      <c r="U390" s="863"/>
      <c r="AD390" s="32"/>
    </row>
    <row r="391" spans="1:30" customFormat="1" x14ac:dyDescent="0.25">
      <c r="A391" s="32"/>
      <c r="B391" s="32"/>
      <c r="C391" s="32"/>
      <c r="D391" s="32"/>
      <c r="E391" s="32"/>
      <c r="K391" s="6"/>
      <c r="L391" s="6"/>
      <c r="M391" s="6"/>
      <c r="N391" s="6"/>
      <c r="O391" s="6"/>
      <c r="P391" s="6"/>
      <c r="Q391" s="32"/>
      <c r="R391" s="32"/>
      <c r="S391" s="863"/>
      <c r="U391" s="863"/>
      <c r="AD391" s="32"/>
    </row>
    <row r="392" spans="1:30" customFormat="1" x14ac:dyDescent="0.25">
      <c r="A392" s="32"/>
      <c r="B392" s="32"/>
      <c r="C392" s="32"/>
      <c r="D392" s="32"/>
      <c r="E392" s="32"/>
      <c r="K392" s="6"/>
      <c r="L392" s="6"/>
      <c r="M392" s="6"/>
      <c r="N392" s="6"/>
      <c r="O392" s="6"/>
      <c r="P392" s="6"/>
      <c r="Q392" s="32"/>
      <c r="R392" s="32"/>
      <c r="S392" s="863"/>
      <c r="U392" s="863"/>
      <c r="AD392" s="32"/>
    </row>
    <row r="393" spans="1:30" customFormat="1" x14ac:dyDescent="0.25">
      <c r="A393" s="32"/>
      <c r="B393" s="32"/>
      <c r="C393" s="32"/>
      <c r="D393" s="32"/>
      <c r="E393" s="32"/>
      <c r="K393" s="6"/>
      <c r="L393" s="6"/>
      <c r="M393" s="6"/>
      <c r="N393" s="6"/>
      <c r="O393" s="6"/>
      <c r="P393" s="6"/>
      <c r="Q393" s="32"/>
      <c r="R393" s="32"/>
      <c r="S393" s="863"/>
      <c r="U393" s="863"/>
      <c r="AD393" s="32"/>
    </row>
    <row r="394" spans="1:30" customFormat="1" x14ac:dyDescent="0.25">
      <c r="A394" s="32"/>
      <c r="B394" s="32"/>
      <c r="C394" s="32"/>
      <c r="D394" s="32"/>
      <c r="E394" s="32"/>
      <c r="K394" s="6"/>
      <c r="L394" s="6"/>
      <c r="M394" s="6"/>
      <c r="N394" s="6"/>
      <c r="O394" s="6"/>
      <c r="P394" s="6"/>
      <c r="Q394" s="32"/>
      <c r="R394" s="32"/>
      <c r="S394" s="863"/>
      <c r="U394" s="863"/>
      <c r="AD394" s="32"/>
    </row>
    <row r="395" spans="1:30" customFormat="1" x14ac:dyDescent="0.25">
      <c r="A395" s="32"/>
      <c r="B395" s="32"/>
      <c r="C395" s="32"/>
      <c r="D395" s="32"/>
      <c r="E395" s="32"/>
      <c r="K395" s="6"/>
      <c r="L395" s="6"/>
      <c r="M395" s="6"/>
      <c r="N395" s="6"/>
      <c r="O395" s="6"/>
      <c r="P395" s="6"/>
      <c r="Q395" s="32"/>
      <c r="R395" s="32"/>
      <c r="S395" s="863"/>
      <c r="U395" s="863"/>
      <c r="AD395" s="32"/>
    </row>
    <row r="396" spans="1:30" customFormat="1" x14ac:dyDescent="0.25">
      <c r="A396" s="32"/>
      <c r="B396" s="32"/>
      <c r="C396" s="32"/>
      <c r="D396" s="32"/>
      <c r="E396" s="32"/>
      <c r="K396" s="6"/>
      <c r="L396" s="6"/>
      <c r="M396" s="6"/>
      <c r="N396" s="6"/>
      <c r="O396" s="6"/>
      <c r="P396" s="6"/>
      <c r="Q396" s="32"/>
      <c r="R396" s="32"/>
      <c r="S396" s="863"/>
      <c r="U396" s="863"/>
      <c r="AD396" s="32"/>
    </row>
    <row r="397" spans="1:30" customFormat="1" x14ac:dyDescent="0.25">
      <c r="A397" s="32"/>
      <c r="B397" s="32"/>
      <c r="C397" s="32"/>
      <c r="D397" s="32"/>
      <c r="E397" s="32"/>
      <c r="K397" s="6"/>
      <c r="L397" s="6"/>
      <c r="M397" s="6"/>
      <c r="N397" s="6"/>
      <c r="O397" s="6"/>
      <c r="P397" s="6"/>
      <c r="Q397" s="32"/>
      <c r="R397" s="32"/>
      <c r="S397" s="863"/>
      <c r="U397" s="863"/>
      <c r="AD397" s="32"/>
    </row>
    <row r="398" spans="1:30" customFormat="1" x14ac:dyDescent="0.25">
      <c r="A398" s="32"/>
      <c r="B398" s="32"/>
      <c r="C398" s="32"/>
      <c r="D398" s="32"/>
      <c r="E398" s="32"/>
      <c r="K398" s="6"/>
      <c r="L398" s="6"/>
      <c r="M398" s="6"/>
      <c r="N398" s="6"/>
      <c r="O398" s="6"/>
      <c r="P398" s="6"/>
      <c r="Q398" s="32"/>
      <c r="R398" s="32"/>
      <c r="S398" s="863"/>
      <c r="U398" s="863"/>
      <c r="AD398" s="32"/>
    </row>
    <row r="399" spans="1:30" customFormat="1" x14ac:dyDescent="0.25">
      <c r="A399" s="32"/>
      <c r="B399" s="32"/>
      <c r="C399" s="32"/>
      <c r="D399" s="32"/>
      <c r="E399" s="32"/>
      <c r="K399" s="6"/>
      <c r="L399" s="6"/>
      <c r="M399" s="6"/>
      <c r="N399" s="6"/>
      <c r="O399" s="6"/>
      <c r="P399" s="6"/>
      <c r="Q399" s="32"/>
      <c r="R399" s="32"/>
      <c r="S399" s="863"/>
      <c r="U399" s="863"/>
      <c r="AD399" s="32"/>
    </row>
    <row r="400" spans="1:30" customFormat="1" x14ac:dyDescent="0.25">
      <c r="A400" s="32"/>
      <c r="B400" s="32"/>
      <c r="C400" s="32"/>
      <c r="D400" s="32"/>
      <c r="E400" s="32"/>
      <c r="K400" s="6"/>
      <c r="L400" s="6"/>
      <c r="M400" s="6"/>
      <c r="N400" s="6"/>
      <c r="O400" s="6"/>
      <c r="P400" s="6"/>
      <c r="Q400" s="32"/>
      <c r="R400" s="32"/>
      <c r="S400" s="863"/>
      <c r="U400" s="863"/>
      <c r="AD400" s="32"/>
    </row>
    <row r="401" spans="1:30" customFormat="1" x14ac:dyDescent="0.25">
      <c r="A401" s="32"/>
      <c r="B401" s="32"/>
      <c r="C401" s="32"/>
      <c r="D401" s="32"/>
      <c r="E401" s="32"/>
      <c r="K401" s="6"/>
      <c r="L401" s="6"/>
      <c r="M401" s="6"/>
      <c r="N401" s="6"/>
      <c r="O401" s="6"/>
      <c r="P401" s="6"/>
      <c r="Q401" s="32"/>
      <c r="R401" s="32"/>
      <c r="S401" s="863"/>
      <c r="U401" s="863"/>
      <c r="AD401" s="32"/>
    </row>
    <row r="402" spans="1:30" customFormat="1" x14ac:dyDescent="0.25">
      <c r="A402" s="32"/>
      <c r="B402" s="32"/>
      <c r="C402" s="32"/>
      <c r="D402" s="32"/>
      <c r="E402" s="32"/>
      <c r="K402" s="6"/>
      <c r="L402" s="6"/>
      <c r="M402" s="6"/>
      <c r="N402" s="6"/>
      <c r="O402" s="6"/>
      <c r="P402" s="6"/>
      <c r="Q402" s="32"/>
      <c r="R402" s="32"/>
      <c r="S402" s="863"/>
      <c r="U402" s="863"/>
      <c r="AD402" s="32"/>
    </row>
    <row r="403" spans="1:30" customFormat="1" x14ac:dyDescent="0.25">
      <c r="A403" s="32"/>
      <c r="B403" s="32"/>
      <c r="C403" s="32"/>
      <c r="D403" s="32"/>
      <c r="E403" s="32"/>
      <c r="K403" s="6"/>
      <c r="L403" s="6"/>
      <c r="M403" s="6"/>
      <c r="N403" s="6"/>
      <c r="O403" s="6"/>
      <c r="P403" s="6"/>
      <c r="Q403" s="32"/>
      <c r="R403" s="32"/>
      <c r="S403" s="863"/>
      <c r="U403" s="863"/>
      <c r="AD403" s="32"/>
    </row>
    <row r="404" spans="1:30" customFormat="1" x14ac:dyDescent="0.25">
      <c r="A404" s="32"/>
      <c r="B404" s="32"/>
      <c r="C404" s="32"/>
      <c r="D404" s="32"/>
      <c r="E404" s="32"/>
      <c r="K404" s="6"/>
      <c r="L404" s="6"/>
      <c r="M404" s="6"/>
      <c r="N404" s="6"/>
      <c r="O404" s="6"/>
      <c r="P404" s="6"/>
      <c r="Q404" s="32"/>
      <c r="R404" s="32"/>
      <c r="S404" s="863"/>
      <c r="U404" s="863"/>
      <c r="AD404" s="32"/>
    </row>
    <row r="405" spans="1:30" s="10" customFormat="1" ht="12" x14ac:dyDescent="0.2">
      <c r="A405" s="8"/>
      <c r="B405" s="8"/>
      <c r="C405" s="8"/>
      <c r="D405" s="8"/>
      <c r="E405" s="8"/>
      <c r="K405" s="43"/>
      <c r="L405" s="43"/>
      <c r="M405" s="43"/>
      <c r="N405" s="43"/>
      <c r="O405" s="43"/>
      <c r="P405" s="43"/>
      <c r="Q405" s="8"/>
      <c r="R405" s="8"/>
      <c r="S405" s="1306"/>
      <c r="U405" s="1306"/>
      <c r="AD405" s="8"/>
    </row>
    <row r="406" spans="1:30" s="10" customFormat="1" ht="12" x14ac:dyDescent="0.2">
      <c r="A406" s="8"/>
      <c r="B406" s="8"/>
      <c r="C406" s="8"/>
      <c r="D406" s="8"/>
      <c r="E406" s="8"/>
      <c r="K406" s="43"/>
      <c r="L406" s="43"/>
      <c r="M406" s="43"/>
      <c r="N406" s="43"/>
      <c r="O406" s="43"/>
      <c r="P406" s="43"/>
      <c r="Q406" s="8"/>
      <c r="R406" s="8"/>
      <c r="S406" s="1306"/>
      <c r="U406" s="1306"/>
      <c r="AD406" s="8"/>
    </row>
    <row r="407" spans="1:30" s="10" customFormat="1" ht="12" x14ac:dyDescent="0.2">
      <c r="A407" s="8"/>
      <c r="B407" s="8"/>
      <c r="C407" s="8"/>
      <c r="D407" s="8"/>
      <c r="E407" s="8"/>
      <c r="K407" s="43"/>
      <c r="L407" s="43"/>
      <c r="M407" s="43"/>
      <c r="N407" s="43"/>
      <c r="O407" s="43"/>
      <c r="P407" s="43"/>
      <c r="Q407" s="8"/>
      <c r="R407" s="8"/>
      <c r="S407" s="1306"/>
      <c r="U407" s="1306"/>
      <c r="AD407" s="8"/>
    </row>
    <row r="408" spans="1:30" s="10" customFormat="1" ht="12" x14ac:dyDescent="0.2">
      <c r="A408" s="8"/>
      <c r="B408" s="8"/>
      <c r="C408" s="8"/>
      <c r="D408" s="8"/>
      <c r="E408" s="8"/>
      <c r="K408" s="43"/>
      <c r="L408" s="43"/>
      <c r="M408" s="43"/>
      <c r="N408" s="43"/>
      <c r="O408" s="43"/>
      <c r="P408" s="43"/>
      <c r="Q408" s="8"/>
      <c r="R408" s="8"/>
      <c r="S408" s="1306"/>
      <c r="U408" s="1306"/>
      <c r="AD408" s="8"/>
    </row>
  </sheetData>
  <autoFilter ref="A7:AX347" xr:uid="{00000000-0009-0000-0000-000000000000}"/>
  <mergeCells count="21">
    <mergeCell ref="AH6:AK6"/>
    <mergeCell ref="AL6:AM6"/>
    <mergeCell ref="AN6:AP6"/>
    <mergeCell ref="AQ6:AT6"/>
    <mergeCell ref="AU6:AW6"/>
    <mergeCell ref="AQ5:AW5"/>
    <mergeCell ref="A6:E6"/>
    <mergeCell ref="F6:G6"/>
    <mergeCell ref="H6:J6"/>
    <mergeCell ref="K6:L6"/>
    <mergeCell ref="M6:N6"/>
    <mergeCell ref="AE6:AF6"/>
    <mergeCell ref="F5:J5"/>
    <mergeCell ref="K5:Y5"/>
    <mergeCell ref="Z5:AK5"/>
    <mergeCell ref="AL5:AP5"/>
    <mergeCell ref="O6:P6"/>
    <mergeCell ref="Q6:R6"/>
    <mergeCell ref="S6:T6"/>
    <mergeCell ref="U6:Y6"/>
    <mergeCell ref="Z6:AD6"/>
  </mergeCells>
  <hyperlinks>
    <hyperlink ref="B352" r:id="rId1" xr:uid="{C47CA5E9-6F16-423F-9968-99D2D6ADFF25}"/>
    <hyperlink ref="B357" r:id="rId2" xr:uid="{45D440CE-7087-4E88-8CA6-4D2E60720DA0}"/>
    <hyperlink ref="B359" r:id="rId3" xr:uid="{4651A7F8-5A79-4C82-BFE4-58FCBC7A796F}"/>
    <hyperlink ref="B361" r:id="rId4" xr:uid="{1D2287DA-086F-4DE4-BBA9-BC5F4D755A09}"/>
    <hyperlink ref="B366" r:id="rId5" xr:uid="{85C73E35-4673-4329-83CA-8F2B5DD91AD0}"/>
    <hyperlink ref="B368" r:id="rId6" xr:uid="{569DE17F-AF0F-4453-AA1D-60C983825A47}"/>
    <hyperlink ref="B372" r:id="rId7" xr:uid="{257C67B5-0A3C-4D1E-B47B-0C3A14D3EE9B}"/>
    <hyperlink ref="B374" r:id="rId8" xr:uid="{B06F7F00-2287-4F1B-9187-9ADFDED30C37}"/>
    <hyperlink ref="B376" r:id="rId9" xr:uid="{DFBA26BC-70CA-4E4D-915F-EF560E8FB89B}"/>
    <hyperlink ref="B379" r:id="rId10" xr:uid="{92C56AC1-DDC6-4347-B258-FC0A4F0AE602}"/>
    <hyperlink ref="B382" r:id="rId11" xr:uid="{9F758F54-811B-4B59-ADD9-8870450C8A28}"/>
  </hyperlinks>
  <pageMargins left="0.7" right="0.7" top="0.75" bottom="0.75" header="0.3" footer="0.3"/>
  <pageSetup orientation="portrait" horizontalDpi="4294967295" verticalDpi="4294967295"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sheetPr>
  <dimension ref="A1:BO364"/>
  <sheetViews>
    <sheetView zoomScale="90" zoomScaleNormal="90" workbookViewId="0">
      <pane xSplit="5" ySplit="7" topLeftCell="F8" activePane="bottomRight" state="frozen"/>
      <selection pane="topRight" activeCell="F1" sqref="F1"/>
      <selection pane="bottomLeft" activeCell="A8" sqref="A8"/>
      <selection pane="bottomRight" activeCell="N180" sqref="N180"/>
    </sheetView>
  </sheetViews>
  <sheetFormatPr defaultRowHeight="15" x14ac:dyDescent="0.25"/>
  <cols>
    <col min="1" max="1" width="10.28515625" customWidth="1"/>
    <col min="2" max="2" width="13.140625" bestFit="1" customWidth="1"/>
    <col min="3" max="3" width="16.28515625" bestFit="1" customWidth="1"/>
    <col min="4" max="4" width="11" customWidth="1"/>
    <col min="6" max="6" width="10.42578125" style="3" customWidth="1"/>
    <col min="7" max="7" width="15.140625" style="4" bestFit="1" customWidth="1"/>
    <col min="8" max="8" width="10.28515625" style="5" customWidth="1"/>
    <col min="9" max="9" width="15.5703125" style="5" bestFit="1" customWidth="1"/>
    <col min="10" max="10" width="9.140625" style="5"/>
    <col min="11" max="11" width="15.7109375" style="5" bestFit="1" customWidth="1"/>
    <col min="12" max="12" width="9.140625" style="6"/>
    <col min="13" max="13" width="15.28515625" style="6" bestFit="1" customWidth="1"/>
    <col min="14" max="14" width="13.85546875" bestFit="1" customWidth="1"/>
    <col min="22" max="22" width="10.7109375" customWidth="1"/>
    <col min="23" max="23" width="11.28515625" customWidth="1"/>
    <col min="31" max="31" width="10.7109375" customWidth="1"/>
    <col min="32" max="32" width="10.140625" style="5" bestFit="1" customWidth="1"/>
    <col min="38" max="38" width="10.7109375" customWidth="1"/>
    <col min="39" max="39" width="12.42578125" customWidth="1"/>
    <col min="40" max="40" width="9.140625" style="7"/>
    <col min="48" max="48" width="10.28515625" customWidth="1"/>
    <col min="55" max="55" width="9.7109375" style="32" customWidth="1"/>
    <col min="56" max="56" width="10.7109375" style="32" customWidth="1"/>
    <col min="57" max="57" width="10" style="32" customWidth="1"/>
    <col min="58" max="59" width="10.140625" style="32" customWidth="1"/>
    <col min="60" max="60" width="10" style="32" customWidth="1"/>
    <col min="61" max="61" width="10.28515625" style="32" customWidth="1"/>
    <col min="62" max="62" width="10" style="32" customWidth="1"/>
    <col min="63" max="63" width="9.85546875" style="32" customWidth="1"/>
    <col min="64" max="64" width="9.5703125" style="32" customWidth="1"/>
    <col min="65" max="65" width="10" style="32" customWidth="1"/>
    <col min="66" max="66" width="10.42578125" style="32" customWidth="1"/>
  </cols>
  <sheetData>
    <row r="1" spans="1:66" x14ac:dyDescent="0.25">
      <c r="A1" s="1" t="s">
        <v>0</v>
      </c>
      <c r="B1" s="2"/>
      <c r="BC1" s="8"/>
      <c r="BD1" s="8"/>
      <c r="BE1" s="8"/>
      <c r="BF1" s="8"/>
      <c r="BG1" s="8"/>
      <c r="BH1" s="8"/>
      <c r="BI1" s="8"/>
      <c r="BJ1" s="8"/>
      <c r="BK1" s="8"/>
      <c r="BL1" s="8"/>
      <c r="BM1" s="8"/>
      <c r="BN1" s="8"/>
    </row>
    <row r="2" spans="1:66" x14ac:dyDescent="0.25">
      <c r="A2" s="9">
        <v>44651</v>
      </c>
      <c r="B2" s="10"/>
      <c r="C2" s="11" t="s">
        <v>1</v>
      </c>
      <c r="D2" s="10"/>
      <c r="E2" s="10"/>
      <c r="F2" s="12" t="s">
        <v>2</v>
      </c>
      <c r="G2" s="13" t="s">
        <v>3</v>
      </c>
      <c r="H2" s="14" t="s">
        <v>3</v>
      </c>
      <c r="I2" s="14" t="s">
        <v>2</v>
      </c>
      <c r="J2" s="14" t="s">
        <v>3</v>
      </c>
      <c r="K2" s="14" t="s">
        <v>3</v>
      </c>
      <c r="L2" s="15"/>
      <c r="M2" s="15"/>
      <c r="N2" s="16" t="s">
        <v>4</v>
      </c>
      <c r="O2" s="16" t="s">
        <v>5</v>
      </c>
      <c r="P2" s="16"/>
      <c r="Q2" s="17"/>
      <c r="R2" s="17"/>
      <c r="S2" s="17"/>
      <c r="T2" s="17"/>
      <c r="U2" s="18" t="s">
        <v>6</v>
      </c>
      <c r="V2" s="18" t="s">
        <v>7</v>
      </c>
      <c r="W2" s="18" t="s">
        <v>3</v>
      </c>
      <c r="X2" s="19" t="s">
        <v>3</v>
      </c>
      <c r="Y2" s="19" t="s">
        <v>8</v>
      </c>
      <c r="Z2" s="19" t="s">
        <v>9</v>
      </c>
      <c r="AA2" s="19"/>
      <c r="AB2" s="20"/>
      <c r="AC2" s="20"/>
      <c r="AD2" s="20"/>
      <c r="AE2" s="16" t="s">
        <v>10</v>
      </c>
      <c r="AF2" s="21" t="s">
        <v>11</v>
      </c>
      <c r="AG2" s="21" t="s">
        <v>12</v>
      </c>
      <c r="AH2" s="21" t="s">
        <v>13</v>
      </c>
      <c r="AI2" s="21" t="s">
        <v>14</v>
      </c>
      <c r="AJ2" s="21" t="s">
        <v>14</v>
      </c>
      <c r="AK2" s="16" t="s">
        <v>3</v>
      </c>
      <c r="AL2" s="22"/>
      <c r="AM2" s="16" t="s">
        <v>15</v>
      </c>
      <c r="AN2" s="23"/>
      <c r="AP2" s="22"/>
      <c r="AQ2" s="22"/>
      <c r="AR2" s="22"/>
      <c r="AS2" s="16" t="s">
        <v>16</v>
      </c>
      <c r="AT2" s="22"/>
      <c r="AU2" s="22"/>
      <c r="AV2" s="22"/>
      <c r="AW2" s="22"/>
      <c r="AX2" s="22"/>
      <c r="AY2" s="22"/>
      <c r="AZ2" s="16" t="s">
        <v>17</v>
      </c>
      <c r="BA2" s="22"/>
      <c r="BC2" s="24"/>
      <c r="BD2" s="24"/>
      <c r="BE2" s="25" t="s">
        <v>3</v>
      </c>
      <c r="BF2" s="25" t="s">
        <v>13</v>
      </c>
      <c r="BG2" s="25" t="s">
        <v>3</v>
      </c>
      <c r="BH2" s="25" t="s">
        <v>18</v>
      </c>
      <c r="BI2" s="25" t="s">
        <v>3</v>
      </c>
      <c r="BJ2" s="25" t="s">
        <v>3</v>
      </c>
      <c r="BK2" s="25" t="s">
        <v>19</v>
      </c>
      <c r="BL2" s="26"/>
      <c r="BM2" s="26"/>
      <c r="BN2" s="25" t="s">
        <v>20</v>
      </c>
    </row>
    <row r="3" spans="1:66" x14ac:dyDescent="0.25">
      <c r="A3" s="27"/>
      <c r="C3" s="28" t="s">
        <v>21</v>
      </c>
      <c r="V3" s="29" t="s">
        <v>21</v>
      </c>
      <c r="W3" s="29"/>
      <c r="Y3" s="30">
        <v>17404.400000000001</v>
      </c>
      <c r="Z3" s="30">
        <v>5977.1</v>
      </c>
      <c r="AA3" s="30"/>
      <c r="AG3" s="31">
        <v>0.24199999999999999</v>
      </c>
      <c r="AH3" s="31">
        <v>0.16800000000000001</v>
      </c>
      <c r="BC3" s="8"/>
      <c r="BD3" s="8"/>
      <c r="BL3" s="8"/>
      <c r="BM3" s="8"/>
      <c r="BN3" s="8"/>
    </row>
    <row r="4" spans="1:66" ht="15.75" thickBot="1" x14ac:dyDescent="0.3">
      <c r="A4" s="33"/>
      <c r="B4" s="34"/>
      <c r="M4" s="35"/>
      <c r="N4" s="36"/>
      <c r="O4" s="36"/>
      <c r="P4" s="36"/>
      <c r="Q4" s="36"/>
      <c r="R4" s="37"/>
      <c r="S4" s="37"/>
      <c r="T4" s="38"/>
      <c r="U4" s="37"/>
      <c r="V4" s="37"/>
      <c r="W4" s="37"/>
      <c r="X4" s="37"/>
      <c r="Y4" s="39"/>
      <c r="Z4" s="39"/>
      <c r="AA4" s="39"/>
      <c r="AB4" s="36"/>
      <c r="AC4" s="36"/>
      <c r="AD4" s="36"/>
      <c r="AE4" s="37"/>
      <c r="AG4" s="40"/>
      <c r="AH4" s="40"/>
      <c r="AI4" s="37"/>
      <c r="AJ4" s="37"/>
      <c r="AK4" s="37"/>
      <c r="AL4" s="37"/>
      <c r="AM4" s="40"/>
      <c r="AN4" s="41"/>
      <c r="AO4" s="37"/>
      <c r="AP4" s="36"/>
      <c r="AQ4" s="36"/>
      <c r="AR4" s="36"/>
      <c r="AS4" s="37"/>
      <c r="AT4" s="42"/>
      <c r="AU4" s="42"/>
      <c r="AV4" s="36"/>
      <c r="AW4" s="36"/>
      <c r="AX4" s="36"/>
      <c r="AY4" s="36"/>
      <c r="AZ4" s="39"/>
      <c r="BA4" s="39"/>
      <c r="BB4" s="37"/>
      <c r="BC4" s="43"/>
      <c r="BD4" s="44"/>
      <c r="BE4" s="45"/>
      <c r="BF4" s="46"/>
      <c r="BG4" s="43"/>
      <c r="BH4" s="46"/>
      <c r="BI4" s="45"/>
      <c r="BJ4" s="45"/>
      <c r="BK4" s="46"/>
      <c r="BL4" s="45"/>
      <c r="BM4" s="45"/>
      <c r="BN4" s="46"/>
    </row>
    <row r="5" spans="1:66" ht="18" thickBot="1" x14ac:dyDescent="0.3">
      <c r="A5" s="1" t="s">
        <v>22</v>
      </c>
      <c r="F5" s="1927" t="s">
        <v>23</v>
      </c>
      <c r="G5" s="1928"/>
      <c r="H5" s="1928"/>
      <c r="I5" s="1928"/>
      <c r="J5" s="1928"/>
      <c r="K5" s="1929"/>
      <c r="L5" s="1930" t="s">
        <v>24</v>
      </c>
      <c r="M5" s="1930"/>
      <c r="N5" s="1930"/>
      <c r="O5" s="1930"/>
      <c r="P5" s="1930"/>
      <c r="Q5" s="1931"/>
      <c r="R5" s="1931"/>
      <c r="S5" s="1931"/>
      <c r="T5" s="1931"/>
      <c r="U5" s="1931"/>
      <c r="V5" s="1931"/>
      <c r="W5" s="1931"/>
      <c r="X5" s="1931"/>
      <c r="Y5" s="1931"/>
      <c r="Z5" s="1931"/>
      <c r="AA5" s="1931"/>
      <c r="AB5" s="1931"/>
      <c r="AC5" s="1931"/>
      <c r="AD5" s="1931"/>
      <c r="AE5" s="1931"/>
      <c r="AF5" s="1932"/>
      <c r="AG5" s="1931"/>
      <c r="AH5" s="1931"/>
      <c r="AI5" s="1931"/>
      <c r="AJ5" s="1931"/>
      <c r="AK5" s="1931"/>
      <c r="AL5" s="1931"/>
      <c r="AM5" s="1931"/>
      <c r="AN5" s="1933"/>
      <c r="AO5" s="37"/>
      <c r="AP5" s="1934" t="s">
        <v>25</v>
      </c>
      <c r="AQ5" s="1935"/>
      <c r="AR5" s="1935"/>
      <c r="AS5" s="1935"/>
      <c r="AT5" s="1935"/>
      <c r="AU5" s="1935"/>
      <c r="AV5" s="1935"/>
      <c r="AW5" s="1935"/>
      <c r="AX5" s="1935"/>
      <c r="AY5" s="1935"/>
      <c r="AZ5" s="1935"/>
      <c r="BA5" s="1936"/>
      <c r="BB5" s="37"/>
      <c r="BC5" s="1937" t="s">
        <v>26</v>
      </c>
      <c r="BD5" s="1938"/>
      <c r="BE5" s="1938"/>
      <c r="BF5" s="1938"/>
      <c r="BG5" s="1938"/>
      <c r="BH5" s="1938"/>
      <c r="BI5" s="1938"/>
      <c r="BJ5" s="1938"/>
      <c r="BK5" s="1938"/>
      <c r="BL5" s="1938"/>
      <c r="BM5" s="1938"/>
      <c r="BN5" s="1939"/>
    </row>
    <row r="6" spans="1:66" ht="24.75" thickBot="1" x14ac:dyDescent="0.3">
      <c r="A6" s="1913" t="s">
        <v>27</v>
      </c>
      <c r="B6" s="1914"/>
      <c r="C6" s="1914"/>
      <c r="D6" s="1914"/>
      <c r="E6" s="1914"/>
      <c r="F6" s="1915" t="s">
        <v>28</v>
      </c>
      <c r="G6" s="1916"/>
      <c r="H6" s="1917" t="s">
        <v>29</v>
      </c>
      <c r="I6" s="1916"/>
      <c r="J6" s="1917" t="s">
        <v>30</v>
      </c>
      <c r="K6" s="1918"/>
      <c r="L6" s="1919" t="s">
        <v>31</v>
      </c>
      <c r="M6" s="1920"/>
      <c r="N6" s="1920"/>
      <c r="O6" s="1920"/>
      <c r="P6" s="1921"/>
      <c r="Q6" s="1940" t="s">
        <v>32</v>
      </c>
      <c r="R6" s="1941"/>
      <c r="S6" s="1941"/>
      <c r="T6" s="1942"/>
      <c r="U6" s="1951" t="s">
        <v>33</v>
      </c>
      <c r="V6" s="1952"/>
      <c r="W6" s="1952"/>
      <c r="X6" s="1952"/>
      <c r="Y6" s="1952"/>
      <c r="Z6" s="1952"/>
      <c r="AA6" s="1953"/>
      <c r="AB6" s="1954" t="s">
        <v>34</v>
      </c>
      <c r="AC6" s="1955"/>
      <c r="AD6" s="1955"/>
      <c r="AE6" s="1955"/>
      <c r="AF6" s="1955"/>
      <c r="AG6" s="1955"/>
      <c r="AH6" s="1955"/>
      <c r="AI6" s="1955"/>
      <c r="AJ6" s="1955"/>
      <c r="AK6" s="1956"/>
      <c r="AL6" s="47"/>
      <c r="AM6" s="1957" t="s">
        <v>35</v>
      </c>
      <c r="AN6" s="1958"/>
      <c r="AO6" s="37"/>
      <c r="AP6" s="1922" t="s">
        <v>36</v>
      </c>
      <c r="AQ6" s="1923"/>
      <c r="AR6" s="1923"/>
      <c r="AS6" s="1923"/>
      <c r="AT6" s="1923"/>
      <c r="AU6" s="1923"/>
      <c r="AV6" s="1924"/>
      <c r="AW6" s="1922" t="s">
        <v>37</v>
      </c>
      <c r="AX6" s="1923"/>
      <c r="AY6" s="1923"/>
      <c r="AZ6" s="1923"/>
      <c r="BA6" s="1924"/>
      <c r="BB6" s="37"/>
      <c r="BC6" s="1925" t="s">
        <v>38</v>
      </c>
      <c r="BD6" s="1926"/>
      <c r="BE6" s="1943" t="s">
        <v>39</v>
      </c>
      <c r="BF6" s="1944"/>
      <c r="BG6" s="1945" t="s">
        <v>40</v>
      </c>
      <c r="BH6" s="1946"/>
      <c r="BI6" s="1947"/>
      <c r="BJ6" s="1948" t="s">
        <v>41</v>
      </c>
      <c r="BK6" s="1949"/>
      <c r="BL6" s="1949"/>
      <c r="BM6" s="1950"/>
      <c r="BN6" s="48" t="s">
        <v>42</v>
      </c>
    </row>
    <row r="7" spans="1:66" s="88" customFormat="1" ht="85.5" customHeight="1" thickBot="1" x14ac:dyDescent="0.3">
      <c r="A7" s="49" t="s">
        <v>43</v>
      </c>
      <c r="B7" s="50" t="s">
        <v>44</v>
      </c>
      <c r="C7" s="50" t="s">
        <v>45</v>
      </c>
      <c r="D7" s="50" t="s">
        <v>46</v>
      </c>
      <c r="E7" s="51" t="s">
        <v>47</v>
      </c>
      <c r="F7" s="52" t="s">
        <v>48</v>
      </c>
      <c r="G7" s="53" t="s">
        <v>49</v>
      </c>
      <c r="H7" s="54" t="s">
        <v>50</v>
      </c>
      <c r="I7" s="55" t="s">
        <v>51</v>
      </c>
      <c r="J7" s="54" t="s">
        <v>52</v>
      </c>
      <c r="K7" s="56" t="s">
        <v>53</v>
      </c>
      <c r="L7" s="57" t="s">
        <v>54</v>
      </c>
      <c r="M7" s="58" t="s">
        <v>55</v>
      </c>
      <c r="N7" s="58" t="s">
        <v>56</v>
      </c>
      <c r="O7" s="59" t="s">
        <v>57</v>
      </c>
      <c r="P7" s="60" t="s">
        <v>58</v>
      </c>
      <c r="Q7" s="61" t="s">
        <v>59</v>
      </c>
      <c r="R7" s="62" t="s">
        <v>60</v>
      </c>
      <c r="S7" s="62" t="s">
        <v>61</v>
      </c>
      <c r="T7" s="63" t="s">
        <v>62</v>
      </c>
      <c r="U7" s="64" t="s">
        <v>63</v>
      </c>
      <c r="V7" s="65" t="s">
        <v>64</v>
      </c>
      <c r="W7" s="65" t="s">
        <v>65</v>
      </c>
      <c r="X7" s="66" t="s">
        <v>66</v>
      </c>
      <c r="Y7" s="67" t="s">
        <v>67</v>
      </c>
      <c r="Z7" s="67" t="s">
        <v>68</v>
      </c>
      <c r="AA7" s="68" t="s">
        <v>69</v>
      </c>
      <c r="AB7" s="69" t="s">
        <v>70</v>
      </c>
      <c r="AC7" s="66" t="s">
        <v>71</v>
      </c>
      <c r="AD7" s="66" t="s">
        <v>72</v>
      </c>
      <c r="AE7" s="66" t="s">
        <v>73</v>
      </c>
      <c r="AF7" s="70" t="s">
        <v>74</v>
      </c>
      <c r="AG7" s="71" t="s">
        <v>75</v>
      </c>
      <c r="AH7" s="71" t="s">
        <v>76</v>
      </c>
      <c r="AI7" s="71" t="s">
        <v>77</v>
      </c>
      <c r="AJ7" s="71" t="s">
        <v>78</v>
      </c>
      <c r="AK7" s="72" t="s">
        <v>79</v>
      </c>
      <c r="AL7" s="73"/>
      <c r="AM7" s="74" t="s">
        <v>80</v>
      </c>
      <c r="AN7" s="75" t="s">
        <v>81</v>
      </c>
      <c r="AO7" s="76"/>
      <c r="AP7" s="77" t="s">
        <v>82</v>
      </c>
      <c r="AQ7" s="78" t="s">
        <v>83</v>
      </c>
      <c r="AR7" s="78" t="s">
        <v>84</v>
      </c>
      <c r="AS7" s="78" t="s">
        <v>85</v>
      </c>
      <c r="AT7" s="79" t="s">
        <v>86</v>
      </c>
      <c r="AU7" s="79" t="s">
        <v>87</v>
      </c>
      <c r="AV7" s="80" t="s">
        <v>88</v>
      </c>
      <c r="AW7" s="77" t="s">
        <v>89</v>
      </c>
      <c r="AX7" s="78" t="s">
        <v>90</v>
      </c>
      <c r="AY7" s="78" t="s">
        <v>91</v>
      </c>
      <c r="AZ7" s="78" t="s">
        <v>92</v>
      </c>
      <c r="BA7" s="80" t="s">
        <v>93</v>
      </c>
      <c r="BB7" s="76"/>
      <c r="BC7" s="81" t="s">
        <v>94</v>
      </c>
      <c r="BD7" s="82" t="s">
        <v>95</v>
      </c>
      <c r="BE7" s="81" t="s">
        <v>96</v>
      </c>
      <c r="BF7" s="82" t="s">
        <v>97</v>
      </c>
      <c r="BG7" s="83" t="s">
        <v>40</v>
      </c>
      <c r="BH7" s="84" t="s">
        <v>98</v>
      </c>
      <c r="BI7" s="85" t="s">
        <v>99</v>
      </c>
      <c r="BJ7" s="81" t="s">
        <v>100</v>
      </c>
      <c r="BK7" s="84" t="s">
        <v>101</v>
      </c>
      <c r="BL7" s="86" t="s">
        <v>102</v>
      </c>
      <c r="BM7" s="85" t="s">
        <v>103</v>
      </c>
      <c r="BN7" s="87" t="s">
        <v>104</v>
      </c>
    </row>
    <row r="8" spans="1:66" ht="15" customHeight="1" x14ac:dyDescent="0.25">
      <c r="A8" s="89">
        <v>540115</v>
      </c>
      <c r="B8" s="90" t="s">
        <v>105</v>
      </c>
      <c r="C8" s="90" t="s">
        <v>106</v>
      </c>
      <c r="D8" s="90" t="s">
        <v>107</v>
      </c>
      <c r="E8" s="91">
        <v>1</v>
      </c>
      <c r="F8" s="89">
        <v>43</v>
      </c>
      <c r="G8" s="92" t="s">
        <v>108</v>
      </c>
      <c r="H8" s="93">
        <v>5</v>
      </c>
      <c r="I8" s="93" t="s">
        <v>109</v>
      </c>
      <c r="J8" s="93">
        <v>2</v>
      </c>
      <c r="K8" s="94" t="s">
        <v>110</v>
      </c>
      <c r="L8" s="95">
        <v>50</v>
      </c>
      <c r="M8" s="96" t="s">
        <v>111</v>
      </c>
      <c r="N8" s="97">
        <v>111978</v>
      </c>
      <c r="O8" s="98">
        <v>0.14799999999999999</v>
      </c>
      <c r="P8" s="99">
        <v>50</v>
      </c>
      <c r="Q8" s="100">
        <v>20</v>
      </c>
      <c r="R8" s="101">
        <v>30</v>
      </c>
      <c r="S8" s="101">
        <v>0</v>
      </c>
      <c r="T8" s="102">
        <v>0</v>
      </c>
      <c r="U8" s="103" t="s">
        <v>112</v>
      </c>
      <c r="V8" s="104" t="s">
        <v>113</v>
      </c>
      <c r="W8" s="104" t="s">
        <v>114</v>
      </c>
      <c r="X8" s="104">
        <v>30</v>
      </c>
      <c r="Y8" s="105">
        <v>2799.5</v>
      </c>
      <c r="Z8" s="105">
        <v>2581.1999999999998</v>
      </c>
      <c r="AA8" s="106">
        <v>50</v>
      </c>
      <c r="AB8" s="107">
        <v>11</v>
      </c>
      <c r="AC8" s="101">
        <v>7</v>
      </c>
      <c r="AD8" s="101">
        <v>30</v>
      </c>
      <c r="AE8" s="101">
        <v>2</v>
      </c>
      <c r="AF8" s="108">
        <f>AE8/AA8</f>
        <v>0.04</v>
      </c>
      <c r="AG8" s="109">
        <v>0.21</v>
      </c>
      <c r="AH8" s="109">
        <v>0.19800000000000001</v>
      </c>
      <c r="AI8" s="110">
        <v>0.22</v>
      </c>
      <c r="AJ8" s="110">
        <v>0.2</v>
      </c>
      <c r="AK8" s="111">
        <v>39</v>
      </c>
      <c r="AL8" s="112"/>
      <c r="AM8" s="89">
        <v>2</v>
      </c>
      <c r="AN8" s="113">
        <v>178</v>
      </c>
      <c r="AO8" s="10"/>
      <c r="AP8" s="89">
        <v>32</v>
      </c>
      <c r="AQ8" s="114">
        <v>14</v>
      </c>
      <c r="AR8" s="114">
        <v>4</v>
      </c>
      <c r="AS8" s="114">
        <v>0</v>
      </c>
      <c r="AT8" s="114" t="s">
        <v>115</v>
      </c>
      <c r="AU8" s="114" t="s">
        <v>116</v>
      </c>
      <c r="AV8" s="115">
        <v>18</v>
      </c>
      <c r="AW8" s="89">
        <v>17</v>
      </c>
      <c r="AX8" s="114">
        <v>0</v>
      </c>
      <c r="AY8" s="114">
        <v>1</v>
      </c>
      <c r="AZ8" s="114">
        <v>0</v>
      </c>
      <c r="BA8" s="115">
        <v>0</v>
      </c>
      <c r="BB8" s="116"/>
      <c r="BC8" s="95">
        <v>97</v>
      </c>
      <c r="BD8" s="99">
        <v>2</v>
      </c>
      <c r="BE8" s="95">
        <v>84</v>
      </c>
      <c r="BF8" s="117">
        <v>0.87</v>
      </c>
      <c r="BG8" s="95">
        <v>64</v>
      </c>
      <c r="BH8" s="118">
        <v>0.76</v>
      </c>
      <c r="BI8" s="99">
        <v>32</v>
      </c>
      <c r="BJ8" s="95">
        <v>19</v>
      </c>
      <c r="BK8" s="118">
        <v>0.23</v>
      </c>
      <c r="BL8" s="96">
        <v>4</v>
      </c>
      <c r="BM8" s="119">
        <v>3</v>
      </c>
      <c r="BN8" s="120">
        <v>0.64</v>
      </c>
    </row>
    <row r="9" spans="1:66" ht="14.25" customHeight="1" x14ac:dyDescent="0.25">
      <c r="A9" s="121">
        <v>540291</v>
      </c>
      <c r="B9" s="20" t="s">
        <v>117</v>
      </c>
      <c r="C9" s="20" t="s">
        <v>106</v>
      </c>
      <c r="D9" s="20" t="s">
        <v>107</v>
      </c>
      <c r="E9" s="122">
        <v>1</v>
      </c>
      <c r="F9" s="121">
        <v>36</v>
      </c>
      <c r="G9" s="123" t="s">
        <v>118</v>
      </c>
      <c r="H9" s="26">
        <v>10</v>
      </c>
      <c r="I9" s="26" t="s">
        <v>119</v>
      </c>
      <c r="J9" s="26">
        <v>9</v>
      </c>
      <c r="K9" s="124" t="s">
        <v>120</v>
      </c>
      <c r="L9" s="125">
        <v>54</v>
      </c>
      <c r="M9" s="126" t="s">
        <v>121</v>
      </c>
      <c r="N9" s="127">
        <v>920992</v>
      </c>
      <c r="O9" s="128">
        <v>7.9000000000000001E-2</v>
      </c>
      <c r="P9" s="129">
        <v>54</v>
      </c>
      <c r="Q9" s="130">
        <v>27</v>
      </c>
      <c r="R9" s="131">
        <v>26</v>
      </c>
      <c r="S9" s="131">
        <v>0</v>
      </c>
      <c r="T9" s="132">
        <v>1</v>
      </c>
      <c r="U9" s="130" t="s">
        <v>122</v>
      </c>
      <c r="V9" s="131" t="s">
        <v>113</v>
      </c>
      <c r="W9" s="133" t="s">
        <v>123</v>
      </c>
      <c r="X9" s="131">
        <v>27</v>
      </c>
      <c r="Y9" s="134">
        <v>26314.1</v>
      </c>
      <c r="Z9" s="135">
        <v>2320</v>
      </c>
      <c r="AA9" s="129">
        <v>54</v>
      </c>
      <c r="AB9" s="136">
        <v>20</v>
      </c>
      <c r="AC9" s="131">
        <v>14</v>
      </c>
      <c r="AD9" s="131">
        <v>20</v>
      </c>
      <c r="AE9" s="131">
        <v>0</v>
      </c>
      <c r="AF9" s="137">
        <f t="shared" ref="AF9:AF44" si="0">AE9/AA9</f>
        <v>0</v>
      </c>
      <c r="AG9" s="138">
        <v>0.151</v>
      </c>
      <c r="AH9" s="138">
        <v>0.11</v>
      </c>
      <c r="AI9" s="139">
        <v>0.16</v>
      </c>
      <c r="AJ9" s="139">
        <v>0.12</v>
      </c>
      <c r="AK9" s="140">
        <v>34</v>
      </c>
      <c r="AL9" s="112"/>
      <c r="AM9" s="121">
        <v>4</v>
      </c>
      <c r="AN9" s="141">
        <v>196</v>
      </c>
      <c r="AO9" s="10"/>
      <c r="AP9" s="121">
        <v>34</v>
      </c>
      <c r="AQ9" s="142">
        <v>18</v>
      </c>
      <c r="AR9" s="142">
        <v>2</v>
      </c>
      <c r="AS9" s="142">
        <v>0</v>
      </c>
      <c r="AT9" s="142" t="s">
        <v>124</v>
      </c>
      <c r="AU9" s="142" t="s">
        <v>125</v>
      </c>
      <c r="AV9" s="143">
        <v>20</v>
      </c>
      <c r="AW9" s="121">
        <v>16</v>
      </c>
      <c r="AX9" s="142">
        <v>0</v>
      </c>
      <c r="AY9" s="142">
        <v>3</v>
      </c>
      <c r="AZ9" s="142">
        <v>0</v>
      </c>
      <c r="BA9" s="143">
        <v>0</v>
      </c>
      <c r="BB9" s="116"/>
      <c r="BC9" s="125">
        <v>271</v>
      </c>
      <c r="BD9" s="129">
        <v>2.8</v>
      </c>
      <c r="BE9" s="125">
        <v>95.2</v>
      </c>
      <c r="BF9" s="144">
        <v>0.35</v>
      </c>
      <c r="BG9" s="125">
        <v>62</v>
      </c>
      <c r="BH9" s="145">
        <v>0.65</v>
      </c>
      <c r="BI9" s="129">
        <v>22</v>
      </c>
      <c r="BJ9" s="125">
        <v>16</v>
      </c>
      <c r="BK9" s="146">
        <v>0.17</v>
      </c>
      <c r="BL9" s="126">
        <v>3</v>
      </c>
      <c r="BM9" s="147">
        <v>2</v>
      </c>
      <c r="BN9" s="148">
        <v>0.49</v>
      </c>
    </row>
    <row r="10" spans="1:66" s="154" customFormat="1" ht="16.5" customHeight="1" x14ac:dyDescent="0.25">
      <c r="A10" s="121">
        <v>540116</v>
      </c>
      <c r="B10" s="20" t="s">
        <v>126</v>
      </c>
      <c r="C10" s="20" t="s">
        <v>106</v>
      </c>
      <c r="D10" s="20" t="s">
        <v>107</v>
      </c>
      <c r="E10" s="122">
        <v>1</v>
      </c>
      <c r="F10" s="121">
        <v>52</v>
      </c>
      <c r="G10" s="123" t="s">
        <v>127</v>
      </c>
      <c r="H10" s="26">
        <v>3</v>
      </c>
      <c r="I10" s="26" t="s">
        <v>128</v>
      </c>
      <c r="J10" s="26">
        <v>4</v>
      </c>
      <c r="K10" s="124" t="s">
        <v>129</v>
      </c>
      <c r="L10" s="125">
        <v>59</v>
      </c>
      <c r="M10" s="126" t="s">
        <v>130</v>
      </c>
      <c r="N10" s="127">
        <v>249553</v>
      </c>
      <c r="O10" s="149">
        <v>0.19700000000000001</v>
      </c>
      <c r="P10" s="129">
        <v>59</v>
      </c>
      <c r="Q10" s="130">
        <v>20</v>
      </c>
      <c r="R10" s="131">
        <v>39</v>
      </c>
      <c r="S10" s="131">
        <v>0</v>
      </c>
      <c r="T10" s="132">
        <v>0</v>
      </c>
      <c r="U10" s="130" t="s">
        <v>131</v>
      </c>
      <c r="V10" s="131" t="s">
        <v>132</v>
      </c>
      <c r="W10" s="131" t="s">
        <v>133</v>
      </c>
      <c r="X10" s="131">
        <v>39</v>
      </c>
      <c r="Y10" s="135">
        <v>5309.6</v>
      </c>
      <c r="Z10" s="135">
        <v>4416.8</v>
      </c>
      <c r="AA10" s="129">
        <v>59</v>
      </c>
      <c r="AB10" s="136">
        <v>12</v>
      </c>
      <c r="AC10" s="131">
        <v>12</v>
      </c>
      <c r="AD10" s="131">
        <v>25</v>
      </c>
      <c r="AE10" s="131">
        <v>10</v>
      </c>
      <c r="AF10" s="150">
        <f t="shared" si="0"/>
        <v>0.16949152542372881</v>
      </c>
      <c r="AG10" s="138" t="s">
        <v>134</v>
      </c>
      <c r="AH10" s="138">
        <v>0.28999999999999998</v>
      </c>
      <c r="AI10" s="139">
        <v>0.31</v>
      </c>
      <c r="AJ10" s="139">
        <v>0.28999999999999998</v>
      </c>
      <c r="AK10" s="140">
        <v>47</v>
      </c>
      <c r="AL10" s="151"/>
      <c r="AM10" s="121">
        <v>12</v>
      </c>
      <c r="AN10" s="141">
        <v>562</v>
      </c>
      <c r="AO10" s="152"/>
      <c r="AP10" s="121">
        <v>29</v>
      </c>
      <c r="AQ10" s="142">
        <v>17</v>
      </c>
      <c r="AR10" s="142">
        <v>11</v>
      </c>
      <c r="AS10" s="142">
        <v>2</v>
      </c>
      <c r="AT10" s="142" t="s">
        <v>135</v>
      </c>
      <c r="AU10" s="142" t="s">
        <v>136</v>
      </c>
      <c r="AV10" s="143">
        <v>30</v>
      </c>
      <c r="AW10" s="121">
        <v>24</v>
      </c>
      <c r="AX10" s="142">
        <v>1</v>
      </c>
      <c r="AY10" s="142">
        <v>5</v>
      </c>
      <c r="AZ10" s="142">
        <v>1</v>
      </c>
      <c r="BA10" s="143">
        <v>4</v>
      </c>
      <c r="BB10" s="116"/>
      <c r="BC10" s="125">
        <v>271</v>
      </c>
      <c r="BD10" s="129">
        <v>2.5</v>
      </c>
      <c r="BE10" s="125">
        <v>130</v>
      </c>
      <c r="BF10" s="144">
        <v>0.48</v>
      </c>
      <c r="BG10" s="125">
        <v>118</v>
      </c>
      <c r="BH10" s="145">
        <v>0.91</v>
      </c>
      <c r="BI10" s="129">
        <v>47</v>
      </c>
      <c r="BJ10" s="125">
        <v>33</v>
      </c>
      <c r="BK10" s="145">
        <v>0.25</v>
      </c>
      <c r="BL10" s="126">
        <v>6</v>
      </c>
      <c r="BM10" s="147">
        <v>4</v>
      </c>
      <c r="BN10" s="153">
        <v>0.65</v>
      </c>
    </row>
    <row r="11" spans="1:66" x14ac:dyDescent="0.25">
      <c r="A11" s="121">
        <v>540117</v>
      </c>
      <c r="B11" s="20" t="s">
        <v>137</v>
      </c>
      <c r="C11" s="20" t="s">
        <v>106</v>
      </c>
      <c r="D11" s="20" t="s">
        <v>107</v>
      </c>
      <c r="E11" s="122">
        <v>1</v>
      </c>
      <c r="F11" s="121">
        <v>261</v>
      </c>
      <c r="G11" s="155" t="s">
        <v>138</v>
      </c>
      <c r="H11" s="26">
        <v>8</v>
      </c>
      <c r="I11" s="26" t="s">
        <v>139</v>
      </c>
      <c r="J11" s="26">
        <v>7</v>
      </c>
      <c r="K11" s="124" t="s">
        <v>140</v>
      </c>
      <c r="L11" s="125">
        <v>277</v>
      </c>
      <c r="M11" s="126" t="s">
        <v>141</v>
      </c>
      <c r="N11" s="127">
        <v>646678</v>
      </c>
      <c r="O11" s="128">
        <v>0.08</v>
      </c>
      <c r="P11" s="129">
        <v>277</v>
      </c>
      <c r="Q11" s="130">
        <v>143</v>
      </c>
      <c r="R11" s="131">
        <v>134</v>
      </c>
      <c r="S11" s="131">
        <v>0</v>
      </c>
      <c r="T11" s="132">
        <v>0</v>
      </c>
      <c r="U11" s="130" t="s">
        <v>132</v>
      </c>
      <c r="V11" s="131" t="s">
        <v>113</v>
      </c>
      <c r="W11" s="131" t="s">
        <v>142</v>
      </c>
      <c r="X11" s="131">
        <v>134</v>
      </c>
      <c r="Y11" s="135">
        <v>3781.7</v>
      </c>
      <c r="Z11" s="135">
        <v>2329.1</v>
      </c>
      <c r="AA11" s="129">
        <v>277</v>
      </c>
      <c r="AB11" s="136">
        <v>109</v>
      </c>
      <c r="AC11" s="131">
        <v>29</v>
      </c>
      <c r="AD11" s="131">
        <v>117</v>
      </c>
      <c r="AE11" s="131">
        <v>22</v>
      </c>
      <c r="AF11" s="137">
        <f t="shared" si="0"/>
        <v>7.9422382671480149E-2</v>
      </c>
      <c r="AG11" s="138">
        <v>0.23899999999999999</v>
      </c>
      <c r="AH11" s="138">
        <v>0.189</v>
      </c>
      <c r="AI11" s="139">
        <v>0.24</v>
      </c>
      <c r="AJ11" s="139">
        <v>0.19</v>
      </c>
      <c r="AK11" s="140">
        <v>168</v>
      </c>
      <c r="AL11" s="10"/>
      <c r="AM11" s="121">
        <v>30</v>
      </c>
      <c r="AN11" s="141">
        <v>1430</v>
      </c>
      <c r="AO11" s="10"/>
      <c r="AP11" s="121">
        <v>162</v>
      </c>
      <c r="AQ11" s="142">
        <v>85</v>
      </c>
      <c r="AR11" s="142">
        <v>30</v>
      </c>
      <c r="AS11" s="142">
        <v>0</v>
      </c>
      <c r="AT11" s="142" t="s">
        <v>143</v>
      </c>
      <c r="AU11" s="142" t="s">
        <v>144</v>
      </c>
      <c r="AV11" s="143">
        <v>115</v>
      </c>
      <c r="AW11" s="121">
        <v>106</v>
      </c>
      <c r="AX11" s="142">
        <v>2</v>
      </c>
      <c r="AY11" s="142">
        <v>7</v>
      </c>
      <c r="AZ11" s="142">
        <v>2</v>
      </c>
      <c r="BA11" s="143">
        <v>6</v>
      </c>
      <c r="BB11" s="116"/>
      <c r="BC11" s="125">
        <v>695</v>
      </c>
      <c r="BD11" s="129">
        <v>2.1</v>
      </c>
      <c r="BE11" s="125">
        <v>535.5</v>
      </c>
      <c r="BF11" s="144">
        <v>0.77</v>
      </c>
      <c r="BG11" s="125">
        <v>324</v>
      </c>
      <c r="BH11" s="145">
        <v>0.61</v>
      </c>
      <c r="BI11" s="129">
        <v>154</v>
      </c>
      <c r="BJ11" s="125">
        <v>76</v>
      </c>
      <c r="BK11" s="146">
        <v>0.14000000000000001</v>
      </c>
      <c r="BL11" s="126">
        <v>14</v>
      </c>
      <c r="BM11" s="147">
        <v>10</v>
      </c>
      <c r="BN11" s="148">
        <v>0.47</v>
      </c>
    </row>
    <row r="12" spans="1:66" x14ac:dyDescent="0.25">
      <c r="A12" s="121">
        <v>540118</v>
      </c>
      <c r="B12" s="20" t="s">
        <v>145</v>
      </c>
      <c r="C12" s="20" t="s">
        <v>106</v>
      </c>
      <c r="D12" s="20" t="s">
        <v>107</v>
      </c>
      <c r="E12" s="122">
        <v>1</v>
      </c>
      <c r="F12" s="121">
        <v>40</v>
      </c>
      <c r="G12" s="123" t="s">
        <v>146</v>
      </c>
      <c r="H12" s="26">
        <v>27</v>
      </c>
      <c r="I12" s="26" t="s">
        <v>147</v>
      </c>
      <c r="J12" s="26">
        <v>4</v>
      </c>
      <c r="K12" s="124" t="s">
        <v>148</v>
      </c>
      <c r="L12" s="125">
        <v>71</v>
      </c>
      <c r="M12" s="126" t="s">
        <v>149</v>
      </c>
      <c r="N12" s="127">
        <v>583986</v>
      </c>
      <c r="O12" s="128">
        <v>3.9E-2</v>
      </c>
      <c r="P12" s="129">
        <v>71</v>
      </c>
      <c r="Q12" s="130">
        <v>31</v>
      </c>
      <c r="R12" s="131">
        <v>39</v>
      </c>
      <c r="S12" s="131">
        <v>0</v>
      </c>
      <c r="T12" s="132">
        <v>1</v>
      </c>
      <c r="U12" s="130" t="s">
        <v>150</v>
      </c>
      <c r="V12" s="131" t="s">
        <v>112</v>
      </c>
      <c r="W12" s="131" t="s">
        <v>151</v>
      </c>
      <c r="X12" s="131">
        <v>40</v>
      </c>
      <c r="Y12" s="135">
        <v>9898.1</v>
      </c>
      <c r="Z12" s="135">
        <v>2752</v>
      </c>
      <c r="AA12" s="129">
        <v>71</v>
      </c>
      <c r="AB12" s="136">
        <v>18</v>
      </c>
      <c r="AC12" s="131">
        <v>22</v>
      </c>
      <c r="AD12" s="131">
        <v>28</v>
      </c>
      <c r="AE12" s="131">
        <v>3</v>
      </c>
      <c r="AF12" s="137">
        <f t="shared" si="0"/>
        <v>4.2253521126760563E-2</v>
      </c>
      <c r="AG12" s="138">
        <v>0.16700000000000001</v>
      </c>
      <c r="AH12" s="138">
        <v>0.112</v>
      </c>
      <c r="AI12" s="139">
        <v>0.19</v>
      </c>
      <c r="AJ12" s="139">
        <v>0.12</v>
      </c>
      <c r="AK12" s="140">
        <v>53</v>
      </c>
      <c r="AL12" s="10"/>
      <c r="AM12" s="121">
        <v>9</v>
      </c>
      <c r="AN12" s="141">
        <v>1492</v>
      </c>
      <c r="AO12" s="10"/>
      <c r="AP12" s="121">
        <v>45</v>
      </c>
      <c r="AQ12" s="142">
        <v>16</v>
      </c>
      <c r="AR12" s="142">
        <v>4</v>
      </c>
      <c r="AS12" s="142">
        <v>6</v>
      </c>
      <c r="AT12" s="142" t="s">
        <v>152</v>
      </c>
      <c r="AU12" s="142" t="s">
        <v>143</v>
      </c>
      <c r="AV12" s="143">
        <v>26</v>
      </c>
      <c r="AW12" s="121">
        <v>23</v>
      </c>
      <c r="AX12" s="142">
        <v>2</v>
      </c>
      <c r="AY12" s="142">
        <v>1</v>
      </c>
      <c r="AZ12" s="142">
        <v>0</v>
      </c>
      <c r="BA12" s="143">
        <v>0</v>
      </c>
      <c r="BB12" s="116"/>
      <c r="BC12" s="125">
        <v>307</v>
      </c>
      <c r="BD12" s="129">
        <v>2.5</v>
      </c>
      <c r="BE12" s="125">
        <v>120</v>
      </c>
      <c r="BF12" s="144">
        <v>0.39</v>
      </c>
      <c r="BG12" s="125">
        <v>90</v>
      </c>
      <c r="BH12" s="145">
        <v>0.75</v>
      </c>
      <c r="BI12" s="129">
        <v>36</v>
      </c>
      <c r="BJ12" s="125">
        <v>25</v>
      </c>
      <c r="BK12" s="145">
        <v>0.21</v>
      </c>
      <c r="BL12" s="126">
        <v>4</v>
      </c>
      <c r="BM12" s="147">
        <v>3</v>
      </c>
      <c r="BN12" s="153">
        <v>0.53</v>
      </c>
    </row>
    <row r="13" spans="1:66" x14ac:dyDescent="0.25">
      <c r="A13" s="121">
        <v>540119</v>
      </c>
      <c r="B13" s="20" t="s">
        <v>153</v>
      </c>
      <c r="C13" s="20" t="s">
        <v>106</v>
      </c>
      <c r="D13" s="20" t="s">
        <v>107</v>
      </c>
      <c r="E13" s="122">
        <v>1</v>
      </c>
      <c r="F13" s="121">
        <v>68</v>
      </c>
      <c r="G13" s="155" t="s">
        <v>154</v>
      </c>
      <c r="H13" s="26">
        <v>16</v>
      </c>
      <c r="I13" s="26" t="s">
        <v>155</v>
      </c>
      <c r="J13" s="26">
        <v>8</v>
      </c>
      <c r="K13" s="124" t="s">
        <v>156</v>
      </c>
      <c r="L13" s="125">
        <v>92</v>
      </c>
      <c r="M13" s="126" t="s">
        <v>157</v>
      </c>
      <c r="N13" s="127">
        <v>518785</v>
      </c>
      <c r="O13" s="149">
        <v>0.16400000000000001</v>
      </c>
      <c r="P13" s="129">
        <v>92</v>
      </c>
      <c r="Q13" s="130">
        <v>18</v>
      </c>
      <c r="R13" s="131">
        <v>73</v>
      </c>
      <c r="S13" s="131">
        <v>1</v>
      </c>
      <c r="T13" s="132">
        <v>0</v>
      </c>
      <c r="U13" s="130" t="s">
        <v>158</v>
      </c>
      <c r="V13" s="131" t="s">
        <v>112</v>
      </c>
      <c r="W13" s="131" t="s">
        <v>159</v>
      </c>
      <c r="X13" s="131">
        <v>74</v>
      </c>
      <c r="Y13" s="135">
        <v>6032.4</v>
      </c>
      <c r="Z13" s="135">
        <v>3446.8</v>
      </c>
      <c r="AA13" s="129">
        <v>92</v>
      </c>
      <c r="AB13" s="136">
        <v>6</v>
      </c>
      <c r="AC13" s="131">
        <v>17</v>
      </c>
      <c r="AD13" s="131">
        <v>53</v>
      </c>
      <c r="AE13" s="131">
        <v>16</v>
      </c>
      <c r="AF13" s="150">
        <f t="shared" si="0"/>
        <v>0.17391304347826086</v>
      </c>
      <c r="AG13" s="138">
        <v>0.27</v>
      </c>
      <c r="AH13" s="138">
        <v>0.183</v>
      </c>
      <c r="AI13" s="139">
        <v>0.27</v>
      </c>
      <c r="AJ13" s="139">
        <v>0.18</v>
      </c>
      <c r="AK13" s="140">
        <v>86</v>
      </c>
      <c r="AL13" s="10"/>
      <c r="AM13" s="121">
        <v>24</v>
      </c>
      <c r="AN13" s="141">
        <v>1173</v>
      </c>
      <c r="AO13" s="10"/>
      <c r="AP13" s="121">
        <v>28</v>
      </c>
      <c r="AQ13" s="142">
        <v>46</v>
      </c>
      <c r="AR13" s="142">
        <v>17</v>
      </c>
      <c r="AS13" s="142">
        <v>1</v>
      </c>
      <c r="AT13" s="142" t="s">
        <v>160</v>
      </c>
      <c r="AU13" s="142" t="s">
        <v>161</v>
      </c>
      <c r="AV13" s="143">
        <v>64</v>
      </c>
      <c r="AW13" s="121">
        <v>51</v>
      </c>
      <c r="AX13" s="142">
        <v>5</v>
      </c>
      <c r="AY13" s="142">
        <v>8</v>
      </c>
      <c r="AZ13" s="142">
        <v>2</v>
      </c>
      <c r="BA13" s="143">
        <v>6</v>
      </c>
      <c r="BB13" s="116"/>
      <c r="BC13" s="125">
        <v>119</v>
      </c>
      <c r="BD13" s="129">
        <v>2.5</v>
      </c>
      <c r="BE13" s="125">
        <v>170</v>
      </c>
      <c r="BF13" s="144">
        <v>1</v>
      </c>
      <c r="BG13" s="125">
        <v>160</v>
      </c>
      <c r="BH13" s="145">
        <v>0.94</v>
      </c>
      <c r="BI13" s="129">
        <v>64</v>
      </c>
      <c r="BJ13" s="125">
        <v>37</v>
      </c>
      <c r="BK13" s="145">
        <v>0.22</v>
      </c>
      <c r="BL13" s="126">
        <v>6</v>
      </c>
      <c r="BM13" s="147">
        <v>4</v>
      </c>
      <c r="BN13" s="148">
        <v>0.49</v>
      </c>
    </row>
    <row r="14" spans="1:66" x14ac:dyDescent="0.25">
      <c r="A14" s="121">
        <v>540120</v>
      </c>
      <c r="B14" s="20" t="s">
        <v>162</v>
      </c>
      <c r="C14" s="20" t="s">
        <v>106</v>
      </c>
      <c r="D14" s="20" t="s">
        <v>107</v>
      </c>
      <c r="E14" s="122">
        <v>1</v>
      </c>
      <c r="F14" s="121">
        <v>38</v>
      </c>
      <c r="G14" s="155" t="s">
        <v>163</v>
      </c>
      <c r="H14" s="26">
        <v>7</v>
      </c>
      <c r="I14" s="26" t="s">
        <v>164</v>
      </c>
      <c r="J14" s="26">
        <v>6</v>
      </c>
      <c r="K14" s="124" t="s">
        <v>165</v>
      </c>
      <c r="L14" s="125">
        <v>51</v>
      </c>
      <c r="M14" s="126" t="s">
        <v>166</v>
      </c>
      <c r="N14" s="127">
        <v>325807</v>
      </c>
      <c r="O14" s="149">
        <v>0.127</v>
      </c>
      <c r="P14" s="129">
        <v>51</v>
      </c>
      <c r="Q14" s="130">
        <v>12</v>
      </c>
      <c r="R14" s="131">
        <v>39</v>
      </c>
      <c r="S14" s="131">
        <v>0</v>
      </c>
      <c r="T14" s="132">
        <v>0</v>
      </c>
      <c r="U14" s="130" t="s">
        <v>167</v>
      </c>
      <c r="V14" s="131" t="s">
        <v>131</v>
      </c>
      <c r="W14" s="131" t="s">
        <v>168</v>
      </c>
      <c r="X14" s="131">
        <v>39</v>
      </c>
      <c r="Y14" s="135">
        <v>6932.1</v>
      </c>
      <c r="Z14" s="135">
        <v>4436</v>
      </c>
      <c r="AA14" s="129">
        <v>51</v>
      </c>
      <c r="AB14" s="136">
        <v>5</v>
      </c>
      <c r="AC14" s="131">
        <v>3</v>
      </c>
      <c r="AD14" s="131">
        <v>35</v>
      </c>
      <c r="AE14" s="131">
        <v>8</v>
      </c>
      <c r="AF14" s="150">
        <f t="shared" si="0"/>
        <v>0.15686274509803921</v>
      </c>
      <c r="AG14" s="156">
        <v>0.30599999999999999</v>
      </c>
      <c r="AH14" s="138">
        <v>0.25600000000000001</v>
      </c>
      <c r="AI14" s="139">
        <v>0.31</v>
      </c>
      <c r="AJ14" s="139">
        <v>0.26</v>
      </c>
      <c r="AK14" s="140">
        <v>46</v>
      </c>
      <c r="AL14" s="10"/>
      <c r="AM14" s="121">
        <v>12</v>
      </c>
      <c r="AN14" s="141">
        <v>621</v>
      </c>
      <c r="AO14" s="10"/>
      <c r="AP14" s="121">
        <v>14</v>
      </c>
      <c r="AQ14" s="142">
        <v>21</v>
      </c>
      <c r="AR14" s="142">
        <v>16</v>
      </c>
      <c r="AS14" s="142">
        <v>0</v>
      </c>
      <c r="AT14" s="142" t="s">
        <v>122</v>
      </c>
      <c r="AU14" s="142" t="s">
        <v>135</v>
      </c>
      <c r="AV14" s="143">
        <v>37</v>
      </c>
      <c r="AW14" s="121">
        <v>30</v>
      </c>
      <c r="AX14" s="142">
        <v>1</v>
      </c>
      <c r="AY14" s="142">
        <v>6</v>
      </c>
      <c r="AZ14" s="142">
        <v>1</v>
      </c>
      <c r="BA14" s="143">
        <v>5</v>
      </c>
      <c r="BB14" s="116"/>
      <c r="BC14" s="157">
        <v>135</v>
      </c>
      <c r="BD14" s="106">
        <v>3.3</v>
      </c>
      <c r="BE14" s="157">
        <v>115.5</v>
      </c>
      <c r="BF14" s="158">
        <v>0.86</v>
      </c>
      <c r="BG14" s="157">
        <v>113</v>
      </c>
      <c r="BH14" s="159">
        <v>0.98</v>
      </c>
      <c r="BI14" s="106">
        <v>34</v>
      </c>
      <c r="BJ14" s="157">
        <v>25</v>
      </c>
      <c r="BK14" s="159">
        <v>0.22</v>
      </c>
      <c r="BL14" s="160">
        <v>3</v>
      </c>
      <c r="BM14" s="161">
        <v>2</v>
      </c>
      <c r="BN14" s="162">
        <v>0.4</v>
      </c>
    </row>
    <row r="15" spans="1:66" x14ac:dyDescent="0.25">
      <c r="A15" s="163">
        <v>540114</v>
      </c>
      <c r="B15" s="164" t="s">
        <v>169</v>
      </c>
      <c r="C15" s="164" t="s">
        <v>106</v>
      </c>
      <c r="D15" s="164" t="s">
        <v>170</v>
      </c>
      <c r="E15" s="165">
        <v>1</v>
      </c>
      <c r="F15" s="166">
        <v>2258</v>
      </c>
      <c r="G15" s="167" t="s">
        <v>171</v>
      </c>
      <c r="H15" s="168">
        <v>75</v>
      </c>
      <c r="I15" s="168" t="s">
        <v>172</v>
      </c>
      <c r="J15" s="168">
        <v>73</v>
      </c>
      <c r="K15" s="169" t="s">
        <v>173</v>
      </c>
      <c r="L15" s="170">
        <v>2408</v>
      </c>
      <c r="M15" s="171" t="s">
        <v>174</v>
      </c>
      <c r="N15" s="172">
        <v>6582064</v>
      </c>
      <c r="O15" s="173">
        <v>9.9000000000000005E-2</v>
      </c>
      <c r="P15" s="174">
        <v>2408</v>
      </c>
      <c r="Q15" s="175">
        <v>1336</v>
      </c>
      <c r="R15" s="176">
        <v>1069</v>
      </c>
      <c r="S15" s="176">
        <v>2</v>
      </c>
      <c r="T15" s="177">
        <v>1</v>
      </c>
      <c r="U15" s="175" t="s">
        <v>131</v>
      </c>
      <c r="V15" s="176" t="s">
        <v>113</v>
      </c>
      <c r="W15" s="176" t="s">
        <v>175</v>
      </c>
      <c r="X15" s="176">
        <v>1072</v>
      </c>
      <c r="Y15" s="178">
        <v>4577.2</v>
      </c>
      <c r="Z15" s="178">
        <v>2220.8000000000002</v>
      </c>
      <c r="AA15" s="174">
        <v>2408</v>
      </c>
      <c r="AB15" s="179">
        <v>1013</v>
      </c>
      <c r="AC15" s="176">
        <v>368</v>
      </c>
      <c r="AD15" s="176">
        <v>877</v>
      </c>
      <c r="AE15" s="180">
        <v>150</v>
      </c>
      <c r="AF15" s="181">
        <f t="shared" si="0"/>
        <v>6.229235880398671E-2</v>
      </c>
      <c r="AG15" s="182">
        <v>0.223</v>
      </c>
      <c r="AH15" s="182">
        <v>0.16800000000000001</v>
      </c>
      <c r="AI15" s="183">
        <v>0.23</v>
      </c>
      <c r="AJ15" s="183">
        <v>0.18</v>
      </c>
      <c r="AK15" s="184">
        <v>1395</v>
      </c>
      <c r="AL15" s="10"/>
      <c r="AM15" s="163">
        <v>207</v>
      </c>
      <c r="AN15" s="185">
        <v>9631</v>
      </c>
      <c r="AO15" s="10"/>
      <c r="AP15" s="166">
        <v>1725</v>
      </c>
      <c r="AQ15" s="186">
        <v>587</v>
      </c>
      <c r="AR15" s="186">
        <v>94</v>
      </c>
      <c r="AS15" s="186">
        <v>2</v>
      </c>
      <c r="AT15" s="186" t="s">
        <v>176</v>
      </c>
      <c r="AU15" s="186" t="s">
        <v>144</v>
      </c>
      <c r="AV15" s="187">
        <v>683</v>
      </c>
      <c r="AW15" s="166">
        <v>512</v>
      </c>
      <c r="AX15" s="186">
        <v>34</v>
      </c>
      <c r="AY15" s="186">
        <v>125</v>
      </c>
      <c r="AZ15" s="188">
        <v>14</v>
      </c>
      <c r="BA15" s="189">
        <v>58</v>
      </c>
      <c r="BB15" s="116"/>
      <c r="BC15" s="170">
        <v>13635</v>
      </c>
      <c r="BD15" s="174">
        <v>2.4</v>
      </c>
      <c r="BE15" s="170">
        <v>4634.3999999999996</v>
      </c>
      <c r="BF15" s="190">
        <v>0.34</v>
      </c>
      <c r="BG15" s="170">
        <v>2945</v>
      </c>
      <c r="BH15" s="191">
        <v>0.64</v>
      </c>
      <c r="BI15" s="174">
        <v>1227</v>
      </c>
      <c r="BJ15" s="170">
        <v>749</v>
      </c>
      <c r="BK15" s="192">
        <v>0.16</v>
      </c>
      <c r="BL15" s="193">
        <v>119</v>
      </c>
      <c r="BM15" s="194">
        <v>79</v>
      </c>
      <c r="BN15" s="195">
        <v>0.53</v>
      </c>
    </row>
    <row r="16" spans="1:66" x14ac:dyDescent="0.25">
      <c r="A16" s="121">
        <v>540121</v>
      </c>
      <c r="B16" s="20" t="s">
        <v>177</v>
      </c>
      <c r="C16" s="20" t="s">
        <v>106</v>
      </c>
      <c r="D16" s="20" t="s">
        <v>107</v>
      </c>
      <c r="E16" s="122">
        <v>1</v>
      </c>
      <c r="F16" s="121">
        <v>93</v>
      </c>
      <c r="G16" s="155" t="s">
        <v>178</v>
      </c>
      <c r="H16" s="26">
        <v>28</v>
      </c>
      <c r="I16" s="26" t="s">
        <v>179</v>
      </c>
      <c r="J16" s="26">
        <v>12</v>
      </c>
      <c r="K16" s="124" t="s">
        <v>180</v>
      </c>
      <c r="L16" s="125">
        <v>134</v>
      </c>
      <c r="M16" s="126" t="s">
        <v>181</v>
      </c>
      <c r="N16" s="127">
        <v>686028</v>
      </c>
      <c r="O16" s="149">
        <v>0.14499999999999999</v>
      </c>
      <c r="P16" s="129">
        <v>134</v>
      </c>
      <c r="Q16" s="130">
        <v>36</v>
      </c>
      <c r="R16" s="131">
        <v>97</v>
      </c>
      <c r="S16" s="131">
        <v>1</v>
      </c>
      <c r="T16" s="132">
        <v>0</v>
      </c>
      <c r="U16" s="130" t="s">
        <v>158</v>
      </c>
      <c r="V16" s="131" t="s">
        <v>112</v>
      </c>
      <c r="W16" s="131" t="s">
        <v>182</v>
      </c>
      <c r="X16" s="131">
        <v>98</v>
      </c>
      <c r="Y16" s="135">
        <v>6017.8</v>
      </c>
      <c r="Z16" s="135">
        <v>2748.1</v>
      </c>
      <c r="AA16" s="129">
        <v>134</v>
      </c>
      <c r="AB16" s="136">
        <v>22</v>
      </c>
      <c r="AC16" s="131">
        <v>20</v>
      </c>
      <c r="AD16" s="131">
        <v>85</v>
      </c>
      <c r="AE16" s="131">
        <v>7</v>
      </c>
      <c r="AF16" s="137">
        <f t="shared" si="0"/>
        <v>5.2238805970149252E-2</v>
      </c>
      <c r="AG16" s="138">
        <v>0.21299999999999999</v>
      </c>
      <c r="AH16" s="138">
        <v>0.16900000000000001</v>
      </c>
      <c r="AI16" s="139">
        <v>0.22</v>
      </c>
      <c r="AJ16" s="139">
        <v>0.17</v>
      </c>
      <c r="AK16" s="140">
        <v>112</v>
      </c>
      <c r="AL16" s="10"/>
      <c r="AM16" s="121">
        <v>20</v>
      </c>
      <c r="AN16" s="141">
        <v>1009</v>
      </c>
      <c r="AO16" s="10"/>
      <c r="AP16" s="121">
        <v>57</v>
      </c>
      <c r="AQ16" s="142">
        <v>56</v>
      </c>
      <c r="AR16" s="142">
        <v>21</v>
      </c>
      <c r="AS16" s="142">
        <v>0</v>
      </c>
      <c r="AT16" s="142" t="s">
        <v>183</v>
      </c>
      <c r="AU16" s="142" t="s">
        <v>136</v>
      </c>
      <c r="AV16" s="143">
        <v>77</v>
      </c>
      <c r="AW16" s="121">
        <v>62</v>
      </c>
      <c r="AX16" s="142">
        <v>4</v>
      </c>
      <c r="AY16" s="142">
        <v>11</v>
      </c>
      <c r="AZ16" s="142">
        <v>4</v>
      </c>
      <c r="BA16" s="143">
        <v>7</v>
      </c>
      <c r="BB16" s="116"/>
      <c r="BC16" s="125">
        <v>222</v>
      </c>
      <c r="BD16" s="129">
        <v>2.7</v>
      </c>
      <c r="BE16" s="125">
        <v>221.4</v>
      </c>
      <c r="BF16" s="144">
        <v>1</v>
      </c>
      <c r="BG16" s="125">
        <v>179</v>
      </c>
      <c r="BH16" s="145">
        <v>0.81</v>
      </c>
      <c r="BI16" s="129">
        <v>66</v>
      </c>
      <c r="BJ16" s="125">
        <v>46</v>
      </c>
      <c r="BK16" s="145">
        <v>0.21</v>
      </c>
      <c r="BL16" s="126">
        <v>7</v>
      </c>
      <c r="BM16" s="147">
        <v>5</v>
      </c>
      <c r="BN16" s="148">
        <v>0.38</v>
      </c>
    </row>
    <row r="17" spans="1:66" s="199" customFormat="1" x14ac:dyDescent="0.25">
      <c r="A17" s="121">
        <v>540122</v>
      </c>
      <c r="B17" s="20" t="s">
        <v>184</v>
      </c>
      <c r="C17" s="20" t="s">
        <v>106</v>
      </c>
      <c r="D17" s="20" t="s">
        <v>107</v>
      </c>
      <c r="E17" s="122">
        <v>1</v>
      </c>
      <c r="F17" s="121">
        <v>118</v>
      </c>
      <c r="G17" s="155" t="s">
        <v>185</v>
      </c>
      <c r="H17" s="26">
        <v>25</v>
      </c>
      <c r="I17" s="26" t="s">
        <v>186</v>
      </c>
      <c r="J17" s="26">
        <v>13</v>
      </c>
      <c r="K17" s="124" t="s">
        <v>187</v>
      </c>
      <c r="L17" s="196">
        <v>156</v>
      </c>
      <c r="M17" s="197" t="s">
        <v>188</v>
      </c>
      <c r="N17" s="127">
        <v>506900</v>
      </c>
      <c r="O17" s="128">
        <v>9.6000000000000002E-2</v>
      </c>
      <c r="P17" s="198">
        <v>156</v>
      </c>
      <c r="Q17" s="130">
        <v>74</v>
      </c>
      <c r="R17" s="131">
        <v>81</v>
      </c>
      <c r="S17" s="131">
        <v>0</v>
      </c>
      <c r="T17" s="132">
        <v>0</v>
      </c>
      <c r="U17" s="130" t="s">
        <v>131</v>
      </c>
      <c r="V17" s="131" t="s">
        <v>112</v>
      </c>
      <c r="W17" s="131" t="s">
        <v>189</v>
      </c>
      <c r="X17" s="131">
        <v>81</v>
      </c>
      <c r="Y17" s="135">
        <v>5018.8</v>
      </c>
      <c r="Z17" s="135">
        <v>2874</v>
      </c>
      <c r="AA17" s="129">
        <v>155</v>
      </c>
      <c r="AB17" s="136">
        <v>62</v>
      </c>
      <c r="AC17" s="131">
        <v>24</v>
      </c>
      <c r="AD17" s="131">
        <v>68</v>
      </c>
      <c r="AE17" s="131">
        <v>1</v>
      </c>
      <c r="AF17" s="137">
        <f t="shared" si="0"/>
        <v>6.4516129032258064E-3</v>
      </c>
      <c r="AG17" s="138">
        <v>0.17100000000000001</v>
      </c>
      <c r="AH17" s="138">
        <v>0.124</v>
      </c>
      <c r="AI17" s="139">
        <v>0.19</v>
      </c>
      <c r="AJ17" s="139">
        <v>0.14000000000000001</v>
      </c>
      <c r="AK17" s="140">
        <v>93</v>
      </c>
      <c r="AL17" s="116"/>
      <c r="AM17" s="121">
        <v>12</v>
      </c>
      <c r="AN17" s="141">
        <v>543</v>
      </c>
      <c r="AO17" s="116"/>
      <c r="AP17" s="121">
        <v>108</v>
      </c>
      <c r="AQ17" s="142">
        <v>45</v>
      </c>
      <c r="AR17" s="142">
        <v>0</v>
      </c>
      <c r="AS17" s="142">
        <v>2</v>
      </c>
      <c r="AT17" s="142" t="s">
        <v>190</v>
      </c>
      <c r="AU17" s="142" t="s">
        <v>191</v>
      </c>
      <c r="AV17" s="143">
        <v>47</v>
      </c>
      <c r="AW17" s="121">
        <v>43</v>
      </c>
      <c r="AX17" s="142">
        <v>3</v>
      </c>
      <c r="AY17" s="142">
        <v>1</v>
      </c>
      <c r="AZ17" s="142">
        <v>0</v>
      </c>
      <c r="BA17" s="143">
        <v>0</v>
      </c>
      <c r="BB17" s="116"/>
      <c r="BC17" s="125">
        <v>738</v>
      </c>
      <c r="BD17" s="129">
        <v>2.4</v>
      </c>
      <c r="BE17" s="125">
        <v>290.39999999999998</v>
      </c>
      <c r="BF17" s="144">
        <v>0.39</v>
      </c>
      <c r="BG17" s="125">
        <v>185</v>
      </c>
      <c r="BH17" s="145">
        <v>0.64</v>
      </c>
      <c r="BI17" s="129">
        <v>77</v>
      </c>
      <c r="BJ17" s="125">
        <v>48</v>
      </c>
      <c r="BK17" s="146">
        <v>0.17</v>
      </c>
      <c r="BL17" s="126">
        <v>8</v>
      </c>
      <c r="BM17" s="147">
        <v>5</v>
      </c>
      <c r="BN17" s="153">
        <v>0.61</v>
      </c>
    </row>
    <row r="18" spans="1:66" x14ac:dyDescent="0.25">
      <c r="A18" s="121">
        <v>540123</v>
      </c>
      <c r="B18" s="20" t="s">
        <v>192</v>
      </c>
      <c r="C18" s="20" t="s">
        <v>106</v>
      </c>
      <c r="D18" s="20" t="s">
        <v>107</v>
      </c>
      <c r="E18" s="122">
        <v>1</v>
      </c>
      <c r="F18" s="121">
        <v>269</v>
      </c>
      <c r="G18" s="155" t="s">
        <v>193</v>
      </c>
      <c r="H18" s="26">
        <v>76</v>
      </c>
      <c r="I18" s="26" t="s">
        <v>194</v>
      </c>
      <c r="J18" s="26">
        <v>18</v>
      </c>
      <c r="K18" s="124" t="s">
        <v>195</v>
      </c>
      <c r="L18" s="125">
        <v>366</v>
      </c>
      <c r="M18" s="126" t="s">
        <v>196</v>
      </c>
      <c r="N18" s="127">
        <v>1655361</v>
      </c>
      <c r="O18" s="128">
        <v>4.3999999999999997E-2</v>
      </c>
      <c r="P18" s="129">
        <v>366</v>
      </c>
      <c r="Q18" s="130">
        <v>160</v>
      </c>
      <c r="R18" s="131">
        <v>200</v>
      </c>
      <c r="S18" s="131">
        <v>4</v>
      </c>
      <c r="T18" s="132">
        <v>1</v>
      </c>
      <c r="U18" s="130" t="s">
        <v>167</v>
      </c>
      <c r="V18" s="131" t="s">
        <v>112</v>
      </c>
      <c r="W18" s="131" t="s">
        <v>197</v>
      </c>
      <c r="X18" s="131">
        <v>205</v>
      </c>
      <c r="Y18" s="135">
        <v>6595.1</v>
      </c>
      <c r="Z18" s="135">
        <v>3257.3</v>
      </c>
      <c r="AA18" s="129">
        <v>366</v>
      </c>
      <c r="AB18" s="136">
        <v>124</v>
      </c>
      <c r="AC18" s="131">
        <v>102</v>
      </c>
      <c r="AD18" s="131">
        <v>134</v>
      </c>
      <c r="AE18" s="131">
        <v>5</v>
      </c>
      <c r="AF18" s="137">
        <f t="shared" si="0"/>
        <v>1.3661202185792349E-2</v>
      </c>
      <c r="AG18" s="138">
        <v>0.14099999999999999</v>
      </c>
      <c r="AH18" s="138">
        <v>0.112</v>
      </c>
      <c r="AI18" s="139">
        <v>0.15</v>
      </c>
      <c r="AJ18" s="139">
        <v>0.12</v>
      </c>
      <c r="AK18" s="140">
        <v>241</v>
      </c>
      <c r="AL18" s="10"/>
      <c r="AM18" s="121">
        <v>42</v>
      </c>
      <c r="AN18" s="141">
        <v>2293</v>
      </c>
      <c r="AO18" s="10"/>
      <c r="AP18" s="121">
        <v>283</v>
      </c>
      <c r="AQ18" s="142">
        <v>63</v>
      </c>
      <c r="AR18" s="142">
        <v>14</v>
      </c>
      <c r="AS18" s="142">
        <v>5</v>
      </c>
      <c r="AT18" s="142" t="s">
        <v>198</v>
      </c>
      <c r="AU18" s="142" t="s">
        <v>122</v>
      </c>
      <c r="AV18" s="143">
        <v>82</v>
      </c>
      <c r="AW18" s="121">
        <v>69</v>
      </c>
      <c r="AX18" s="142">
        <v>3</v>
      </c>
      <c r="AY18" s="142">
        <v>9</v>
      </c>
      <c r="AZ18" s="142">
        <v>1</v>
      </c>
      <c r="BA18" s="143">
        <v>7</v>
      </c>
      <c r="BB18" s="116"/>
      <c r="BC18" s="125">
        <v>3217</v>
      </c>
      <c r="BD18" s="129">
        <v>2</v>
      </c>
      <c r="BE18" s="125">
        <v>558</v>
      </c>
      <c r="BF18" s="200">
        <v>0.17</v>
      </c>
      <c r="BG18" s="125">
        <v>348</v>
      </c>
      <c r="BH18" s="145">
        <v>0.62</v>
      </c>
      <c r="BI18" s="129">
        <v>174</v>
      </c>
      <c r="BJ18" s="125">
        <v>81</v>
      </c>
      <c r="BK18" s="146">
        <v>0.15</v>
      </c>
      <c r="BL18" s="126">
        <v>16</v>
      </c>
      <c r="BM18" s="147">
        <v>11</v>
      </c>
      <c r="BN18" s="153">
        <v>0.61</v>
      </c>
    </row>
    <row r="19" spans="1:66" x14ac:dyDescent="0.25">
      <c r="A19" s="201"/>
      <c r="B19" s="202"/>
      <c r="C19" s="202" t="s">
        <v>106</v>
      </c>
      <c r="D19" s="202" t="s">
        <v>45</v>
      </c>
      <c r="E19" s="203">
        <v>1</v>
      </c>
      <c r="F19" s="204">
        <v>3276</v>
      </c>
      <c r="G19" s="205" t="s">
        <v>199</v>
      </c>
      <c r="H19" s="206">
        <v>280</v>
      </c>
      <c r="I19" s="207" t="s">
        <v>200</v>
      </c>
      <c r="J19" s="206">
        <v>155</v>
      </c>
      <c r="K19" s="208" t="s">
        <v>201</v>
      </c>
      <c r="L19" s="209">
        <v>3718</v>
      </c>
      <c r="M19" s="210" t="s">
        <v>202</v>
      </c>
      <c r="N19" s="211">
        <v>12788132</v>
      </c>
      <c r="O19" s="212">
        <v>8.1000000000000003E-2</v>
      </c>
      <c r="P19" s="213">
        <v>3718</v>
      </c>
      <c r="Q19" s="214">
        <v>1877</v>
      </c>
      <c r="R19" s="215">
        <v>1827</v>
      </c>
      <c r="S19" s="215">
        <v>8</v>
      </c>
      <c r="T19" s="216">
        <v>4</v>
      </c>
      <c r="U19" s="214" t="s">
        <v>158</v>
      </c>
      <c r="V19" s="215" t="s">
        <v>112</v>
      </c>
      <c r="W19" s="215" t="s">
        <v>203</v>
      </c>
      <c r="X19" s="217">
        <v>1839</v>
      </c>
      <c r="Y19" s="218">
        <v>5352.9</v>
      </c>
      <c r="Z19" s="218">
        <v>2535.5</v>
      </c>
      <c r="AA19" s="213">
        <v>3717</v>
      </c>
      <c r="AB19" s="219">
        <v>1402</v>
      </c>
      <c r="AC19" s="215">
        <v>618</v>
      </c>
      <c r="AD19" s="215">
        <v>1472</v>
      </c>
      <c r="AE19" s="217">
        <v>224</v>
      </c>
      <c r="AF19" s="220">
        <f t="shared" si="0"/>
        <v>6.0263653483992465E-2</v>
      </c>
      <c r="AG19" s="221">
        <v>0.215</v>
      </c>
      <c r="AH19" s="221">
        <v>0.16200000000000001</v>
      </c>
      <c r="AI19" s="222">
        <v>0.22</v>
      </c>
      <c r="AJ19" s="222">
        <v>0.17</v>
      </c>
      <c r="AK19" s="223">
        <v>2314</v>
      </c>
      <c r="AL19" s="10"/>
      <c r="AM19" s="224">
        <v>374</v>
      </c>
      <c r="AN19" s="225">
        <v>19128</v>
      </c>
      <c r="AO19" s="10"/>
      <c r="AP19" s="226">
        <v>2517</v>
      </c>
      <c r="AQ19" s="227">
        <v>968</v>
      </c>
      <c r="AR19" s="227">
        <v>213</v>
      </c>
      <c r="AS19" s="227">
        <v>18</v>
      </c>
      <c r="AT19" s="227" t="s">
        <v>204</v>
      </c>
      <c r="AU19" s="227" t="s">
        <v>150</v>
      </c>
      <c r="AV19" s="228">
        <v>1199</v>
      </c>
      <c r="AW19" s="226">
        <v>953</v>
      </c>
      <c r="AX19" s="227">
        <v>55</v>
      </c>
      <c r="AY19" s="227">
        <v>177</v>
      </c>
      <c r="AZ19" s="229">
        <v>25</v>
      </c>
      <c r="BA19" s="230">
        <v>93</v>
      </c>
      <c r="BB19" s="116"/>
      <c r="BC19" s="209">
        <v>19707</v>
      </c>
      <c r="BD19" s="213">
        <v>2.5590000000000002</v>
      </c>
      <c r="BE19" s="231">
        <v>6954.4</v>
      </c>
      <c r="BF19" s="232">
        <v>0.35</v>
      </c>
      <c r="BG19" s="231">
        <v>4588</v>
      </c>
      <c r="BH19" s="233">
        <v>0.66</v>
      </c>
      <c r="BI19" s="234">
        <v>1933</v>
      </c>
      <c r="BJ19" s="231">
        <v>1155</v>
      </c>
      <c r="BK19" s="235">
        <v>0.17</v>
      </c>
      <c r="BL19" s="210">
        <v>190</v>
      </c>
      <c r="BM19" s="236">
        <v>128</v>
      </c>
      <c r="BN19" s="237">
        <v>0.53</v>
      </c>
    </row>
    <row r="20" spans="1:66" x14ac:dyDescent="0.25">
      <c r="A20" s="121">
        <v>540285</v>
      </c>
      <c r="B20" s="20" t="s">
        <v>205</v>
      </c>
      <c r="C20" s="20" t="s">
        <v>206</v>
      </c>
      <c r="D20" s="20" t="s">
        <v>107</v>
      </c>
      <c r="E20" s="122">
        <v>1</v>
      </c>
      <c r="F20" s="121">
        <v>1</v>
      </c>
      <c r="G20" s="155" t="s">
        <v>207</v>
      </c>
      <c r="H20" s="26">
        <v>1</v>
      </c>
      <c r="I20" s="26" t="s">
        <v>208</v>
      </c>
      <c r="J20" s="26">
        <v>0</v>
      </c>
      <c r="K20" s="124" t="s">
        <v>209</v>
      </c>
      <c r="L20" s="125">
        <v>2</v>
      </c>
      <c r="M20" s="126" t="s">
        <v>210</v>
      </c>
      <c r="N20" s="127">
        <v>0</v>
      </c>
      <c r="O20" s="128">
        <v>0</v>
      </c>
      <c r="P20" s="129">
        <v>2</v>
      </c>
      <c r="Q20" s="130">
        <v>2</v>
      </c>
      <c r="R20" s="131">
        <v>0</v>
      </c>
      <c r="S20" s="131">
        <v>0</v>
      </c>
      <c r="T20" s="132">
        <v>0</v>
      </c>
      <c r="U20" s="130" t="s">
        <v>211</v>
      </c>
      <c r="V20" s="131" t="s">
        <v>211</v>
      </c>
      <c r="W20" s="131" t="s">
        <v>211</v>
      </c>
      <c r="X20" s="131">
        <v>0</v>
      </c>
      <c r="Y20" s="135">
        <v>0</v>
      </c>
      <c r="Z20" s="135">
        <v>0</v>
      </c>
      <c r="AA20" s="129">
        <v>2</v>
      </c>
      <c r="AB20" s="136">
        <v>2</v>
      </c>
      <c r="AC20" s="131">
        <v>0</v>
      </c>
      <c r="AD20" s="131">
        <v>0</v>
      </c>
      <c r="AE20" s="131">
        <v>0</v>
      </c>
      <c r="AF20" s="137">
        <f t="shared" si="0"/>
        <v>0</v>
      </c>
      <c r="AG20" s="138">
        <v>0</v>
      </c>
      <c r="AH20" s="138">
        <v>0</v>
      </c>
      <c r="AI20" s="139">
        <v>0</v>
      </c>
      <c r="AJ20" s="139">
        <v>0</v>
      </c>
      <c r="AK20" s="140">
        <v>0</v>
      </c>
      <c r="AL20" s="10"/>
      <c r="AM20" s="121">
        <v>0</v>
      </c>
      <c r="AN20" s="141">
        <v>0</v>
      </c>
      <c r="AO20" s="10"/>
      <c r="AP20" s="121">
        <v>2</v>
      </c>
      <c r="AQ20" s="142">
        <v>0</v>
      </c>
      <c r="AR20" s="142">
        <v>0</v>
      </c>
      <c r="AS20" s="142">
        <v>0</v>
      </c>
      <c r="AT20" s="142" t="s">
        <v>211</v>
      </c>
      <c r="AU20" s="142" t="s">
        <v>211</v>
      </c>
      <c r="AV20" s="143">
        <v>0</v>
      </c>
      <c r="AW20" s="121">
        <v>0</v>
      </c>
      <c r="AX20" s="142">
        <v>0</v>
      </c>
      <c r="AY20" s="142">
        <v>0</v>
      </c>
      <c r="AZ20" s="142">
        <v>0</v>
      </c>
      <c r="BA20" s="143">
        <v>0</v>
      </c>
      <c r="BB20" s="116"/>
      <c r="BC20" s="125">
        <v>10144</v>
      </c>
      <c r="BD20" s="129">
        <v>2.4</v>
      </c>
      <c r="BE20" s="125">
        <v>2.4</v>
      </c>
      <c r="BF20" s="200">
        <v>0</v>
      </c>
      <c r="BG20" s="125">
        <v>0</v>
      </c>
      <c r="BH20" s="146">
        <v>0</v>
      </c>
      <c r="BI20" s="129">
        <v>0</v>
      </c>
      <c r="BJ20" s="125">
        <v>0</v>
      </c>
      <c r="BK20" s="146">
        <v>0</v>
      </c>
      <c r="BL20" s="126">
        <v>0</v>
      </c>
      <c r="BM20" s="147">
        <v>0</v>
      </c>
      <c r="BN20" s="148">
        <v>0</v>
      </c>
    </row>
    <row r="21" spans="1:66" x14ac:dyDescent="0.25">
      <c r="A21" s="121">
        <v>540125</v>
      </c>
      <c r="B21" s="20" t="s">
        <v>212</v>
      </c>
      <c r="C21" s="20" t="s">
        <v>206</v>
      </c>
      <c r="D21" s="20" t="s">
        <v>107</v>
      </c>
      <c r="E21" s="122">
        <v>1</v>
      </c>
      <c r="F21" s="121">
        <v>35</v>
      </c>
      <c r="G21" s="155" t="s">
        <v>213</v>
      </c>
      <c r="H21" s="26">
        <v>7</v>
      </c>
      <c r="I21" s="26" t="s">
        <v>214</v>
      </c>
      <c r="J21" s="26">
        <v>4</v>
      </c>
      <c r="K21" s="124" t="s">
        <v>215</v>
      </c>
      <c r="L21" s="125">
        <v>46</v>
      </c>
      <c r="M21" s="126" t="s">
        <v>216</v>
      </c>
      <c r="N21" s="127">
        <v>62155</v>
      </c>
      <c r="O21" s="128">
        <v>2.4E-2</v>
      </c>
      <c r="P21" s="129">
        <v>46</v>
      </c>
      <c r="Q21" s="130">
        <v>32</v>
      </c>
      <c r="R21" s="131">
        <v>14</v>
      </c>
      <c r="S21" s="131">
        <v>0</v>
      </c>
      <c r="T21" s="132">
        <v>0</v>
      </c>
      <c r="U21" s="130" t="s">
        <v>112</v>
      </c>
      <c r="V21" s="131" t="s">
        <v>113</v>
      </c>
      <c r="W21" s="131" t="s">
        <v>217</v>
      </c>
      <c r="X21" s="131">
        <v>14</v>
      </c>
      <c r="Y21" s="135">
        <v>2959.8</v>
      </c>
      <c r="Z21" s="135">
        <v>1830.5</v>
      </c>
      <c r="AA21" s="129">
        <v>46</v>
      </c>
      <c r="AB21" s="136">
        <v>29</v>
      </c>
      <c r="AC21" s="131">
        <v>11</v>
      </c>
      <c r="AD21" s="131">
        <v>6</v>
      </c>
      <c r="AE21" s="131">
        <v>0</v>
      </c>
      <c r="AF21" s="137">
        <f t="shared" si="0"/>
        <v>0</v>
      </c>
      <c r="AG21" s="138">
        <v>6.3E-2</v>
      </c>
      <c r="AH21" s="138">
        <v>0.04</v>
      </c>
      <c r="AI21" s="139">
        <v>0.08</v>
      </c>
      <c r="AJ21" s="139">
        <v>0.05</v>
      </c>
      <c r="AK21" s="140">
        <v>17</v>
      </c>
      <c r="AL21" s="10"/>
      <c r="AM21" s="121">
        <v>2</v>
      </c>
      <c r="AN21" s="141">
        <v>16</v>
      </c>
      <c r="AO21" s="10"/>
      <c r="AP21" s="121">
        <v>44</v>
      </c>
      <c r="AQ21" s="142">
        <v>2</v>
      </c>
      <c r="AR21" s="142">
        <v>0</v>
      </c>
      <c r="AS21" s="142">
        <v>0</v>
      </c>
      <c r="AT21" s="142" t="s">
        <v>218</v>
      </c>
      <c r="AU21" s="142" t="s">
        <v>218</v>
      </c>
      <c r="AV21" s="143">
        <v>2</v>
      </c>
      <c r="AW21" s="121">
        <v>0</v>
      </c>
      <c r="AX21" s="142">
        <v>1</v>
      </c>
      <c r="AY21" s="142">
        <v>1</v>
      </c>
      <c r="AZ21" s="142">
        <v>0</v>
      </c>
      <c r="BA21" s="143">
        <v>1</v>
      </c>
      <c r="BB21" s="116"/>
      <c r="BC21" s="125">
        <v>347</v>
      </c>
      <c r="BD21" s="129">
        <v>2.7</v>
      </c>
      <c r="BE21" s="125">
        <v>99.9</v>
      </c>
      <c r="BF21" s="200">
        <v>0.28999999999999998</v>
      </c>
      <c r="BG21" s="125">
        <v>30</v>
      </c>
      <c r="BH21" s="146">
        <v>0.3</v>
      </c>
      <c r="BI21" s="129">
        <v>11</v>
      </c>
      <c r="BJ21" s="125">
        <v>7</v>
      </c>
      <c r="BK21" s="146">
        <v>7.0000000000000007E-2</v>
      </c>
      <c r="BL21" s="126">
        <v>1</v>
      </c>
      <c r="BM21" s="147">
        <v>1</v>
      </c>
      <c r="BN21" s="153">
        <v>0.8</v>
      </c>
    </row>
    <row r="22" spans="1:66" x14ac:dyDescent="0.25">
      <c r="A22" s="163">
        <v>540124</v>
      </c>
      <c r="B22" s="164" t="s">
        <v>219</v>
      </c>
      <c r="C22" s="164" t="s">
        <v>206</v>
      </c>
      <c r="D22" s="164" t="s">
        <v>170</v>
      </c>
      <c r="E22" s="165">
        <v>1</v>
      </c>
      <c r="F22" s="166">
        <v>2006</v>
      </c>
      <c r="G22" s="167" t="s">
        <v>220</v>
      </c>
      <c r="H22" s="168">
        <v>178</v>
      </c>
      <c r="I22" s="168" t="s">
        <v>221</v>
      </c>
      <c r="J22" s="168">
        <v>43</v>
      </c>
      <c r="K22" s="169" t="s">
        <v>222</v>
      </c>
      <c r="L22" s="238">
        <v>2233</v>
      </c>
      <c r="M22" s="171" t="s">
        <v>223</v>
      </c>
      <c r="N22" s="172">
        <v>5520434</v>
      </c>
      <c r="O22" s="173">
        <v>3.7999999999999999E-2</v>
      </c>
      <c r="P22" s="239">
        <v>2233</v>
      </c>
      <c r="Q22" s="175">
        <v>1841</v>
      </c>
      <c r="R22" s="176">
        <v>388</v>
      </c>
      <c r="S22" s="176">
        <v>3</v>
      </c>
      <c r="T22" s="177">
        <v>3</v>
      </c>
      <c r="U22" s="175" t="s">
        <v>150</v>
      </c>
      <c r="V22" s="176" t="s">
        <v>112</v>
      </c>
      <c r="W22" s="176" t="s">
        <v>224</v>
      </c>
      <c r="X22" s="176">
        <v>394</v>
      </c>
      <c r="Y22" s="178">
        <v>10318.6</v>
      </c>
      <c r="Z22" s="178">
        <v>2534.1999999999998</v>
      </c>
      <c r="AA22" s="174">
        <v>2232</v>
      </c>
      <c r="AB22" s="179">
        <v>1742</v>
      </c>
      <c r="AC22" s="176">
        <v>210</v>
      </c>
      <c r="AD22" s="176">
        <v>251</v>
      </c>
      <c r="AE22" s="176">
        <v>32</v>
      </c>
      <c r="AF22" s="181">
        <f t="shared" si="0"/>
        <v>1.4336917562724014E-2</v>
      </c>
      <c r="AG22" s="182">
        <v>0.156</v>
      </c>
      <c r="AH22" s="182">
        <v>0.111</v>
      </c>
      <c r="AI22" s="183">
        <v>0.17</v>
      </c>
      <c r="AJ22" s="183">
        <v>0.12</v>
      </c>
      <c r="AK22" s="184">
        <v>493</v>
      </c>
      <c r="AL22" s="10"/>
      <c r="AM22" s="163">
        <v>87</v>
      </c>
      <c r="AN22" s="185">
        <v>2718</v>
      </c>
      <c r="AO22" s="10"/>
      <c r="AP22" s="166">
        <v>2030</v>
      </c>
      <c r="AQ22" s="186">
        <v>191</v>
      </c>
      <c r="AR22" s="186">
        <v>14</v>
      </c>
      <c r="AS22" s="186">
        <v>0</v>
      </c>
      <c r="AT22" s="186" t="s">
        <v>225</v>
      </c>
      <c r="AU22" s="186" t="s">
        <v>226</v>
      </c>
      <c r="AV22" s="187">
        <v>205</v>
      </c>
      <c r="AW22" s="166">
        <v>137</v>
      </c>
      <c r="AX22" s="186">
        <v>54</v>
      </c>
      <c r="AY22" s="186">
        <v>13</v>
      </c>
      <c r="AZ22" s="188">
        <v>22</v>
      </c>
      <c r="BA22" s="189">
        <v>20</v>
      </c>
      <c r="BB22" s="116"/>
      <c r="BC22" s="170">
        <v>43243</v>
      </c>
      <c r="BD22" s="174">
        <v>2.4</v>
      </c>
      <c r="BE22" s="170">
        <v>4874.3999999999996</v>
      </c>
      <c r="BF22" s="240">
        <v>0.11</v>
      </c>
      <c r="BG22" s="170">
        <v>1558</v>
      </c>
      <c r="BH22" s="192">
        <v>0.32</v>
      </c>
      <c r="BI22" s="174">
        <v>649</v>
      </c>
      <c r="BJ22" s="170">
        <v>325</v>
      </c>
      <c r="BK22" s="192">
        <v>7.0000000000000007E-2</v>
      </c>
      <c r="BL22" s="193">
        <v>52</v>
      </c>
      <c r="BM22" s="194">
        <v>34</v>
      </c>
      <c r="BN22" s="195">
        <v>0.56000000000000005</v>
      </c>
    </row>
    <row r="23" spans="1:66" x14ac:dyDescent="0.25">
      <c r="A23" s="121">
        <v>540127</v>
      </c>
      <c r="B23" s="20" t="s">
        <v>227</v>
      </c>
      <c r="C23" s="20" t="s">
        <v>206</v>
      </c>
      <c r="D23" s="20" t="s">
        <v>107</v>
      </c>
      <c r="E23" s="122">
        <v>1</v>
      </c>
      <c r="F23" s="121">
        <v>27</v>
      </c>
      <c r="G23" s="155" t="s">
        <v>228</v>
      </c>
      <c r="H23" s="26">
        <v>0</v>
      </c>
      <c r="I23" s="26" t="s">
        <v>209</v>
      </c>
      <c r="J23" s="26">
        <v>0</v>
      </c>
      <c r="K23" s="124" t="s">
        <v>209</v>
      </c>
      <c r="L23" s="125">
        <v>27</v>
      </c>
      <c r="M23" s="126" t="s">
        <v>229</v>
      </c>
      <c r="N23" s="127">
        <v>3831</v>
      </c>
      <c r="O23" s="128">
        <v>8.0000000000000002E-3</v>
      </c>
      <c r="P23" s="129">
        <v>27</v>
      </c>
      <c r="Q23" s="130">
        <v>26</v>
      </c>
      <c r="R23" s="131">
        <v>1</v>
      </c>
      <c r="S23" s="131">
        <v>0</v>
      </c>
      <c r="T23" s="132">
        <v>0</v>
      </c>
      <c r="U23" s="130" t="s">
        <v>230</v>
      </c>
      <c r="V23" s="131" t="s">
        <v>230</v>
      </c>
      <c r="W23" s="131" t="s">
        <v>230</v>
      </c>
      <c r="X23" s="131">
        <v>1</v>
      </c>
      <c r="Y23" s="135">
        <v>766.4</v>
      </c>
      <c r="Z23" s="135">
        <v>430.3</v>
      </c>
      <c r="AA23" s="129">
        <v>27</v>
      </c>
      <c r="AB23" s="136">
        <v>23</v>
      </c>
      <c r="AC23" s="131">
        <v>3</v>
      </c>
      <c r="AD23" s="131">
        <v>1</v>
      </c>
      <c r="AE23" s="131">
        <v>0</v>
      </c>
      <c r="AF23" s="137">
        <f t="shared" si="0"/>
        <v>0</v>
      </c>
      <c r="AG23" s="138">
        <v>7.2999999999999995E-2</v>
      </c>
      <c r="AH23" s="138">
        <v>3.4000000000000002E-2</v>
      </c>
      <c r="AI23" s="139">
        <v>0.09</v>
      </c>
      <c r="AJ23" s="139">
        <v>0.05</v>
      </c>
      <c r="AK23" s="140">
        <v>4</v>
      </c>
      <c r="AL23" s="10"/>
      <c r="AM23" s="121">
        <v>0</v>
      </c>
      <c r="AN23" s="141">
        <v>3</v>
      </c>
      <c r="AO23" s="10"/>
      <c r="AP23" s="121">
        <v>26</v>
      </c>
      <c r="AQ23" s="142">
        <v>1</v>
      </c>
      <c r="AR23" s="142">
        <v>0</v>
      </c>
      <c r="AS23" s="142">
        <v>0</v>
      </c>
      <c r="AT23" s="142" t="s">
        <v>231</v>
      </c>
      <c r="AU23" s="142" t="s">
        <v>231</v>
      </c>
      <c r="AV23" s="143">
        <v>1</v>
      </c>
      <c r="AW23" s="241">
        <v>1</v>
      </c>
      <c r="AX23" s="242">
        <v>0</v>
      </c>
      <c r="AY23" s="242">
        <v>0</v>
      </c>
      <c r="AZ23" s="242">
        <v>0</v>
      </c>
      <c r="BA23" s="243">
        <v>0</v>
      </c>
      <c r="BB23" s="116"/>
      <c r="BC23" s="125">
        <v>157</v>
      </c>
      <c r="BD23" s="129">
        <v>2.9</v>
      </c>
      <c r="BE23" s="125">
        <v>78.3</v>
      </c>
      <c r="BF23" s="144">
        <v>0.5</v>
      </c>
      <c r="BG23" s="125">
        <v>44</v>
      </c>
      <c r="BH23" s="145">
        <v>0.56000000000000005</v>
      </c>
      <c r="BI23" s="129">
        <v>15</v>
      </c>
      <c r="BJ23" s="125">
        <v>10</v>
      </c>
      <c r="BK23" s="146">
        <v>0.13</v>
      </c>
      <c r="BL23" s="126">
        <v>2</v>
      </c>
      <c r="BM23" s="147">
        <v>1</v>
      </c>
      <c r="BN23" s="153">
        <v>0.89</v>
      </c>
    </row>
    <row r="24" spans="1:66" x14ac:dyDescent="0.25">
      <c r="A24" s="121">
        <v>540128</v>
      </c>
      <c r="B24" s="20" t="s">
        <v>232</v>
      </c>
      <c r="C24" s="20" t="s">
        <v>206</v>
      </c>
      <c r="D24" s="20" t="s">
        <v>107</v>
      </c>
      <c r="E24" s="122">
        <v>1</v>
      </c>
      <c r="F24" s="121">
        <v>107</v>
      </c>
      <c r="G24" s="155" t="s">
        <v>233</v>
      </c>
      <c r="H24" s="26">
        <v>118</v>
      </c>
      <c r="I24" s="26" t="s">
        <v>234</v>
      </c>
      <c r="J24" s="26">
        <v>14</v>
      </c>
      <c r="K24" s="124" t="s">
        <v>235</v>
      </c>
      <c r="L24" s="125">
        <v>241</v>
      </c>
      <c r="M24" s="126" t="s">
        <v>236</v>
      </c>
      <c r="N24" s="127">
        <v>381305</v>
      </c>
      <c r="O24" s="128">
        <v>5.0000000000000001E-3</v>
      </c>
      <c r="P24" s="129">
        <v>241</v>
      </c>
      <c r="Q24" s="130">
        <v>189</v>
      </c>
      <c r="R24" s="131">
        <v>51</v>
      </c>
      <c r="S24" s="131">
        <v>1</v>
      </c>
      <c r="T24" s="132">
        <v>0</v>
      </c>
      <c r="U24" s="130" t="s">
        <v>158</v>
      </c>
      <c r="V24" s="131" t="s">
        <v>112</v>
      </c>
      <c r="W24" s="131" t="s">
        <v>237</v>
      </c>
      <c r="X24" s="131">
        <v>52</v>
      </c>
      <c r="Y24" s="135">
        <v>4485.8999999999996</v>
      </c>
      <c r="Z24" s="135">
        <v>1311.3</v>
      </c>
      <c r="AA24" s="129">
        <v>241</v>
      </c>
      <c r="AB24" s="136">
        <v>187</v>
      </c>
      <c r="AC24" s="131">
        <v>40</v>
      </c>
      <c r="AD24" s="131">
        <v>14</v>
      </c>
      <c r="AE24" s="131">
        <v>0</v>
      </c>
      <c r="AF24" s="137">
        <f t="shared" si="0"/>
        <v>0</v>
      </c>
      <c r="AG24" s="138">
        <v>4.2000000000000003E-2</v>
      </c>
      <c r="AH24" s="138">
        <v>1.7999999999999999E-2</v>
      </c>
      <c r="AI24" s="139">
        <v>0.06</v>
      </c>
      <c r="AJ24" s="139">
        <v>0.04</v>
      </c>
      <c r="AK24" s="140">
        <v>54</v>
      </c>
      <c r="AL24" s="10"/>
      <c r="AM24" s="121">
        <v>10</v>
      </c>
      <c r="AN24" s="141">
        <v>276</v>
      </c>
      <c r="AO24" s="10"/>
      <c r="AP24" s="121">
        <v>225</v>
      </c>
      <c r="AQ24" s="142">
        <v>16</v>
      </c>
      <c r="AR24" s="142">
        <v>0</v>
      </c>
      <c r="AS24" s="142">
        <v>0</v>
      </c>
      <c r="AT24" s="142" t="s">
        <v>238</v>
      </c>
      <c r="AU24" s="142" t="s">
        <v>239</v>
      </c>
      <c r="AV24" s="143">
        <v>16</v>
      </c>
      <c r="AW24" s="121">
        <v>10</v>
      </c>
      <c r="AX24" s="142">
        <v>6</v>
      </c>
      <c r="AY24" s="142">
        <v>0</v>
      </c>
      <c r="AZ24" s="142">
        <v>1</v>
      </c>
      <c r="BA24" s="143">
        <v>0</v>
      </c>
      <c r="BB24" s="116"/>
      <c r="BC24" s="125">
        <v>5967</v>
      </c>
      <c r="BD24" s="129">
        <v>2.2999999999999998</v>
      </c>
      <c r="BE24" s="125">
        <v>255.3</v>
      </c>
      <c r="BF24" s="200">
        <v>0.04</v>
      </c>
      <c r="BG24" s="125">
        <v>53</v>
      </c>
      <c r="BH24" s="146">
        <v>0.21</v>
      </c>
      <c r="BI24" s="129">
        <v>23</v>
      </c>
      <c r="BJ24" s="125">
        <v>12</v>
      </c>
      <c r="BK24" s="146">
        <v>0.05</v>
      </c>
      <c r="BL24" s="126">
        <v>2</v>
      </c>
      <c r="BM24" s="147">
        <v>2</v>
      </c>
      <c r="BN24" s="153">
        <v>0.77</v>
      </c>
    </row>
    <row r="25" spans="1:66" x14ac:dyDescent="0.25">
      <c r="A25" s="201"/>
      <c r="B25" s="202"/>
      <c r="C25" s="202" t="s">
        <v>206</v>
      </c>
      <c r="D25" s="202" t="s">
        <v>45</v>
      </c>
      <c r="E25" s="203">
        <v>1</v>
      </c>
      <c r="F25" s="226">
        <v>2176</v>
      </c>
      <c r="G25" s="244" t="s">
        <v>240</v>
      </c>
      <c r="H25" s="206">
        <v>304</v>
      </c>
      <c r="I25" s="207" t="s">
        <v>241</v>
      </c>
      <c r="J25" s="207">
        <v>61</v>
      </c>
      <c r="K25" s="208" t="s">
        <v>242</v>
      </c>
      <c r="L25" s="209">
        <v>2549</v>
      </c>
      <c r="M25" s="210" t="s">
        <v>243</v>
      </c>
      <c r="N25" s="211">
        <v>5967725</v>
      </c>
      <c r="O25" s="212">
        <v>2.5999999999999999E-2</v>
      </c>
      <c r="P25" s="213">
        <v>2549</v>
      </c>
      <c r="Q25" s="214">
        <v>2090</v>
      </c>
      <c r="R25" s="215">
        <v>454</v>
      </c>
      <c r="S25" s="215">
        <v>4</v>
      </c>
      <c r="T25" s="216">
        <v>3</v>
      </c>
      <c r="U25" s="214" t="s">
        <v>144</v>
      </c>
      <c r="V25" s="215" t="s">
        <v>112</v>
      </c>
      <c r="W25" s="215" t="s">
        <v>244</v>
      </c>
      <c r="X25" s="215">
        <v>461</v>
      </c>
      <c r="Y25" s="218">
        <v>9238</v>
      </c>
      <c r="Z25" s="218">
        <v>2327.8000000000002</v>
      </c>
      <c r="AA25" s="213">
        <v>2548</v>
      </c>
      <c r="AB25" s="219">
        <v>1983</v>
      </c>
      <c r="AC25" s="215">
        <v>264</v>
      </c>
      <c r="AD25" s="215">
        <v>272</v>
      </c>
      <c r="AE25" s="215">
        <v>32</v>
      </c>
      <c r="AF25" s="220">
        <f t="shared" si="0"/>
        <v>1.2558869701726845E-2</v>
      </c>
      <c r="AG25" s="221">
        <v>0.13700000000000001</v>
      </c>
      <c r="AH25" s="221">
        <v>9.0999999999999998E-2</v>
      </c>
      <c r="AI25" s="222">
        <v>0.16</v>
      </c>
      <c r="AJ25" s="222">
        <v>0.11</v>
      </c>
      <c r="AK25" s="245">
        <v>568</v>
      </c>
      <c r="AL25" s="116"/>
      <c r="AM25" s="246">
        <v>99</v>
      </c>
      <c r="AN25" s="225">
        <v>3013</v>
      </c>
      <c r="AO25" s="116"/>
      <c r="AP25" s="226">
        <v>2327</v>
      </c>
      <c r="AQ25" s="227">
        <v>210</v>
      </c>
      <c r="AR25" s="227">
        <v>14</v>
      </c>
      <c r="AS25" s="227">
        <v>0</v>
      </c>
      <c r="AT25" s="227" t="s">
        <v>225</v>
      </c>
      <c r="AU25" s="227" t="s">
        <v>207</v>
      </c>
      <c r="AV25" s="228">
        <v>224</v>
      </c>
      <c r="AW25" s="226">
        <v>148</v>
      </c>
      <c r="AX25" s="227">
        <v>61</v>
      </c>
      <c r="AY25" s="227">
        <v>14</v>
      </c>
      <c r="AZ25" s="229">
        <v>23</v>
      </c>
      <c r="BA25" s="230">
        <v>21</v>
      </c>
      <c r="BB25" s="116"/>
      <c r="BC25" s="209">
        <v>59858</v>
      </c>
      <c r="BD25" s="213">
        <v>2.4209999999999998</v>
      </c>
      <c r="BE25" s="209">
        <v>5310.3</v>
      </c>
      <c r="BF25" s="247">
        <v>0.09</v>
      </c>
      <c r="BG25" s="209">
        <v>1685</v>
      </c>
      <c r="BH25" s="235">
        <v>0.32</v>
      </c>
      <c r="BI25" s="213">
        <v>698</v>
      </c>
      <c r="BJ25" s="209">
        <v>354</v>
      </c>
      <c r="BK25" s="235">
        <v>7.0000000000000007E-2</v>
      </c>
      <c r="BL25" s="210">
        <v>57</v>
      </c>
      <c r="BM25" s="236">
        <v>38</v>
      </c>
      <c r="BN25" s="237">
        <v>0.56999999999999995</v>
      </c>
    </row>
    <row r="26" spans="1:66" x14ac:dyDescent="0.25">
      <c r="A26" s="241">
        <v>540041</v>
      </c>
      <c r="B26" s="248" t="s">
        <v>245</v>
      </c>
      <c r="C26" s="248" t="s">
        <v>246</v>
      </c>
      <c r="D26" s="248" t="s">
        <v>247</v>
      </c>
      <c r="E26" s="243">
        <v>1</v>
      </c>
      <c r="F26" s="121">
        <v>53</v>
      </c>
      <c r="G26" s="155" t="s">
        <v>248</v>
      </c>
      <c r="H26" s="26">
        <v>7</v>
      </c>
      <c r="I26" s="26" t="s">
        <v>249</v>
      </c>
      <c r="J26" s="26">
        <v>5</v>
      </c>
      <c r="K26" s="124" t="s">
        <v>250</v>
      </c>
      <c r="L26" s="125">
        <v>66</v>
      </c>
      <c r="M26" s="126" t="s">
        <v>251</v>
      </c>
      <c r="N26" s="127">
        <v>390614</v>
      </c>
      <c r="O26" s="149">
        <v>0.121</v>
      </c>
      <c r="P26" s="129">
        <v>66</v>
      </c>
      <c r="Q26" s="130">
        <v>17</v>
      </c>
      <c r="R26" s="131">
        <v>49</v>
      </c>
      <c r="S26" s="131">
        <v>0</v>
      </c>
      <c r="T26" s="132">
        <v>0</v>
      </c>
      <c r="U26" s="130" t="s">
        <v>167</v>
      </c>
      <c r="V26" s="131" t="s">
        <v>132</v>
      </c>
      <c r="W26" s="131" t="s">
        <v>252</v>
      </c>
      <c r="X26" s="131">
        <v>49</v>
      </c>
      <c r="Y26" s="135">
        <v>6852.9</v>
      </c>
      <c r="Z26" s="135">
        <v>3517.8</v>
      </c>
      <c r="AA26" s="129">
        <v>66</v>
      </c>
      <c r="AB26" s="136">
        <v>10</v>
      </c>
      <c r="AC26" s="131">
        <v>26</v>
      </c>
      <c r="AD26" s="131">
        <v>29</v>
      </c>
      <c r="AE26" s="131">
        <v>1</v>
      </c>
      <c r="AF26" s="137">
        <f t="shared" si="0"/>
        <v>1.5151515151515152E-2</v>
      </c>
      <c r="AG26" s="138">
        <v>0.16</v>
      </c>
      <c r="AH26" s="138">
        <v>0.11</v>
      </c>
      <c r="AI26" s="139">
        <v>0.16</v>
      </c>
      <c r="AJ26" s="139">
        <v>0.11</v>
      </c>
      <c r="AK26" s="140">
        <v>56</v>
      </c>
      <c r="AL26" s="10"/>
      <c r="AM26" s="121">
        <v>15</v>
      </c>
      <c r="AN26" s="141">
        <v>259</v>
      </c>
      <c r="AO26" s="10"/>
      <c r="AP26" s="121">
        <v>42</v>
      </c>
      <c r="AQ26" s="142">
        <v>20</v>
      </c>
      <c r="AR26" s="142">
        <v>4</v>
      </c>
      <c r="AS26" s="142">
        <v>0</v>
      </c>
      <c r="AT26" s="142" t="s">
        <v>253</v>
      </c>
      <c r="AU26" s="142" t="s">
        <v>254</v>
      </c>
      <c r="AV26" s="143">
        <v>24</v>
      </c>
      <c r="AW26" s="121">
        <v>22</v>
      </c>
      <c r="AX26" s="142">
        <v>1</v>
      </c>
      <c r="AY26" s="142">
        <v>1</v>
      </c>
      <c r="AZ26" s="142">
        <v>0</v>
      </c>
      <c r="BA26" s="143">
        <v>1</v>
      </c>
      <c r="BB26" s="116"/>
      <c r="BC26" s="125">
        <v>400</v>
      </c>
      <c r="BD26" s="129">
        <v>2.1</v>
      </c>
      <c r="BE26" s="125">
        <v>111.3</v>
      </c>
      <c r="BF26" s="200">
        <v>0.28000000000000003</v>
      </c>
      <c r="BG26" s="125">
        <v>91</v>
      </c>
      <c r="BH26" s="145">
        <v>0.82</v>
      </c>
      <c r="BI26" s="129">
        <v>43</v>
      </c>
      <c r="BJ26" s="125">
        <v>8</v>
      </c>
      <c r="BK26" s="146">
        <v>7.0000000000000007E-2</v>
      </c>
      <c r="BL26" s="126">
        <v>2</v>
      </c>
      <c r="BM26" s="147">
        <v>1</v>
      </c>
      <c r="BN26" s="153">
        <v>0.8</v>
      </c>
    </row>
    <row r="27" spans="1:66" x14ac:dyDescent="0.25">
      <c r="A27" s="163">
        <v>540278</v>
      </c>
      <c r="B27" s="249" t="s">
        <v>255</v>
      </c>
      <c r="C27" s="164" t="s">
        <v>246</v>
      </c>
      <c r="D27" s="164" t="s">
        <v>170</v>
      </c>
      <c r="E27" s="189">
        <v>1</v>
      </c>
      <c r="F27" s="166">
        <v>373</v>
      </c>
      <c r="G27" s="167" t="s">
        <v>256</v>
      </c>
      <c r="H27" s="168">
        <v>24</v>
      </c>
      <c r="I27" s="168" t="s">
        <v>257</v>
      </c>
      <c r="J27" s="168">
        <v>16</v>
      </c>
      <c r="K27" s="169" t="s">
        <v>258</v>
      </c>
      <c r="L27" s="170">
        <v>413</v>
      </c>
      <c r="M27" s="171" t="s">
        <v>259</v>
      </c>
      <c r="N27" s="250">
        <v>1036839</v>
      </c>
      <c r="O27" s="173">
        <v>0.03</v>
      </c>
      <c r="P27" s="174">
        <v>413</v>
      </c>
      <c r="Q27" s="175">
        <v>301</v>
      </c>
      <c r="R27" s="176">
        <v>112</v>
      </c>
      <c r="S27" s="176">
        <v>0</v>
      </c>
      <c r="T27" s="177">
        <v>0</v>
      </c>
      <c r="U27" s="175" t="s">
        <v>231</v>
      </c>
      <c r="V27" s="176" t="s">
        <v>131</v>
      </c>
      <c r="W27" s="176" t="s">
        <v>260</v>
      </c>
      <c r="X27" s="176">
        <v>112</v>
      </c>
      <c r="Y27" s="178">
        <v>7568.2</v>
      </c>
      <c r="Z27" s="178">
        <v>3516.1</v>
      </c>
      <c r="AA27" s="174">
        <v>413</v>
      </c>
      <c r="AB27" s="179">
        <v>285</v>
      </c>
      <c r="AC27" s="176">
        <v>55</v>
      </c>
      <c r="AD27" s="176">
        <v>63</v>
      </c>
      <c r="AE27" s="176">
        <v>10</v>
      </c>
      <c r="AF27" s="181">
        <f t="shared" si="0"/>
        <v>2.4213075060532687E-2</v>
      </c>
      <c r="AG27" s="182">
        <v>0.18</v>
      </c>
      <c r="AH27" s="182">
        <v>0.11799999999999999</v>
      </c>
      <c r="AI27" s="183">
        <v>0.19</v>
      </c>
      <c r="AJ27" s="183">
        <v>0.13</v>
      </c>
      <c r="AK27" s="184">
        <v>128</v>
      </c>
      <c r="AL27" s="10"/>
      <c r="AM27" s="163">
        <v>43</v>
      </c>
      <c r="AN27" s="185">
        <v>806</v>
      </c>
      <c r="AO27" s="10"/>
      <c r="AP27" s="166">
        <v>359</v>
      </c>
      <c r="AQ27" s="186">
        <v>52</v>
      </c>
      <c r="AR27" s="186">
        <v>2</v>
      </c>
      <c r="AS27" s="186">
        <v>0</v>
      </c>
      <c r="AT27" s="186" t="s">
        <v>253</v>
      </c>
      <c r="AU27" s="186" t="s">
        <v>261</v>
      </c>
      <c r="AV27" s="187">
        <v>54</v>
      </c>
      <c r="AW27" s="166">
        <v>24</v>
      </c>
      <c r="AX27" s="186">
        <v>19</v>
      </c>
      <c r="AY27" s="186">
        <v>9</v>
      </c>
      <c r="AZ27" s="188">
        <v>8</v>
      </c>
      <c r="BA27" s="189">
        <v>5</v>
      </c>
      <c r="BB27" s="116"/>
      <c r="BC27" s="170">
        <v>12214</v>
      </c>
      <c r="BD27" s="174">
        <v>2.2999999999999998</v>
      </c>
      <c r="BE27" s="170">
        <v>857.9</v>
      </c>
      <c r="BF27" s="240">
        <v>7.0000000000000007E-2</v>
      </c>
      <c r="BG27" s="170">
        <v>270</v>
      </c>
      <c r="BH27" s="192">
        <v>0.32</v>
      </c>
      <c r="BI27" s="174">
        <v>117</v>
      </c>
      <c r="BJ27" s="170">
        <v>56</v>
      </c>
      <c r="BK27" s="192">
        <v>7.0000000000000007E-2</v>
      </c>
      <c r="BL27" s="193">
        <v>10</v>
      </c>
      <c r="BM27" s="194">
        <v>7</v>
      </c>
      <c r="BN27" s="195">
        <v>0.85</v>
      </c>
    </row>
    <row r="28" spans="1:66" x14ac:dyDescent="0.25">
      <c r="A28" s="121">
        <v>540143</v>
      </c>
      <c r="B28" s="20" t="s">
        <v>262</v>
      </c>
      <c r="C28" s="20" t="s">
        <v>246</v>
      </c>
      <c r="D28" s="20" t="s">
        <v>107</v>
      </c>
      <c r="E28" s="143">
        <v>1</v>
      </c>
      <c r="F28" s="121">
        <v>20</v>
      </c>
      <c r="G28" s="155" t="s">
        <v>263</v>
      </c>
      <c r="H28" s="26">
        <v>9</v>
      </c>
      <c r="I28" s="26" t="s">
        <v>264</v>
      </c>
      <c r="J28" s="26">
        <v>2</v>
      </c>
      <c r="K28" s="124" t="s">
        <v>265</v>
      </c>
      <c r="L28" s="125">
        <v>31</v>
      </c>
      <c r="M28" s="126" t="s">
        <v>266</v>
      </c>
      <c r="N28" s="127">
        <v>106794</v>
      </c>
      <c r="O28" s="128">
        <v>5.3999999999999999E-2</v>
      </c>
      <c r="P28" s="129">
        <v>31</v>
      </c>
      <c r="Q28" s="130">
        <v>14</v>
      </c>
      <c r="R28" s="131">
        <v>17</v>
      </c>
      <c r="S28" s="131">
        <v>0</v>
      </c>
      <c r="T28" s="132">
        <v>0</v>
      </c>
      <c r="U28" s="130" t="s">
        <v>131</v>
      </c>
      <c r="V28" s="131" t="s">
        <v>158</v>
      </c>
      <c r="W28" s="131" t="s">
        <v>267</v>
      </c>
      <c r="X28" s="131">
        <v>17</v>
      </c>
      <c r="Y28" s="135">
        <v>5620.8</v>
      </c>
      <c r="Z28" s="135">
        <v>6514.7</v>
      </c>
      <c r="AA28" s="129">
        <v>31</v>
      </c>
      <c r="AB28" s="136">
        <v>14</v>
      </c>
      <c r="AC28" s="131">
        <v>8</v>
      </c>
      <c r="AD28" s="131">
        <v>8</v>
      </c>
      <c r="AE28" s="131">
        <v>1</v>
      </c>
      <c r="AF28" s="137">
        <f t="shared" si="0"/>
        <v>3.2258064516129031E-2</v>
      </c>
      <c r="AG28" s="138">
        <v>0.151</v>
      </c>
      <c r="AH28" s="138">
        <v>8.5999999999999993E-2</v>
      </c>
      <c r="AI28" s="139">
        <v>0.17</v>
      </c>
      <c r="AJ28" s="139">
        <v>0.1</v>
      </c>
      <c r="AK28" s="140">
        <v>17</v>
      </c>
      <c r="AL28" s="10"/>
      <c r="AM28" s="121">
        <v>4</v>
      </c>
      <c r="AN28" s="141">
        <v>86</v>
      </c>
      <c r="AO28" s="251"/>
      <c r="AP28" s="121">
        <v>22</v>
      </c>
      <c r="AQ28" s="142">
        <v>9</v>
      </c>
      <c r="AR28" s="142">
        <v>0</v>
      </c>
      <c r="AS28" s="142">
        <v>0</v>
      </c>
      <c r="AT28" s="142" t="s">
        <v>268</v>
      </c>
      <c r="AU28" s="142" t="s">
        <v>269</v>
      </c>
      <c r="AV28" s="143">
        <v>9</v>
      </c>
      <c r="AW28" s="121">
        <v>9</v>
      </c>
      <c r="AX28" s="142">
        <v>0</v>
      </c>
      <c r="AY28" s="142">
        <v>0</v>
      </c>
      <c r="AZ28" s="142">
        <v>0</v>
      </c>
      <c r="BA28" s="143">
        <v>0</v>
      </c>
      <c r="BB28" s="116"/>
      <c r="BC28" s="125">
        <v>444</v>
      </c>
      <c r="BD28" s="129">
        <v>2.2000000000000002</v>
      </c>
      <c r="BE28" s="125">
        <v>46.2</v>
      </c>
      <c r="BF28" s="200">
        <v>0.1</v>
      </c>
      <c r="BG28" s="125">
        <v>18</v>
      </c>
      <c r="BH28" s="146">
        <v>0.39</v>
      </c>
      <c r="BI28" s="129">
        <v>8</v>
      </c>
      <c r="BJ28" s="125">
        <v>5</v>
      </c>
      <c r="BK28" s="146">
        <v>0.11</v>
      </c>
      <c r="BL28" s="126">
        <v>1</v>
      </c>
      <c r="BM28" s="147">
        <v>1</v>
      </c>
      <c r="BN28" s="153">
        <v>0.8</v>
      </c>
    </row>
    <row r="29" spans="1:66" x14ac:dyDescent="0.25">
      <c r="A29" s="201"/>
      <c r="B29" s="202"/>
      <c r="C29" s="202" t="s">
        <v>246</v>
      </c>
      <c r="D29" s="202" t="s">
        <v>45</v>
      </c>
      <c r="E29" s="252">
        <v>1</v>
      </c>
      <c r="F29" s="226">
        <v>446</v>
      </c>
      <c r="G29" s="205" t="s">
        <v>270</v>
      </c>
      <c r="H29" s="207">
        <v>40</v>
      </c>
      <c r="I29" s="207" t="s">
        <v>271</v>
      </c>
      <c r="J29" s="207">
        <v>23</v>
      </c>
      <c r="K29" s="208" t="s">
        <v>272</v>
      </c>
      <c r="L29" s="209">
        <v>510</v>
      </c>
      <c r="M29" s="210" t="s">
        <v>273</v>
      </c>
      <c r="N29" s="253">
        <v>1534247</v>
      </c>
      <c r="O29" s="212">
        <v>3.9E-2</v>
      </c>
      <c r="P29" s="213">
        <v>510</v>
      </c>
      <c r="Q29" s="214">
        <v>332</v>
      </c>
      <c r="R29" s="215">
        <v>178</v>
      </c>
      <c r="S29" s="215">
        <v>0</v>
      </c>
      <c r="T29" s="216">
        <v>0</v>
      </c>
      <c r="U29" s="214" t="s">
        <v>231</v>
      </c>
      <c r="V29" s="215" t="s">
        <v>131</v>
      </c>
      <c r="W29" s="215" t="s">
        <v>274</v>
      </c>
      <c r="X29" s="215">
        <v>178</v>
      </c>
      <c r="Y29" s="218">
        <v>7203</v>
      </c>
      <c r="Z29" s="218">
        <v>3517.8</v>
      </c>
      <c r="AA29" s="213">
        <v>510</v>
      </c>
      <c r="AB29" s="219">
        <v>309</v>
      </c>
      <c r="AC29" s="215">
        <v>89</v>
      </c>
      <c r="AD29" s="215">
        <v>100</v>
      </c>
      <c r="AE29" s="215">
        <v>12</v>
      </c>
      <c r="AF29" s="220">
        <f t="shared" si="0"/>
        <v>2.3529411764705882E-2</v>
      </c>
      <c r="AG29" s="221">
        <v>0.17199999999999999</v>
      </c>
      <c r="AH29" s="221">
        <v>0.111</v>
      </c>
      <c r="AI29" s="222">
        <v>0.18</v>
      </c>
      <c r="AJ29" s="222">
        <v>0.12</v>
      </c>
      <c r="AK29" s="245">
        <v>201</v>
      </c>
      <c r="AL29" s="251"/>
      <c r="AM29" s="246">
        <v>62</v>
      </c>
      <c r="AN29" s="225">
        <v>1151</v>
      </c>
      <c r="AO29" s="251"/>
      <c r="AP29" s="226">
        <v>423</v>
      </c>
      <c r="AQ29" s="227">
        <v>81</v>
      </c>
      <c r="AR29" s="227">
        <v>6</v>
      </c>
      <c r="AS29" s="227">
        <v>0</v>
      </c>
      <c r="AT29" s="227" t="s">
        <v>275</v>
      </c>
      <c r="AU29" s="227" t="s">
        <v>160</v>
      </c>
      <c r="AV29" s="228">
        <v>87</v>
      </c>
      <c r="AW29" s="226">
        <v>55</v>
      </c>
      <c r="AX29" s="227">
        <v>20</v>
      </c>
      <c r="AY29" s="227">
        <v>10</v>
      </c>
      <c r="AZ29" s="229">
        <v>8</v>
      </c>
      <c r="BA29" s="230">
        <v>6</v>
      </c>
      <c r="BB29" s="116"/>
      <c r="BC29" s="209">
        <v>13058</v>
      </c>
      <c r="BD29" s="213">
        <v>2.35</v>
      </c>
      <c r="BE29" s="209">
        <v>1015.4</v>
      </c>
      <c r="BF29" s="247">
        <v>0.08</v>
      </c>
      <c r="BG29" s="209">
        <v>379</v>
      </c>
      <c r="BH29" s="235">
        <v>0.37</v>
      </c>
      <c r="BI29" s="213">
        <v>168</v>
      </c>
      <c r="BJ29" s="209">
        <v>69</v>
      </c>
      <c r="BK29" s="235">
        <v>7.0000000000000007E-2</v>
      </c>
      <c r="BL29" s="210">
        <v>13</v>
      </c>
      <c r="BM29" s="236">
        <v>9</v>
      </c>
      <c r="BN29" s="237">
        <v>0.84</v>
      </c>
    </row>
    <row r="30" spans="1:66" x14ac:dyDescent="0.25">
      <c r="A30" s="121">
        <v>540170</v>
      </c>
      <c r="B30" s="20" t="s">
        <v>276</v>
      </c>
      <c r="C30" s="20" t="s">
        <v>277</v>
      </c>
      <c r="D30" s="20" t="s">
        <v>107</v>
      </c>
      <c r="E30" s="143">
        <v>1</v>
      </c>
      <c r="F30" s="121">
        <v>8</v>
      </c>
      <c r="G30" s="155" t="s">
        <v>278</v>
      </c>
      <c r="H30" s="26">
        <v>19</v>
      </c>
      <c r="I30" s="26" t="s">
        <v>279</v>
      </c>
      <c r="J30" s="26">
        <v>0</v>
      </c>
      <c r="K30" s="124" t="s">
        <v>209</v>
      </c>
      <c r="L30" s="125">
        <v>27</v>
      </c>
      <c r="M30" s="126" t="s">
        <v>280</v>
      </c>
      <c r="N30" s="127">
        <v>73825</v>
      </c>
      <c r="O30" s="128">
        <v>0.02</v>
      </c>
      <c r="P30" s="129">
        <v>27</v>
      </c>
      <c r="Q30" s="130">
        <v>14</v>
      </c>
      <c r="R30" s="131">
        <v>13</v>
      </c>
      <c r="S30" s="131">
        <v>0</v>
      </c>
      <c r="T30" s="132">
        <v>0</v>
      </c>
      <c r="U30" s="130" t="s">
        <v>131</v>
      </c>
      <c r="V30" s="131" t="s">
        <v>131</v>
      </c>
      <c r="W30" s="131" t="s">
        <v>281</v>
      </c>
      <c r="X30" s="131">
        <v>13</v>
      </c>
      <c r="Y30" s="135">
        <v>5273.2</v>
      </c>
      <c r="Z30" s="135">
        <v>4974.7</v>
      </c>
      <c r="AA30" s="129">
        <v>27</v>
      </c>
      <c r="AB30" s="136">
        <v>15</v>
      </c>
      <c r="AC30" s="131">
        <v>5</v>
      </c>
      <c r="AD30" s="131">
        <v>7</v>
      </c>
      <c r="AE30" s="131">
        <v>0</v>
      </c>
      <c r="AF30" s="137">
        <f t="shared" si="0"/>
        <v>0</v>
      </c>
      <c r="AG30" s="138">
        <v>0.129</v>
      </c>
      <c r="AH30" s="138">
        <v>0.104</v>
      </c>
      <c r="AI30" s="139">
        <v>0.15</v>
      </c>
      <c r="AJ30" s="139">
        <v>0.12</v>
      </c>
      <c r="AK30" s="140">
        <v>12</v>
      </c>
      <c r="AL30" s="251"/>
      <c r="AM30" s="121">
        <v>2</v>
      </c>
      <c r="AN30" s="141">
        <v>59</v>
      </c>
      <c r="AO30" s="251"/>
      <c r="AP30" s="121">
        <v>17</v>
      </c>
      <c r="AQ30" s="142">
        <v>10</v>
      </c>
      <c r="AR30" s="142">
        <v>0</v>
      </c>
      <c r="AS30" s="142">
        <v>0</v>
      </c>
      <c r="AT30" s="142" t="s">
        <v>253</v>
      </c>
      <c r="AU30" s="142" t="s">
        <v>282</v>
      </c>
      <c r="AV30" s="143">
        <v>10</v>
      </c>
      <c r="AW30" s="121">
        <v>9</v>
      </c>
      <c r="AX30" s="142">
        <v>1</v>
      </c>
      <c r="AY30" s="142">
        <v>0</v>
      </c>
      <c r="AZ30" s="142">
        <v>0</v>
      </c>
      <c r="BA30" s="143">
        <v>0</v>
      </c>
      <c r="BB30" s="116"/>
      <c r="BC30" s="125">
        <v>16963</v>
      </c>
      <c r="BD30" s="129">
        <v>2.2000000000000002</v>
      </c>
      <c r="BE30" s="125">
        <v>19.8</v>
      </c>
      <c r="BF30" s="200">
        <v>0</v>
      </c>
      <c r="BG30" s="125">
        <v>9</v>
      </c>
      <c r="BH30" s="146">
        <v>0.46</v>
      </c>
      <c r="BI30" s="129">
        <v>4</v>
      </c>
      <c r="BJ30" s="125">
        <v>2</v>
      </c>
      <c r="BK30" s="146">
        <v>0.1</v>
      </c>
      <c r="BL30" s="126">
        <v>1</v>
      </c>
      <c r="BM30" s="147">
        <v>1</v>
      </c>
      <c r="BN30" s="153">
        <v>0.63</v>
      </c>
    </row>
    <row r="31" spans="1:66" x14ac:dyDescent="0.25">
      <c r="A31" s="121">
        <v>540171</v>
      </c>
      <c r="B31" s="20" t="s">
        <v>283</v>
      </c>
      <c r="C31" s="20" t="s">
        <v>277</v>
      </c>
      <c r="D31" s="20" t="s">
        <v>107</v>
      </c>
      <c r="E31" s="143">
        <v>1</v>
      </c>
      <c r="F31" s="121">
        <v>30</v>
      </c>
      <c r="G31" s="155" t="s">
        <v>284</v>
      </c>
      <c r="H31" s="26">
        <v>5</v>
      </c>
      <c r="I31" s="26" t="s">
        <v>285</v>
      </c>
      <c r="J31" s="26">
        <v>3</v>
      </c>
      <c r="K31" s="124" t="s">
        <v>286</v>
      </c>
      <c r="L31" s="125">
        <v>38</v>
      </c>
      <c r="M31" s="126" t="s">
        <v>287</v>
      </c>
      <c r="N31" s="127">
        <v>73684</v>
      </c>
      <c r="O31" s="128">
        <v>4.8000000000000001E-2</v>
      </c>
      <c r="P31" s="129">
        <v>38</v>
      </c>
      <c r="Q31" s="130">
        <v>32</v>
      </c>
      <c r="R31" s="131">
        <v>6</v>
      </c>
      <c r="S31" s="131">
        <v>0</v>
      </c>
      <c r="T31" s="132">
        <v>0</v>
      </c>
      <c r="U31" s="130" t="s">
        <v>288</v>
      </c>
      <c r="V31" s="131" t="s">
        <v>289</v>
      </c>
      <c r="W31" s="131" t="s">
        <v>290</v>
      </c>
      <c r="X31" s="131">
        <v>6</v>
      </c>
      <c r="Y31" s="135">
        <v>5668</v>
      </c>
      <c r="Z31" s="135">
        <v>906.6</v>
      </c>
      <c r="AA31" s="129">
        <v>38</v>
      </c>
      <c r="AB31" s="136">
        <v>26</v>
      </c>
      <c r="AC31" s="131">
        <v>6</v>
      </c>
      <c r="AD31" s="131">
        <v>5</v>
      </c>
      <c r="AE31" s="131">
        <v>1</v>
      </c>
      <c r="AF31" s="137">
        <f t="shared" si="0"/>
        <v>2.6315789473684209E-2</v>
      </c>
      <c r="AG31" s="138">
        <v>0.14199999999999999</v>
      </c>
      <c r="AH31" s="138">
        <v>8.8999999999999996E-2</v>
      </c>
      <c r="AI31" s="139">
        <v>0.15</v>
      </c>
      <c r="AJ31" s="139">
        <v>0.1</v>
      </c>
      <c r="AK31" s="140">
        <v>12</v>
      </c>
      <c r="AL31" s="251"/>
      <c r="AM31" s="121">
        <v>3</v>
      </c>
      <c r="AN31" s="141">
        <v>127</v>
      </c>
      <c r="AO31" s="251"/>
      <c r="AP31" s="121">
        <v>33</v>
      </c>
      <c r="AQ31" s="142">
        <v>5</v>
      </c>
      <c r="AR31" s="142">
        <v>0</v>
      </c>
      <c r="AS31" s="142">
        <v>0</v>
      </c>
      <c r="AT31" s="142" t="s">
        <v>291</v>
      </c>
      <c r="AU31" s="142" t="s">
        <v>292</v>
      </c>
      <c r="AV31" s="143">
        <v>5</v>
      </c>
      <c r="AW31" s="121">
        <v>3</v>
      </c>
      <c r="AX31" s="142">
        <v>0</v>
      </c>
      <c r="AY31" s="142">
        <v>1</v>
      </c>
      <c r="AZ31" s="142">
        <v>0</v>
      </c>
      <c r="BA31" s="143">
        <v>0</v>
      </c>
      <c r="BB31" s="116"/>
      <c r="BC31" s="125">
        <v>561</v>
      </c>
      <c r="BD31" s="129">
        <v>3</v>
      </c>
      <c r="BE31" s="125">
        <v>96</v>
      </c>
      <c r="BF31" s="200">
        <v>0.17</v>
      </c>
      <c r="BG31" s="125">
        <v>39</v>
      </c>
      <c r="BH31" s="146">
        <v>0.41</v>
      </c>
      <c r="BI31" s="129">
        <v>13</v>
      </c>
      <c r="BJ31" s="125">
        <v>7</v>
      </c>
      <c r="BK31" s="146">
        <v>7.0000000000000007E-2</v>
      </c>
      <c r="BL31" s="126">
        <v>1</v>
      </c>
      <c r="BM31" s="147">
        <v>1</v>
      </c>
      <c r="BN31" s="153">
        <v>0.77</v>
      </c>
    </row>
    <row r="32" spans="1:66" x14ac:dyDescent="0.25">
      <c r="A32" s="121">
        <v>540286</v>
      </c>
      <c r="B32" s="20" t="s">
        <v>293</v>
      </c>
      <c r="C32" s="20" t="s">
        <v>277</v>
      </c>
      <c r="D32" s="20" t="s">
        <v>107</v>
      </c>
      <c r="E32" s="143">
        <v>1</v>
      </c>
      <c r="F32" s="121">
        <v>36</v>
      </c>
      <c r="G32" s="155" t="s">
        <v>294</v>
      </c>
      <c r="H32" s="26">
        <v>26</v>
      </c>
      <c r="I32" s="26" t="s">
        <v>295</v>
      </c>
      <c r="J32" s="26">
        <v>7</v>
      </c>
      <c r="K32" s="124" t="s">
        <v>296</v>
      </c>
      <c r="L32" s="125">
        <v>70</v>
      </c>
      <c r="M32" s="126" t="s">
        <v>297</v>
      </c>
      <c r="N32" s="127">
        <v>1355809</v>
      </c>
      <c r="O32" s="149">
        <v>0.28199999999999997</v>
      </c>
      <c r="P32" s="129">
        <v>70</v>
      </c>
      <c r="Q32" s="130">
        <v>14</v>
      </c>
      <c r="R32" s="131">
        <v>52</v>
      </c>
      <c r="S32" s="131">
        <v>0</v>
      </c>
      <c r="T32" s="132">
        <v>3</v>
      </c>
      <c r="U32" s="130" t="s">
        <v>298</v>
      </c>
      <c r="V32" s="131" t="s">
        <v>289</v>
      </c>
      <c r="W32" s="131" t="s">
        <v>299</v>
      </c>
      <c r="X32" s="131">
        <v>55</v>
      </c>
      <c r="Y32" s="134">
        <v>22979.8</v>
      </c>
      <c r="Z32" s="135">
        <v>10118.1</v>
      </c>
      <c r="AA32" s="129">
        <v>70</v>
      </c>
      <c r="AB32" s="136">
        <v>12</v>
      </c>
      <c r="AC32" s="131">
        <v>4</v>
      </c>
      <c r="AD32" s="131">
        <v>30</v>
      </c>
      <c r="AE32" s="131">
        <v>23</v>
      </c>
      <c r="AF32" s="150">
        <f t="shared" si="0"/>
        <v>0.32857142857142857</v>
      </c>
      <c r="AG32" s="156">
        <v>0.38500000000000001</v>
      </c>
      <c r="AH32" s="138">
        <v>0.28000000000000003</v>
      </c>
      <c r="AI32" s="149">
        <v>0.4</v>
      </c>
      <c r="AJ32" s="139">
        <v>0.3</v>
      </c>
      <c r="AK32" s="140">
        <v>57</v>
      </c>
      <c r="AL32" s="251"/>
      <c r="AM32" s="121">
        <v>36</v>
      </c>
      <c r="AN32" s="141">
        <v>3077</v>
      </c>
      <c r="AO32" s="251"/>
      <c r="AP32" s="121">
        <v>17</v>
      </c>
      <c r="AQ32" s="142">
        <v>20</v>
      </c>
      <c r="AR32" s="142">
        <v>17</v>
      </c>
      <c r="AS32" s="142">
        <v>15</v>
      </c>
      <c r="AT32" s="142" t="s">
        <v>290</v>
      </c>
      <c r="AU32" s="142" t="s">
        <v>298</v>
      </c>
      <c r="AV32" s="143">
        <v>52</v>
      </c>
      <c r="AW32" s="121">
        <v>38</v>
      </c>
      <c r="AX32" s="142">
        <v>9</v>
      </c>
      <c r="AY32" s="142">
        <v>4</v>
      </c>
      <c r="AZ32" s="142">
        <v>9</v>
      </c>
      <c r="BA32" s="143">
        <v>4</v>
      </c>
      <c r="BB32" s="116"/>
      <c r="BC32" s="125">
        <v>1405</v>
      </c>
      <c r="BD32" s="129">
        <v>2.4</v>
      </c>
      <c r="BE32" s="125">
        <v>86.4</v>
      </c>
      <c r="BF32" s="200">
        <v>0.06</v>
      </c>
      <c r="BG32" s="125">
        <v>77</v>
      </c>
      <c r="BH32" s="145">
        <v>0.89</v>
      </c>
      <c r="BI32" s="129">
        <v>32</v>
      </c>
      <c r="BJ32" s="125">
        <v>13</v>
      </c>
      <c r="BK32" s="146">
        <v>0.15</v>
      </c>
      <c r="BL32" s="126">
        <v>3</v>
      </c>
      <c r="BM32" s="147">
        <v>2</v>
      </c>
      <c r="BN32" s="153">
        <v>0.7</v>
      </c>
    </row>
    <row r="33" spans="1:66" x14ac:dyDescent="0.25">
      <c r="A33" s="163">
        <v>540169</v>
      </c>
      <c r="B33" s="164" t="s">
        <v>300</v>
      </c>
      <c r="C33" s="164" t="s">
        <v>277</v>
      </c>
      <c r="D33" s="164" t="s">
        <v>170</v>
      </c>
      <c r="E33" s="189">
        <v>1</v>
      </c>
      <c r="F33" s="166">
        <v>2059</v>
      </c>
      <c r="G33" s="167" t="s">
        <v>301</v>
      </c>
      <c r="H33" s="168">
        <v>116</v>
      </c>
      <c r="I33" s="168" t="s">
        <v>302</v>
      </c>
      <c r="J33" s="168">
        <v>76</v>
      </c>
      <c r="K33" s="169" t="s">
        <v>303</v>
      </c>
      <c r="L33" s="170">
        <v>2252</v>
      </c>
      <c r="M33" s="171" t="s">
        <v>304</v>
      </c>
      <c r="N33" s="172">
        <v>7864029</v>
      </c>
      <c r="O33" s="173">
        <v>6.5000000000000002E-2</v>
      </c>
      <c r="P33" s="174">
        <v>2252</v>
      </c>
      <c r="Q33" s="175">
        <v>1486</v>
      </c>
      <c r="R33" s="176">
        <v>755</v>
      </c>
      <c r="S33" s="176">
        <v>10</v>
      </c>
      <c r="T33" s="177">
        <v>3</v>
      </c>
      <c r="U33" s="175" t="s">
        <v>289</v>
      </c>
      <c r="V33" s="176" t="s">
        <v>131</v>
      </c>
      <c r="W33" s="176" t="s">
        <v>305</v>
      </c>
      <c r="X33" s="176">
        <v>768</v>
      </c>
      <c r="Y33" s="178">
        <v>7461.1</v>
      </c>
      <c r="Z33" s="178">
        <v>3508.5</v>
      </c>
      <c r="AA33" s="174">
        <v>2252</v>
      </c>
      <c r="AB33" s="179">
        <v>1284</v>
      </c>
      <c r="AC33" s="176">
        <v>277</v>
      </c>
      <c r="AD33" s="176">
        <v>527</v>
      </c>
      <c r="AE33" s="180">
        <v>166</v>
      </c>
      <c r="AF33" s="181">
        <f t="shared" si="0"/>
        <v>7.3712255772646534E-2</v>
      </c>
      <c r="AG33" s="182">
        <v>0.245</v>
      </c>
      <c r="AH33" s="182">
        <v>0.17299999999999999</v>
      </c>
      <c r="AI33" s="183">
        <v>0.27</v>
      </c>
      <c r="AJ33" s="183">
        <v>0.2</v>
      </c>
      <c r="AK33" s="184">
        <v>970</v>
      </c>
      <c r="AL33" s="251"/>
      <c r="AM33" s="254">
        <v>296</v>
      </c>
      <c r="AN33" s="185">
        <v>8386</v>
      </c>
      <c r="AO33" s="251"/>
      <c r="AP33" s="166">
        <v>1723</v>
      </c>
      <c r="AQ33" s="186">
        <v>409</v>
      </c>
      <c r="AR33" s="186">
        <v>111</v>
      </c>
      <c r="AS33" s="186">
        <v>11</v>
      </c>
      <c r="AT33" s="186" t="s">
        <v>268</v>
      </c>
      <c r="AU33" s="186" t="s">
        <v>191</v>
      </c>
      <c r="AV33" s="187">
        <v>531</v>
      </c>
      <c r="AW33" s="166">
        <v>338</v>
      </c>
      <c r="AX33" s="186">
        <v>81</v>
      </c>
      <c r="AY33" s="186">
        <v>103</v>
      </c>
      <c r="AZ33" s="255">
        <v>35</v>
      </c>
      <c r="BA33" s="189">
        <v>65</v>
      </c>
      <c r="BB33" s="116"/>
      <c r="BC33" s="170">
        <v>56868</v>
      </c>
      <c r="BD33" s="174">
        <v>2.4</v>
      </c>
      <c r="BE33" s="170">
        <v>4785.6000000000004</v>
      </c>
      <c r="BF33" s="240">
        <v>0.08</v>
      </c>
      <c r="BG33" s="170">
        <v>2492</v>
      </c>
      <c r="BH33" s="191">
        <v>0.52</v>
      </c>
      <c r="BI33" s="174">
        <v>1038</v>
      </c>
      <c r="BJ33" s="170">
        <v>485</v>
      </c>
      <c r="BK33" s="192">
        <v>0.1</v>
      </c>
      <c r="BL33" s="193">
        <v>77</v>
      </c>
      <c r="BM33" s="194">
        <v>51</v>
      </c>
      <c r="BN33" s="195">
        <v>0.72</v>
      </c>
    </row>
    <row r="34" spans="1:66" x14ac:dyDescent="0.25">
      <c r="A34" s="121">
        <v>540173</v>
      </c>
      <c r="B34" s="20" t="s">
        <v>306</v>
      </c>
      <c r="C34" s="20" t="s">
        <v>277</v>
      </c>
      <c r="D34" s="20" t="s">
        <v>107</v>
      </c>
      <c r="E34" s="143">
        <v>1</v>
      </c>
      <c r="F34" s="121">
        <v>79</v>
      </c>
      <c r="G34" s="155" t="s">
        <v>307</v>
      </c>
      <c r="H34" s="26">
        <v>7</v>
      </c>
      <c r="I34" s="26" t="s">
        <v>308</v>
      </c>
      <c r="J34" s="26">
        <v>7</v>
      </c>
      <c r="K34" s="124" t="s">
        <v>309</v>
      </c>
      <c r="L34" s="125">
        <v>93</v>
      </c>
      <c r="M34" s="126" t="s">
        <v>310</v>
      </c>
      <c r="N34" s="127">
        <v>216683</v>
      </c>
      <c r="O34" s="149">
        <v>0.13700000000000001</v>
      </c>
      <c r="P34" s="129">
        <v>93</v>
      </c>
      <c r="Q34" s="130">
        <v>67</v>
      </c>
      <c r="R34" s="131">
        <v>26</v>
      </c>
      <c r="S34" s="131">
        <v>0</v>
      </c>
      <c r="T34" s="132">
        <v>0</v>
      </c>
      <c r="U34" s="130" t="s">
        <v>167</v>
      </c>
      <c r="V34" s="131" t="s">
        <v>112</v>
      </c>
      <c r="W34" s="131" t="s">
        <v>311</v>
      </c>
      <c r="X34" s="131">
        <v>26</v>
      </c>
      <c r="Y34" s="135">
        <v>4610.3</v>
      </c>
      <c r="Z34" s="135">
        <v>1586.3</v>
      </c>
      <c r="AA34" s="129">
        <v>93</v>
      </c>
      <c r="AB34" s="136">
        <v>46</v>
      </c>
      <c r="AC34" s="131">
        <v>11</v>
      </c>
      <c r="AD34" s="131">
        <v>29</v>
      </c>
      <c r="AE34" s="131">
        <v>7</v>
      </c>
      <c r="AF34" s="137">
        <f t="shared" si="0"/>
        <v>7.5268817204301078E-2</v>
      </c>
      <c r="AG34" s="138">
        <v>0.251</v>
      </c>
      <c r="AH34" s="138">
        <v>0.14699999999999999</v>
      </c>
      <c r="AI34" s="139">
        <v>0.25</v>
      </c>
      <c r="AJ34" s="139">
        <v>0.15</v>
      </c>
      <c r="AK34" s="140">
        <v>47</v>
      </c>
      <c r="AL34" s="251"/>
      <c r="AM34" s="121">
        <v>10</v>
      </c>
      <c r="AN34" s="141">
        <v>358</v>
      </c>
      <c r="AO34" s="251"/>
      <c r="AP34" s="121">
        <v>58</v>
      </c>
      <c r="AQ34" s="142">
        <v>30</v>
      </c>
      <c r="AR34" s="142">
        <v>5</v>
      </c>
      <c r="AS34" s="142">
        <v>0</v>
      </c>
      <c r="AT34" s="142" t="s">
        <v>135</v>
      </c>
      <c r="AU34" s="142" t="s">
        <v>167</v>
      </c>
      <c r="AV34" s="143">
        <v>35</v>
      </c>
      <c r="AW34" s="121">
        <v>24</v>
      </c>
      <c r="AX34" s="142">
        <v>3</v>
      </c>
      <c r="AY34" s="142">
        <v>8</v>
      </c>
      <c r="AZ34" s="142">
        <v>3</v>
      </c>
      <c r="BA34" s="143">
        <v>6</v>
      </c>
      <c r="BB34" s="116"/>
      <c r="BC34" s="125">
        <v>153</v>
      </c>
      <c r="BD34" s="129">
        <v>2.5</v>
      </c>
      <c r="BE34" s="125">
        <v>202.5</v>
      </c>
      <c r="BF34" s="144">
        <v>1</v>
      </c>
      <c r="BG34" s="125">
        <v>100</v>
      </c>
      <c r="BH34" s="146">
        <v>0.49</v>
      </c>
      <c r="BI34" s="129">
        <v>40</v>
      </c>
      <c r="BJ34" s="125">
        <v>22</v>
      </c>
      <c r="BK34" s="146">
        <v>0.11</v>
      </c>
      <c r="BL34" s="126">
        <v>4</v>
      </c>
      <c r="BM34" s="147">
        <v>3</v>
      </c>
      <c r="BN34" s="153">
        <v>0.76</v>
      </c>
    </row>
    <row r="35" spans="1:66" x14ac:dyDescent="0.25">
      <c r="A35" s="121">
        <v>540174</v>
      </c>
      <c r="B35" s="20" t="s">
        <v>312</v>
      </c>
      <c r="C35" s="20" t="s">
        <v>277</v>
      </c>
      <c r="D35" s="20" t="s">
        <v>107</v>
      </c>
      <c r="E35" s="143">
        <v>1</v>
      </c>
      <c r="F35" s="121">
        <v>11</v>
      </c>
      <c r="G35" s="155" t="s">
        <v>313</v>
      </c>
      <c r="H35" s="26">
        <v>0</v>
      </c>
      <c r="I35" s="26" t="s">
        <v>209</v>
      </c>
      <c r="J35" s="26">
        <v>2</v>
      </c>
      <c r="K35" s="124" t="s">
        <v>285</v>
      </c>
      <c r="L35" s="125">
        <v>13</v>
      </c>
      <c r="M35" s="126" t="s">
        <v>314</v>
      </c>
      <c r="N35" s="127">
        <v>0</v>
      </c>
      <c r="O35" s="128">
        <v>0</v>
      </c>
      <c r="P35" s="129">
        <v>13</v>
      </c>
      <c r="Q35" s="130">
        <v>13</v>
      </c>
      <c r="R35" s="131">
        <v>0</v>
      </c>
      <c r="S35" s="131">
        <v>0</v>
      </c>
      <c r="T35" s="132">
        <v>0</v>
      </c>
      <c r="U35" s="130" t="s">
        <v>211</v>
      </c>
      <c r="V35" s="131" t="s">
        <v>211</v>
      </c>
      <c r="W35" s="131" t="s">
        <v>211</v>
      </c>
      <c r="X35" s="131">
        <v>0</v>
      </c>
      <c r="Y35" s="135">
        <v>0</v>
      </c>
      <c r="Z35" s="135">
        <v>0</v>
      </c>
      <c r="AA35" s="129">
        <v>13</v>
      </c>
      <c r="AB35" s="136">
        <v>13</v>
      </c>
      <c r="AC35" s="131">
        <v>0</v>
      </c>
      <c r="AD35" s="131">
        <v>0</v>
      </c>
      <c r="AE35" s="131">
        <v>0</v>
      </c>
      <c r="AF35" s="137">
        <f t="shared" si="0"/>
        <v>0</v>
      </c>
      <c r="AG35" s="138">
        <v>0</v>
      </c>
      <c r="AH35" s="138">
        <v>0</v>
      </c>
      <c r="AI35" s="139">
        <v>0</v>
      </c>
      <c r="AJ35" s="139">
        <v>0</v>
      </c>
      <c r="AK35" s="140">
        <v>0</v>
      </c>
      <c r="AL35" s="251"/>
      <c r="AM35" s="121">
        <v>0</v>
      </c>
      <c r="AN35" s="141">
        <v>0</v>
      </c>
      <c r="AO35" s="251"/>
      <c r="AP35" s="121">
        <v>13</v>
      </c>
      <c r="AQ35" s="142">
        <v>0</v>
      </c>
      <c r="AR35" s="142">
        <v>0</v>
      </c>
      <c r="AS35" s="142">
        <v>0</v>
      </c>
      <c r="AT35" s="142" t="s">
        <v>211</v>
      </c>
      <c r="AU35" s="142" t="s">
        <v>211</v>
      </c>
      <c r="AV35" s="143">
        <v>0</v>
      </c>
      <c r="AW35" s="121">
        <v>0</v>
      </c>
      <c r="AX35" s="142">
        <v>0</v>
      </c>
      <c r="AY35" s="142">
        <v>0</v>
      </c>
      <c r="AZ35" s="142">
        <v>0</v>
      </c>
      <c r="BA35" s="143">
        <v>0</v>
      </c>
      <c r="BB35" s="116"/>
      <c r="BC35" s="125">
        <v>1147</v>
      </c>
      <c r="BD35" s="129">
        <v>2.5</v>
      </c>
      <c r="BE35" s="125">
        <v>35</v>
      </c>
      <c r="BF35" s="200">
        <v>0.03</v>
      </c>
      <c r="BG35" s="125">
        <v>0</v>
      </c>
      <c r="BH35" s="146">
        <v>0</v>
      </c>
      <c r="BI35" s="129">
        <v>0</v>
      </c>
      <c r="BJ35" s="125">
        <v>0</v>
      </c>
      <c r="BK35" s="146">
        <v>0</v>
      </c>
      <c r="BL35" s="126">
        <v>0</v>
      </c>
      <c r="BM35" s="147">
        <v>0</v>
      </c>
      <c r="BN35" s="153">
        <v>0.55000000000000004</v>
      </c>
    </row>
    <row r="36" spans="1:66" x14ac:dyDescent="0.25">
      <c r="A36" s="201"/>
      <c r="B36" s="202"/>
      <c r="C36" s="202" t="s">
        <v>277</v>
      </c>
      <c r="D36" s="202" t="s">
        <v>45</v>
      </c>
      <c r="E36" s="252">
        <v>1</v>
      </c>
      <c r="F36" s="226">
        <v>2223</v>
      </c>
      <c r="G36" s="205" t="s">
        <v>315</v>
      </c>
      <c r="H36" s="207">
        <v>173</v>
      </c>
      <c r="I36" s="207" t="s">
        <v>316</v>
      </c>
      <c r="J36" s="206">
        <v>95</v>
      </c>
      <c r="K36" s="208" t="s">
        <v>317</v>
      </c>
      <c r="L36" s="209">
        <v>2493</v>
      </c>
      <c r="M36" s="210" t="s">
        <v>318</v>
      </c>
      <c r="N36" s="211">
        <v>9584030</v>
      </c>
      <c r="O36" s="212">
        <v>7.1999999999999995E-2</v>
      </c>
      <c r="P36" s="213">
        <v>2493</v>
      </c>
      <c r="Q36" s="214">
        <v>1626</v>
      </c>
      <c r="R36" s="215">
        <v>852</v>
      </c>
      <c r="S36" s="215">
        <v>10</v>
      </c>
      <c r="T36" s="216">
        <v>6</v>
      </c>
      <c r="U36" s="214" t="s">
        <v>116</v>
      </c>
      <c r="V36" s="215" t="s">
        <v>131</v>
      </c>
      <c r="W36" s="217" t="s">
        <v>319</v>
      </c>
      <c r="X36" s="215">
        <v>868</v>
      </c>
      <c r="Y36" s="218">
        <v>8074.2</v>
      </c>
      <c r="Z36" s="218">
        <v>3560</v>
      </c>
      <c r="AA36" s="213">
        <v>2493</v>
      </c>
      <c r="AB36" s="219">
        <v>1396</v>
      </c>
      <c r="AC36" s="215">
        <v>303</v>
      </c>
      <c r="AD36" s="215">
        <v>598</v>
      </c>
      <c r="AE36" s="217">
        <v>197</v>
      </c>
      <c r="AF36" s="220">
        <f t="shared" si="0"/>
        <v>7.9021259526674686E-2</v>
      </c>
      <c r="AG36" s="221">
        <v>0.249</v>
      </c>
      <c r="AH36" s="221">
        <v>0.17100000000000001</v>
      </c>
      <c r="AI36" s="222">
        <v>0.27</v>
      </c>
      <c r="AJ36" s="222">
        <v>0.19</v>
      </c>
      <c r="AK36" s="245">
        <v>1098</v>
      </c>
      <c r="AL36" s="251"/>
      <c r="AM36" s="224">
        <v>347</v>
      </c>
      <c r="AN36" s="225">
        <v>12007</v>
      </c>
      <c r="AO36" s="251"/>
      <c r="AP36" s="226">
        <v>1861</v>
      </c>
      <c r="AQ36" s="227">
        <v>474</v>
      </c>
      <c r="AR36" s="227">
        <v>133</v>
      </c>
      <c r="AS36" s="217">
        <v>26</v>
      </c>
      <c r="AT36" s="227" t="s">
        <v>320</v>
      </c>
      <c r="AU36" s="227" t="s">
        <v>191</v>
      </c>
      <c r="AV36" s="228">
        <v>633</v>
      </c>
      <c r="AW36" s="226">
        <v>412</v>
      </c>
      <c r="AX36" s="227">
        <v>94</v>
      </c>
      <c r="AY36" s="227">
        <v>116</v>
      </c>
      <c r="AZ36" s="256">
        <v>47</v>
      </c>
      <c r="BA36" s="230">
        <v>75</v>
      </c>
      <c r="BB36" s="116"/>
      <c r="BC36" s="209">
        <v>77097</v>
      </c>
      <c r="BD36" s="213">
        <v>2.4809999999999999</v>
      </c>
      <c r="BE36" s="209">
        <v>5225.3</v>
      </c>
      <c r="BF36" s="247">
        <v>7.0000000000000007E-2</v>
      </c>
      <c r="BG36" s="209">
        <v>2717</v>
      </c>
      <c r="BH36" s="233">
        <v>0.52</v>
      </c>
      <c r="BI36" s="213">
        <v>1127</v>
      </c>
      <c r="BJ36" s="209">
        <v>529</v>
      </c>
      <c r="BK36" s="235">
        <v>0.1</v>
      </c>
      <c r="BL36" s="210">
        <v>86</v>
      </c>
      <c r="BM36" s="236">
        <v>58</v>
      </c>
      <c r="BN36" s="237">
        <v>0.72</v>
      </c>
    </row>
    <row r="37" spans="1:66" x14ac:dyDescent="0.25">
      <c r="A37" s="121">
        <v>540187</v>
      </c>
      <c r="B37" s="20" t="s">
        <v>321</v>
      </c>
      <c r="C37" s="20" t="s">
        <v>322</v>
      </c>
      <c r="D37" s="20" t="s">
        <v>107</v>
      </c>
      <c r="E37" s="143">
        <v>1</v>
      </c>
      <c r="F37" s="121">
        <v>66</v>
      </c>
      <c r="G37" s="155" t="s">
        <v>323</v>
      </c>
      <c r="H37" s="26">
        <v>23</v>
      </c>
      <c r="I37" s="26" t="s">
        <v>324</v>
      </c>
      <c r="J37" s="26">
        <v>1</v>
      </c>
      <c r="K37" s="124" t="s">
        <v>325</v>
      </c>
      <c r="L37" s="125">
        <v>93</v>
      </c>
      <c r="M37" s="126" t="s">
        <v>326</v>
      </c>
      <c r="N37" s="127">
        <v>189900</v>
      </c>
      <c r="O37" s="128">
        <v>2.5999999999999999E-2</v>
      </c>
      <c r="P37" s="129">
        <v>93</v>
      </c>
      <c r="Q37" s="130">
        <v>74</v>
      </c>
      <c r="R37" s="131">
        <v>16</v>
      </c>
      <c r="S37" s="131">
        <v>0</v>
      </c>
      <c r="T37" s="132">
        <v>0</v>
      </c>
      <c r="U37" s="130" t="s">
        <v>116</v>
      </c>
      <c r="V37" s="131" t="s">
        <v>158</v>
      </c>
      <c r="W37" s="131" t="s">
        <v>327</v>
      </c>
      <c r="X37" s="131">
        <v>16</v>
      </c>
      <c r="Y37" s="135">
        <v>7033.3</v>
      </c>
      <c r="Z37" s="135">
        <v>2332.8000000000002</v>
      </c>
      <c r="AA37" s="129">
        <v>93</v>
      </c>
      <c r="AB37" s="136">
        <v>65</v>
      </c>
      <c r="AC37" s="131">
        <v>16</v>
      </c>
      <c r="AD37" s="131">
        <v>8</v>
      </c>
      <c r="AE37" s="131">
        <v>1</v>
      </c>
      <c r="AF37" s="137">
        <f t="shared" si="0"/>
        <v>1.0752688172043012E-2</v>
      </c>
      <c r="AG37" s="138">
        <v>0.124</v>
      </c>
      <c r="AH37" s="138">
        <v>6.9000000000000006E-2</v>
      </c>
      <c r="AI37" s="139">
        <v>0.13</v>
      </c>
      <c r="AJ37" s="139">
        <v>0.08</v>
      </c>
      <c r="AK37" s="140">
        <v>25</v>
      </c>
      <c r="AL37" s="251"/>
      <c r="AM37" s="121">
        <v>6</v>
      </c>
      <c r="AN37" s="141">
        <v>81</v>
      </c>
      <c r="AO37" s="251"/>
      <c r="AP37" s="121">
        <v>82</v>
      </c>
      <c r="AQ37" s="142">
        <v>7</v>
      </c>
      <c r="AR37" s="142">
        <v>1</v>
      </c>
      <c r="AS37" s="142">
        <v>0</v>
      </c>
      <c r="AT37" s="142" t="s">
        <v>204</v>
      </c>
      <c r="AU37" s="142" t="s">
        <v>218</v>
      </c>
      <c r="AV37" s="143">
        <v>8</v>
      </c>
      <c r="AW37" s="121">
        <v>4</v>
      </c>
      <c r="AX37" s="142">
        <v>4</v>
      </c>
      <c r="AY37" s="142">
        <v>0</v>
      </c>
      <c r="AZ37" s="142">
        <v>2</v>
      </c>
      <c r="BA37" s="143">
        <v>0</v>
      </c>
      <c r="BB37" s="116"/>
      <c r="BC37" s="125">
        <v>2713</v>
      </c>
      <c r="BD37" s="129">
        <v>2.1</v>
      </c>
      <c r="BE37" s="125">
        <v>132.30000000000001</v>
      </c>
      <c r="BF37" s="200">
        <v>0.05</v>
      </c>
      <c r="BG37" s="125">
        <v>15</v>
      </c>
      <c r="BH37" s="146">
        <v>0.11</v>
      </c>
      <c r="BI37" s="129">
        <v>7</v>
      </c>
      <c r="BJ37" s="125">
        <v>4</v>
      </c>
      <c r="BK37" s="146">
        <v>0.03</v>
      </c>
      <c r="BL37" s="126">
        <v>1</v>
      </c>
      <c r="BM37" s="147">
        <v>1</v>
      </c>
      <c r="BN37" s="153">
        <v>0.51</v>
      </c>
    </row>
    <row r="38" spans="1:66" x14ac:dyDescent="0.25">
      <c r="A38" s="163">
        <v>540186</v>
      </c>
      <c r="B38" s="164" t="s">
        <v>328</v>
      </c>
      <c r="C38" s="164" t="s">
        <v>322</v>
      </c>
      <c r="D38" s="164" t="s">
        <v>170</v>
      </c>
      <c r="E38" s="189">
        <v>1</v>
      </c>
      <c r="F38" s="166">
        <v>869</v>
      </c>
      <c r="G38" s="167" t="s">
        <v>329</v>
      </c>
      <c r="H38" s="168">
        <v>17</v>
      </c>
      <c r="I38" s="168" t="s">
        <v>330</v>
      </c>
      <c r="J38" s="168">
        <v>8</v>
      </c>
      <c r="K38" s="169" t="s">
        <v>331</v>
      </c>
      <c r="L38" s="170">
        <v>893</v>
      </c>
      <c r="M38" s="193" t="s">
        <v>332</v>
      </c>
      <c r="N38" s="172">
        <v>8217343</v>
      </c>
      <c r="O38" s="257">
        <v>0.19500000000000001</v>
      </c>
      <c r="P38" s="174">
        <v>893</v>
      </c>
      <c r="Q38" s="175">
        <v>389</v>
      </c>
      <c r="R38" s="176">
        <v>491</v>
      </c>
      <c r="S38" s="176">
        <v>14</v>
      </c>
      <c r="T38" s="177">
        <v>2</v>
      </c>
      <c r="U38" s="175" t="s">
        <v>136</v>
      </c>
      <c r="V38" s="176" t="s">
        <v>116</v>
      </c>
      <c r="W38" s="176" t="s">
        <v>333</v>
      </c>
      <c r="X38" s="176">
        <v>507</v>
      </c>
      <c r="Y38" s="178">
        <v>14673.8</v>
      </c>
      <c r="Z38" s="178">
        <v>10003.299999999999</v>
      </c>
      <c r="AA38" s="174">
        <v>893</v>
      </c>
      <c r="AB38" s="179">
        <v>353</v>
      </c>
      <c r="AC38" s="176">
        <v>93</v>
      </c>
      <c r="AD38" s="176">
        <v>278</v>
      </c>
      <c r="AE38" s="180">
        <v>172</v>
      </c>
      <c r="AF38" s="258">
        <f t="shared" si="0"/>
        <v>0.19260918253079506</v>
      </c>
      <c r="AG38" s="259">
        <v>0.34699999999999998</v>
      </c>
      <c r="AH38" s="259">
        <v>0.32100000000000001</v>
      </c>
      <c r="AI38" s="260">
        <v>0.36</v>
      </c>
      <c r="AJ38" s="183">
        <v>0.33</v>
      </c>
      <c r="AK38" s="184">
        <v>543</v>
      </c>
      <c r="AL38" s="251"/>
      <c r="AM38" s="254">
        <v>324</v>
      </c>
      <c r="AN38" s="185">
        <v>4763</v>
      </c>
      <c r="AO38" s="251"/>
      <c r="AP38" s="166">
        <v>517</v>
      </c>
      <c r="AQ38" s="186">
        <v>247</v>
      </c>
      <c r="AR38" s="186">
        <v>112</v>
      </c>
      <c r="AS38" s="186">
        <v>20</v>
      </c>
      <c r="AT38" s="186" t="s">
        <v>334</v>
      </c>
      <c r="AU38" s="186" t="s">
        <v>122</v>
      </c>
      <c r="AV38" s="187">
        <v>379</v>
      </c>
      <c r="AW38" s="166">
        <v>214</v>
      </c>
      <c r="AX38" s="186">
        <v>140</v>
      </c>
      <c r="AY38" s="186">
        <v>18</v>
      </c>
      <c r="AZ38" s="255">
        <v>99</v>
      </c>
      <c r="BA38" s="189">
        <v>29</v>
      </c>
      <c r="BB38" s="116"/>
      <c r="BC38" s="170">
        <v>10497</v>
      </c>
      <c r="BD38" s="174">
        <v>2.2999999999999998</v>
      </c>
      <c r="BE38" s="170">
        <v>1929.7</v>
      </c>
      <c r="BF38" s="240">
        <v>0.18</v>
      </c>
      <c r="BG38" s="170">
        <v>1325</v>
      </c>
      <c r="BH38" s="191">
        <v>0.69</v>
      </c>
      <c r="BI38" s="174">
        <v>576</v>
      </c>
      <c r="BJ38" s="170">
        <v>284</v>
      </c>
      <c r="BK38" s="192">
        <v>0.15</v>
      </c>
      <c r="BL38" s="193">
        <v>47</v>
      </c>
      <c r="BM38" s="194">
        <v>31</v>
      </c>
      <c r="BN38" s="195">
        <v>0.71</v>
      </c>
    </row>
    <row r="39" spans="1:66" x14ac:dyDescent="0.25">
      <c r="A39" s="201"/>
      <c r="B39" s="202"/>
      <c r="C39" s="202" t="s">
        <v>322</v>
      </c>
      <c r="D39" s="202" t="s">
        <v>45</v>
      </c>
      <c r="E39" s="252">
        <v>1</v>
      </c>
      <c r="F39" s="226">
        <v>935</v>
      </c>
      <c r="G39" s="205" t="s">
        <v>335</v>
      </c>
      <c r="H39" s="207">
        <v>40</v>
      </c>
      <c r="I39" s="207" t="s">
        <v>336</v>
      </c>
      <c r="J39" s="207">
        <v>9</v>
      </c>
      <c r="K39" s="208" t="s">
        <v>337</v>
      </c>
      <c r="L39" s="209">
        <v>986</v>
      </c>
      <c r="M39" s="210" t="s">
        <v>338</v>
      </c>
      <c r="N39" s="211">
        <v>8407243</v>
      </c>
      <c r="O39" s="261">
        <v>0.17</v>
      </c>
      <c r="P39" s="213">
        <v>986</v>
      </c>
      <c r="Q39" s="214">
        <v>463</v>
      </c>
      <c r="R39" s="215">
        <v>507</v>
      </c>
      <c r="S39" s="215">
        <v>14</v>
      </c>
      <c r="T39" s="245">
        <v>2</v>
      </c>
      <c r="U39" s="214" t="s">
        <v>136</v>
      </c>
      <c r="V39" s="215" t="s">
        <v>116</v>
      </c>
      <c r="W39" s="215" t="s">
        <v>339</v>
      </c>
      <c r="X39" s="215">
        <v>523</v>
      </c>
      <c r="Y39" s="218">
        <v>14322.4</v>
      </c>
      <c r="Z39" s="218">
        <v>9684.7999999999993</v>
      </c>
      <c r="AA39" s="213">
        <v>986</v>
      </c>
      <c r="AB39" s="219">
        <v>418</v>
      </c>
      <c r="AC39" s="215">
        <v>109</v>
      </c>
      <c r="AD39" s="215">
        <v>286</v>
      </c>
      <c r="AE39" s="217">
        <v>173</v>
      </c>
      <c r="AF39" s="262">
        <f t="shared" si="0"/>
        <v>0.17545638945233266</v>
      </c>
      <c r="AG39" s="263">
        <v>0.33700000000000002</v>
      </c>
      <c r="AH39" s="263">
        <v>0.309</v>
      </c>
      <c r="AI39" s="222">
        <v>0.35</v>
      </c>
      <c r="AJ39" s="222">
        <v>0.32</v>
      </c>
      <c r="AK39" s="245">
        <v>568</v>
      </c>
      <c r="AL39" s="251"/>
      <c r="AM39" s="224">
        <v>330</v>
      </c>
      <c r="AN39" s="225">
        <v>4844</v>
      </c>
      <c r="AO39" s="251"/>
      <c r="AP39" s="226">
        <v>599</v>
      </c>
      <c r="AQ39" s="227">
        <v>254</v>
      </c>
      <c r="AR39" s="227">
        <v>113</v>
      </c>
      <c r="AS39" s="227">
        <v>20</v>
      </c>
      <c r="AT39" s="227" t="s">
        <v>334</v>
      </c>
      <c r="AU39" s="227" t="s">
        <v>122</v>
      </c>
      <c r="AV39" s="228">
        <v>387</v>
      </c>
      <c r="AW39" s="226">
        <v>218</v>
      </c>
      <c r="AX39" s="227">
        <v>144</v>
      </c>
      <c r="AY39" s="227">
        <v>18</v>
      </c>
      <c r="AZ39" s="256">
        <v>101</v>
      </c>
      <c r="BA39" s="230">
        <v>29</v>
      </c>
      <c r="BB39" s="116"/>
      <c r="BC39" s="209">
        <v>13210</v>
      </c>
      <c r="BD39" s="213">
        <v>2.41</v>
      </c>
      <c r="BE39" s="209">
        <v>2062</v>
      </c>
      <c r="BF39" s="247">
        <v>0.16</v>
      </c>
      <c r="BG39" s="209">
        <v>1340</v>
      </c>
      <c r="BH39" s="233">
        <v>0.65</v>
      </c>
      <c r="BI39" s="213">
        <v>583</v>
      </c>
      <c r="BJ39" s="209">
        <v>288</v>
      </c>
      <c r="BK39" s="235">
        <v>0.14000000000000001</v>
      </c>
      <c r="BL39" s="210">
        <v>48</v>
      </c>
      <c r="BM39" s="236">
        <v>32</v>
      </c>
      <c r="BN39" s="237">
        <v>0.69</v>
      </c>
    </row>
    <row r="40" spans="1:66" x14ac:dyDescent="0.25">
      <c r="A40" s="121">
        <v>540218</v>
      </c>
      <c r="B40" s="20" t="s">
        <v>340</v>
      </c>
      <c r="C40" s="20" t="s">
        <v>341</v>
      </c>
      <c r="D40" s="20" t="s">
        <v>107</v>
      </c>
      <c r="E40" s="143">
        <v>1</v>
      </c>
      <c r="F40" s="121">
        <v>95</v>
      </c>
      <c r="G40" s="155" t="s">
        <v>342</v>
      </c>
      <c r="H40" s="26">
        <v>35</v>
      </c>
      <c r="I40" s="26" t="s">
        <v>343</v>
      </c>
      <c r="J40" s="26">
        <v>7</v>
      </c>
      <c r="K40" s="124" t="s">
        <v>344</v>
      </c>
      <c r="L40" s="125">
        <v>138</v>
      </c>
      <c r="M40" s="126" t="s">
        <v>345</v>
      </c>
      <c r="N40" s="127">
        <v>677464</v>
      </c>
      <c r="O40" s="128">
        <v>5.8000000000000003E-2</v>
      </c>
      <c r="P40" s="129">
        <v>138</v>
      </c>
      <c r="Q40" s="103">
        <v>66</v>
      </c>
      <c r="R40" s="104">
        <v>71</v>
      </c>
      <c r="S40" s="104">
        <v>1</v>
      </c>
      <c r="T40" s="264">
        <v>0</v>
      </c>
      <c r="U40" s="130" t="s">
        <v>231</v>
      </c>
      <c r="V40" s="131" t="s">
        <v>131</v>
      </c>
      <c r="W40" s="131" t="s">
        <v>346</v>
      </c>
      <c r="X40" s="131">
        <v>72</v>
      </c>
      <c r="Y40" s="135">
        <v>8685.4</v>
      </c>
      <c r="Z40" s="135">
        <v>5016.2</v>
      </c>
      <c r="AA40" s="129">
        <v>138</v>
      </c>
      <c r="AB40" s="136">
        <v>66</v>
      </c>
      <c r="AC40" s="131">
        <v>20</v>
      </c>
      <c r="AD40" s="131">
        <v>49</v>
      </c>
      <c r="AE40" s="131">
        <v>3</v>
      </c>
      <c r="AF40" s="137">
        <f t="shared" si="0"/>
        <v>2.1739130434782608E-2</v>
      </c>
      <c r="AG40" s="138">
        <v>0.14899999999999999</v>
      </c>
      <c r="AH40" s="138">
        <v>0.11899999999999999</v>
      </c>
      <c r="AI40" s="139">
        <v>0.16</v>
      </c>
      <c r="AJ40" s="139">
        <v>0.12</v>
      </c>
      <c r="AK40" s="140">
        <v>72</v>
      </c>
      <c r="AL40" s="251"/>
      <c r="AM40" s="121">
        <v>23</v>
      </c>
      <c r="AN40" s="141">
        <v>770</v>
      </c>
      <c r="AO40" s="251"/>
      <c r="AP40" s="121">
        <v>95</v>
      </c>
      <c r="AQ40" s="142">
        <v>36</v>
      </c>
      <c r="AR40" s="142">
        <v>6</v>
      </c>
      <c r="AS40" s="142">
        <v>1</v>
      </c>
      <c r="AT40" s="142" t="s">
        <v>347</v>
      </c>
      <c r="AU40" s="142" t="s">
        <v>291</v>
      </c>
      <c r="AV40" s="143">
        <v>43</v>
      </c>
      <c r="AW40" s="121">
        <v>38</v>
      </c>
      <c r="AX40" s="142">
        <v>4</v>
      </c>
      <c r="AY40" s="142">
        <v>1</v>
      </c>
      <c r="AZ40" s="142">
        <v>3</v>
      </c>
      <c r="BA40" s="143">
        <v>1</v>
      </c>
      <c r="BB40" s="116"/>
      <c r="BC40" s="125">
        <v>1675</v>
      </c>
      <c r="BD40" s="129">
        <v>2.4</v>
      </c>
      <c r="BE40" s="125">
        <v>266.39999999999998</v>
      </c>
      <c r="BF40" s="200">
        <v>0.16</v>
      </c>
      <c r="BG40" s="125">
        <v>147</v>
      </c>
      <c r="BH40" s="145">
        <v>0.55000000000000004</v>
      </c>
      <c r="BI40" s="129">
        <v>61</v>
      </c>
      <c r="BJ40" s="125">
        <v>27</v>
      </c>
      <c r="BK40" s="146">
        <v>0.1</v>
      </c>
      <c r="BL40" s="126">
        <v>5</v>
      </c>
      <c r="BM40" s="147">
        <v>3</v>
      </c>
      <c r="BN40" s="153">
        <v>0.68</v>
      </c>
    </row>
    <row r="41" spans="1:66" x14ac:dyDescent="0.25">
      <c r="A41" s="121">
        <v>540219</v>
      </c>
      <c r="B41" s="20" t="s">
        <v>348</v>
      </c>
      <c r="C41" s="20" t="s">
        <v>341</v>
      </c>
      <c r="D41" s="20" t="s">
        <v>107</v>
      </c>
      <c r="E41" s="143">
        <v>1</v>
      </c>
      <c r="F41" s="121">
        <v>274</v>
      </c>
      <c r="G41" s="155" t="s">
        <v>349</v>
      </c>
      <c r="H41" s="26">
        <v>69</v>
      </c>
      <c r="I41" s="26" t="s">
        <v>350</v>
      </c>
      <c r="J41" s="26">
        <v>14</v>
      </c>
      <c r="K41" s="124" t="s">
        <v>351</v>
      </c>
      <c r="L41" s="125">
        <v>358</v>
      </c>
      <c r="M41" s="126" t="s">
        <v>352</v>
      </c>
      <c r="N41" s="127">
        <v>2925105</v>
      </c>
      <c r="O41" s="149">
        <v>0.104</v>
      </c>
      <c r="P41" s="129">
        <v>358</v>
      </c>
      <c r="Q41" s="130">
        <v>127</v>
      </c>
      <c r="R41" s="131">
        <v>226</v>
      </c>
      <c r="S41" s="131">
        <v>4</v>
      </c>
      <c r="T41" s="132">
        <v>1</v>
      </c>
      <c r="U41" s="130" t="s">
        <v>144</v>
      </c>
      <c r="V41" s="131" t="s">
        <v>231</v>
      </c>
      <c r="W41" s="131" t="s">
        <v>353</v>
      </c>
      <c r="X41" s="131">
        <v>231</v>
      </c>
      <c r="Y41" s="135">
        <v>11079.9</v>
      </c>
      <c r="Z41" s="135">
        <v>7289.3</v>
      </c>
      <c r="AA41" s="129">
        <v>358</v>
      </c>
      <c r="AB41" s="136">
        <v>108</v>
      </c>
      <c r="AC41" s="131">
        <v>49</v>
      </c>
      <c r="AD41" s="131">
        <v>168</v>
      </c>
      <c r="AE41" s="131">
        <v>33</v>
      </c>
      <c r="AF41" s="137">
        <f t="shared" si="0"/>
        <v>9.217877094972067E-2</v>
      </c>
      <c r="AG41" s="138">
        <v>0.24299999999999999</v>
      </c>
      <c r="AH41" s="138">
        <v>0.192</v>
      </c>
      <c r="AI41" s="139">
        <v>0.26</v>
      </c>
      <c r="AJ41" s="139">
        <v>0.2</v>
      </c>
      <c r="AK41" s="140">
        <v>250</v>
      </c>
      <c r="AL41" s="251"/>
      <c r="AM41" s="121">
        <v>99</v>
      </c>
      <c r="AN41" s="141">
        <v>2571</v>
      </c>
      <c r="AO41" s="251"/>
      <c r="AP41" s="121">
        <v>186</v>
      </c>
      <c r="AQ41" s="142">
        <v>133</v>
      </c>
      <c r="AR41" s="142">
        <v>39</v>
      </c>
      <c r="AS41" s="142">
        <v>0</v>
      </c>
      <c r="AT41" s="142" t="s">
        <v>354</v>
      </c>
      <c r="AU41" s="142" t="s">
        <v>282</v>
      </c>
      <c r="AV41" s="143">
        <v>172</v>
      </c>
      <c r="AW41" s="121">
        <v>127</v>
      </c>
      <c r="AX41" s="142">
        <v>29</v>
      </c>
      <c r="AY41" s="142">
        <v>1</v>
      </c>
      <c r="AZ41" s="142">
        <v>21</v>
      </c>
      <c r="BA41" s="143">
        <v>1</v>
      </c>
      <c r="BB41" s="116"/>
      <c r="BC41" s="125">
        <v>1313</v>
      </c>
      <c r="BD41" s="129">
        <v>2.2000000000000002</v>
      </c>
      <c r="BE41" s="125">
        <v>624.79999999999995</v>
      </c>
      <c r="BF41" s="144">
        <v>0.48</v>
      </c>
      <c r="BG41" s="125">
        <v>460</v>
      </c>
      <c r="BH41" s="145">
        <v>0.74</v>
      </c>
      <c r="BI41" s="129">
        <v>209</v>
      </c>
      <c r="BJ41" s="125">
        <v>106</v>
      </c>
      <c r="BK41" s="146">
        <v>0.17</v>
      </c>
      <c r="BL41" s="126">
        <v>19</v>
      </c>
      <c r="BM41" s="147">
        <v>13</v>
      </c>
      <c r="BN41" s="153">
        <v>0.62</v>
      </c>
    </row>
    <row r="42" spans="1:66" x14ac:dyDescent="0.25">
      <c r="A42" s="121">
        <v>540220</v>
      </c>
      <c r="B42" s="20" t="s">
        <v>355</v>
      </c>
      <c r="C42" s="20" t="s">
        <v>341</v>
      </c>
      <c r="D42" s="20" t="s">
        <v>107</v>
      </c>
      <c r="E42" s="143">
        <v>1</v>
      </c>
      <c r="F42" s="121">
        <v>89</v>
      </c>
      <c r="G42" s="155" t="s">
        <v>356</v>
      </c>
      <c r="H42" s="26">
        <v>14</v>
      </c>
      <c r="I42" s="26" t="s">
        <v>357</v>
      </c>
      <c r="J42" s="26">
        <v>9</v>
      </c>
      <c r="K42" s="169" t="s">
        <v>358</v>
      </c>
      <c r="L42" s="125">
        <v>112</v>
      </c>
      <c r="M42" s="126" t="s">
        <v>359</v>
      </c>
      <c r="N42" s="127">
        <v>526357</v>
      </c>
      <c r="O42" s="128">
        <v>7.3999999999999996E-2</v>
      </c>
      <c r="P42" s="129">
        <v>112</v>
      </c>
      <c r="Q42" s="130">
        <v>47</v>
      </c>
      <c r="R42" s="131">
        <v>64</v>
      </c>
      <c r="S42" s="131">
        <v>1</v>
      </c>
      <c r="T42" s="132">
        <v>0</v>
      </c>
      <c r="U42" s="130" t="s">
        <v>167</v>
      </c>
      <c r="V42" s="131" t="s">
        <v>131</v>
      </c>
      <c r="W42" s="131" t="s">
        <v>360</v>
      </c>
      <c r="X42" s="131">
        <v>65</v>
      </c>
      <c r="Y42" s="135">
        <v>6748.2</v>
      </c>
      <c r="Z42" s="135">
        <v>4273.6000000000004</v>
      </c>
      <c r="AA42" s="129">
        <v>112</v>
      </c>
      <c r="AB42" s="136">
        <v>40</v>
      </c>
      <c r="AC42" s="131">
        <v>28</v>
      </c>
      <c r="AD42" s="131">
        <v>44</v>
      </c>
      <c r="AE42" s="131">
        <v>0</v>
      </c>
      <c r="AF42" s="137">
        <f t="shared" si="0"/>
        <v>0</v>
      </c>
      <c r="AG42" s="138">
        <v>0.14000000000000001</v>
      </c>
      <c r="AH42" s="138">
        <v>0.123</v>
      </c>
      <c r="AI42" s="139">
        <v>0.15</v>
      </c>
      <c r="AJ42" s="139">
        <v>0.13</v>
      </c>
      <c r="AK42" s="140">
        <v>72</v>
      </c>
      <c r="AL42" s="10"/>
      <c r="AM42" s="121">
        <v>14</v>
      </c>
      <c r="AN42" s="141">
        <v>401</v>
      </c>
      <c r="AO42" s="251"/>
      <c r="AP42" s="121">
        <v>87</v>
      </c>
      <c r="AQ42" s="142">
        <v>25</v>
      </c>
      <c r="AR42" s="142">
        <v>0</v>
      </c>
      <c r="AS42" s="142">
        <v>0</v>
      </c>
      <c r="AT42" s="142" t="s">
        <v>354</v>
      </c>
      <c r="AU42" s="142" t="s">
        <v>269</v>
      </c>
      <c r="AV42" s="143">
        <v>25</v>
      </c>
      <c r="AW42" s="121">
        <v>20</v>
      </c>
      <c r="AX42" s="142">
        <v>3</v>
      </c>
      <c r="AY42" s="142">
        <v>2</v>
      </c>
      <c r="AZ42" s="142">
        <v>2</v>
      </c>
      <c r="BA42" s="143">
        <v>1</v>
      </c>
      <c r="BB42" s="116"/>
      <c r="BC42" s="125">
        <v>492</v>
      </c>
      <c r="BD42" s="129">
        <v>2.2999999999999998</v>
      </c>
      <c r="BE42" s="125">
        <v>207</v>
      </c>
      <c r="BF42" s="144">
        <v>0.42</v>
      </c>
      <c r="BG42" s="125">
        <v>152</v>
      </c>
      <c r="BH42" s="145">
        <v>0.73</v>
      </c>
      <c r="BI42" s="129">
        <v>66</v>
      </c>
      <c r="BJ42" s="125">
        <v>31</v>
      </c>
      <c r="BK42" s="146">
        <v>0.15</v>
      </c>
      <c r="BL42" s="126">
        <v>6</v>
      </c>
      <c r="BM42" s="147">
        <v>4</v>
      </c>
      <c r="BN42" s="153">
        <v>0.71</v>
      </c>
    </row>
    <row r="43" spans="1:66" x14ac:dyDescent="0.25">
      <c r="A43" s="163">
        <v>540217</v>
      </c>
      <c r="B43" s="164" t="s">
        <v>361</v>
      </c>
      <c r="C43" s="164" t="s">
        <v>341</v>
      </c>
      <c r="D43" s="164" t="s">
        <v>170</v>
      </c>
      <c r="E43" s="189">
        <v>1</v>
      </c>
      <c r="F43" s="166">
        <v>2071</v>
      </c>
      <c r="G43" s="167" t="s">
        <v>362</v>
      </c>
      <c r="H43" s="168">
        <v>84</v>
      </c>
      <c r="I43" s="168" t="s">
        <v>363</v>
      </c>
      <c r="J43" s="168">
        <v>69</v>
      </c>
      <c r="K43" s="169" t="s">
        <v>364</v>
      </c>
      <c r="L43" s="170">
        <v>2226</v>
      </c>
      <c r="M43" s="171" t="s">
        <v>365</v>
      </c>
      <c r="N43" s="172">
        <v>6436138</v>
      </c>
      <c r="O43" s="173">
        <v>6.5000000000000002E-2</v>
      </c>
      <c r="P43" s="174">
        <v>2226</v>
      </c>
      <c r="Q43" s="175">
        <v>1322</v>
      </c>
      <c r="R43" s="176">
        <v>902</v>
      </c>
      <c r="S43" s="176">
        <v>1</v>
      </c>
      <c r="T43" s="177">
        <v>1</v>
      </c>
      <c r="U43" s="175" t="s">
        <v>158</v>
      </c>
      <c r="V43" s="176" t="s">
        <v>132</v>
      </c>
      <c r="W43" s="176" t="s">
        <v>366</v>
      </c>
      <c r="X43" s="176">
        <v>904</v>
      </c>
      <c r="Y43" s="178">
        <v>5534.1</v>
      </c>
      <c r="Z43" s="178">
        <v>3330.2</v>
      </c>
      <c r="AA43" s="174">
        <v>2226</v>
      </c>
      <c r="AB43" s="179">
        <v>1131</v>
      </c>
      <c r="AC43" s="176">
        <v>369</v>
      </c>
      <c r="AD43" s="176">
        <v>636</v>
      </c>
      <c r="AE43" s="176">
        <v>90</v>
      </c>
      <c r="AF43" s="181">
        <f t="shared" si="0"/>
        <v>4.0431266846361183E-2</v>
      </c>
      <c r="AG43" s="182">
        <v>0.193</v>
      </c>
      <c r="AH43" s="182">
        <v>0.14299999999999999</v>
      </c>
      <c r="AI43" s="183">
        <v>0.21</v>
      </c>
      <c r="AJ43" s="183">
        <v>0.15</v>
      </c>
      <c r="AK43" s="184">
        <v>1095</v>
      </c>
      <c r="AL43" s="10"/>
      <c r="AM43" s="163">
        <v>196</v>
      </c>
      <c r="AN43" s="185">
        <v>7592</v>
      </c>
      <c r="AO43" s="10"/>
      <c r="AP43" s="166">
        <v>1787</v>
      </c>
      <c r="AQ43" s="186">
        <v>402</v>
      </c>
      <c r="AR43" s="186">
        <v>34</v>
      </c>
      <c r="AS43" s="186">
        <v>3</v>
      </c>
      <c r="AT43" s="186" t="s">
        <v>254</v>
      </c>
      <c r="AU43" s="186" t="s">
        <v>367</v>
      </c>
      <c r="AV43" s="187">
        <v>439</v>
      </c>
      <c r="AW43" s="166">
        <v>310</v>
      </c>
      <c r="AX43" s="186">
        <v>83</v>
      </c>
      <c r="AY43" s="186">
        <v>35</v>
      </c>
      <c r="AZ43" s="255">
        <v>35</v>
      </c>
      <c r="BA43" s="189">
        <v>13</v>
      </c>
      <c r="BB43" s="116"/>
      <c r="BC43" s="170">
        <v>18650</v>
      </c>
      <c r="BD43" s="174">
        <v>2.4</v>
      </c>
      <c r="BE43" s="170">
        <v>4675.2</v>
      </c>
      <c r="BF43" s="240">
        <v>0.25</v>
      </c>
      <c r="BG43" s="170">
        <v>2830</v>
      </c>
      <c r="BH43" s="191">
        <v>0.61</v>
      </c>
      <c r="BI43" s="174">
        <v>1179</v>
      </c>
      <c r="BJ43" s="170">
        <v>597</v>
      </c>
      <c r="BK43" s="192">
        <v>0.13</v>
      </c>
      <c r="BL43" s="193">
        <v>95</v>
      </c>
      <c r="BM43" s="194">
        <v>63</v>
      </c>
      <c r="BN43" s="195">
        <v>0.68</v>
      </c>
    </row>
    <row r="44" spans="1:66" ht="15.75" thickBot="1" x14ac:dyDescent="0.3">
      <c r="A44" s="265"/>
      <c r="B44" s="266"/>
      <c r="C44" s="266" t="s">
        <v>341</v>
      </c>
      <c r="D44" s="266" t="s">
        <v>45</v>
      </c>
      <c r="E44" s="267">
        <v>1</v>
      </c>
      <c r="F44" s="268">
        <v>2529</v>
      </c>
      <c r="G44" s="269" t="s">
        <v>368</v>
      </c>
      <c r="H44" s="270">
        <v>202</v>
      </c>
      <c r="I44" s="270" t="s">
        <v>369</v>
      </c>
      <c r="J44" s="271">
        <v>99</v>
      </c>
      <c r="K44" s="272" t="s">
        <v>370</v>
      </c>
      <c r="L44" s="273">
        <v>2834</v>
      </c>
      <c r="M44" s="274" t="s">
        <v>371</v>
      </c>
      <c r="N44" s="275">
        <v>10565064</v>
      </c>
      <c r="O44" s="276">
        <v>7.2999999999999995E-2</v>
      </c>
      <c r="P44" s="277">
        <v>2834</v>
      </c>
      <c r="Q44" s="278">
        <v>1562</v>
      </c>
      <c r="R44" s="279">
        <v>1263</v>
      </c>
      <c r="S44" s="279">
        <v>7</v>
      </c>
      <c r="T44" s="280">
        <v>2</v>
      </c>
      <c r="U44" s="214" t="s">
        <v>167</v>
      </c>
      <c r="V44" s="215" t="s">
        <v>132</v>
      </c>
      <c r="W44" s="215" t="s">
        <v>372</v>
      </c>
      <c r="X44" s="215">
        <v>1272</v>
      </c>
      <c r="Y44" s="218">
        <v>6674.1</v>
      </c>
      <c r="Z44" s="218">
        <v>3983.5</v>
      </c>
      <c r="AA44" s="213">
        <v>2834</v>
      </c>
      <c r="AB44" s="281">
        <v>1345</v>
      </c>
      <c r="AC44" s="282">
        <v>466</v>
      </c>
      <c r="AD44" s="282">
        <v>897</v>
      </c>
      <c r="AE44" s="283">
        <v>126</v>
      </c>
      <c r="AF44" s="284">
        <f t="shared" si="0"/>
        <v>4.4460127028934371E-2</v>
      </c>
      <c r="AG44" s="285">
        <v>0.19700000000000001</v>
      </c>
      <c r="AH44" s="285">
        <v>0.14499999999999999</v>
      </c>
      <c r="AI44" s="286">
        <v>0.21</v>
      </c>
      <c r="AJ44" s="286">
        <v>0.15</v>
      </c>
      <c r="AK44" s="287">
        <v>1489</v>
      </c>
      <c r="AL44" s="10"/>
      <c r="AM44" s="288">
        <v>332</v>
      </c>
      <c r="AN44" s="289">
        <v>11334</v>
      </c>
      <c r="AO44" s="10"/>
      <c r="AP44" s="268">
        <v>2155</v>
      </c>
      <c r="AQ44" s="290">
        <v>596</v>
      </c>
      <c r="AR44" s="290">
        <v>79</v>
      </c>
      <c r="AS44" s="290">
        <v>4</v>
      </c>
      <c r="AT44" s="290" t="s">
        <v>373</v>
      </c>
      <c r="AU44" s="290" t="s">
        <v>207</v>
      </c>
      <c r="AV44" s="291">
        <v>679</v>
      </c>
      <c r="AW44" s="268">
        <v>495</v>
      </c>
      <c r="AX44" s="290">
        <v>119</v>
      </c>
      <c r="AY44" s="290">
        <v>39</v>
      </c>
      <c r="AZ44" s="292">
        <v>61</v>
      </c>
      <c r="BA44" s="293">
        <v>16</v>
      </c>
      <c r="BB44" s="116"/>
      <c r="BC44" s="273">
        <v>22130</v>
      </c>
      <c r="BD44" s="277">
        <v>2.4140000000000001</v>
      </c>
      <c r="BE44" s="273">
        <v>5773.4</v>
      </c>
      <c r="BF44" s="294">
        <v>0.26</v>
      </c>
      <c r="BG44" s="273">
        <v>3589</v>
      </c>
      <c r="BH44" s="295">
        <v>0.62</v>
      </c>
      <c r="BI44" s="277">
        <v>1515</v>
      </c>
      <c r="BJ44" s="273">
        <v>761</v>
      </c>
      <c r="BK44" s="296">
        <v>0.13</v>
      </c>
      <c r="BL44" s="274">
        <v>125</v>
      </c>
      <c r="BM44" s="297">
        <v>83</v>
      </c>
      <c r="BN44" s="298">
        <v>0.67</v>
      </c>
    </row>
    <row r="45" spans="1:66" ht="15" customHeight="1" x14ac:dyDescent="0.25">
      <c r="A45" s="89">
        <v>540017</v>
      </c>
      <c r="B45" s="90" t="s">
        <v>374</v>
      </c>
      <c r="C45" s="90" t="s">
        <v>375</v>
      </c>
      <c r="D45" s="90" t="s">
        <v>107</v>
      </c>
      <c r="E45" s="115">
        <v>2</v>
      </c>
      <c r="F45" s="89">
        <v>30</v>
      </c>
      <c r="G45" s="92" t="s">
        <v>376</v>
      </c>
      <c r="H45" s="93">
        <v>12</v>
      </c>
      <c r="I45" s="93" t="s">
        <v>377</v>
      </c>
      <c r="J45" s="93">
        <v>1</v>
      </c>
      <c r="K45" s="94" t="s">
        <v>378</v>
      </c>
      <c r="L45" s="95">
        <v>44</v>
      </c>
      <c r="M45" s="96" t="s">
        <v>379</v>
      </c>
      <c r="N45" s="299">
        <v>240200</v>
      </c>
      <c r="O45" s="300">
        <v>0.03</v>
      </c>
      <c r="P45" s="301">
        <v>44</v>
      </c>
      <c r="Q45" s="100">
        <v>30</v>
      </c>
      <c r="R45" s="101">
        <v>12</v>
      </c>
      <c r="S45" s="101">
        <v>0</v>
      </c>
      <c r="T45" s="102">
        <v>1</v>
      </c>
      <c r="U45" s="130" t="s">
        <v>125</v>
      </c>
      <c r="V45" s="131" t="s">
        <v>231</v>
      </c>
      <c r="W45" s="131" t="s">
        <v>380</v>
      </c>
      <c r="X45" s="131">
        <v>13</v>
      </c>
      <c r="Y45" s="134">
        <v>17157.2</v>
      </c>
      <c r="Z45" s="135">
        <v>8109.4</v>
      </c>
      <c r="AA45" s="129">
        <v>44</v>
      </c>
      <c r="AB45" s="302">
        <v>30</v>
      </c>
      <c r="AC45" s="114">
        <v>3</v>
      </c>
      <c r="AD45" s="114">
        <v>10</v>
      </c>
      <c r="AE45" s="114">
        <v>0</v>
      </c>
      <c r="AF45" s="303">
        <f>AE45/AA45</f>
        <v>0</v>
      </c>
      <c r="AG45" s="109">
        <v>0.126</v>
      </c>
      <c r="AH45" s="109">
        <v>0.13600000000000001</v>
      </c>
      <c r="AI45" s="110">
        <v>0.14000000000000001</v>
      </c>
      <c r="AJ45" s="110">
        <v>0.14000000000000001</v>
      </c>
      <c r="AK45" s="111">
        <v>13</v>
      </c>
      <c r="AL45" s="10"/>
      <c r="AM45" s="89">
        <v>5</v>
      </c>
      <c r="AN45" s="113">
        <v>155</v>
      </c>
      <c r="AO45" s="10"/>
      <c r="AP45" s="89">
        <v>35</v>
      </c>
      <c r="AQ45" s="114">
        <v>8</v>
      </c>
      <c r="AR45" s="114">
        <v>0</v>
      </c>
      <c r="AS45" s="114">
        <v>0</v>
      </c>
      <c r="AT45" s="114" t="s">
        <v>381</v>
      </c>
      <c r="AU45" s="114" t="s">
        <v>239</v>
      </c>
      <c r="AV45" s="115">
        <v>8</v>
      </c>
      <c r="AW45" s="89">
        <v>7</v>
      </c>
      <c r="AX45" s="114">
        <v>0</v>
      </c>
      <c r="AY45" s="114">
        <v>0</v>
      </c>
      <c r="AZ45" s="142">
        <v>0</v>
      </c>
      <c r="BA45" s="142">
        <v>0</v>
      </c>
      <c r="BB45" s="116"/>
      <c r="BC45" s="95">
        <v>4186</v>
      </c>
      <c r="BD45" s="99">
        <v>2.1</v>
      </c>
      <c r="BE45" s="95">
        <v>73.5</v>
      </c>
      <c r="BF45" s="304">
        <v>0.02</v>
      </c>
      <c r="BG45" s="95">
        <v>11</v>
      </c>
      <c r="BH45" s="305">
        <v>0.15</v>
      </c>
      <c r="BI45" s="99">
        <v>5</v>
      </c>
      <c r="BJ45" s="95">
        <v>3</v>
      </c>
      <c r="BK45" s="305">
        <v>0.04</v>
      </c>
      <c r="BL45" s="96">
        <v>1</v>
      </c>
      <c r="BM45" s="119">
        <v>1</v>
      </c>
      <c r="BN45" s="306">
        <v>0.61</v>
      </c>
    </row>
    <row r="46" spans="1:66" ht="15" customHeight="1" x14ac:dyDescent="0.25">
      <c r="A46" s="163">
        <v>540016</v>
      </c>
      <c r="B46" s="164" t="s">
        <v>382</v>
      </c>
      <c r="C46" s="164" t="s">
        <v>375</v>
      </c>
      <c r="D46" s="164" t="s">
        <v>170</v>
      </c>
      <c r="E46" s="189">
        <v>2</v>
      </c>
      <c r="F46" s="166">
        <v>1719</v>
      </c>
      <c r="G46" s="307" t="s">
        <v>383</v>
      </c>
      <c r="H46" s="168">
        <v>135</v>
      </c>
      <c r="I46" s="168" t="s">
        <v>384</v>
      </c>
      <c r="J46" s="168">
        <v>40</v>
      </c>
      <c r="K46" s="169" t="s">
        <v>385</v>
      </c>
      <c r="L46" s="170">
        <v>1887</v>
      </c>
      <c r="M46" s="193" t="s">
        <v>386</v>
      </c>
      <c r="N46" s="308">
        <v>6580790</v>
      </c>
      <c r="O46" s="309">
        <v>3.1E-2</v>
      </c>
      <c r="P46" s="310">
        <v>1887</v>
      </c>
      <c r="Q46" s="175">
        <v>1452</v>
      </c>
      <c r="R46" s="176">
        <v>439</v>
      </c>
      <c r="S46" s="176">
        <v>10</v>
      </c>
      <c r="T46" s="177">
        <v>2</v>
      </c>
      <c r="U46" s="175" t="s">
        <v>150</v>
      </c>
      <c r="V46" s="176" t="s">
        <v>158</v>
      </c>
      <c r="W46" s="176" t="s">
        <v>387</v>
      </c>
      <c r="X46" s="176">
        <v>451</v>
      </c>
      <c r="Y46" s="178">
        <v>11307.2</v>
      </c>
      <c r="Z46" s="178">
        <v>4752.2</v>
      </c>
      <c r="AA46" s="174">
        <v>1886</v>
      </c>
      <c r="AB46" s="311">
        <v>1382</v>
      </c>
      <c r="AC46" s="186">
        <v>190</v>
      </c>
      <c r="AD46" s="186">
        <v>289</v>
      </c>
      <c r="AE46" s="186">
        <v>42</v>
      </c>
      <c r="AF46" s="312">
        <f t="shared" ref="AF46:AF82" si="1">AE46/AA46</f>
        <v>2.2269353128313893E-2</v>
      </c>
      <c r="AG46" s="182">
        <v>0.17599999999999999</v>
      </c>
      <c r="AH46" s="182">
        <v>0.11700000000000001</v>
      </c>
      <c r="AI46" s="183">
        <v>0.2</v>
      </c>
      <c r="AJ46" s="183">
        <v>0.13</v>
      </c>
      <c r="AK46" s="184">
        <v>521</v>
      </c>
      <c r="AL46" s="10"/>
      <c r="AM46" s="163">
        <v>191</v>
      </c>
      <c r="AN46" s="185">
        <v>4223</v>
      </c>
      <c r="AO46" s="10"/>
      <c r="AP46" s="166">
        <v>1672</v>
      </c>
      <c r="AQ46" s="186">
        <v>199</v>
      </c>
      <c r="AR46" s="186">
        <v>32</v>
      </c>
      <c r="AS46" s="186">
        <v>0</v>
      </c>
      <c r="AT46" s="186" t="s">
        <v>388</v>
      </c>
      <c r="AU46" s="186" t="s">
        <v>253</v>
      </c>
      <c r="AV46" s="187">
        <v>231</v>
      </c>
      <c r="AW46" s="166">
        <v>149</v>
      </c>
      <c r="AX46" s="186">
        <v>76</v>
      </c>
      <c r="AY46" s="186">
        <v>1</v>
      </c>
      <c r="AZ46" s="255">
        <v>44</v>
      </c>
      <c r="BA46" s="188">
        <v>3</v>
      </c>
      <c r="BB46" s="116"/>
      <c r="BC46" s="170">
        <v>44781</v>
      </c>
      <c r="BD46" s="174">
        <v>2.4</v>
      </c>
      <c r="BE46" s="170">
        <v>4279.2</v>
      </c>
      <c r="BF46" s="240">
        <v>0.1</v>
      </c>
      <c r="BG46" s="170">
        <v>1539</v>
      </c>
      <c r="BH46" s="192">
        <v>0.36</v>
      </c>
      <c r="BI46" s="174">
        <v>641</v>
      </c>
      <c r="BJ46" s="170">
        <v>295</v>
      </c>
      <c r="BK46" s="192">
        <v>7.0000000000000007E-2</v>
      </c>
      <c r="BL46" s="193">
        <v>47</v>
      </c>
      <c r="BM46" s="194">
        <v>31</v>
      </c>
      <c r="BN46" s="313">
        <v>0.64</v>
      </c>
    </row>
    <row r="47" spans="1:66" ht="15" customHeight="1" x14ac:dyDescent="0.25">
      <c r="A47" s="121">
        <v>540018</v>
      </c>
      <c r="B47" s="20" t="s">
        <v>389</v>
      </c>
      <c r="C47" s="20" t="s">
        <v>375</v>
      </c>
      <c r="D47" s="20" t="s">
        <v>247</v>
      </c>
      <c r="E47" s="143">
        <v>2</v>
      </c>
      <c r="F47" s="121">
        <v>877</v>
      </c>
      <c r="G47" s="155" t="s">
        <v>390</v>
      </c>
      <c r="H47" s="26">
        <v>26</v>
      </c>
      <c r="I47" s="26" t="s">
        <v>391</v>
      </c>
      <c r="J47" s="26">
        <v>11</v>
      </c>
      <c r="K47" s="124" t="s">
        <v>392</v>
      </c>
      <c r="L47" s="125">
        <v>916</v>
      </c>
      <c r="M47" s="126" t="s">
        <v>393</v>
      </c>
      <c r="N47" s="314">
        <v>8421743</v>
      </c>
      <c r="O47" s="315">
        <v>6.7000000000000004E-2</v>
      </c>
      <c r="P47" s="316">
        <v>916</v>
      </c>
      <c r="Q47" s="130">
        <v>499</v>
      </c>
      <c r="R47" s="131">
        <v>413</v>
      </c>
      <c r="S47" s="131">
        <v>1</v>
      </c>
      <c r="T47" s="132">
        <v>3</v>
      </c>
      <c r="U47" s="130" t="s">
        <v>135</v>
      </c>
      <c r="V47" s="131" t="s">
        <v>132</v>
      </c>
      <c r="W47" s="131" t="s">
        <v>394</v>
      </c>
      <c r="X47" s="131">
        <v>417</v>
      </c>
      <c r="Y47" s="134">
        <v>17918.599999999999</v>
      </c>
      <c r="Z47" s="135">
        <v>4464.8</v>
      </c>
      <c r="AA47" s="129">
        <v>916</v>
      </c>
      <c r="AB47" s="317">
        <v>482</v>
      </c>
      <c r="AC47" s="142">
        <v>318</v>
      </c>
      <c r="AD47" s="142">
        <v>111</v>
      </c>
      <c r="AE47" s="142">
        <v>5</v>
      </c>
      <c r="AF47" s="318">
        <f t="shared" si="1"/>
        <v>5.4585152838427945E-3</v>
      </c>
      <c r="AG47" s="138">
        <v>8.2000000000000003E-2</v>
      </c>
      <c r="AH47" s="138">
        <v>4.2999999999999997E-2</v>
      </c>
      <c r="AI47" s="139">
        <v>0.09</v>
      </c>
      <c r="AJ47" s="139">
        <v>0.05</v>
      </c>
      <c r="AK47" s="140">
        <v>434</v>
      </c>
      <c r="AL47" s="10"/>
      <c r="AM47" s="121">
        <v>95</v>
      </c>
      <c r="AN47" s="141">
        <v>1293</v>
      </c>
      <c r="AO47" s="10"/>
      <c r="AP47" s="121">
        <v>874</v>
      </c>
      <c r="AQ47" s="142">
        <v>33</v>
      </c>
      <c r="AR47" s="142">
        <v>7</v>
      </c>
      <c r="AS47" s="142">
        <v>2</v>
      </c>
      <c r="AT47" s="142" t="s">
        <v>395</v>
      </c>
      <c r="AU47" s="142" t="s">
        <v>334</v>
      </c>
      <c r="AV47" s="143">
        <v>42</v>
      </c>
      <c r="AW47" s="121">
        <v>40</v>
      </c>
      <c r="AX47" s="142">
        <v>0</v>
      </c>
      <c r="AY47" s="142">
        <v>0</v>
      </c>
      <c r="AZ47" s="142">
        <v>0</v>
      </c>
      <c r="BA47" s="142">
        <v>1</v>
      </c>
      <c r="BB47" s="116"/>
      <c r="BC47" s="125">
        <v>44534</v>
      </c>
      <c r="BD47" s="129">
        <v>2.2000000000000002</v>
      </c>
      <c r="BE47" s="125">
        <v>2510.1999999999998</v>
      </c>
      <c r="BF47" s="200">
        <v>0.06</v>
      </c>
      <c r="BG47" s="125">
        <v>1127</v>
      </c>
      <c r="BH47" s="146">
        <v>0.45</v>
      </c>
      <c r="BI47" s="129">
        <v>512</v>
      </c>
      <c r="BJ47" s="125">
        <v>259</v>
      </c>
      <c r="BK47" s="146">
        <v>0.1</v>
      </c>
      <c r="BL47" s="126">
        <v>45</v>
      </c>
      <c r="BM47" s="147">
        <v>30</v>
      </c>
      <c r="BN47" s="319">
        <v>0.65</v>
      </c>
    </row>
    <row r="48" spans="1:66" ht="15" customHeight="1" x14ac:dyDescent="0.25">
      <c r="A48" s="121">
        <v>540019</v>
      </c>
      <c r="B48" s="20" t="s">
        <v>396</v>
      </c>
      <c r="C48" s="20" t="s">
        <v>375</v>
      </c>
      <c r="D48" s="20" t="s">
        <v>107</v>
      </c>
      <c r="E48" s="143">
        <v>2</v>
      </c>
      <c r="F48" s="121">
        <v>316</v>
      </c>
      <c r="G48" s="155" t="s">
        <v>397</v>
      </c>
      <c r="H48" s="26">
        <v>81</v>
      </c>
      <c r="I48" s="26" t="s">
        <v>398</v>
      </c>
      <c r="J48" s="26">
        <v>21</v>
      </c>
      <c r="K48" s="124" t="s">
        <v>399</v>
      </c>
      <c r="L48" s="125">
        <v>419</v>
      </c>
      <c r="M48" s="126" t="s">
        <v>400</v>
      </c>
      <c r="N48" s="320">
        <v>4904660</v>
      </c>
      <c r="O48" s="315">
        <v>8.6999999999999994E-2</v>
      </c>
      <c r="P48" s="316">
        <v>419</v>
      </c>
      <c r="Q48" s="130">
        <v>200</v>
      </c>
      <c r="R48" s="131">
        <v>210</v>
      </c>
      <c r="S48" s="131">
        <v>5</v>
      </c>
      <c r="T48" s="132">
        <v>3</v>
      </c>
      <c r="U48" s="130" t="s">
        <v>401</v>
      </c>
      <c r="V48" s="131" t="s">
        <v>231</v>
      </c>
      <c r="W48" s="131" t="s">
        <v>402</v>
      </c>
      <c r="X48" s="131">
        <v>218</v>
      </c>
      <c r="Y48" s="134">
        <v>18369.5</v>
      </c>
      <c r="Z48" s="135">
        <v>6448.8</v>
      </c>
      <c r="AA48" s="129">
        <v>419</v>
      </c>
      <c r="AB48" s="317">
        <v>180</v>
      </c>
      <c r="AC48" s="142">
        <v>72</v>
      </c>
      <c r="AD48" s="142">
        <v>156</v>
      </c>
      <c r="AE48" s="142">
        <v>10</v>
      </c>
      <c r="AF48" s="318">
        <f t="shared" si="1"/>
        <v>2.386634844868735E-2</v>
      </c>
      <c r="AG48" s="138">
        <v>0.17499999999999999</v>
      </c>
      <c r="AH48" s="138">
        <v>0.14000000000000001</v>
      </c>
      <c r="AI48" s="139">
        <v>0.2</v>
      </c>
      <c r="AJ48" s="139">
        <v>0.16</v>
      </c>
      <c r="AK48" s="140">
        <v>238</v>
      </c>
      <c r="AL48" s="251"/>
      <c r="AM48" s="121">
        <v>95</v>
      </c>
      <c r="AN48" s="141">
        <v>1769</v>
      </c>
      <c r="AO48" s="251"/>
      <c r="AP48" s="121">
        <v>293</v>
      </c>
      <c r="AQ48" s="142">
        <v>116</v>
      </c>
      <c r="AR48" s="142">
        <v>9</v>
      </c>
      <c r="AS48" s="142">
        <v>0</v>
      </c>
      <c r="AT48" s="142" t="s">
        <v>403</v>
      </c>
      <c r="AU48" s="142" t="s">
        <v>404</v>
      </c>
      <c r="AV48" s="143">
        <v>125</v>
      </c>
      <c r="AW48" s="121">
        <v>110</v>
      </c>
      <c r="AX48" s="142">
        <v>15</v>
      </c>
      <c r="AY48" s="142">
        <v>0</v>
      </c>
      <c r="AZ48" s="142">
        <v>5</v>
      </c>
      <c r="BA48" s="142">
        <v>1</v>
      </c>
      <c r="BB48" s="116"/>
      <c r="BC48" s="125">
        <v>2599</v>
      </c>
      <c r="BD48" s="129">
        <v>2.2000000000000002</v>
      </c>
      <c r="BE48" s="125">
        <v>932.8</v>
      </c>
      <c r="BF48" s="144">
        <v>0.36</v>
      </c>
      <c r="BG48" s="125">
        <v>669</v>
      </c>
      <c r="BH48" s="145">
        <v>0.72</v>
      </c>
      <c r="BI48" s="129">
        <v>304</v>
      </c>
      <c r="BJ48" s="125">
        <v>138</v>
      </c>
      <c r="BK48" s="146">
        <v>0.15</v>
      </c>
      <c r="BL48" s="126">
        <v>24</v>
      </c>
      <c r="BM48" s="147">
        <v>16</v>
      </c>
      <c r="BN48" s="319">
        <v>0.51</v>
      </c>
    </row>
    <row r="49" spans="1:66" ht="15" customHeight="1" x14ac:dyDescent="0.25">
      <c r="A49" s="201"/>
      <c r="B49" s="202"/>
      <c r="C49" s="202" t="s">
        <v>375</v>
      </c>
      <c r="D49" s="202" t="s">
        <v>45</v>
      </c>
      <c r="E49" s="252">
        <v>2</v>
      </c>
      <c r="F49" s="204">
        <v>2942</v>
      </c>
      <c r="G49" s="205" t="s">
        <v>405</v>
      </c>
      <c r="H49" s="207">
        <v>254</v>
      </c>
      <c r="I49" s="207" t="s">
        <v>406</v>
      </c>
      <c r="J49" s="207">
        <v>73</v>
      </c>
      <c r="K49" s="208" t="s">
        <v>407</v>
      </c>
      <c r="L49" s="209">
        <v>3266</v>
      </c>
      <c r="M49" s="210" t="s">
        <v>408</v>
      </c>
      <c r="N49" s="321">
        <v>20147393</v>
      </c>
      <c r="O49" s="322">
        <v>0.05</v>
      </c>
      <c r="P49" s="323">
        <v>3266</v>
      </c>
      <c r="Q49" s="214">
        <v>2181</v>
      </c>
      <c r="R49" s="215">
        <v>1074</v>
      </c>
      <c r="S49" s="215">
        <v>16</v>
      </c>
      <c r="T49" s="216">
        <v>9</v>
      </c>
      <c r="U49" s="214" t="s">
        <v>125</v>
      </c>
      <c r="V49" s="215" t="s">
        <v>131</v>
      </c>
      <c r="W49" s="215" t="s">
        <v>409</v>
      </c>
      <c r="X49" s="215">
        <v>1099</v>
      </c>
      <c r="Y49" s="218">
        <v>15114.3</v>
      </c>
      <c r="Z49" s="218">
        <v>4885.6000000000004</v>
      </c>
      <c r="AA49" s="213">
        <v>3265</v>
      </c>
      <c r="AB49" s="324">
        <v>2074</v>
      </c>
      <c r="AC49" s="227">
        <v>583</v>
      </c>
      <c r="AD49" s="227">
        <v>566</v>
      </c>
      <c r="AE49" s="227">
        <v>57</v>
      </c>
      <c r="AF49" s="325">
        <f t="shared" si="1"/>
        <v>1.7457886676875957E-2</v>
      </c>
      <c r="AG49" s="221">
        <v>0.14199999999999999</v>
      </c>
      <c r="AH49" s="221">
        <v>8.7999999999999995E-2</v>
      </c>
      <c r="AI49" s="222">
        <v>0.16</v>
      </c>
      <c r="AJ49" s="222">
        <v>0.11</v>
      </c>
      <c r="AK49" s="245">
        <v>1206</v>
      </c>
      <c r="AL49" s="251"/>
      <c r="AM49" s="224">
        <v>386</v>
      </c>
      <c r="AN49" s="225">
        <v>7440</v>
      </c>
      <c r="AO49" s="251"/>
      <c r="AP49" s="226">
        <v>2874</v>
      </c>
      <c r="AQ49" s="227">
        <v>356</v>
      </c>
      <c r="AR49" s="227">
        <v>48</v>
      </c>
      <c r="AS49" s="227">
        <v>2</v>
      </c>
      <c r="AT49" s="227" t="s">
        <v>410</v>
      </c>
      <c r="AU49" s="227" t="s">
        <v>404</v>
      </c>
      <c r="AV49" s="228">
        <v>406</v>
      </c>
      <c r="AW49" s="226">
        <v>306</v>
      </c>
      <c r="AX49" s="227">
        <v>91</v>
      </c>
      <c r="AY49" s="227">
        <v>1</v>
      </c>
      <c r="AZ49" s="256">
        <v>49</v>
      </c>
      <c r="BA49" s="229">
        <v>5</v>
      </c>
      <c r="BB49" s="116"/>
      <c r="BC49" s="209">
        <v>96100</v>
      </c>
      <c r="BD49" s="213">
        <v>2.3879999999999999</v>
      </c>
      <c r="BE49" s="231">
        <v>7795.7</v>
      </c>
      <c r="BF49" s="247">
        <v>0.08</v>
      </c>
      <c r="BG49" s="209">
        <v>3346</v>
      </c>
      <c r="BH49" s="235">
        <v>0.43</v>
      </c>
      <c r="BI49" s="213">
        <v>1462</v>
      </c>
      <c r="BJ49" s="209">
        <v>695</v>
      </c>
      <c r="BK49" s="235">
        <v>0.09</v>
      </c>
      <c r="BL49" s="210">
        <v>117</v>
      </c>
      <c r="BM49" s="236">
        <v>78</v>
      </c>
      <c r="BN49" s="326">
        <v>0.63</v>
      </c>
    </row>
    <row r="50" spans="1:66" ht="15" customHeight="1" x14ac:dyDescent="0.25">
      <c r="A50" s="121">
        <v>540089</v>
      </c>
      <c r="B50" s="20" t="s">
        <v>411</v>
      </c>
      <c r="C50" s="20" t="s">
        <v>412</v>
      </c>
      <c r="D50" s="20" t="s">
        <v>107</v>
      </c>
      <c r="E50" s="143">
        <v>2</v>
      </c>
      <c r="F50" s="121">
        <v>109</v>
      </c>
      <c r="G50" s="155" t="s">
        <v>413</v>
      </c>
      <c r="H50" s="26">
        <v>3</v>
      </c>
      <c r="I50" s="26" t="s">
        <v>414</v>
      </c>
      <c r="J50" s="26">
        <v>4</v>
      </c>
      <c r="K50" s="124" t="s">
        <v>415</v>
      </c>
      <c r="L50" s="125">
        <v>117</v>
      </c>
      <c r="M50" s="126" t="s">
        <v>416</v>
      </c>
      <c r="N50" s="320">
        <v>619810</v>
      </c>
      <c r="O50" s="145">
        <v>0.16400000000000001</v>
      </c>
      <c r="P50" s="316">
        <v>117</v>
      </c>
      <c r="Q50" s="130">
        <v>27</v>
      </c>
      <c r="R50" s="131">
        <v>88</v>
      </c>
      <c r="S50" s="131">
        <v>0</v>
      </c>
      <c r="T50" s="132">
        <v>0</v>
      </c>
      <c r="U50" s="130" t="s">
        <v>158</v>
      </c>
      <c r="V50" s="131" t="s">
        <v>132</v>
      </c>
      <c r="W50" s="131" t="s">
        <v>417</v>
      </c>
      <c r="X50" s="131">
        <v>88</v>
      </c>
      <c r="Y50" s="135">
        <v>6524.3</v>
      </c>
      <c r="Z50" s="135">
        <v>4682.7</v>
      </c>
      <c r="AA50" s="129">
        <v>117</v>
      </c>
      <c r="AB50" s="317">
        <v>20</v>
      </c>
      <c r="AC50" s="142">
        <v>12</v>
      </c>
      <c r="AD50" s="142">
        <v>79</v>
      </c>
      <c r="AE50" s="142">
        <v>4</v>
      </c>
      <c r="AF50" s="318">
        <f t="shared" si="1"/>
        <v>3.4188034188034191E-2</v>
      </c>
      <c r="AG50" s="138">
        <v>0.249</v>
      </c>
      <c r="AH50" s="138">
        <v>0.23899999999999999</v>
      </c>
      <c r="AI50" s="139">
        <v>0.25</v>
      </c>
      <c r="AJ50" s="139">
        <v>0.24</v>
      </c>
      <c r="AK50" s="140">
        <v>95</v>
      </c>
      <c r="AL50" s="251"/>
      <c r="AM50" s="121">
        <v>17</v>
      </c>
      <c r="AN50" s="141">
        <v>529</v>
      </c>
      <c r="AO50" s="251"/>
      <c r="AP50" s="121">
        <v>48</v>
      </c>
      <c r="AQ50" s="142">
        <v>66</v>
      </c>
      <c r="AR50" s="142">
        <v>1</v>
      </c>
      <c r="AS50" s="142">
        <v>0</v>
      </c>
      <c r="AT50" s="142" t="s">
        <v>418</v>
      </c>
      <c r="AU50" s="142" t="s">
        <v>401</v>
      </c>
      <c r="AV50" s="143">
        <v>67</v>
      </c>
      <c r="AW50" s="121">
        <v>59</v>
      </c>
      <c r="AX50" s="142">
        <v>8</v>
      </c>
      <c r="AY50" s="142">
        <v>0</v>
      </c>
      <c r="AZ50" s="142">
        <v>2</v>
      </c>
      <c r="BA50" s="142">
        <v>1</v>
      </c>
      <c r="BB50" s="116"/>
      <c r="BC50" s="125">
        <v>1619</v>
      </c>
      <c r="BD50" s="129">
        <v>2.7</v>
      </c>
      <c r="BE50" s="125">
        <v>321.3</v>
      </c>
      <c r="BF50" s="200">
        <v>0.2</v>
      </c>
      <c r="BG50" s="125">
        <v>273</v>
      </c>
      <c r="BH50" s="145">
        <v>0.85</v>
      </c>
      <c r="BI50" s="129">
        <v>101</v>
      </c>
      <c r="BJ50" s="125">
        <v>61</v>
      </c>
      <c r="BK50" s="146">
        <v>0.19</v>
      </c>
      <c r="BL50" s="126">
        <v>9</v>
      </c>
      <c r="BM50" s="147">
        <v>6</v>
      </c>
      <c r="BN50" s="319">
        <v>0.69</v>
      </c>
    </row>
    <row r="51" spans="1:66" ht="15" customHeight="1" x14ac:dyDescent="0.25">
      <c r="A51" s="163">
        <v>540088</v>
      </c>
      <c r="B51" s="164" t="s">
        <v>419</v>
      </c>
      <c r="C51" s="164" t="s">
        <v>412</v>
      </c>
      <c r="D51" s="164" t="s">
        <v>170</v>
      </c>
      <c r="E51" s="189">
        <v>2</v>
      </c>
      <c r="F51" s="166">
        <v>2387</v>
      </c>
      <c r="G51" s="167" t="s">
        <v>420</v>
      </c>
      <c r="H51" s="168">
        <v>79</v>
      </c>
      <c r="I51" s="168" t="s">
        <v>421</v>
      </c>
      <c r="J51" s="168">
        <v>78</v>
      </c>
      <c r="K51" s="169" t="s">
        <v>422</v>
      </c>
      <c r="L51" s="170">
        <v>2563</v>
      </c>
      <c r="M51" s="193" t="s">
        <v>423</v>
      </c>
      <c r="N51" s="308">
        <v>5484191</v>
      </c>
      <c r="O51" s="309">
        <v>4.4999999999999998E-2</v>
      </c>
      <c r="P51" s="310">
        <v>2563</v>
      </c>
      <c r="Q51" s="175">
        <v>2100</v>
      </c>
      <c r="R51" s="176">
        <v>437</v>
      </c>
      <c r="S51" s="176">
        <v>4</v>
      </c>
      <c r="T51" s="177">
        <v>4</v>
      </c>
      <c r="U51" s="175" t="s">
        <v>288</v>
      </c>
      <c r="V51" s="176" t="s">
        <v>167</v>
      </c>
      <c r="W51" s="176" t="s">
        <v>424</v>
      </c>
      <c r="X51" s="176">
        <v>445</v>
      </c>
      <c r="Y51" s="178">
        <v>10753.3</v>
      </c>
      <c r="Z51" s="178">
        <v>6604.6</v>
      </c>
      <c r="AA51" s="174">
        <v>2564</v>
      </c>
      <c r="AB51" s="311">
        <v>2057</v>
      </c>
      <c r="AC51" s="186">
        <v>93</v>
      </c>
      <c r="AD51" s="186">
        <v>260</v>
      </c>
      <c r="AE51" s="180">
        <v>135</v>
      </c>
      <c r="AF51" s="312">
        <f t="shared" si="1"/>
        <v>5.2652106084243366E-2</v>
      </c>
      <c r="AG51" s="259">
        <v>0.314</v>
      </c>
      <c r="AH51" s="182">
        <v>0.218</v>
      </c>
      <c r="AI51" s="183">
        <v>0.33</v>
      </c>
      <c r="AJ51" s="183">
        <v>0.23</v>
      </c>
      <c r="AK51" s="184">
        <v>488</v>
      </c>
      <c r="AL51" s="251"/>
      <c r="AM51" s="163">
        <v>220</v>
      </c>
      <c r="AN51" s="185">
        <v>5440</v>
      </c>
      <c r="AO51" s="251"/>
      <c r="AP51" s="166">
        <v>2227</v>
      </c>
      <c r="AQ51" s="186">
        <v>233</v>
      </c>
      <c r="AR51" s="186">
        <v>70</v>
      </c>
      <c r="AS51" s="186">
        <v>15</v>
      </c>
      <c r="AT51" s="186" t="s">
        <v>261</v>
      </c>
      <c r="AU51" s="186" t="s">
        <v>425</v>
      </c>
      <c r="AV51" s="187">
        <v>318</v>
      </c>
      <c r="AW51" s="166">
        <v>179</v>
      </c>
      <c r="AX51" s="186">
        <v>113</v>
      </c>
      <c r="AY51" s="186">
        <v>24</v>
      </c>
      <c r="AZ51" s="255">
        <v>84</v>
      </c>
      <c r="BA51" s="188">
        <v>30</v>
      </c>
      <c r="BB51" s="116"/>
      <c r="BC51" s="170">
        <v>18917</v>
      </c>
      <c r="BD51" s="174">
        <v>2.6</v>
      </c>
      <c r="BE51" s="170">
        <v>6167.2</v>
      </c>
      <c r="BF51" s="190">
        <v>0.33</v>
      </c>
      <c r="BG51" s="170">
        <v>1506</v>
      </c>
      <c r="BH51" s="192">
        <v>0.24</v>
      </c>
      <c r="BI51" s="174">
        <v>579</v>
      </c>
      <c r="BJ51" s="170">
        <v>314</v>
      </c>
      <c r="BK51" s="192">
        <v>0.05</v>
      </c>
      <c r="BL51" s="193">
        <v>46</v>
      </c>
      <c r="BM51" s="194">
        <v>31</v>
      </c>
      <c r="BN51" s="313">
        <v>0.85</v>
      </c>
    </row>
    <row r="52" spans="1:66" ht="15" customHeight="1" x14ac:dyDescent="0.25">
      <c r="A52" s="121">
        <v>540090</v>
      </c>
      <c r="B52" s="20" t="s">
        <v>426</v>
      </c>
      <c r="C52" s="20" t="s">
        <v>412</v>
      </c>
      <c r="D52" s="20" t="s">
        <v>107</v>
      </c>
      <c r="E52" s="143">
        <v>2</v>
      </c>
      <c r="F52" s="121">
        <v>39</v>
      </c>
      <c r="G52" s="155" t="s">
        <v>427</v>
      </c>
      <c r="H52" s="26">
        <v>4</v>
      </c>
      <c r="I52" s="26" t="s">
        <v>428</v>
      </c>
      <c r="J52" s="26">
        <v>0</v>
      </c>
      <c r="K52" s="124" t="s">
        <v>209</v>
      </c>
      <c r="L52" s="125">
        <v>43</v>
      </c>
      <c r="M52" s="126" t="s">
        <v>429</v>
      </c>
      <c r="N52" s="320">
        <v>10691</v>
      </c>
      <c r="O52" s="315">
        <v>0.01</v>
      </c>
      <c r="P52" s="316">
        <v>43</v>
      </c>
      <c r="Q52" s="130">
        <v>41</v>
      </c>
      <c r="R52" s="131">
        <v>2</v>
      </c>
      <c r="S52" s="131">
        <v>0</v>
      </c>
      <c r="T52" s="132">
        <v>0</v>
      </c>
      <c r="U52" s="130" t="s">
        <v>132</v>
      </c>
      <c r="V52" s="131" t="s">
        <v>132</v>
      </c>
      <c r="W52" s="131" t="s">
        <v>116</v>
      </c>
      <c r="X52" s="131">
        <v>2</v>
      </c>
      <c r="Y52" s="135">
        <v>5346</v>
      </c>
      <c r="Z52" s="135">
        <v>5346</v>
      </c>
      <c r="AA52" s="129">
        <v>43</v>
      </c>
      <c r="AB52" s="317">
        <v>41</v>
      </c>
      <c r="AC52" s="142">
        <v>0</v>
      </c>
      <c r="AD52" s="142">
        <v>2</v>
      </c>
      <c r="AE52" s="142">
        <v>0</v>
      </c>
      <c r="AF52" s="318">
        <f t="shared" si="1"/>
        <v>0</v>
      </c>
      <c r="AG52" s="138">
        <v>0.25800000000000001</v>
      </c>
      <c r="AH52" s="138">
        <v>0.25800000000000001</v>
      </c>
      <c r="AI52" s="139">
        <v>0.26</v>
      </c>
      <c r="AJ52" s="139">
        <v>0.26</v>
      </c>
      <c r="AK52" s="140">
        <v>2</v>
      </c>
      <c r="AL52" s="251"/>
      <c r="AM52" s="121">
        <v>0</v>
      </c>
      <c r="AN52" s="141">
        <v>13</v>
      </c>
      <c r="AO52" s="251"/>
      <c r="AP52" s="121">
        <v>43</v>
      </c>
      <c r="AQ52" s="142">
        <v>0</v>
      </c>
      <c r="AR52" s="142">
        <v>0</v>
      </c>
      <c r="AS52" s="142">
        <v>0</v>
      </c>
      <c r="AT52" s="142" t="s">
        <v>211</v>
      </c>
      <c r="AU52" s="142" t="s">
        <v>211</v>
      </c>
      <c r="AV52" s="143">
        <v>0</v>
      </c>
      <c r="AW52" s="121">
        <v>0</v>
      </c>
      <c r="AX52" s="142">
        <v>0</v>
      </c>
      <c r="AY52" s="142">
        <v>0</v>
      </c>
      <c r="AZ52" s="142">
        <v>0</v>
      </c>
      <c r="BA52" s="142">
        <v>0</v>
      </c>
      <c r="BB52" s="116"/>
      <c r="BC52" s="125">
        <v>705</v>
      </c>
      <c r="BD52" s="129">
        <v>2.6</v>
      </c>
      <c r="BE52" s="125">
        <v>101.4</v>
      </c>
      <c r="BF52" s="200">
        <v>0.14000000000000001</v>
      </c>
      <c r="BG52" s="125">
        <v>6</v>
      </c>
      <c r="BH52" s="146">
        <v>0.06</v>
      </c>
      <c r="BI52" s="129">
        <v>2</v>
      </c>
      <c r="BJ52" s="125">
        <v>2</v>
      </c>
      <c r="BK52" s="146">
        <v>0.02</v>
      </c>
      <c r="BL52" s="126">
        <v>1</v>
      </c>
      <c r="BM52" s="147">
        <v>1</v>
      </c>
      <c r="BN52" s="319">
        <v>0.51</v>
      </c>
    </row>
    <row r="53" spans="1:66" ht="15" customHeight="1" x14ac:dyDescent="0.25">
      <c r="A53" s="201"/>
      <c r="B53" s="202"/>
      <c r="C53" s="202" t="s">
        <v>412</v>
      </c>
      <c r="D53" s="202" t="s">
        <v>45</v>
      </c>
      <c r="E53" s="252">
        <v>2</v>
      </c>
      <c r="F53" s="226">
        <v>2535</v>
      </c>
      <c r="G53" s="205" t="s">
        <v>430</v>
      </c>
      <c r="H53" s="207">
        <v>86</v>
      </c>
      <c r="I53" s="207" t="s">
        <v>431</v>
      </c>
      <c r="J53" s="207">
        <v>82</v>
      </c>
      <c r="K53" s="208" t="s">
        <v>432</v>
      </c>
      <c r="L53" s="209">
        <v>2723</v>
      </c>
      <c r="M53" s="210" t="s">
        <v>433</v>
      </c>
      <c r="N53" s="321">
        <v>6114692</v>
      </c>
      <c r="O53" s="322">
        <v>4.9000000000000002E-2</v>
      </c>
      <c r="P53" s="323">
        <v>2723</v>
      </c>
      <c r="Q53" s="214">
        <v>2168</v>
      </c>
      <c r="R53" s="215">
        <v>527</v>
      </c>
      <c r="S53" s="215">
        <v>4</v>
      </c>
      <c r="T53" s="216">
        <v>4</v>
      </c>
      <c r="U53" s="214" t="s">
        <v>116</v>
      </c>
      <c r="V53" s="215" t="s">
        <v>167</v>
      </c>
      <c r="W53" s="215" t="s">
        <v>434</v>
      </c>
      <c r="X53" s="215">
        <v>535</v>
      </c>
      <c r="Y53" s="218">
        <v>10073.6</v>
      </c>
      <c r="Z53" s="218">
        <v>6253</v>
      </c>
      <c r="AA53" s="213">
        <v>2724</v>
      </c>
      <c r="AB53" s="324">
        <v>2118</v>
      </c>
      <c r="AC53" s="227">
        <v>105</v>
      </c>
      <c r="AD53" s="227">
        <v>341</v>
      </c>
      <c r="AE53" s="217">
        <v>139</v>
      </c>
      <c r="AF53" s="325">
        <f t="shared" si="1"/>
        <v>5.1027900146842879E-2</v>
      </c>
      <c r="AG53" s="221">
        <v>0.30399999999999999</v>
      </c>
      <c r="AH53" s="221">
        <v>0.22900000000000001</v>
      </c>
      <c r="AI53" s="222">
        <v>0.32</v>
      </c>
      <c r="AJ53" s="222">
        <v>0.23</v>
      </c>
      <c r="AK53" s="245">
        <v>585</v>
      </c>
      <c r="AL53" s="251"/>
      <c r="AM53" s="246">
        <v>237</v>
      </c>
      <c r="AN53" s="225">
        <v>5982</v>
      </c>
      <c r="AO53" s="251"/>
      <c r="AP53" s="226">
        <v>2318</v>
      </c>
      <c r="AQ53" s="227">
        <v>299</v>
      </c>
      <c r="AR53" s="227">
        <v>71</v>
      </c>
      <c r="AS53" s="227">
        <v>15</v>
      </c>
      <c r="AT53" s="227" t="s">
        <v>183</v>
      </c>
      <c r="AU53" s="227" t="s">
        <v>425</v>
      </c>
      <c r="AV53" s="228">
        <v>385</v>
      </c>
      <c r="AW53" s="226">
        <v>238</v>
      </c>
      <c r="AX53" s="227">
        <v>121</v>
      </c>
      <c r="AY53" s="227">
        <v>24</v>
      </c>
      <c r="AZ53" s="256">
        <v>86</v>
      </c>
      <c r="BA53" s="229">
        <v>31</v>
      </c>
      <c r="BB53" s="251"/>
      <c r="BC53" s="209">
        <v>21241</v>
      </c>
      <c r="BD53" s="213">
        <v>2.64</v>
      </c>
      <c r="BE53" s="209">
        <v>6589.9</v>
      </c>
      <c r="BF53" s="232">
        <v>0.31</v>
      </c>
      <c r="BG53" s="209">
        <v>1785</v>
      </c>
      <c r="BH53" s="235">
        <v>0.27</v>
      </c>
      <c r="BI53" s="213">
        <v>682</v>
      </c>
      <c r="BJ53" s="209">
        <v>377</v>
      </c>
      <c r="BK53" s="235">
        <v>0.06</v>
      </c>
      <c r="BL53" s="210">
        <v>56</v>
      </c>
      <c r="BM53" s="236">
        <v>38</v>
      </c>
      <c r="BN53" s="326">
        <v>0.84</v>
      </c>
    </row>
    <row r="54" spans="1:66" ht="15" customHeight="1" x14ac:dyDescent="0.25">
      <c r="A54" s="121">
        <v>540092</v>
      </c>
      <c r="B54" s="20" t="s">
        <v>435</v>
      </c>
      <c r="C54" s="20" t="s">
        <v>436</v>
      </c>
      <c r="D54" s="20" t="s">
        <v>107</v>
      </c>
      <c r="E54" s="143">
        <v>2</v>
      </c>
      <c r="F54" s="121">
        <v>42</v>
      </c>
      <c r="G54" s="155" t="s">
        <v>437</v>
      </c>
      <c r="H54" s="26">
        <v>20</v>
      </c>
      <c r="I54" s="26" t="s">
        <v>438</v>
      </c>
      <c r="J54" s="26">
        <v>3</v>
      </c>
      <c r="K54" s="124" t="s">
        <v>439</v>
      </c>
      <c r="L54" s="125">
        <v>68</v>
      </c>
      <c r="M54" s="126" t="s">
        <v>440</v>
      </c>
      <c r="N54" s="320">
        <v>543892</v>
      </c>
      <c r="O54" s="315">
        <v>0.01</v>
      </c>
      <c r="P54" s="316">
        <v>68</v>
      </c>
      <c r="Q54" s="130">
        <v>50</v>
      </c>
      <c r="R54" s="131">
        <v>15</v>
      </c>
      <c r="S54" s="131">
        <v>1</v>
      </c>
      <c r="T54" s="132">
        <v>2</v>
      </c>
      <c r="U54" s="130" t="s">
        <v>441</v>
      </c>
      <c r="V54" s="131" t="s">
        <v>288</v>
      </c>
      <c r="W54" s="131" t="s">
        <v>442</v>
      </c>
      <c r="X54" s="131">
        <v>18</v>
      </c>
      <c r="Y54" s="134">
        <v>20918.900000000001</v>
      </c>
      <c r="Z54" s="135">
        <v>6822.1</v>
      </c>
      <c r="AA54" s="129">
        <v>68</v>
      </c>
      <c r="AB54" s="317">
        <v>51</v>
      </c>
      <c r="AC54" s="142">
        <v>2</v>
      </c>
      <c r="AD54" s="142">
        <v>13</v>
      </c>
      <c r="AE54" s="142">
        <v>2</v>
      </c>
      <c r="AF54" s="318">
        <f t="shared" si="1"/>
        <v>2.9411764705882353E-2</v>
      </c>
      <c r="AG54" s="138">
        <v>0.17199999999999999</v>
      </c>
      <c r="AH54" s="138">
        <v>0.14599999999999999</v>
      </c>
      <c r="AI54" s="139">
        <v>0.26</v>
      </c>
      <c r="AJ54" s="139">
        <v>0.18</v>
      </c>
      <c r="AK54" s="140">
        <v>17</v>
      </c>
      <c r="AL54" s="251"/>
      <c r="AM54" s="121">
        <v>10</v>
      </c>
      <c r="AN54" s="141">
        <v>145</v>
      </c>
      <c r="AO54" s="251"/>
      <c r="AP54" s="121">
        <v>61</v>
      </c>
      <c r="AQ54" s="142">
        <v>6</v>
      </c>
      <c r="AR54" s="142">
        <v>1</v>
      </c>
      <c r="AS54" s="142">
        <v>0</v>
      </c>
      <c r="AT54" s="142" t="s">
        <v>443</v>
      </c>
      <c r="AU54" s="142" t="s">
        <v>444</v>
      </c>
      <c r="AV54" s="143">
        <v>7</v>
      </c>
      <c r="AW54" s="121">
        <v>2</v>
      </c>
      <c r="AX54" s="142">
        <v>3</v>
      </c>
      <c r="AY54" s="142">
        <v>2</v>
      </c>
      <c r="AZ54" s="142">
        <v>2</v>
      </c>
      <c r="BA54" s="142">
        <v>0</v>
      </c>
      <c r="BB54" s="251"/>
      <c r="BC54" s="125">
        <v>1283</v>
      </c>
      <c r="BD54" s="129">
        <v>2.2000000000000002</v>
      </c>
      <c r="BE54" s="125">
        <v>314.60000000000002</v>
      </c>
      <c r="BF54" s="200">
        <v>0.25</v>
      </c>
      <c r="BG54" s="125">
        <v>75</v>
      </c>
      <c r="BH54" s="146">
        <v>0.24</v>
      </c>
      <c r="BI54" s="129">
        <v>34</v>
      </c>
      <c r="BJ54" s="125">
        <v>17</v>
      </c>
      <c r="BK54" s="146">
        <v>0.05</v>
      </c>
      <c r="BL54" s="126">
        <v>3</v>
      </c>
      <c r="BM54" s="147">
        <v>2</v>
      </c>
      <c r="BN54" s="319">
        <v>0.69</v>
      </c>
    </row>
    <row r="55" spans="1:66" ht="15" customHeight="1" x14ac:dyDescent="0.25">
      <c r="A55" s="121">
        <v>545535</v>
      </c>
      <c r="B55" s="20" t="s">
        <v>445</v>
      </c>
      <c r="C55" s="20" t="s">
        <v>436</v>
      </c>
      <c r="D55" s="20" t="s">
        <v>107</v>
      </c>
      <c r="E55" s="143">
        <v>2</v>
      </c>
      <c r="F55" s="121">
        <v>1</v>
      </c>
      <c r="G55" s="155" t="s">
        <v>446</v>
      </c>
      <c r="H55" s="26">
        <v>3</v>
      </c>
      <c r="I55" s="26" t="s">
        <v>447</v>
      </c>
      <c r="J55" s="26">
        <v>0</v>
      </c>
      <c r="K55" s="124" t="s">
        <v>209</v>
      </c>
      <c r="L55" s="125">
        <v>4</v>
      </c>
      <c r="M55" s="126" t="s">
        <v>448</v>
      </c>
      <c r="N55" s="320">
        <v>29904</v>
      </c>
      <c r="O55" s="315">
        <v>1.7000000000000001E-2</v>
      </c>
      <c r="P55" s="316">
        <v>4</v>
      </c>
      <c r="Q55" s="130">
        <v>2</v>
      </c>
      <c r="R55" s="131">
        <v>2</v>
      </c>
      <c r="S55" s="131">
        <v>0</v>
      </c>
      <c r="T55" s="132">
        <v>0</v>
      </c>
      <c r="U55" s="130" t="s">
        <v>115</v>
      </c>
      <c r="V55" s="131" t="s">
        <v>115</v>
      </c>
      <c r="W55" s="131" t="s">
        <v>441</v>
      </c>
      <c r="X55" s="131">
        <v>2</v>
      </c>
      <c r="Y55" s="135">
        <v>14952.5</v>
      </c>
      <c r="Z55" s="134">
        <v>14952.5</v>
      </c>
      <c r="AA55" s="129">
        <v>4</v>
      </c>
      <c r="AB55" s="317">
        <v>2</v>
      </c>
      <c r="AC55" s="142">
        <v>1</v>
      </c>
      <c r="AD55" s="142">
        <v>1</v>
      </c>
      <c r="AE55" s="142">
        <v>0</v>
      </c>
      <c r="AF55" s="318">
        <f t="shared" si="1"/>
        <v>0</v>
      </c>
      <c r="AG55" s="138">
        <v>0.13300000000000001</v>
      </c>
      <c r="AH55" s="138">
        <v>0.13300000000000001</v>
      </c>
      <c r="AI55" s="139">
        <v>0.13</v>
      </c>
      <c r="AJ55" s="139">
        <v>0.13</v>
      </c>
      <c r="AK55" s="140">
        <v>2</v>
      </c>
      <c r="AL55" s="251"/>
      <c r="AM55" s="121">
        <v>1</v>
      </c>
      <c r="AN55" s="141">
        <v>190</v>
      </c>
      <c r="AO55" s="251"/>
      <c r="AP55" s="121">
        <v>2</v>
      </c>
      <c r="AQ55" s="142">
        <v>2</v>
      </c>
      <c r="AR55" s="142">
        <v>0</v>
      </c>
      <c r="AS55" s="142">
        <v>0</v>
      </c>
      <c r="AT55" s="142" t="s">
        <v>449</v>
      </c>
      <c r="AU55" s="142" t="s">
        <v>449</v>
      </c>
      <c r="AV55" s="143">
        <v>2</v>
      </c>
      <c r="AW55" s="121">
        <v>1</v>
      </c>
      <c r="AX55" s="142">
        <v>1</v>
      </c>
      <c r="AY55" s="142">
        <v>0</v>
      </c>
      <c r="AZ55" s="142">
        <v>1</v>
      </c>
      <c r="BA55" s="142">
        <v>0</v>
      </c>
      <c r="BB55" s="251"/>
      <c r="BC55" s="125">
        <v>1662</v>
      </c>
      <c r="BD55" s="129">
        <v>2.2999999999999998</v>
      </c>
      <c r="BE55" s="125">
        <v>2.2999999999999998</v>
      </c>
      <c r="BF55" s="200">
        <v>0</v>
      </c>
      <c r="BG55" s="125">
        <v>0</v>
      </c>
      <c r="BH55" s="146">
        <v>0</v>
      </c>
      <c r="BI55" s="129">
        <v>0</v>
      </c>
      <c r="BJ55" s="125">
        <v>0</v>
      </c>
      <c r="BK55" s="146">
        <v>0</v>
      </c>
      <c r="BL55" s="126">
        <v>0</v>
      </c>
      <c r="BM55" s="147">
        <v>0</v>
      </c>
      <c r="BN55" s="319">
        <v>1</v>
      </c>
    </row>
    <row r="56" spans="1:66" ht="15" customHeight="1" x14ac:dyDescent="0.25">
      <c r="A56" s="163">
        <v>545536</v>
      </c>
      <c r="B56" s="164" t="s">
        <v>450</v>
      </c>
      <c r="C56" s="164" t="s">
        <v>436</v>
      </c>
      <c r="D56" s="164" t="s">
        <v>170</v>
      </c>
      <c r="E56" s="189">
        <v>2</v>
      </c>
      <c r="F56" s="327">
        <v>4714</v>
      </c>
      <c r="G56" s="167" t="s">
        <v>451</v>
      </c>
      <c r="H56" s="328">
        <v>361</v>
      </c>
      <c r="I56" s="168" t="s">
        <v>452</v>
      </c>
      <c r="J56" s="328">
        <v>125</v>
      </c>
      <c r="K56" s="169" t="s">
        <v>453</v>
      </c>
      <c r="L56" s="170">
        <v>5247</v>
      </c>
      <c r="M56" s="193" t="s">
        <v>454</v>
      </c>
      <c r="N56" s="308">
        <v>20342689</v>
      </c>
      <c r="O56" s="309">
        <v>7.5999999999999998E-2</v>
      </c>
      <c r="P56" s="310">
        <v>5247</v>
      </c>
      <c r="Q56" s="175">
        <v>3267</v>
      </c>
      <c r="R56" s="176">
        <v>1923</v>
      </c>
      <c r="S56" s="176">
        <v>14</v>
      </c>
      <c r="T56" s="177">
        <v>8</v>
      </c>
      <c r="U56" s="175" t="s">
        <v>289</v>
      </c>
      <c r="V56" s="176" t="s">
        <v>131</v>
      </c>
      <c r="W56" s="176" t="s">
        <v>455</v>
      </c>
      <c r="X56" s="180">
        <v>1945</v>
      </c>
      <c r="Y56" s="178">
        <v>8303.1</v>
      </c>
      <c r="Z56" s="178">
        <v>4495.7</v>
      </c>
      <c r="AA56" s="174">
        <v>5247</v>
      </c>
      <c r="AB56" s="311">
        <v>2914</v>
      </c>
      <c r="AC56" s="186">
        <v>714</v>
      </c>
      <c r="AD56" s="186">
        <v>1287</v>
      </c>
      <c r="AE56" s="180">
        <v>297</v>
      </c>
      <c r="AF56" s="312">
        <f t="shared" si="1"/>
        <v>5.6603773584905662E-2</v>
      </c>
      <c r="AG56" s="182">
        <v>0.222</v>
      </c>
      <c r="AH56" s="182">
        <v>0.158</v>
      </c>
      <c r="AI56" s="183">
        <v>0.24</v>
      </c>
      <c r="AJ56" s="183">
        <v>0.17</v>
      </c>
      <c r="AK56" s="329">
        <v>2298</v>
      </c>
      <c r="AL56" s="251"/>
      <c r="AM56" s="254">
        <v>736</v>
      </c>
      <c r="AN56" s="185">
        <v>18544</v>
      </c>
      <c r="AO56" s="251"/>
      <c r="AP56" s="166">
        <v>3966</v>
      </c>
      <c r="AQ56" s="186">
        <v>958</v>
      </c>
      <c r="AR56" s="186">
        <v>261</v>
      </c>
      <c r="AS56" s="180">
        <v>27</v>
      </c>
      <c r="AT56" s="186" t="s">
        <v>217</v>
      </c>
      <c r="AU56" s="186" t="s">
        <v>418</v>
      </c>
      <c r="AV56" s="187">
        <v>1246</v>
      </c>
      <c r="AW56" s="166">
        <v>789</v>
      </c>
      <c r="AX56" s="186">
        <v>355</v>
      </c>
      <c r="AY56" s="186">
        <v>71</v>
      </c>
      <c r="AZ56" s="255">
        <v>194</v>
      </c>
      <c r="BA56" s="188">
        <v>62</v>
      </c>
      <c r="BB56" s="251"/>
      <c r="BC56" s="170">
        <v>29633</v>
      </c>
      <c r="BD56" s="174">
        <v>2.4</v>
      </c>
      <c r="BE56" s="330">
        <v>11056.8</v>
      </c>
      <c r="BF56" s="190">
        <v>0.37</v>
      </c>
      <c r="BG56" s="330">
        <v>6245</v>
      </c>
      <c r="BH56" s="191">
        <v>0.56999999999999995</v>
      </c>
      <c r="BI56" s="331">
        <v>2602</v>
      </c>
      <c r="BJ56" s="330">
        <v>1328</v>
      </c>
      <c r="BK56" s="192">
        <v>0.12</v>
      </c>
      <c r="BL56" s="193">
        <v>211</v>
      </c>
      <c r="BM56" s="194">
        <v>139</v>
      </c>
      <c r="BN56" s="313">
        <v>0.74</v>
      </c>
    </row>
    <row r="57" spans="1:66" x14ac:dyDescent="0.25">
      <c r="A57" s="121">
        <v>545537</v>
      </c>
      <c r="B57" s="20" t="s">
        <v>456</v>
      </c>
      <c r="C57" s="20" t="s">
        <v>436</v>
      </c>
      <c r="D57" s="20" t="s">
        <v>107</v>
      </c>
      <c r="E57" s="143">
        <v>2</v>
      </c>
      <c r="F57" s="121">
        <v>107</v>
      </c>
      <c r="G57" s="155" t="s">
        <v>457</v>
      </c>
      <c r="H57" s="26">
        <v>48</v>
      </c>
      <c r="I57" s="26" t="s">
        <v>458</v>
      </c>
      <c r="J57" s="26">
        <v>8</v>
      </c>
      <c r="K57" s="124" t="s">
        <v>459</v>
      </c>
      <c r="L57" s="125">
        <v>164</v>
      </c>
      <c r="M57" s="126" t="s">
        <v>460</v>
      </c>
      <c r="N57" s="320">
        <v>1066681</v>
      </c>
      <c r="O57" s="315">
        <v>9.7000000000000003E-2</v>
      </c>
      <c r="P57" s="316">
        <v>164</v>
      </c>
      <c r="Q57" s="130">
        <v>82</v>
      </c>
      <c r="R57" s="131">
        <v>81</v>
      </c>
      <c r="S57" s="131">
        <v>1</v>
      </c>
      <c r="T57" s="132">
        <v>0</v>
      </c>
      <c r="U57" s="130" t="s">
        <v>144</v>
      </c>
      <c r="V57" s="131" t="s">
        <v>116</v>
      </c>
      <c r="W57" s="131" t="s">
        <v>461</v>
      </c>
      <c r="X57" s="131">
        <v>82</v>
      </c>
      <c r="Y57" s="135">
        <v>9876.7000000000007</v>
      </c>
      <c r="Z57" s="135">
        <v>7632</v>
      </c>
      <c r="AA57" s="129">
        <v>164</v>
      </c>
      <c r="AB57" s="317">
        <v>76</v>
      </c>
      <c r="AC57" s="142">
        <v>24</v>
      </c>
      <c r="AD57" s="142">
        <v>57</v>
      </c>
      <c r="AE57" s="142">
        <v>7</v>
      </c>
      <c r="AF57" s="318">
        <f t="shared" si="1"/>
        <v>4.2682926829268296E-2</v>
      </c>
      <c r="AG57" s="138">
        <v>0.16800000000000001</v>
      </c>
      <c r="AH57" s="138">
        <v>0.128</v>
      </c>
      <c r="AI57" s="139">
        <v>0.21</v>
      </c>
      <c r="AJ57" s="139">
        <v>0.16</v>
      </c>
      <c r="AK57" s="140">
        <v>88</v>
      </c>
      <c r="AL57" s="251"/>
      <c r="AM57" s="121">
        <v>46</v>
      </c>
      <c r="AN57" s="141">
        <v>678</v>
      </c>
      <c r="AO57" s="251"/>
      <c r="AP57" s="121">
        <v>108</v>
      </c>
      <c r="AQ57" s="142">
        <v>44</v>
      </c>
      <c r="AR57" s="142">
        <v>12</v>
      </c>
      <c r="AS57" s="142">
        <v>0</v>
      </c>
      <c r="AT57" s="142" t="s">
        <v>462</v>
      </c>
      <c r="AU57" s="142" t="s">
        <v>217</v>
      </c>
      <c r="AV57" s="143">
        <v>56</v>
      </c>
      <c r="AW57" s="121">
        <v>41</v>
      </c>
      <c r="AX57" s="142">
        <v>11</v>
      </c>
      <c r="AY57" s="142">
        <v>2</v>
      </c>
      <c r="AZ57" s="142">
        <v>8</v>
      </c>
      <c r="BA57" s="142">
        <v>3</v>
      </c>
      <c r="BB57" s="251"/>
      <c r="BC57" s="125">
        <v>903</v>
      </c>
      <c r="BD57" s="129">
        <v>2.5</v>
      </c>
      <c r="BE57" s="125">
        <v>312.5</v>
      </c>
      <c r="BF57" s="144">
        <v>0.35</v>
      </c>
      <c r="BG57" s="125">
        <v>205</v>
      </c>
      <c r="BH57" s="145">
        <v>0.66</v>
      </c>
      <c r="BI57" s="129">
        <v>82</v>
      </c>
      <c r="BJ57" s="125">
        <v>39</v>
      </c>
      <c r="BK57" s="146">
        <v>0.13</v>
      </c>
      <c r="BL57" s="126">
        <v>6</v>
      </c>
      <c r="BM57" s="147">
        <v>4</v>
      </c>
      <c r="BN57" s="319">
        <v>0.79</v>
      </c>
    </row>
    <row r="58" spans="1:66" x14ac:dyDescent="0.25">
      <c r="A58" s="121">
        <v>540095</v>
      </c>
      <c r="B58" s="20" t="s">
        <v>463</v>
      </c>
      <c r="C58" s="20" t="s">
        <v>436</v>
      </c>
      <c r="D58" s="20" t="s">
        <v>107</v>
      </c>
      <c r="E58" s="143">
        <v>2</v>
      </c>
      <c r="F58" s="121">
        <v>30</v>
      </c>
      <c r="G58" s="155" t="s">
        <v>464</v>
      </c>
      <c r="H58" s="26">
        <v>0</v>
      </c>
      <c r="I58" s="26" t="s">
        <v>209</v>
      </c>
      <c r="J58" s="26">
        <v>0</v>
      </c>
      <c r="K58" s="124" t="s">
        <v>209</v>
      </c>
      <c r="L58" s="125">
        <v>30</v>
      </c>
      <c r="M58" s="126" t="s">
        <v>465</v>
      </c>
      <c r="N58" s="320">
        <v>9924</v>
      </c>
      <c r="O58" s="315">
        <v>2E-3</v>
      </c>
      <c r="P58" s="316">
        <v>30</v>
      </c>
      <c r="Q58" s="130">
        <v>29</v>
      </c>
      <c r="R58" s="131">
        <v>1</v>
      </c>
      <c r="S58" s="131">
        <v>0</v>
      </c>
      <c r="T58" s="132">
        <v>0</v>
      </c>
      <c r="U58" s="130" t="s">
        <v>289</v>
      </c>
      <c r="V58" s="131" t="s">
        <v>289</v>
      </c>
      <c r="W58" s="131" t="s">
        <v>289</v>
      </c>
      <c r="X58" s="131">
        <v>1</v>
      </c>
      <c r="Y58" s="135">
        <v>9924</v>
      </c>
      <c r="Z58" s="135">
        <v>9924</v>
      </c>
      <c r="AA58" s="129">
        <v>30</v>
      </c>
      <c r="AB58" s="317">
        <v>29</v>
      </c>
      <c r="AC58" s="142">
        <v>1</v>
      </c>
      <c r="AD58" s="142">
        <v>0</v>
      </c>
      <c r="AE58" s="142">
        <v>0</v>
      </c>
      <c r="AF58" s="318">
        <f t="shared" si="1"/>
        <v>0</v>
      </c>
      <c r="AG58" s="138">
        <v>0.04</v>
      </c>
      <c r="AH58" s="138">
        <v>0.04</v>
      </c>
      <c r="AI58" s="139">
        <v>0.04</v>
      </c>
      <c r="AJ58" s="139">
        <v>0.04</v>
      </c>
      <c r="AK58" s="140">
        <v>1</v>
      </c>
      <c r="AL58" s="251"/>
      <c r="AM58" s="121">
        <v>0</v>
      </c>
      <c r="AN58" s="141">
        <v>0</v>
      </c>
      <c r="AO58" s="251"/>
      <c r="AP58" s="121">
        <v>30</v>
      </c>
      <c r="AQ58" s="142">
        <v>0</v>
      </c>
      <c r="AR58" s="142">
        <v>0</v>
      </c>
      <c r="AS58" s="142">
        <v>0</v>
      </c>
      <c r="AT58" s="142" t="s">
        <v>211</v>
      </c>
      <c r="AU58" s="142" t="s">
        <v>211</v>
      </c>
      <c r="AV58" s="143">
        <v>0</v>
      </c>
      <c r="AW58" s="121">
        <v>0</v>
      </c>
      <c r="AX58" s="142">
        <v>0</v>
      </c>
      <c r="AY58" s="142">
        <v>0</v>
      </c>
      <c r="AZ58" s="142">
        <v>0</v>
      </c>
      <c r="BA58" s="142">
        <v>0</v>
      </c>
      <c r="BB58" s="251"/>
      <c r="BC58" s="125">
        <v>434</v>
      </c>
      <c r="BD58" s="129">
        <v>2.6</v>
      </c>
      <c r="BE58" s="125">
        <v>78</v>
      </c>
      <c r="BF58" s="200">
        <v>0.18</v>
      </c>
      <c r="BG58" s="125">
        <v>8</v>
      </c>
      <c r="BH58" s="146">
        <v>0.1</v>
      </c>
      <c r="BI58" s="129">
        <v>3</v>
      </c>
      <c r="BJ58" s="125">
        <v>2</v>
      </c>
      <c r="BK58" s="146">
        <v>0.03</v>
      </c>
      <c r="BL58" s="126">
        <v>1</v>
      </c>
      <c r="BM58" s="147">
        <v>1</v>
      </c>
      <c r="BN58" s="319">
        <v>0.97</v>
      </c>
    </row>
    <row r="59" spans="1:66" x14ac:dyDescent="0.25">
      <c r="A59" s="121">
        <v>545539</v>
      </c>
      <c r="B59" s="20" t="s">
        <v>466</v>
      </c>
      <c r="C59" s="20" t="s">
        <v>436</v>
      </c>
      <c r="D59" s="20" t="s">
        <v>107</v>
      </c>
      <c r="E59" s="143">
        <v>2</v>
      </c>
      <c r="F59" s="121">
        <v>13</v>
      </c>
      <c r="G59" s="155" t="s">
        <v>467</v>
      </c>
      <c r="H59" s="26">
        <v>5</v>
      </c>
      <c r="I59" s="332" t="s">
        <v>468</v>
      </c>
      <c r="J59" s="26">
        <v>0</v>
      </c>
      <c r="K59" s="124" t="s">
        <v>209</v>
      </c>
      <c r="L59" s="125">
        <v>18</v>
      </c>
      <c r="M59" s="126" t="s">
        <v>469</v>
      </c>
      <c r="N59" s="320">
        <v>7783</v>
      </c>
      <c r="O59" s="315">
        <v>1.9E-2</v>
      </c>
      <c r="P59" s="316">
        <v>18</v>
      </c>
      <c r="Q59" s="130">
        <v>14</v>
      </c>
      <c r="R59" s="131">
        <v>4</v>
      </c>
      <c r="S59" s="131">
        <v>0</v>
      </c>
      <c r="T59" s="132">
        <v>0</v>
      </c>
      <c r="U59" s="130" t="s">
        <v>230</v>
      </c>
      <c r="V59" s="131" t="s">
        <v>230</v>
      </c>
      <c r="W59" s="131" t="s">
        <v>158</v>
      </c>
      <c r="X59" s="131">
        <v>4</v>
      </c>
      <c r="Y59" s="135">
        <v>1112</v>
      </c>
      <c r="Z59" s="135">
        <v>1237.0999999999999</v>
      </c>
      <c r="AA59" s="129">
        <v>18</v>
      </c>
      <c r="AB59" s="317">
        <v>12</v>
      </c>
      <c r="AC59" s="142">
        <v>5</v>
      </c>
      <c r="AD59" s="142">
        <v>1</v>
      </c>
      <c r="AE59" s="142">
        <v>0</v>
      </c>
      <c r="AF59" s="318">
        <f t="shared" si="1"/>
        <v>0</v>
      </c>
      <c r="AG59" s="138">
        <v>6.5000000000000002E-2</v>
      </c>
      <c r="AH59" s="138">
        <v>7.2999999999999995E-2</v>
      </c>
      <c r="AI59" s="139">
        <v>0.08</v>
      </c>
      <c r="AJ59" s="139">
        <v>0.08</v>
      </c>
      <c r="AK59" s="140">
        <v>6</v>
      </c>
      <c r="AL59" s="251"/>
      <c r="AM59" s="121">
        <v>0</v>
      </c>
      <c r="AN59" s="141">
        <v>0</v>
      </c>
      <c r="AO59" s="251"/>
      <c r="AP59" s="121">
        <v>17</v>
      </c>
      <c r="AQ59" s="142">
        <v>1</v>
      </c>
      <c r="AR59" s="142">
        <v>0</v>
      </c>
      <c r="AS59" s="142">
        <v>0</v>
      </c>
      <c r="AT59" s="142" t="s">
        <v>230</v>
      </c>
      <c r="AU59" s="142" t="s">
        <v>230</v>
      </c>
      <c r="AV59" s="143">
        <v>1</v>
      </c>
      <c r="AW59" s="121">
        <v>1</v>
      </c>
      <c r="AX59" s="142">
        <v>0</v>
      </c>
      <c r="AY59" s="142">
        <v>0</v>
      </c>
      <c r="AZ59" s="142">
        <v>0</v>
      </c>
      <c r="BA59" s="142">
        <v>0</v>
      </c>
      <c r="BB59" s="251"/>
      <c r="BC59" s="125">
        <v>513</v>
      </c>
      <c r="BD59" s="129">
        <v>2.6</v>
      </c>
      <c r="BE59" s="125">
        <v>36.4</v>
      </c>
      <c r="BF59" s="200">
        <v>7.0000000000000007E-2</v>
      </c>
      <c r="BG59" s="125">
        <v>13</v>
      </c>
      <c r="BH59" s="146">
        <v>0.36</v>
      </c>
      <c r="BI59" s="129">
        <v>5</v>
      </c>
      <c r="BJ59" s="125">
        <v>3</v>
      </c>
      <c r="BK59" s="146">
        <v>0.08</v>
      </c>
      <c r="BL59" s="126">
        <v>1</v>
      </c>
      <c r="BM59" s="147">
        <v>1</v>
      </c>
      <c r="BN59" s="333">
        <v>0.46</v>
      </c>
    </row>
    <row r="60" spans="1:66" x14ac:dyDescent="0.25">
      <c r="A60" s="201"/>
      <c r="B60" s="202"/>
      <c r="C60" s="202" t="s">
        <v>436</v>
      </c>
      <c r="D60" s="202" t="s">
        <v>45</v>
      </c>
      <c r="E60" s="252">
        <v>2</v>
      </c>
      <c r="F60" s="204">
        <v>4907</v>
      </c>
      <c r="G60" s="205" t="s">
        <v>470</v>
      </c>
      <c r="H60" s="206">
        <v>437</v>
      </c>
      <c r="I60" s="207" t="s">
        <v>471</v>
      </c>
      <c r="J60" s="206">
        <v>136</v>
      </c>
      <c r="K60" s="208" t="s">
        <v>472</v>
      </c>
      <c r="L60" s="209">
        <v>5531</v>
      </c>
      <c r="M60" s="210" t="s">
        <v>473</v>
      </c>
      <c r="N60" s="321">
        <v>22000873</v>
      </c>
      <c r="O60" s="322">
        <v>6.5000000000000002E-2</v>
      </c>
      <c r="P60" s="323">
        <v>5531</v>
      </c>
      <c r="Q60" s="214">
        <v>3444</v>
      </c>
      <c r="R60" s="215">
        <v>2026</v>
      </c>
      <c r="S60" s="215">
        <v>16</v>
      </c>
      <c r="T60" s="216">
        <v>10</v>
      </c>
      <c r="U60" s="214" t="s">
        <v>116</v>
      </c>
      <c r="V60" s="215" t="s">
        <v>158</v>
      </c>
      <c r="W60" s="215" t="s">
        <v>474</v>
      </c>
      <c r="X60" s="217">
        <v>2052</v>
      </c>
      <c r="Y60" s="218">
        <v>8481.4</v>
      </c>
      <c r="Z60" s="218">
        <v>4546.2</v>
      </c>
      <c r="AA60" s="213">
        <v>5531</v>
      </c>
      <c r="AB60" s="324">
        <v>3084</v>
      </c>
      <c r="AC60" s="227">
        <v>747</v>
      </c>
      <c r="AD60" s="227">
        <v>1359</v>
      </c>
      <c r="AE60" s="217">
        <v>306</v>
      </c>
      <c r="AF60" s="325">
        <f t="shared" si="1"/>
        <v>5.5324534442234674E-2</v>
      </c>
      <c r="AG60" s="221">
        <v>0.219</v>
      </c>
      <c r="AH60" s="221">
        <v>0.156</v>
      </c>
      <c r="AI60" s="222">
        <v>0.24</v>
      </c>
      <c r="AJ60" s="222">
        <v>0.17</v>
      </c>
      <c r="AK60" s="223">
        <v>2412</v>
      </c>
      <c r="AL60" s="251"/>
      <c r="AM60" s="224">
        <v>793</v>
      </c>
      <c r="AN60" s="225">
        <v>19557</v>
      </c>
      <c r="AO60" s="251"/>
      <c r="AP60" s="226">
        <v>4184</v>
      </c>
      <c r="AQ60" s="227">
        <v>1011</v>
      </c>
      <c r="AR60" s="227">
        <v>274</v>
      </c>
      <c r="AS60" s="217">
        <v>27</v>
      </c>
      <c r="AT60" s="227" t="s">
        <v>475</v>
      </c>
      <c r="AU60" s="227" t="s">
        <v>441</v>
      </c>
      <c r="AV60" s="228">
        <v>1312</v>
      </c>
      <c r="AW60" s="226">
        <v>834</v>
      </c>
      <c r="AX60" s="227">
        <v>370</v>
      </c>
      <c r="AY60" s="227">
        <v>75</v>
      </c>
      <c r="AZ60" s="256">
        <v>205</v>
      </c>
      <c r="BA60" s="229">
        <v>65</v>
      </c>
      <c r="BB60" s="251"/>
      <c r="BC60" s="209">
        <v>34428</v>
      </c>
      <c r="BD60" s="213">
        <v>2.4630000000000001</v>
      </c>
      <c r="BE60" s="231">
        <v>11800.6</v>
      </c>
      <c r="BF60" s="232">
        <v>0.34</v>
      </c>
      <c r="BG60" s="231">
        <v>6546</v>
      </c>
      <c r="BH60" s="233">
        <v>0.56000000000000005</v>
      </c>
      <c r="BI60" s="234">
        <v>2726</v>
      </c>
      <c r="BJ60" s="231">
        <v>1389</v>
      </c>
      <c r="BK60" s="235">
        <v>0.12</v>
      </c>
      <c r="BL60" s="210">
        <v>222</v>
      </c>
      <c r="BM60" s="236">
        <v>147</v>
      </c>
      <c r="BN60" s="326">
        <v>0.74</v>
      </c>
    </row>
    <row r="61" spans="1:66" x14ac:dyDescent="0.25">
      <c r="A61" s="121">
        <v>540247</v>
      </c>
      <c r="B61" s="20" t="s">
        <v>476</v>
      </c>
      <c r="C61" s="20" t="s">
        <v>477</v>
      </c>
      <c r="D61" s="20" t="s">
        <v>107</v>
      </c>
      <c r="E61" s="143">
        <v>2</v>
      </c>
      <c r="F61" s="121">
        <v>194</v>
      </c>
      <c r="G61" s="155" t="s">
        <v>478</v>
      </c>
      <c r="H61" s="26">
        <v>5</v>
      </c>
      <c r="I61" s="26" t="s">
        <v>479</v>
      </c>
      <c r="J61" s="26">
        <v>11</v>
      </c>
      <c r="K61" s="124" t="s">
        <v>480</v>
      </c>
      <c r="L61" s="125">
        <v>210</v>
      </c>
      <c r="M61" s="126" t="s">
        <v>481</v>
      </c>
      <c r="N61" s="320">
        <v>1888535</v>
      </c>
      <c r="O61" s="145">
        <v>0.20799999999999999</v>
      </c>
      <c r="P61" s="316">
        <v>210</v>
      </c>
      <c r="Q61" s="130">
        <v>56</v>
      </c>
      <c r="R61" s="131">
        <v>149</v>
      </c>
      <c r="S61" s="131">
        <v>3</v>
      </c>
      <c r="T61" s="132">
        <v>1</v>
      </c>
      <c r="U61" s="130" t="s">
        <v>288</v>
      </c>
      <c r="V61" s="131" t="s">
        <v>167</v>
      </c>
      <c r="W61" s="131" t="s">
        <v>482</v>
      </c>
      <c r="X61" s="131">
        <v>153</v>
      </c>
      <c r="Y61" s="135">
        <v>10669.7</v>
      </c>
      <c r="Z61" s="135">
        <v>6727</v>
      </c>
      <c r="AA61" s="129">
        <v>210</v>
      </c>
      <c r="AB61" s="317">
        <v>41</v>
      </c>
      <c r="AC61" s="142">
        <v>32</v>
      </c>
      <c r="AD61" s="142">
        <v>105</v>
      </c>
      <c r="AE61" s="142">
        <v>31</v>
      </c>
      <c r="AF61" s="318">
        <f t="shared" si="1"/>
        <v>0.14761904761904762</v>
      </c>
      <c r="AG61" s="138">
        <v>0.27400000000000002</v>
      </c>
      <c r="AH61" s="138">
        <v>0.215</v>
      </c>
      <c r="AI61" s="139">
        <v>0.28999999999999998</v>
      </c>
      <c r="AJ61" s="139">
        <v>0.22</v>
      </c>
      <c r="AK61" s="140">
        <v>168</v>
      </c>
      <c r="AL61" s="251"/>
      <c r="AM61" s="121">
        <v>70</v>
      </c>
      <c r="AN61" s="141">
        <v>1564</v>
      </c>
      <c r="AO61" s="251"/>
      <c r="AP61" s="121">
        <v>112</v>
      </c>
      <c r="AQ61" s="142">
        <v>78</v>
      </c>
      <c r="AR61" s="142">
        <v>12</v>
      </c>
      <c r="AS61" s="142">
        <v>7</v>
      </c>
      <c r="AT61" s="142" t="s">
        <v>268</v>
      </c>
      <c r="AU61" s="142" t="s">
        <v>483</v>
      </c>
      <c r="AV61" s="143">
        <v>97</v>
      </c>
      <c r="AW61" s="121">
        <v>40</v>
      </c>
      <c r="AX61" s="142">
        <v>50</v>
      </c>
      <c r="AY61" s="142">
        <v>7</v>
      </c>
      <c r="AZ61" s="142">
        <v>27</v>
      </c>
      <c r="BA61" s="142">
        <v>3</v>
      </c>
      <c r="BB61" s="251"/>
      <c r="BC61" s="125">
        <v>704</v>
      </c>
      <c r="BD61" s="129">
        <v>2.2999999999999998</v>
      </c>
      <c r="BE61" s="125">
        <v>464.6</v>
      </c>
      <c r="BF61" s="144">
        <v>0.66</v>
      </c>
      <c r="BG61" s="125">
        <v>421</v>
      </c>
      <c r="BH61" s="145">
        <v>0.91</v>
      </c>
      <c r="BI61" s="129">
        <v>183</v>
      </c>
      <c r="BJ61" s="125">
        <v>89</v>
      </c>
      <c r="BK61" s="146">
        <v>0.19</v>
      </c>
      <c r="BL61" s="126">
        <v>15</v>
      </c>
      <c r="BM61" s="147">
        <v>10</v>
      </c>
      <c r="BN61" s="319">
        <v>0.61</v>
      </c>
    </row>
    <row r="62" spans="1:66" x14ac:dyDescent="0.25">
      <c r="A62" s="121">
        <v>540251</v>
      </c>
      <c r="B62" s="20" t="s">
        <v>484</v>
      </c>
      <c r="C62" s="20" t="s">
        <v>477</v>
      </c>
      <c r="D62" s="20" t="s">
        <v>107</v>
      </c>
      <c r="E62" s="143">
        <v>2</v>
      </c>
      <c r="F62" s="121">
        <v>113</v>
      </c>
      <c r="G62" s="155" t="s">
        <v>485</v>
      </c>
      <c r="H62" s="26">
        <v>18</v>
      </c>
      <c r="I62" s="332" t="s">
        <v>486</v>
      </c>
      <c r="J62" s="26">
        <v>2</v>
      </c>
      <c r="K62" s="124" t="s">
        <v>487</v>
      </c>
      <c r="L62" s="125">
        <v>134</v>
      </c>
      <c r="M62" s="126" t="s">
        <v>488</v>
      </c>
      <c r="N62" s="320">
        <v>1597040</v>
      </c>
      <c r="O62" s="145">
        <v>0.42799999999999999</v>
      </c>
      <c r="P62" s="316">
        <v>134</v>
      </c>
      <c r="Q62" s="130">
        <v>0</v>
      </c>
      <c r="R62" s="131">
        <v>130</v>
      </c>
      <c r="S62" s="131">
        <v>1</v>
      </c>
      <c r="T62" s="132">
        <v>0</v>
      </c>
      <c r="U62" s="130" t="s">
        <v>288</v>
      </c>
      <c r="V62" s="131" t="s">
        <v>116</v>
      </c>
      <c r="W62" s="131" t="s">
        <v>489</v>
      </c>
      <c r="X62" s="131">
        <v>131</v>
      </c>
      <c r="Y62" s="135">
        <v>12191.2</v>
      </c>
      <c r="Z62" s="135">
        <v>10824.4</v>
      </c>
      <c r="AA62" s="129">
        <v>134</v>
      </c>
      <c r="AB62" s="317">
        <v>0</v>
      </c>
      <c r="AC62" s="142">
        <v>0</v>
      </c>
      <c r="AD62" s="142">
        <v>60</v>
      </c>
      <c r="AE62" s="142">
        <v>71</v>
      </c>
      <c r="AF62" s="334">
        <f t="shared" si="1"/>
        <v>0.52985074626865669</v>
      </c>
      <c r="AG62" s="156">
        <v>0.52200000000000002</v>
      </c>
      <c r="AH62" s="156">
        <v>0.52700000000000002</v>
      </c>
      <c r="AI62" s="149">
        <v>0.52</v>
      </c>
      <c r="AJ62" s="139">
        <v>0.53</v>
      </c>
      <c r="AK62" s="140">
        <v>131</v>
      </c>
      <c r="AL62" s="251"/>
      <c r="AM62" s="121">
        <v>104</v>
      </c>
      <c r="AN62" s="141">
        <v>3037</v>
      </c>
      <c r="AO62" s="251"/>
      <c r="AP62" s="121">
        <v>0</v>
      </c>
      <c r="AQ62" s="142">
        <v>81</v>
      </c>
      <c r="AR62" s="142">
        <v>46</v>
      </c>
      <c r="AS62" s="142">
        <v>4</v>
      </c>
      <c r="AT62" s="142" t="s">
        <v>418</v>
      </c>
      <c r="AU62" s="142" t="s">
        <v>401</v>
      </c>
      <c r="AV62" s="143">
        <v>131</v>
      </c>
      <c r="AW62" s="121">
        <v>89</v>
      </c>
      <c r="AX62" s="142">
        <v>34</v>
      </c>
      <c r="AY62" s="142">
        <v>8</v>
      </c>
      <c r="AZ62" s="133">
        <v>31</v>
      </c>
      <c r="BA62" s="142">
        <v>7</v>
      </c>
      <c r="BB62" s="251"/>
      <c r="BC62" s="125">
        <v>231</v>
      </c>
      <c r="BD62" s="129">
        <v>2.7</v>
      </c>
      <c r="BE62" s="125">
        <v>305.10000000000002</v>
      </c>
      <c r="BF62" s="144">
        <v>1</v>
      </c>
      <c r="BG62" s="125">
        <v>306</v>
      </c>
      <c r="BH62" s="145">
        <v>1</v>
      </c>
      <c r="BI62" s="129">
        <v>113</v>
      </c>
      <c r="BJ62" s="125">
        <v>76</v>
      </c>
      <c r="BK62" s="145">
        <v>0.25</v>
      </c>
      <c r="BL62" s="126">
        <v>11</v>
      </c>
      <c r="BM62" s="147">
        <v>8</v>
      </c>
      <c r="BN62" s="333">
        <v>0.47</v>
      </c>
    </row>
    <row r="63" spans="1:66" x14ac:dyDescent="0.25">
      <c r="A63" s="121">
        <v>540113</v>
      </c>
      <c r="B63" s="20" t="s">
        <v>490</v>
      </c>
      <c r="C63" s="20" t="s">
        <v>477</v>
      </c>
      <c r="D63" s="20" t="s">
        <v>107</v>
      </c>
      <c r="E63" s="143">
        <v>2</v>
      </c>
      <c r="F63" s="121">
        <v>29</v>
      </c>
      <c r="G63" s="155" t="s">
        <v>491</v>
      </c>
      <c r="H63" s="26">
        <v>0</v>
      </c>
      <c r="I63" s="26" t="s">
        <v>209</v>
      </c>
      <c r="J63" s="26">
        <v>4</v>
      </c>
      <c r="K63" s="124" t="s">
        <v>492</v>
      </c>
      <c r="L63" s="125">
        <v>33</v>
      </c>
      <c r="M63" s="126" t="s">
        <v>493</v>
      </c>
      <c r="N63" s="320">
        <v>164245</v>
      </c>
      <c r="O63" s="145">
        <v>0.17399999999999999</v>
      </c>
      <c r="P63" s="316">
        <v>33</v>
      </c>
      <c r="Q63" s="130">
        <v>14</v>
      </c>
      <c r="R63" s="131">
        <v>19</v>
      </c>
      <c r="S63" s="131">
        <v>0</v>
      </c>
      <c r="T63" s="132">
        <v>0</v>
      </c>
      <c r="U63" s="130" t="s">
        <v>231</v>
      </c>
      <c r="V63" s="131" t="s">
        <v>158</v>
      </c>
      <c r="W63" s="131" t="s">
        <v>494</v>
      </c>
      <c r="X63" s="131">
        <v>19</v>
      </c>
      <c r="Y63" s="135">
        <v>7821.2</v>
      </c>
      <c r="Z63" s="135">
        <v>4485.7</v>
      </c>
      <c r="AA63" s="129">
        <v>33</v>
      </c>
      <c r="AB63" s="317">
        <v>12</v>
      </c>
      <c r="AC63" s="142">
        <v>1</v>
      </c>
      <c r="AD63" s="142">
        <v>14</v>
      </c>
      <c r="AE63" s="142">
        <v>6</v>
      </c>
      <c r="AF63" s="334">
        <f t="shared" si="1"/>
        <v>0.18181818181818182</v>
      </c>
      <c r="AG63" s="156">
        <v>0.36799999999999999</v>
      </c>
      <c r="AH63" s="156">
        <v>0.378</v>
      </c>
      <c r="AI63" s="149">
        <v>0.37</v>
      </c>
      <c r="AJ63" s="139">
        <v>0.38</v>
      </c>
      <c r="AK63" s="140">
        <v>21</v>
      </c>
      <c r="AL63" s="251"/>
      <c r="AM63" s="121">
        <v>11</v>
      </c>
      <c r="AN63" s="141">
        <v>261</v>
      </c>
      <c r="AO63" s="251"/>
      <c r="AP63" s="121">
        <v>16</v>
      </c>
      <c r="AQ63" s="142">
        <v>8</v>
      </c>
      <c r="AR63" s="142">
        <v>9</v>
      </c>
      <c r="AS63" s="142">
        <v>0</v>
      </c>
      <c r="AT63" s="142" t="s">
        <v>418</v>
      </c>
      <c r="AU63" s="142" t="s">
        <v>135</v>
      </c>
      <c r="AV63" s="143">
        <v>17</v>
      </c>
      <c r="AW63" s="121">
        <v>13</v>
      </c>
      <c r="AX63" s="142">
        <v>4</v>
      </c>
      <c r="AY63" s="142">
        <v>0</v>
      </c>
      <c r="AZ63" s="142">
        <v>4</v>
      </c>
      <c r="BA63" s="142">
        <v>0</v>
      </c>
      <c r="BB63" s="251"/>
      <c r="BC63" s="125">
        <v>205</v>
      </c>
      <c r="BD63" s="129">
        <v>2.7</v>
      </c>
      <c r="BE63" s="125">
        <v>78.3</v>
      </c>
      <c r="BF63" s="144">
        <v>0.38</v>
      </c>
      <c r="BG63" s="125">
        <v>68</v>
      </c>
      <c r="BH63" s="145">
        <v>0.87</v>
      </c>
      <c r="BI63" s="129">
        <v>25</v>
      </c>
      <c r="BJ63" s="125">
        <v>15</v>
      </c>
      <c r="BK63" s="146">
        <v>0.19</v>
      </c>
      <c r="BL63" s="126">
        <v>3</v>
      </c>
      <c r="BM63" s="147">
        <v>2</v>
      </c>
      <c r="BN63" s="319">
        <v>0.62</v>
      </c>
    </row>
    <row r="64" spans="1:66" x14ac:dyDescent="0.25">
      <c r="A64" s="121">
        <v>540248</v>
      </c>
      <c r="B64" s="20" t="s">
        <v>495</v>
      </c>
      <c r="C64" s="20" t="s">
        <v>477</v>
      </c>
      <c r="D64" s="20" t="s">
        <v>107</v>
      </c>
      <c r="E64" s="143">
        <v>2</v>
      </c>
      <c r="F64" s="121">
        <v>105</v>
      </c>
      <c r="G64" s="155" t="s">
        <v>496</v>
      </c>
      <c r="H64" s="26">
        <v>5</v>
      </c>
      <c r="I64" s="26" t="s">
        <v>497</v>
      </c>
      <c r="J64" s="26">
        <v>2</v>
      </c>
      <c r="K64" s="124" t="s">
        <v>498</v>
      </c>
      <c r="L64" s="125">
        <v>108</v>
      </c>
      <c r="M64" s="197" t="s">
        <v>499</v>
      </c>
      <c r="N64" s="320">
        <v>770529</v>
      </c>
      <c r="O64" s="145">
        <v>0.17699999999999999</v>
      </c>
      <c r="P64" s="316">
        <v>108</v>
      </c>
      <c r="Q64" s="130">
        <v>29</v>
      </c>
      <c r="R64" s="131">
        <v>85</v>
      </c>
      <c r="S64" s="131">
        <v>0</v>
      </c>
      <c r="T64" s="132">
        <v>0</v>
      </c>
      <c r="U64" s="130" t="s">
        <v>231</v>
      </c>
      <c r="V64" s="131" t="s">
        <v>167</v>
      </c>
      <c r="W64" s="131" t="s">
        <v>500</v>
      </c>
      <c r="X64" s="131">
        <v>85</v>
      </c>
      <c r="Y64" s="135">
        <v>8375.2999999999993</v>
      </c>
      <c r="Z64" s="135">
        <v>7227.3</v>
      </c>
      <c r="AA64" s="129">
        <v>108</v>
      </c>
      <c r="AB64" s="317">
        <v>24</v>
      </c>
      <c r="AC64" s="142">
        <v>15</v>
      </c>
      <c r="AD64" s="142">
        <v>56</v>
      </c>
      <c r="AE64" s="142">
        <v>19</v>
      </c>
      <c r="AF64" s="334">
        <f t="shared" si="1"/>
        <v>0.17592592592592593</v>
      </c>
      <c r="AG64" s="156">
        <v>0.31900000000000001</v>
      </c>
      <c r="AH64" s="138">
        <v>0.29299999999999998</v>
      </c>
      <c r="AI64" s="139">
        <v>0.33</v>
      </c>
      <c r="AJ64" s="139">
        <v>0.3</v>
      </c>
      <c r="AK64" s="140">
        <v>90</v>
      </c>
      <c r="AL64" s="251"/>
      <c r="AM64" s="121">
        <v>43</v>
      </c>
      <c r="AN64" s="141">
        <v>1031</v>
      </c>
      <c r="AO64" s="251"/>
      <c r="AP64" s="121">
        <v>56</v>
      </c>
      <c r="AQ64" s="142">
        <v>53</v>
      </c>
      <c r="AR64" s="142">
        <v>4</v>
      </c>
      <c r="AS64" s="142">
        <v>1</v>
      </c>
      <c r="AT64" s="142" t="s">
        <v>418</v>
      </c>
      <c r="AU64" s="142" t="s">
        <v>150</v>
      </c>
      <c r="AV64" s="143">
        <v>58</v>
      </c>
      <c r="AW64" s="121">
        <v>24</v>
      </c>
      <c r="AX64" s="142">
        <v>22</v>
      </c>
      <c r="AY64" s="142">
        <v>12</v>
      </c>
      <c r="AZ64" s="142">
        <v>12</v>
      </c>
      <c r="BA64" s="142">
        <v>2</v>
      </c>
      <c r="BB64" s="251"/>
      <c r="BC64" s="125">
        <v>824</v>
      </c>
      <c r="BD64" s="129">
        <v>2</v>
      </c>
      <c r="BE64" s="125">
        <v>218</v>
      </c>
      <c r="BF64" s="200">
        <v>0.27</v>
      </c>
      <c r="BG64" s="125">
        <v>176</v>
      </c>
      <c r="BH64" s="145">
        <v>0.81</v>
      </c>
      <c r="BI64" s="129">
        <v>88</v>
      </c>
      <c r="BJ64" s="125">
        <v>45</v>
      </c>
      <c r="BK64" s="145">
        <v>0.21</v>
      </c>
      <c r="BL64" s="126">
        <v>9</v>
      </c>
      <c r="BM64" s="147">
        <v>6</v>
      </c>
      <c r="BN64" s="333">
        <v>0.45</v>
      </c>
    </row>
    <row r="65" spans="1:66" x14ac:dyDescent="0.25">
      <c r="A65" s="163">
        <v>540112</v>
      </c>
      <c r="B65" s="164" t="s">
        <v>501</v>
      </c>
      <c r="C65" s="164" t="s">
        <v>477</v>
      </c>
      <c r="D65" s="164" t="s">
        <v>170</v>
      </c>
      <c r="E65" s="189">
        <v>2</v>
      </c>
      <c r="F65" s="166">
        <v>876</v>
      </c>
      <c r="G65" s="167" t="s">
        <v>502</v>
      </c>
      <c r="H65" s="168">
        <v>28</v>
      </c>
      <c r="I65" s="168" t="s">
        <v>503</v>
      </c>
      <c r="J65" s="168">
        <v>16</v>
      </c>
      <c r="K65" s="331" t="s">
        <v>504</v>
      </c>
      <c r="L65" s="170">
        <v>878</v>
      </c>
      <c r="M65" s="193" t="s">
        <v>505</v>
      </c>
      <c r="N65" s="308">
        <v>9365382</v>
      </c>
      <c r="O65" s="335">
        <v>0.19700000000000001</v>
      </c>
      <c r="P65" s="310">
        <v>878</v>
      </c>
      <c r="Q65" s="175">
        <v>436</v>
      </c>
      <c r="R65" s="176">
        <v>458</v>
      </c>
      <c r="S65" s="176">
        <v>27</v>
      </c>
      <c r="T65" s="177">
        <v>6</v>
      </c>
      <c r="U65" s="175" t="s">
        <v>143</v>
      </c>
      <c r="V65" s="176" t="s">
        <v>116</v>
      </c>
      <c r="W65" s="176" t="s">
        <v>506</v>
      </c>
      <c r="X65" s="176">
        <v>491</v>
      </c>
      <c r="Y65" s="336">
        <v>18079.900000000001</v>
      </c>
      <c r="Z65" s="178">
        <v>10909</v>
      </c>
      <c r="AA65" s="174">
        <v>878</v>
      </c>
      <c r="AB65" s="311">
        <v>421</v>
      </c>
      <c r="AC65" s="186">
        <v>53</v>
      </c>
      <c r="AD65" s="186">
        <v>206</v>
      </c>
      <c r="AE65" s="180">
        <v>247</v>
      </c>
      <c r="AF65" s="337">
        <f t="shared" si="1"/>
        <v>0.28132118451025057</v>
      </c>
      <c r="AG65" s="259">
        <v>0.47199999999999998</v>
      </c>
      <c r="AH65" s="259">
        <v>0.46899999999999997</v>
      </c>
      <c r="AI65" s="260">
        <v>0.48</v>
      </c>
      <c r="AJ65" s="183">
        <v>0.49</v>
      </c>
      <c r="AK65" s="184">
        <v>506</v>
      </c>
      <c r="AL65" s="251"/>
      <c r="AM65" s="254">
        <v>370</v>
      </c>
      <c r="AN65" s="185">
        <v>13752</v>
      </c>
      <c r="AO65" s="251"/>
      <c r="AP65" s="166">
        <v>519</v>
      </c>
      <c r="AQ65" s="186">
        <v>256</v>
      </c>
      <c r="AR65" s="186">
        <v>134</v>
      </c>
      <c r="AS65" s="186">
        <v>18</v>
      </c>
      <c r="AT65" s="186" t="s">
        <v>404</v>
      </c>
      <c r="AU65" s="186" t="s">
        <v>135</v>
      </c>
      <c r="AV65" s="187">
        <v>408</v>
      </c>
      <c r="AW65" s="166">
        <v>122</v>
      </c>
      <c r="AX65" s="186">
        <v>197</v>
      </c>
      <c r="AY65" s="186">
        <v>88</v>
      </c>
      <c r="AZ65" s="255">
        <v>152</v>
      </c>
      <c r="BA65" s="188">
        <v>80</v>
      </c>
      <c r="BB65" s="251"/>
      <c r="BC65" s="170">
        <v>19503</v>
      </c>
      <c r="BD65" s="174">
        <v>2.4</v>
      </c>
      <c r="BE65" s="170">
        <v>1977.6</v>
      </c>
      <c r="BF65" s="240">
        <v>0.1</v>
      </c>
      <c r="BG65" s="170">
        <v>1208</v>
      </c>
      <c r="BH65" s="191">
        <v>0.61</v>
      </c>
      <c r="BI65" s="174">
        <v>503</v>
      </c>
      <c r="BJ65" s="170">
        <v>236</v>
      </c>
      <c r="BK65" s="192">
        <v>0.12</v>
      </c>
      <c r="BL65" s="193">
        <v>38</v>
      </c>
      <c r="BM65" s="194">
        <v>25</v>
      </c>
      <c r="BN65" s="313">
        <v>0.72</v>
      </c>
    </row>
    <row r="66" spans="1:66" x14ac:dyDescent="0.25">
      <c r="A66" s="121">
        <v>540249</v>
      </c>
      <c r="B66" s="20" t="s">
        <v>507</v>
      </c>
      <c r="C66" s="20" t="s">
        <v>477</v>
      </c>
      <c r="D66" s="20" t="s">
        <v>107</v>
      </c>
      <c r="E66" s="143">
        <v>2</v>
      </c>
      <c r="F66" s="121">
        <v>79</v>
      </c>
      <c r="G66" s="155" t="s">
        <v>508</v>
      </c>
      <c r="H66" s="26">
        <v>0</v>
      </c>
      <c r="I66" s="26" t="s">
        <v>209</v>
      </c>
      <c r="J66" s="26">
        <v>2</v>
      </c>
      <c r="K66" s="124" t="s">
        <v>509</v>
      </c>
      <c r="L66" s="196">
        <v>71</v>
      </c>
      <c r="M66" s="197" t="s">
        <v>510</v>
      </c>
      <c r="N66" s="320">
        <v>360898</v>
      </c>
      <c r="O66" s="315">
        <v>7.0000000000000007E-2</v>
      </c>
      <c r="P66" s="338">
        <v>71</v>
      </c>
      <c r="Q66" s="130">
        <v>46</v>
      </c>
      <c r="R66" s="131">
        <v>33</v>
      </c>
      <c r="S66" s="131">
        <v>1</v>
      </c>
      <c r="T66" s="132">
        <v>0</v>
      </c>
      <c r="U66" s="130" t="s">
        <v>116</v>
      </c>
      <c r="V66" s="131" t="s">
        <v>231</v>
      </c>
      <c r="W66" s="131" t="s">
        <v>511</v>
      </c>
      <c r="X66" s="131">
        <v>34</v>
      </c>
      <c r="Y66" s="135">
        <v>10025</v>
      </c>
      <c r="Z66" s="135">
        <v>7419.4</v>
      </c>
      <c r="AA66" s="129">
        <v>70</v>
      </c>
      <c r="AB66" s="317">
        <v>46</v>
      </c>
      <c r="AC66" s="142">
        <v>15</v>
      </c>
      <c r="AD66" s="142">
        <v>17</v>
      </c>
      <c r="AE66" s="142">
        <v>2</v>
      </c>
      <c r="AF66" s="318">
        <f t="shared" si="1"/>
        <v>2.8571428571428571E-2</v>
      </c>
      <c r="AG66" s="138">
        <v>0.17299999999999999</v>
      </c>
      <c r="AH66" s="138">
        <v>0.12</v>
      </c>
      <c r="AI66" s="139">
        <v>0.18</v>
      </c>
      <c r="AJ66" s="139">
        <v>0.13</v>
      </c>
      <c r="AK66" s="140">
        <v>34</v>
      </c>
      <c r="AL66" s="251"/>
      <c r="AM66" s="121">
        <v>14</v>
      </c>
      <c r="AN66" s="141">
        <v>131</v>
      </c>
      <c r="AO66" s="251"/>
      <c r="AP66" s="121">
        <v>73</v>
      </c>
      <c r="AQ66" s="142">
        <v>5</v>
      </c>
      <c r="AR66" s="142">
        <v>0</v>
      </c>
      <c r="AS66" s="142">
        <v>2</v>
      </c>
      <c r="AT66" s="142" t="s">
        <v>204</v>
      </c>
      <c r="AU66" s="142" t="s">
        <v>160</v>
      </c>
      <c r="AV66" s="143">
        <v>7</v>
      </c>
      <c r="AW66" s="121">
        <v>2</v>
      </c>
      <c r="AX66" s="142">
        <v>5</v>
      </c>
      <c r="AY66" s="142">
        <v>0</v>
      </c>
      <c r="AZ66" s="142">
        <v>3</v>
      </c>
      <c r="BA66" s="142">
        <v>0</v>
      </c>
      <c r="BB66" s="251"/>
      <c r="BC66" s="125">
        <v>1315</v>
      </c>
      <c r="BD66" s="129">
        <v>2.1</v>
      </c>
      <c r="BE66" s="125">
        <v>144.9</v>
      </c>
      <c r="BF66" s="200">
        <v>0.11</v>
      </c>
      <c r="BG66" s="125">
        <v>95</v>
      </c>
      <c r="BH66" s="145">
        <v>0.66</v>
      </c>
      <c r="BI66" s="129">
        <v>45</v>
      </c>
      <c r="BJ66" s="125">
        <v>23</v>
      </c>
      <c r="BK66" s="146">
        <v>0.16</v>
      </c>
      <c r="BL66" s="126">
        <v>5</v>
      </c>
      <c r="BM66" s="147">
        <v>3</v>
      </c>
      <c r="BN66" s="319">
        <v>0.88</v>
      </c>
    </row>
    <row r="67" spans="1:66" x14ac:dyDescent="0.25">
      <c r="A67" s="121">
        <v>540250</v>
      </c>
      <c r="B67" s="20" t="s">
        <v>512</v>
      </c>
      <c r="C67" s="20" t="s">
        <v>477</v>
      </c>
      <c r="D67" s="20" t="s">
        <v>107</v>
      </c>
      <c r="E67" s="143">
        <v>2</v>
      </c>
      <c r="F67" s="121">
        <v>74</v>
      </c>
      <c r="G67" s="155" t="s">
        <v>513</v>
      </c>
      <c r="H67" s="26">
        <v>4</v>
      </c>
      <c r="I67" s="26" t="s">
        <v>514</v>
      </c>
      <c r="J67" s="26">
        <v>1</v>
      </c>
      <c r="K67" s="124" t="s">
        <v>515</v>
      </c>
      <c r="L67" s="125">
        <v>69</v>
      </c>
      <c r="M67" s="126" t="s">
        <v>516</v>
      </c>
      <c r="N67" s="320">
        <v>1293808</v>
      </c>
      <c r="O67" s="145">
        <v>0.23799999999999999</v>
      </c>
      <c r="P67" s="316">
        <v>69</v>
      </c>
      <c r="Q67" s="130">
        <v>13</v>
      </c>
      <c r="R67" s="131">
        <v>61</v>
      </c>
      <c r="S67" s="131">
        <v>4</v>
      </c>
      <c r="T67" s="132">
        <v>1</v>
      </c>
      <c r="U67" s="130" t="s">
        <v>135</v>
      </c>
      <c r="V67" s="131" t="s">
        <v>150</v>
      </c>
      <c r="W67" s="131" t="s">
        <v>517</v>
      </c>
      <c r="X67" s="131">
        <v>66</v>
      </c>
      <c r="Y67" s="134">
        <v>19026.599999999999</v>
      </c>
      <c r="Z67" s="134">
        <v>12533.6</v>
      </c>
      <c r="AA67" s="129">
        <v>69</v>
      </c>
      <c r="AB67" s="317">
        <v>11</v>
      </c>
      <c r="AC67" s="142">
        <v>6</v>
      </c>
      <c r="AD67" s="142">
        <v>25</v>
      </c>
      <c r="AE67" s="142">
        <v>37</v>
      </c>
      <c r="AF67" s="334">
        <f t="shared" si="1"/>
        <v>0.53623188405797106</v>
      </c>
      <c r="AG67" s="156">
        <v>0.5</v>
      </c>
      <c r="AH67" s="156">
        <v>0.52</v>
      </c>
      <c r="AI67" s="149">
        <v>0.5</v>
      </c>
      <c r="AJ67" s="139">
        <v>0.52</v>
      </c>
      <c r="AK67" s="140">
        <v>68</v>
      </c>
      <c r="AL67" s="251"/>
      <c r="AM67" s="121">
        <v>53</v>
      </c>
      <c r="AN67" s="141">
        <v>1417</v>
      </c>
      <c r="AO67" s="251"/>
      <c r="AP67" s="121">
        <v>23</v>
      </c>
      <c r="AQ67" s="142">
        <v>21</v>
      </c>
      <c r="AR67" s="142">
        <v>33</v>
      </c>
      <c r="AS67" s="142">
        <v>2</v>
      </c>
      <c r="AT67" s="142" t="s">
        <v>518</v>
      </c>
      <c r="AU67" s="142" t="s">
        <v>207</v>
      </c>
      <c r="AV67" s="143">
        <v>56</v>
      </c>
      <c r="AW67" s="121">
        <v>24</v>
      </c>
      <c r="AX67" s="142">
        <v>25</v>
      </c>
      <c r="AY67" s="142">
        <v>7</v>
      </c>
      <c r="AZ67" s="142">
        <v>24</v>
      </c>
      <c r="BA67" s="142">
        <v>7</v>
      </c>
      <c r="BB67" s="251"/>
      <c r="BC67" s="125">
        <v>4218</v>
      </c>
      <c r="BD67" s="129">
        <v>2.2999999999999998</v>
      </c>
      <c r="BE67" s="125">
        <v>142.6</v>
      </c>
      <c r="BF67" s="200">
        <v>0.03</v>
      </c>
      <c r="BG67" s="125">
        <v>125</v>
      </c>
      <c r="BH67" s="145">
        <v>0.88</v>
      </c>
      <c r="BI67" s="129">
        <v>54</v>
      </c>
      <c r="BJ67" s="125">
        <v>29</v>
      </c>
      <c r="BK67" s="146">
        <v>0.2</v>
      </c>
      <c r="BL67" s="126">
        <v>5</v>
      </c>
      <c r="BM67" s="147">
        <v>4</v>
      </c>
      <c r="BN67" s="319">
        <v>0.53</v>
      </c>
    </row>
    <row r="68" spans="1:66" x14ac:dyDescent="0.25">
      <c r="A68" s="201"/>
      <c r="B68" s="202"/>
      <c r="C68" s="202" t="s">
        <v>477</v>
      </c>
      <c r="D68" s="202" t="s">
        <v>45</v>
      </c>
      <c r="E68" s="252">
        <v>2</v>
      </c>
      <c r="F68" s="226">
        <v>1470</v>
      </c>
      <c r="G68" s="205" t="s">
        <v>519</v>
      </c>
      <c r="H68" s="207">
        <v>60</v>
      </c>
      <c r="I68" s="207" t="s">
        <v>520</v>
      </c>
      <c r="J68" s="207">
        <v>38</v>
      </c>
      <c r="K68" s="208" t="s">
        <v>521</v>
      </c>
      <c r="L68" s="209">
        <v>1503</v>
      </c>
      <c r="M68" s="210" t="s">
        <v>522</v>
      </c>
      <c r="N68" s="321">
        <v>15440437</v>
      </c>
      <c r="O68" s="339">
        <v>0.20200000000000001</v>
      </c>
      <c r="P68" s="323">
        <v>1503</v>
      </c>
      <c r="Q68" s="214">
        <v>594</v>
      </c>
      <c r="R68" s="215">
        <v>935</v>
      </c>
      <c r="S68" s="215">
        <v>36</v>
      </c>
      <c r="T68" s="216">
        <v>8</v>
      </c>
      <c r="U68" s="214" t="s">
        <v>136</v>
      </c>
      <c r="V68" s="215" t="s">
        <v>116</v>
      </c>
      <c r="W68" s="215" t="s">
        <v>523</v>
      </c>
      <c r="X68" s="215">
        <v>979</v>
      </c>
      <c r="Y68" s="218">
        <v>14803.9</v>
      </c>
      <c r="Z68" s="218">
        <v>10022.4</v>
      </c>
      <c r="AA68" s="213">
        <v>1502</v>
      </c>
      <c r="AB68" s="324">
        <v>555</v>
      </c>
      <c r="AC68" s="227">
        <v>122</v>
      </c>
      <c r="AD68" s="227">
        <v>483</v>
      </c>
      <c r="AE68" s="217">
        <v>413</v>
      </c>
      <c r="AF68" s="340">
        <f t="shared" si="1"/>
        <v>0.27496671105193077</v>
      </c>
      <c r="AG68" s="263">
        <v>0.42099999999999999</v>
      </c>
      <c r="AH68" s="263">
        <v>0.38900000000000001</v>
      </c>
      <c r="AI68" s="341">
        <v>0.43</v>
      </c>
      <c r="AJ68" s="222">
        <v>0.4</v>
      </c>
      <c r="AK68" s="245">
        <v>1018</v>
      </c>
      <c r="AL68" s="251"/>
      <c r="AM68" s="224">
        <v>665</v>
      </c>
      <c r="AN68" s="225">
        <v>21193</v>
      </c>
      <c r="AO68" s="251"/>
      <c r="AP68" s="226">
        <v>799</v>
      </c>
      <c r="AQ68" s="227">
        <v>502</v>
      </c>
      <c r="AR68" s="227">
        <v>238</v>
      </c>
      <c r="AS68" s="217">
        <v>34</v>
      </c>
      <c r="AT68" s="227" t="s">
        <v>292</v>
      </c>
      <c r="AU68" s="227" t="s">
        <v>401</v>
      </c>
      <c r="AV68" s="228">
        <v>774</v>
      </c>
      <c r="AW68" s="226">
        <v>314</v>
      </c>
      <c r="AX68" s="227">
        <v>337</v>
      </c>
      <c r="AY68" s="227">
        <v>122</v>
      </c>
      <c r="AZ68" s="256">
        <v>253</v>
      </c>
      <c r="BA68" s="229">
        <v>99</v>
      </c>
      <c r="BB68" s="251"/>
      <c r="BC68" s="209">
        <v>27000</v>
      </c>
      <c r="BD68" s="213">
        <v>2.4369999999999998</v>
      </c>
      <c r="BE68" s="209">
        <v>3331.1</v>
      </c>
      <c r="BF68" s="247">
        <v>0.12</v>
      </c>
      <c r="BG68" s="209">
        <v>2399</v>
      </c>
      <c r="BH68" s="233">
        <v>0.72</v>
      </c>
      <c r="BI68" s="213">
        <v>1011</v>
      </c>
      <c r="BJ68" s="209">
        <v>513</v>
      </c>
      <c r="BK68" s="235">
        <v>0.15</v>
      </c>
      <c r="BL68" s="210">
        <v>86</v>
      </c>
      <c r="BM68" s="236">
        <v>58</v>
      </c>
      <c r="BN68" s="326">
        <v>0.66</v>
      </c>
    </row>
    <row r="69" spans="1:66" x14ac:dyDescent="0.25">
      <c r="A69" s="121">
        <v>540134</v>
      </c>
      <c r="B69" s="20" t="s">
        <v>524</v>
      </c>
      <c r="C69" s="20" t="s">
        <v>525</v>
      </c>
      <c r="D69" s="20" t="s">
        <v>107</v>
      </c>
      <c r="E69" s="143">
        <v>2</v>
      </c>
      <c r="F69" s="121">
        <v>107</v>
      </c>
      <c r="G69" s="155" t="s">
        <v>526</v>
      </c>
      <c r="H69" s="26">
        <v>16</v>
      </c>
      <c r="I69" s="332" t="s">
        <v>527</v>
      </c>
      <c r="J69" s="26">
        <v>7</v>
      </c>
      <c r="K69" s="124" t="s">
        <v>528</v>
      </c>
      <c r="L69" s="125">
        <v>131</v>
      </c>
      <c r="M69" s="126" t="s">
        <v>529</v>
      </c>
      <c r="N69" s="320">
        <v>218127</v>
      </c>
      <c r="O69" s="315">
        <v>0.03</v>
      </c>
      <c r="P69" s="316">
        <v>131</v>
      </c>
      <c r="Q69" s="130">
        <v>89</v>
      </c>
      <c r="R69" s="131">
        <v>42</v>
      </c>
      <c r="S69" s="131">
        <v>0</v>
      </c>
      <c r="T69" s="132">
        <v>0</v>
      </c>
      <c r="U69" s="130" t="s">
        <v>132</v>
      </c>
      <c r="V69" s="131" t="s">
        <v>113</v>
      </c>
      <c r="W69" s="131" t="s">
        <v>530</v>
      </c>
      <c r="X69" s="131">
        <v>42</v>
      </c>
      <c r="Y69" s="135">
        <v>3575.9</v>
      </c>
      <c r="Z69" s="135">
        <v>2137.6</v>
      </c>
      <c r="AA69" s="129">
        <v>131</v>
      </c>
      <c r="AB69" s="317">
        <v>76</v>
      </c>
      <c r="AC69" s="142">
        <v>26</v>
      </c>
      <c r="AD69" s="142">
        <v>27</v>
      </c>
      <c r="AE69" s="142">
        <v>2</v>
      </c>
      <c r="AF69" s="318">
        <f t="shared" si="1"/>
        <v>1.5267175572519083E-2</v>
      </c>
      <c r="AG69" s="138">
        <v>0.16300000000000001</v>
      </c>
      <c r="AH69" s="138">
        <v>8.3000000000000004E-2</v>
      </c>
      <c r="AI69" s="139">
        <v>0.18</v>
      </c>
      <c r="AJ69" s="139">
        <v>0.1</v>
      </c>
      <c r="AK69" s="140">
        <v>55</v>
      </c>
      <c r="AL69" s="251"/>
      <c r="AM69" s="121">
        <v>8</v>
      </c>
      <c r="AN69" s="141">
        <v>278</v>
      </c>
      <c r="AO69" s="251"/>
      <c r="AP69" s="121">
        <v>104</v>
      </c>
      <c r="AQ69" s="142">
        <v>27</v>
      </c>
      <c r="AR69" s="142">
        <v>0</v>
      </c>
      <c r="AS69" s="142">
        <v>0</v>
      </c>
      <c r="AT69" s="142" t="s">
        <v>282</v>
      </c>
      <c r="AU69" s="142" t="s">
        <v>150</v>
      </c>
      <c r="AV69" s="143">
        <v>27</v>
      </c>
      <c r="AW69" s="121">
        <v>13</v>
      </c>
      <c r="AX69" s="142">
        <v>12</v>
      </c>
      <c r="AY69" s="142">
        <v>2</v>
      </c>
      <c r="AZ69" s="142">
        <v>1</v>
      </c>
      <c r="BA69" s="142">
        <v>2</v>
      </c>
      <c r="BB69" s="251"/>
      <c r="BC69" s="125">
        <v>654</v>
      </c>
      <c r="BD69" s="129">
        <v>2.4</v>
      </c>
      <c r="BE69" s="125">
        <v>216</v>
      </c>
      <c r="BF69" s="144">
        <v>0.33</v>
      </c>
      <c r="BG69" s="125">
        <v>116</v>
      </c>
      <c r="BH69" s="145">
        <v>0.54</v>
      </c>
      <c r="BI69" s="129">
        <v>48</v>
      </c>
      <c r="BJ69" s="125">
        <v>27</v>
      </c>
      <c r="BK69" s="146">
        <v>0.13</v>
      </c>
      <c r="BL69" s="126">
        <v>5</v>
      </c>
      <c r="BM69" s="147">
        <v>3</v>
      </c>
      <c r="BN69" s="319">
        <v>0.61</v>
      </c>
    </row>
    <row r="70" spans="1:66" x14ac:dyDescent="0.25">
      <c r="A70" s="121">
        <v>540135</v>
      </c>
      <c r="B70" s="20" t="s">
        <v>531</v>
      </c>
      <c r="C70" s="20" t="s">
        <v>525</v>
      </c>
      <c r="D70" s="20" t="s">
        <v>107</v>
      </c>
      <c r="E70" s="143">
        <v>2</v>
      </c>
      <c r="F70" s="121">
        <v>48</v>
      </c>
      <c r="G70" s="155" t="s">
        <v>532</v>
      </c>
      <c r="H70" s="26">
        <v>23</v>
      </c>
      <c r="I70" s="26" t="s">
        <v>533</v>
      </c>
      <c r="J70" s="26">
        <v>3</v>
      </c>
      <c r="K70" s="124" t="s">
        <v>534</v>
      </c>
      <c r="L70" s="125">
        <v>78</v>
      </c>
      <c r="M70" s="126" t="s">
        <v>535</v>
      </c>
      <c r="N70" s="320">
        <v>401141</v>
      </c>
      <c r="O70" s="315">
        <v>0.06</v>
      </c>
      <c r="P70" s="316">
        <v>78</v>
      </c>
      <c r="Q70" s="130">
        <v>41</v>
      </c>
      <c r="R70" s="131">
        <v>36</v>
      </c>
      <c r="S70" s="131">
        <v>1</v>
      </c>
      <c r="T70" s="132">
        <v>0</v>
      </c>
      <c r="U70" s="130" t="s">
        <v>116</v>
      </c>
      <c r="V70" s="131" t="s">
        <v>158</v>
      </c>
      <c r="W70" s="131" t="s">
        <v>536</v>
      </c>
      <c r="X70" s="131">
        <v>37</v>
      </c>
      <c r="Y70" s="135">
        <v>9116.9</v>
      </c>
      <c r="Z70" s="135">
        <v>4720</v>
      </c>
      <c r="AA70" s="129">
        <v>78</v>
      </c>
      <c r="AB70" s="317">
        <v>38</v>
      </c>
      <c r="AC70" s="142">
        <v>11</v>
      </c>
      <c r="AD70" s="142">
        <v>29</v>
      </c>
      <c r="AE70" s="142">
        <v>0</v>
      </c>
      <c r="AF70" s="318">
        <f t="shared" si="1"/>
        <v>0</v>
      </c>
      <c r="AG70" s="138">
        <v>0.16700000000000001</v>
      </c>
      <c r="AH70" s="138">
        <v>0.14899999999999999</v>
      </c>
      <c r="AI70" s="139">
        <v>0.18</v>
      </c>
      <c r="AJ70" s="139">
        <v>0.16</v>
      </c>
      <c r="AK70" s="140">
        <v>40</v>
      </c>
      <c r="AL70" s="251"/>
      <c r="AM70" s="121">
        <v>14</v>
      </c>
      <c r="AN70" s="141">
        <v>348</v>
      </c>
      <c r="AO70" s="251"/>
      <c r="AP70" s="121">
        <v>54</v>
      </c>
      <c r="AQ70" s="142">
        <v>22</v>
      </c>
      <c r="AR70" s="142">
        <v>2</v>
      </c>
      <c r="AS70" s="142">
        <v>0</v>
      </c>
      <c r="AT70" s="142" t="s">
        <v>218</v>
      </c>
      <c r="AU70" s="142" t="s">
        <v>537</v>
      </c>
      <c r="AV70" s="143">
        <v>24</v>
      </c>
      <c r="AW70" s="121">
        <v>12</v>
      </c>
      <c r="AX70" s="142">
        <v>3</v>
      </c>
      <c r="AY70" s="142">
        <v>9</v>
      </c>
      <c r="AZ70" s="142">
        <v>3</v>
      </c>
      <c r="BA70" s="142">
        <v>8</v>
      </c>
      <c r="BB70" s="251"/>
      <c r="BC70" s="125">
        <v>379</v>
      </c>
      <c r="BD70" s="129">
        <v>2</v>
      </c>
      <c r="BE70" s="125">
        <v>86</v>
      </c>
      <c r="BF70" s="200">
        <v>0.23</v>
      </c>
      <c r="BG70" s="125">
        <v>60</v>
      </c>
      <c r="BH70" s="145">
        <v>0.7</v>
      </c>
      <c r="BI70" s="129">
        <v>30</v>
      </c>
      <c r="BJ70" s="125">
        <v>13</v>
      </c>
      <c r="BK70" s="146">
        <v>0.15</v>
      </c>
      <c r="BL70" s="126">
        <v>3</v>
      </c>
      <c r="BM70" s="147">
        <v>2</v>
      </c>
      <c r="BN70" s="333">
        <v>0.28999999999999998</v>
      </c>
    </row>
    <row r="71" spans="1:66" x14ac:dyDescent="0.25">
      <c r="A71" s="121">
        <v>540136</v>
      </c>
      <c r="B71" s="20" t="s">
        <v>538</v>
      </c>
      <c r="C71" s="20" t="s">
        <v>525</v>
      </c>
      <c r="D71" s="20" t="s">
        <v>107</v>
      </c>
      <c r="E71" s="143">
        <v>2</v>
      </c>
      <c r="F71" s="121">
        <v>66</v>
      </c>
      <c r="G71" s="155" t="s">
        <v>539</v>
      </c>
      <c r="H71" s="26">
        <v>10</v>
      </c>
      <c r="I71" s="26" t="s">
        <v>540</v>
      </c>
      <c r="J71" s="26">
        <v>3</v>
      </c>
      <c r="K71" s="124" t="s">
        <v>214</v>
      </c>
      <c r="L71" s="125">
        <v>80</v>
      </c>
      <c r="M71" s="197" t="s">
        <v>541</v>
      </c>
      <c r="N71" s="320">
        <v>421229</v>
      </c>
      <c r="O71" s="315">
        <v>0.1</v>
      </c>
      <c r="P71" s="316">
        <v>80</v>
      </c>
      <c r="Q71" s="130">
        <v>29</v>
      </c>
      <c r="R71" s="131">
        <v>51</v>
      </c>
      <c r="S71" s="131">
        <v>0</v>
      </c>
      <c r="T71" s="132">
        <v>0</v>
      </c>
      <c r="U71" s="130" t="s">
        <v>167</v>
      </c>
      <c r="V71" s="131" t="s">
        <v>131</v>
      </c>
      <c r="W71" s="131" t="s">
        <v>542</v>
      </c>
      <c r="X71" s="131">
        <v>51</v>
      </c>
      <c r="Y71" s="135">
        <v>7020.5</v>
      </c>
      <c r="Z71" s="135">
        <v>4345</v>
      </c>
      <c r="AA71" s="129">
        <v>80</v>
      </c>
      <c r="AB71" s="317">
        <v>25</v>
      </c>
      <c r="AC71" s="142">
        <v>18</v>
      </c>
      <c r="AD71" s="142">
        <v>37</v>
      </c>
      <c r="AE71" s="142">
        <v>0</v>
      </c>
      <c r="AF71" s="318">
        <f t="shared" si="1"/>
        <v>0</v>
      </c>
      <c r="AG71" s="138">
        <v>0.159</v>
      </c>
      <c r="AH71" s="138">
        <v>0.122</v>
      </c>
      <c r="AI71" s="139">
        <v>0.17</v>
      </c>
      <c r="AJ71" s="139">
        <v>0.13</v>
      </c>
      <c r="AK71" s="140">
        <v>55</v>
      </c>
      <c r="AL71" s="251"/>
      <c r="AM71" s="121">
        <v>16</v>
      </c>
      <c r="AN71" s="141">
        <v>260</v>
      </c>
      <c r="AO71" s="251"/>
      <c r="AP71" s="121">
        <v>55</v>
      </c>
      <c r="AQ71" s="142">
        <v>25</v>
      </c>
      <c r="AR71" s="142">
        <v>0</v>
      </c>
      <c r="AS71" s="142">
        <v>0</v>
      </c>
      <c r="AT71" s="142" t="s">
        <v>217</v>
      </c>
      <c r="AU71" s="142" t="s">
        <v>282</v>
      </c>
      <c r="AV71" s="143">
        <v>25</v>
      </c>
      <c r="AW71" s="121">
        <v>12</v>
      </c>
      <c r="AX71" s="142">
        <v>10</v>
      </c>
      <c r="AY71" s="142">
        <v>3</v>
      </c>
      <c r="AZ71" s="142">
        <v>0</v>
      </c>
      <c r="BA71" s="142">
        <v>2</v>
      </c>
      <c r="BB71" s="251"/>
      <c r="BC71" s="125">
        <v>219</v>
      </c>
      <c r="BD71" s="129">
        <v>1.9</v>
      </c>
      <c r="BE71" s="125">
        <v>114</v>
      </c>
      <c r="BF71" s="144">
        <v>0.52</v>
      </c>
      <c r="BG71" s="125">
        <v>101</v>
      </c>
      <c r="BH71" s="145">
        <v>0.89</v>
      </c>
      <c r="BI71" s="129">
        <v>53</v>
      </c>
      <c r="BJ71" s="125">
        <v>20</v>
      </c>
      <c r="BK71" s="146">
        <v>0.18</v>
      </c>
      <c r="BL71" s="126">
        <v>4</v>
      </c>
      <c r="BM71" s="147">
        <v>3</v>
      </c>
      <c r="BN71" s="319">
        <v>0.66</v>
      </c>
    </row>
    <row r="72" spans="1:66" x14ac:dyDescent="0.25">
      <c r="A72" s="121">
        <v>545538</v>
      </c>
      <c r="B72" s="20" t="s">
        <v>543</v>
      </c>
      <c r="C72" s="20" t="s">
        <v>525</v>
      </c>
      <c r="D72" s="20" t="s">
        <v>107</v>
      </c>
      <c r="E72" s="143">
        <v>2</v>
      </c>
      <c r="F72" s="121">
        <v>45</v>
      </c>
      <c r="G72" s="155" t="s">
        <v>544</v>
      </c>
      <c r="H72" s="26">
        <v>2</v>
      </c>
      <c r="I72" s="332" t="s">
        <v>110</v>
      </c>
      <c r="J72" s="26">
        <v>4</v>
      </c>
      <c r="K72" s="124" t="s">
        <v>545</v>
      </c>
      <c r="L72" s="125">
        <v>51</v>
      </c>
      <c r="M72" s="197" t="s">
        <v>546</v>
      </c>
      <c r="N72" s="320">
        <v>37494</v>
      </c>
      <c r="O72" s="315">
        <v>5.0000000000000001E-3</v>
      </c>
      <c r="P72" s="316">
        <v>51</v>
      </c>
      <c r="Q72" s="130">
        <v>41</v>
      </c>
      <c r="R72" s="131">
        <v>10</v>
      </c>
      <c r="S72" s="131">
        <v>0</v>
      </c>
      <c r="T72" s="132">
        <v>0</v>
      </c>
      <c r="U72" s="130" t="s">
        <v>112</v>
      </c>
      <c r="V72" s="131" t="s">
        <v>112</v>
      </c>
      <c r="W72" s="131" t="s">
        <v>269</v>
      </c>
      <c r="X72" s="131">
        <v>10</v>
      </c>
      <c r="Y72" s="135">
        <v>2678.2</v>
      </c>
      <c r="Z72" s="135">
        <v>2161.1999999999998</v>
      </c>
      <c r="AA72" s="129">
        <v>51</v>
      </c>
      <c r="AB72" s="317">
        <v>38</v>
      </c>
      <c r="AC72" s="142">
        <v>10</v>
      </c>
      <c r="AD72" s="142">
        <v>2</v>
      </c>
      <c r="AE72" s="142">
        <v>1</v>
      </c>
      <c r="AF72" s="318">
        <f t="shared" si="1"/>
        <v>1.9607843137254902E-2</v>
      </c>
      <c r="AG72" s="138">
        <v>0.11600000000000001</v>
      </c>
      <c r="AH72" s="138">
        <v>7.0999999999999994E-2</v>
      </c>
      <c r="AI72" s="139">
        <v>0.13</v>
      </c>
      <c r="AJ72" s="139">
        <v>0.08</v>
      </c>
      <c r="AK72" s="140">
        <v>13</v>
      </c>
      <c r="AL72" s="251"/>
      <c r="AM72" s="121">
        <v>1</v>
      </c>
      <c r="AN72" s="141">
        <v>25</v>
      </c>
      <c r="AO72" s="251"/>
      <c r="AP72" s="121">
        <v>50</v>
      </c>
      <c r="AQ72" s="142">
        <v>1</v>
      </c>
      <c r="AR72" s="142">
        <v>0</v>
      </c>
      <c r="AS72" s="142">
        <v>0</v>
      </c>
      <c r="AT72" s="142" t="s">
        <v>113</v>
      </c>
      <c r="AU72" s="142" t="s">
        <v>113</v>
      </c>
      <c r="AV72" s="143">
        <v>1</v>
      </c>
      <c r="AW72" s="121">
        <v>0</v>
      </c>
      <c r="AX72" s="142">
        <v>1</v>
      </c>
      <c r="AY72" s="142">
        <v>0</v>
      </c>
      <c r="AZ72" s="142">
        <v>1</v>
      </c>
      <c r="BA72" s="142">
        <v>0</v>
      </c>
      <c r="BB72" s="251"/>
      <c r="BC72" s="125">
        <v>460</v>
      </c>
      <c r="BD72" s="129">
        <v>1.7</v>
      </c>
      <c r="BE72" s="125">
        <v>62.9</v>
      </c>
      <c r="BF72" s="200">
        <v>0.14000000000000001</v>
      </c>
      <c r="BG72" s="125">
        <v>19</v>
      </c>
      <c r="BH72" s="146">
        <v>0.3</v>
      </c>
      <c r="BI72" s="129">
        <v>11</v>
      </c>
      <c r="BJ72" s="125">
        <v>6</v>
      </c>
      <c r="BK72" s="146">
        <v>0.1</v>
      </c>
      <c r="BL72" s="126">
        <v>2</v>
      </c>
      <c r="BM72" s="147">
        <v>1</v>
      </c>
      <c r="BN72" s="333">
        <v>0.47</v>
      </c>
    </row>
    <row r="73" spans="1:66" x14ac:dyDescent="0.25">
      <c r="A73" s="163">
        <v>540133</v>
      </c>
      <c r="B73" s="164" t="s">
        <v>547</v>
      </c>
      <c r="C73" s="164" t="s">
        <v>525</v>
      </c>
      <c r="D73" s="164" t="s">
        <v>170</v>
      </c>
      <c r="E73" s="189">
        <v>2</v>
      </c>
      <c r="F73" s="327">
        <v>3161</v>
      </c>
      <c r="G73" s="167" t="s">
        <v>548</v>
      </c>
      <c r="H73" s="168">
        <v>122</v>
      </c>
      <c r="I73" s="168" t="s">
        <v>549</v>
      </c>
      <c r="J73" s="168">
        <v>81</v>
      </c>
      <c r="K73" s="169" t="s">
        <v>550</v>
      </c>
      <c r="L73" s="170">
        <v>3393</v>
      </c>
      <c r="M73" s="171" t="s">
        <v>551</v>
      </c>
      <c r="N73" s="308">
        <v>10070053</v>
      </c>
      <c r="O73" s="309">
        <v>6.5000000000000002E-2</v>
      </c>
      <c r="P73" s="310">
        <v>3393</v>
      </c>
      <c r="Q73" s="175">
        <v>2127</v>
      </c>
      <c r="R73" s="176">
        <v>1237</v>
      </c>
      <c r="S73" s="176">
        <v>13</v>
      </c>
      <c r="T73" s="177">
        <v>2</v>
      </c>
      <c r="U73" s="175" t="s">
        <v>167</v>
      </c>
      <c r="V73" s="176" t="s">
        <v>132</v>
      </c>
      <c r="W73" s="180" t="s">
        <v>552</v>
      </c>
      <c r="X73" s="176">
        <v>1252</v>
      </c>
      <c r="Y73" s="178">
        <v>6418.1</v>
      </c>
      <c r="Z73" s="178">
        <v>3264.5</v>
      </c>
      <c r="AA73" s="174">
        <v>3393</v>
      </c>
      <c r="AB73" s="311">
        <v>1890</v>
      </c>
      <c r="AC73" s="186">
        <v>495</v>
      </c>
      <c r="AD73" s="186">
        <v>805</v>
      </c>
      <c r="AE73" s="180">
        <v>189</v>
      </c>
      <c r="AF73" s="312">
        <f t="shared" si="1"/>
        <v>5.5702917771883291E-2</v>
      </c>
      <c r="AG73" s="182">
        <v>0.222</v>
      </c>
      <c r="AH73" s="182">
        <v>0.13500000000000001</v>
      </c>
      <c r="AI73" s="183">
        <v>0.23</v>
      </c>
      <c r="AJ73" s="183">
        <v>0.15</v>
      </c>
      <c r="AK73" s="184">
        <v>1489</v>
      </c>
      <c r="AL73" s="251"/>
      <c r="AM73" s="254">
        <v>384</v>
      </c>
      <c r="AN73" s="185">
        <v>12588</v>
      </c>
      <c r="AO73" s="251"/>
      <c r="AP73" s="166">
        <v>2727</v>
      </c>
      <c r="AQ73" s="186">
        <v>549</v>
      </c>
      <c r="AR73" s="186">
        <v>52</v>
      </c>
      <c r="AS73" s="180">
        <v>51</v>
      </c>
      <c r="AT73" s="186" t="s">
        <v>254</v>
      </c>
      <c r="AU73" s="186" t="s">
        <v>367</v>
      </c>
      <c r="AV73" s="187">
        <v>652</v>
      </c>
      <c r="AW73" s="166">
        <v>268</v>
      </c>
      <c r="AX73" s="186">
        <v>226</v>
      </c>
      <c r="AY73" s="186">
        <v>127</v>
      </c>
      <c r="AZ73" s="255">
        <v>102</v>
      </c>
      <c r="BA73" s="188">
        <v>82</v>
      </c>
      <c r="BB73" s="251"/>
      <c r="BC73" s="170">
        <v>20494</v>
      </c>
      <c r="BD73" s="174">
        <v>2.4</v>
      </c>
      <c r="BE73" s="170">
        <v>6384</v>
      </c>
      <c r="BF73" s="190">
        <v>0.31</v>
      </c>
      <c r="BG73" s="170">
        <v>3615</v>
      </c>
      <c r="BH73" s="191">
        <v>0.56999999999999995</v>
      </c>
      <c r="BI73" s="174">
        <v>1506</v>
      </c>
      <c r="BJ73" s="170">
        <v>798</v>
      </c>
      <c r="BK73" s="192">
        <v>0.13</v>
      </c>
      <c r="BL73" s="193">
        <v>127</v>
      </c>
      <c r="BM73" s="194">
        <v>84</v>
      </c>
      <c r="BN73" s="313">
        <v>0.63</v>
      </c>
    </row>
    <row r="74" spans="1:66" x14ac:dyDescent="0.25">
      <c r="A74" s="121">
        <v>540138</v>
      </c>
      <c r="B74" s="20" t="s">
        <v>553</v>
      </c>
      <c r="C74" s="20" t="s">
        <v>525</v>
      </c>
      <c r="D74" s="20" t="s">
        <v>107</v>
      </c>
      <c r="E74" s="143">
        <v>2</v>
      </c>
      <c r="F74" s="121">
        <v>31</v>
      </c>
      <c r="G74" s="155" t="s">
        <v>554</v>
      </c>
      <c r="H74" s="26">
        <v>5</v>
      </c>
      <c r="I74" s="26" t="s">
        <v>555</v>
      </c>
      <c r="J74" s="26">
        <v>4</v>
      </c>
      <c r="K74" s="124" t="s">
        <v>556</v>
      </c>
      <c r="L74" s="125">
        <v>40</v>
      </c>
      <c r="M74" s="197" t="s">
        <v>557</v>
      </c>
      <c r="N74" s="320">
        <v>1045377</v>
      </c>
      <c r="O74" s="145">
        <v>0.14000000000000001</v>
      </c>
      <c r="P74" s="316">
        <v>40</v>
      </c>
      <c r="Q74" s="130">
        <v>26</v>
      </c>
      <c r="R74" s="131">
        <v>12</v>
      </c>
      <c r="S74" s="131">
        <v>0</v>
      </c>
      <c r="T74" s="132">
        <v>2</v>
      </c>
      <c r="U74" s="130" t="s">
        <v>558</v>
      </c>
      <c r="V74" s="131" t="s">
        <v>132</v>
      </c>
      <c r="W74" s="131" t="s">
        <v>559</v>
      </c>
      <c r="X74" s="131">
        <v>14</v>
      </c>
      <c r="Y74" s="134">
        <v>74669.8</v>
      </c>
      <c r="Z74" s="135">
        <v>5023.8999999999996</v>
      </c>
      <c r="AA74" s="129">
        <v>40</v>
      </c>
      <c r="AB74" s="317">
        <v>26</v>
      </c>
      <c r="AC74" s="142">
        <v>7</v>
      </c>
      <c r="AD74" s="142">
        <v>6</v>
      </c>
      <c r="AE74" s="142">
        <v>1</v>
      </c>
      <c r="AF74" s="318">
        <f t="shared" si="1"/>
        <v>2.5000000000000001E-2</v>
      </c>
      <c r="AG74" s="138">
        <v>0.151</v>
      </c>
      <c r="AH74" s="138">
        <v>0.10299999999999999</v>
      </c>
      <c r="AI74" s="139">
        <v>0.15</v>
      </c>
      <c r="AJ74" s="139">
        <v>0.1</v>
      </c>
      <c r="AK74" s="140">
        <v>14</v>
      </c>
      <c r="AL74" s="251"/>
      <c r="AM74" s="121">
        <v>4</v>
      </c>
      <c r="AN74" s="141">
        <v>451</v>
      </c>
      <c r="AO74" s="251"/>
      <c r="AP74" s="121">
        <v>33</v>
      </c>
      <c r="AQ74" s="142">
        <v>4</v>
      </c>
      <c r="AR74" s="142">
        <v>1</v>
      </c>
      <c r="AS74" s="142">
        <v>2</v>
      </c>
      <c r="AT74" s="142" t="s">
        <v>560</v>
      </c>
      <c r="AU74" s="142" t="s">
        <v>217</v>
      </c>
      <c r="AV74" s="143">
        <v>7</v>
      </c>
      <c r="AW74" s="121">
        <v>4</v>
      </c>
      <c r="AX74" s="142">
        <v>1</v>
      </c>
      <c r="AY74" s="142">
        <v>2</v>
      </c>
      <c r="AZ74" s="142">
        <v>1</v>
      </c>
      <c r="BA74" s="142">
        <v>2</v>
      </c>
      <c r="BB74" s="251"/>
      <c r="BC74" s="125">
        <v>2944</v>
      </c>
      <c r="BD74" s="129">
        <v>2</v>
      </c>
      <c r="BE74" s="125">
        <v>58</v>
      </c>
      <c r="BF74" s="200">
        <v>0.02</v>
      </c>
      <c r="BG74" s="125">
        <v>10</v>
      </c>
      <c r="BH74" s="146">
        <v>0.17</v>
      </c>
      <c r="BI74" s="129">
        <v>5</v>
      </c>
      <c r="BJ74" s="125">
        <v>3</v>
      </c>
      <c r="BK74" s="146">
        <v>0.05</v>
      </c>
      <c r="BL74" s="126">
        <v>1</v>
      </c>
      <c r="BM74" s="147">
        <v>1</v>
      </c>
      <c r="BN74" s="319">
        <v>0.71</v>
      </c>
    </row>
    <row r="75" spans="1:66" x14ac:dyDescent="0.25">
      <c r="A75" s="201"/>
      <c r="B75" s="202"/>
      <c r="C75" s="202" t="s">
        <v>525</v>
      </c>
      <c r="D75" s="202" t="s">
        <v>45</v>
      </c>
      <c r="E75" s="252">
        <v>2</v>
      </c>
      <c r="F75" s="204">
        <v>3458</v>
      </c>
      <c r="G75" s="205" t="s">
        <v>561</v>
      </c>
      <c r="H75" s="207">
        <v>178</v>
      </c>
      <c r="I75" s="207" t="s">
        <v>562</v>
      </c>
      <c r="J75" s="206">
        <v>102</v>
      </c>
      <c r="K75" s="208" t="s">
        <v>563</v>
      </c>
      <c r="L75" s="209">
        <v>3773</v>
      </c>
      <c r="M75" s="210" t="s">
        <v>564</v>
      </c>
      <c r="N75" s="321">
        <v>12193421</v>
      </c>
      <c r="O75" s="322">
        <v>6.5000000000000002E-2</v>
      </c>
      <c r="P75" s="323">
        <v>3773</v>
      </c>
      <c r="Q75" s="214">
        <v>2353</v>
      </c>
      <c r="R75" s="215">
        <v>1388</v>
      </c>
      <c r="S75" s="215">
        <v>14</v>
      </c>
      <c r="T75" s="216">
        <v>4</v>
      </c>
      <c r="U75" s="214" t="s">
        <v>231</v>
      </c>
      <c r="V75" s="215" t="s">
        <v>132</v>
      </c>
      <c r="W75" s="215" t="s">
        <v>565</v>
      </c>
      <c r="X75" s="217">
        <v>1406</v>
      </c>
      <c r="Y75" s="218">
        <v>6920.2</v>
      </c>
      <c r="Z75" s="218">
        <v>3316.9</v>
      </c>
      <c r="AA75" s="213">
        <v>3773</v>
      </c>
      <c r="AB75" s="324">
        <v>2093</v>
      </c>
      <c r="AC75" s="227">
        <v>567</v>
      </c>
      <c r="AD75" s="227">
        <v>906</v>
      </c>
      <c r="AE75" s="217">
        <v>193</v>
      </c>
      <c r="AF75" s="325">
        <f t="shared" si="1"/>
        <v>5.1152928703949115E-2</v>
      </c>
      <c r="AG75" s="221">
        <v>0.215</v>
      </c>
      <c r="AH75" s="221">
        <v>0.13200000000000001</v>
      </c>
      <c r="AI75" s="222">
        <v>0.23</v>
      </c>
      <c r="AJ75" s="222">
        <v>0.14000000000000001</v>
      </c>
      <c r="AK75" s="223">
        <v>1666</v>
      </c>
      <c r="AL75" s="251"/>
      <c r="AM75" s="224">
        <v>427</v>
      </c>
      <c r="AN75" s="225">
        <v>13950</v>
      </c>
      <c r="AO75" s="251"/>
      <c r="AP75" s="226">
        <v>3023</v>
      </c>
      <c r="AQ75" s="227">
        <v>628</v>
      </c>
      <c r="AR75" s="227">
        <v>55</v>
      </c>
      <c r="AS75" s="217">
        <v>53</v>
      </c>
      <c r="AT75" s="227" t="s">
        <v>404</v>
      </c>
      <c r="AU75" s="227" t="s">
        <v>425</v>
      </c>
      <c r="AV75" s="228">
        <v>736</v>
      </c>
      <c r="AW75" s="226">
        <v>309</v>
      </c>
      <c r="AX75" s="227">
        <v>253</v>
      </c>
      <c r="AY75" s="227">
        <v>143</v>
      </c>
      <c r="AZ75" s="256">
        <v>108</v>
      </c>
      <c r="BA75" s="229">
        <v>96</v>
      </c>
      <c r="BB75" s="251"/>
      <c r="BC75" s="209">
        <v>25150</v>
      </c>
      <c r="BD75" s="213">
        <v>2.3050000000000002</v>
      </c>
      <c r="BE75" s="231">
        <v>6920.9</v>
      </c>
      <c r="BF75" s="247">
        <v>0.28000000000000003</v>
      </c>
      <c r="BG75" s="209">
        <v>3921</v>
      </c>
      <c r="BH75" s="233">
        <v>0.56999999999999995</v>
      </c>
      <c r="BI75" s="213">
        <v>1653</v>
      </c>
      <c r="BJ75" s="209">
        <v>867</v>
      </c>
      <c r="BK75" s="235">
        <v>0.13</v>
      </c>
      <c r="BL75" s="210">
        <v>142</v>
      </c>
      <c r="BM75" s="236">
        <v>94</v>
      </c>
      <c r="BN75" s="326">
        <v>0.63</v>
      </c>
    </row>
    <row r="76" spans="1:66" x14ac:dyDescent="0.25">
      <c r="A76" s="121">
        <v>540232</v>
      </c>
      <c r="B76" s="20" t="s">
        <v>566</v>
      </c>
      <c r="C76" s="20" t="s">
        <v>567</v>
      </c>
      <c r="D76" s="20" t="s">
        <v>107</v>
      </c>
      <c r="E76" s="143">
        <v>2</v>
      </c>
      <c r="F76" s="121">
        <v>62</v>
      </c>
      <c r="G76" s="155" t="s">
        <v>568</v>
      </c>
      <c r="H76" s="26">
        <v>13</v>
      </c>
      <c r="I76" s="26" t="s">
        <v>569</v>
      </c>
      <c r="J76" s="26">
        <v>5</v>
      </c>
      <c r="K76" s="124" t="s">
        <v>570</v>
      </c>
      <c r="L76" s="125">
        <v>81</v>
      </c>
      <c r="M76" s="126" t="s">
        <v>571</v>
      </c>
      <c r="N76" s="320">
        <v>4844429</v>
      </c>
      <c r="O76" s="145">
        <v>0.42199999999999999</v>
      </c>
      <c r="P76" s="316">
        <v>81</v>
      </c>
      <c r="Q76" s="130">
        <v>14</v>
      </c>
      <c r="R76" s="131">
        <v>45</v>
      </c>
      <c r="S76" s="131">
        <v>18</v>
      </c>
      <c r="T76" s="132">
        <v>4</v>
      </c>
      <c r="U76" s="130" t="s">
        <v>290</v>
      </c>
      <c r="V76" s="131" t="s">
        <v>125</v>
      </c>
      <c r="W76" s="131" t="s">
        <v>572</v>
      </c>
      <c r="X76" s="131">
        <v>67</v>
      </c>
      <c r="Y76" s="134">
        <v>71241.600000000006</v>
      </c>
      <c r="Z76" s="134">
        <v>18099.5</v>
      </c>
      <c r="AA76" s="129">
        <v>81</v>
      </c>
      <c r="AB76" s="317">
        <v>14</v>
      </c>
      <c r="AC76" s="142">
        <v>2</v>
      </c>
      <c r="AD76" s="142">
        <v>28</v>
      </c>
      <c r="AE76" s="142">
        <v>37</v>
      </c>
      <c r="AF76" s="334">
        <f t="shared" si="1"/>
        <v>0.4567901234567901</v>
      </c>
      <c r="AG76" s="156">
        <v>0.47199999999999998</v>
      </c>
      <c r="AH76" s="156">
        <v>0.51700000000000002</v>
      </c>
      <c r="AI76" s="149">
        <v>0.48</v>
      </c>
      <c r="AJ76" s="139">
        <v>0.52</v>
      </c>
      <c r="AK76" s="140">
        <v>67</v>
      </c>
      <c r="AL76" s="251"/>
      <c r="AM76" s="121">
        <v>52</v>
      </c>
      <c r="AN76" s="141">
        <v>5403</v>
      </c>
      <c r="AO76" s="251"/>
      <c r="AP76" s="121">
        <v>22</v>
      </c>
      <c r="AQ76" s="142">
        <v>19</v>
      </c>
      <c r="AR76" s="142">
        <v>22</v>
      </c>
      <c r="AS76" s="142">
        <v>18</v>
      </c>
      <c r="AT76" s="142" t="s">
        <v>573</v>
      </c>
      <c r="AU76" s="142" t="s">
        <v>291</v>
      </c>
      <c r="AV76" s="143">
        <v>59</v>
      </c>
      <c r="AW76" s="121">
        <v>50</v>
      </c>
      <c r="AX76" s="142">
        <v>6</v>
      </c>
      <c r="AY76" s="142">
        <v>3</v>
      </c>
      <c r="AZ76" s="142">
        <v>5</v>
      </c>
      <c r="BA76" s="142">
        <v>2</v>
      </c>
      <c r="BB76" s="251"/>
      <c r="BC76" s="125">
        <v>1467</v>
      </c>
      <c r="BD76" s="129">
        <v>2.6</v>
      </c>
      <c r="BE76" s="125">
        <v>205.4</v>
      </c>
      <c r="BF76" s="200">
        <v>0.14000000000000001</v>
      </c>
      <c r="BG76" s="125">
        <v>188</v>
      </c>
      <c r="BH76" s="145">
        <v>0.92</v>
      </c>
      <c r="BI76" s="129">
        <v>72</v>
      </c>
      <c r="BJ76" s="125">
        <v>32</v>
      </c>
      <c r="BK76" s="146">
        <v>0.16</v>
      </c>
      <c r="BL76" s="126">
        <v>5</v>
      </c>
      <c r="BM76" s="147">
        <v>4</v>
      </c>
      <c r="BN76" s="319">
        <v>0.86</v>
      </c>
    </row>
    <row r="77" spans="1:66" x14ac:dyDescent="0.25">
      <c r="A77" s="121">
        <v>540202</v>
      </c>
      <c r="B77" s="20" t="s">
        <v>574</v>
      </c>
      <c r="C77" s="20" t="s">
        <v>567</v>
      </c>
      <c r="D77" s="20" t="s">
        <v>107</v>
      </c>
      <c r="E77" s="143">
        <v>2</v>
      </c>
      <c r="F77" s="121">
        <v>74</v>
      </c>
      <c r="G77" s="155" t="s">
        <v>575</v>
      </c>
      <c r="H77" s="26">
        <v>4</v>
      </c>
      <c r="I77" s="26" t="s">
        <v>576</v>
      </c>
      <c r="J77" s="26">
        <v>4</v>
      </c>
      <c r="K77" s="124" t="s">
        <v>577</v>
      </c>
      <c r="L77" s="125">
        <v>82</v>
      </c>
      <c r="M77" s="126" t="s">
        <v>578</v>
      </c>
      <c r="N77" s="320">
        <v>693188</v>
      </c>
      <c r="O77" s="315">
        <v>0.03</v>
      </c>
      <c r="P77" s="316">
        <v>82</v>
      </c>
      <c r="Q77" s="130">
        <v>29</v>
      </c>
      <c r="R77" s="131">
        <v>52</v>
      </c>
      <c r="S77" s="131">
        <v>1</v>
      </c>
      <c r="T77" s="132">
        <v>0</v>
      </c>
      <c r="U77" s="130" t="s">
        <v>144</v>
      </c>
      <c r="V77" s="131" t="s">
        <v>167</v>
      </c>
      <c r="W77" s="131" t="s">
        <v>579</v>
      </c>
      <c r="X77" s="131">
        <v>53</v>
      </c>
      <c r="Y77" s="135">
        <v>11363.7</v>
      </c>
      <c r="Z77" s="135">
        <v>6654.5</v>
      </c>
      <c r="AA77" s="129">
        <v>82</v>
      </c>
      <c r="AB77" s="317">
        <v>22</v>
      </c>
      <c r="AC77" s="142">
        <v>10</v>
      </c>
      <c r="AD77" s="142">
        <v>39</v>
      </c>
      <c r="AE77" s="142">
        <v>11</v>
      </c>
      <c r="AF77" s="318">
        <f t="shared" si="1"/>
        <v>0.13414634146341464</v>
      </c>
      <c r="AG77" s="138">
        <v>0.30399999999999999</v>
      </c>
      <c r="AH77" s="138">
        <v>0.28899999999999998</v>
      </c>
      <c r="AI77" s="139">
        <v>0.31</v>
      </c>
      <c r="AJ77" s="139">
        <v>0.28999999999999998</v>
      </c>
      <c r="AK77" s="140">
        <v>60</v>
      </c>
      <c r="AL77" s="251"/>
      <c r="AM77" s="121">
        <v>27</v>
      </c>
      <c r="AN77" s="141">
        <v>574</v>
      </c>
      <c r="AO77" s="251"/>
      <c r="AP77" s="121">
        <v>43</v>
      </c>
      <c r="AQ77" s="142">
        <v>31</v>
      </c>
      <c r="AR77" s="142">
        <v>7</v>
      </c>
      <c r="AS77" s="142">
        <v>1</v>
      </c>
      <c r="AT77" s="142" t="s">
        <v>404</v>
      </c>
      <c r="AU77" s="142" t="s">
        <v>418</v>
      </c>
      <c r="AV77" s="143">
        <v>39</v>
      </c>
      <c r="AW77" s="121">
        <v>27</v>
      </c>
      <c r="AX77" s="142">
        <v>11</v>
      </c>
      <c r="AY77" s="142">
        <v>1</v>
      </c>
      <c r="AZ77" s="142">
        <v>5</v>
      </c>
      <c r="BA77" s="142">
        <v>3</v>
      </c>
      <c r="BB77" s="251"/>
      <c r="BC77" s="125">
        <v>874</v>
      </c>
      <c r="BD77" s="129">
        <v>2.5</v>
      </c>
      <c r="BE77" s="125">
        <v>200</v>
      </c>
      <c r="BF77" s="200">
        <v>0.23</v>
      </c>
      <c r="BG77" s="125">
        <v>48</v>
      </c>
      <c r="BH77" s="146">
        <v>0.24</v>
      </c>
      <c r="BI77" s="129">
        <v>19</v>
      </c>
      <c r="BJ77" s="125">
        <v>14</v>
      </c>
      <c r="BK77" s="146">
        <v>7.0000000000000007E-2</v>
      </c>
      <c r="BL77" s="126">
        <v>3</v>
      </c>
      <c r="BM77" s="147">
        <v>2</v>
      </c>
      <c r="BN77" s="319">
        <v>0.6</v>
      </c>
    </row>
    <row r="78" spans="1:66" x14ac:dyDescent="0.25">
      <c r="A78" s="121">
        <v>540018</v>
      </c>
      <c r="B78" s="20" t="s">
        <v>389</v>
      </c>
      <c r="C78" s="20" t="s">
        <v>567</v>
      </c>
      <c r="D78" s="20" t="s">
        <v>247</v>
      </c>
      <c r="E78" s="143">
        <v>2</v>
      </c>
      <c r="F78" s="121">
        <v>207</v>
      </c>
      <c r="G78" s="155" t="s">
        <v>580</v>
      </c>
      <c r="H78" s="26">
        <v>18</v>
      </c>
      <c r="I78" s="26" t="s">
        <v>581</v>
      </c>
      <c r="J78" s="26">
        <v>7</v>
      </c>
      <c r="K78" s="124" t="s">
        <v>582</v>
      </c>
      <c r="L78" s="125">
        <v>232</v>
      </c>
      <c r="M78" s="126" t="s">
        <v>583</v>
      </c>
      <c r="N78" s="320">
        <v>1630987</v>
      </c>
      <c r="O78" s="315">
        <v>6.5000000000000002E-2</v>
      </c>
      <c r="P78" s="316">
        <v>232</v>
      </c>
      <c r="Q78" s="130">
        <v>148</v>
      </c>
      <c r="R78" s="131">
        <v>82</v>
      </c>
      <c r="S78" s="131">
        <v>0</v>
      </c>
      <c r="T78" s="132">
        <v>2</v>
      </c>
      <c r="U78" s="130" t="s">
        <v>143</v>
      </c>
      <c r="V78" s="131" t="s">
        <v>112</v>
      </c>
      <c r="W78" s="131" t="s">
        <v>584</v>
      </c>
      <c r="X78" s="131">
        <v>84</v>
      </c>
      <c r="Y78" s="135">
        <v>13368.8</v>
      </c>
      <c r="Z78" s="135">
        <v>2631.6</v>
      </c>
      <c r="AA78" s="129">
        <v>232</v>
      </c>
      <c r="AB78" s="317">
        <v>132</v>
      </c>
      <c r="AC78" s="142">
        <v>53</v>
      </c>
      <c r="AD78" s="142">
        <v>47</v>
      </c>
      <c r="AE78" s="142">
        <v>0</v>
      </c>
      <c r="AF78" s="318">
        <f t="shared" si="1"/>
        <v>0</v>
      </c>
      <c r="AG78" s="138">
        <v>8.7999999999999995E-2</v>
      </c>
      <c r="AH78" s="138">
        <v>5.6000000000000001E-2</v>
      </c>
      <c r="AI78" s="139">
        <v>0.11</v>
      </c>
      <c r="AJ78" s="139">
        <v>0.09</v>
      </c>
      <c r="AK78" s="140">
        <v>100</v>
      </c>
      <c r="AL78" s="251"/>
      <c r="AM78" s="121">
        <v>12</v>
      </c>
      <c r="AN78" s="141">
        <v>407</v>
      </c>
      <c r="AO78" s="251"/>
      <c r="AP78" s="121">
        <v>213</v>
      </c>
      <c r="AQ78" s="142">
        <v>17</v>
      </c>
      <c r="AR78" s="142">
        <v>2</v>
      </c>
      <c r="AS78" s="142">
        <v>0</v>
      </c>
      <c r="AT78" s="142" t="s">
        <v>585</v>
      </c>
      <c r="AU78" s="142" t="s">
        <v>292</v>
      </c>
      <c r="AV78" s="143">
        <v>19</v>
      </c>
      <c r="AW78" s="121">
        <v>16</v>
      </c>
      <c r="AX78" s="142">
        <v>2</v>
      </c>
      <c r="AY78" s="142">
        <v>1</v>
      </c>
      <c r="AZ78" s="142">
        <v>0</v>
      </c>
      <c r="BA78" s="142">
        <v>1</v>
      </c>
      <c r="BB78" s="251"/>
      <c r="BC78" s="125">
        <v>3500</v>
      </c>
      <c r="BD78" s="129">
        <v>2.2000000000000002</v>
      </c>
      <c r="BE78" s="125">
        <v>501.6</v>
      </c>
      <c r="BF78" s="200">
        <v>0.14000000000000001</v>
      </c>
      <c r="BG78" s="125">
        <v>264</v>
      </c>
      <c r="BH78" s="145">
        <v>0.53</v>
      </c>
      <c r="BI78" s="129">
        <v>120</v>
      </c>
      <c r="BJ78" s="125">
        <v>61</v>
      </c>
      <c r="BK78" s="146">
        <v>0.12</v>
      </c>
      <c r="BL78" s="126">
        <v>11</v>
      </c>
      <c r="BM78" s="147">
        <v>7</v>
      </c>
      <c r="BN78" s="319">
        <v>0.71</v>
      </c>
    </row>
    <row r="79" spans="1:66" x14ac:dyDescent="0.25">
      <c r="A79" s="121">
        <v>540221</v>
      </c>
      <c r="B79" s="20" t="s">
        <v>586</v>
      </c>
      <c r="C79" s="20" t="s">
        <v>567</v>
      </c>
      <c r="D79" s="20" t="s">
        <v>107</v>
      </c>
      <c r="E79" s="143">
        <v>2</v>
      </c>
      <c r="F79" s="121">
        <v>85</v>
      </c>
      <c r="G79" s="155" t="s">
        <v>587</v>
      </c>
      <c r="H79" s="26">
        <v>1</v>
      </c>
      <c r="I79" s="26" t="s">
        <v>588</v>
      </c>
      <c r="J79" s="26">
        <v>1</v>
      </c>
      <c r="K79" s="124" t="s">
        <v>589</v>
      </c>
      <c r="L79" s="125">
        <v>87</v>
      </c>
      <c r="M79" s="126" t="s">
        <v>590</v>
      </c>
      <c r="N79" s="320">
        <v>234031</v>
      </c>
      <c r="O79" s="315">
        <v>8.5999999999999993E-2</v>
      </c>
      <c r="P79" s="316">
        <v>87</v>
      </c>
      <c r="Q79" s="130">
        <v>61</v>
      </c>
      <c r="R79" s="131">
        <v>26</v>
      </c>
      <c r="S79" s="131">
        <v>0</v>
      </c>
      <c r="T79" s="132">
        <v>0</v>
      </c>
      <c r="U79" s="130" t="s">
        <v>231</v>
      </c>
      <c r="V79" s="131" t="s">
        <v>231</v>
      </c>
      <c r="W79" s="131" t="s">
        <v>591</v>
      </c>
      <c r="X79" s="131">
        <v>26</v>
      </c>
      <c r="Y79" s="135">
        <v>6686.6</v>
      </c>
      <c r="Z79" s="135">
        <v>6371.4</v>
      </c>
      <c r="AA79" s="129">
        <v>87</v>
      </c>
      <c r="AB79" s="317">
        <v>54</v>
      </c>
      <c r="AC79" s="142">
        <v>11</v>
      </c>
      <c r="AD79" s="142">
        <v>21</v>
      </c>
      <c r="AE79" s="142">
        <v>1</v>
      </c>
      <c r="AF79" s="318">
        <f t="shared" si="1"/>
        <v>1.1494252873563218E-2</v>
      </c>
      <c r="AG79" s="138">
        <v>0.216</v>
      </c>
      <c r="AH79" s="138">
        <v>0.2</v>
      </c>
      <c r="AI79" s="139">
        <v>0.23</v>
      </c>
      <c r="AJ79" s="139">
        <v>0.26</v>
      </c>
      <c r="AK79" s="140">
        <v>33</v>
      </c>
      <c r="AL79" s="251"/>
      <c r="AM79" s="121">
        <v>12</v>
      </c>
      <c r="AN79" s="141">
        <v>133</v>
      </c>
      <c r="AO79" s="251"/>
      <c r="AP79" s="121">
        <v>68</v>
      </c>
      <c r="AQ79" s="142">
        <v>18</v>
      </c>
      <c r="AR79" s="142">
        <v>1</v>
      </c>
      <c r="AS79" s="142">
        <v>0</v>
      </c>
      <c r="AT79" s="142" t="s">
        <v>122</v>
      </c>
      <c r="AU79" s="142" t="s">
        <v>592</v>
      </c>
      <c r="AV79" s="143">
        <v>19</v>
      </c>
      <c r="AW79" s="121">
        <v>18</v>
      </c>
      <c r="AX79" s="142">
        <v>1</v>
      </c>
      <c r="AY79" s="142">
        <v>0</v>
      </c>
      <c r="AZ79" s="142">
        <v>1</v>
      </c>
      <c r="BA79" s="142">
        <v>0</v>
      </c>
      <c r="BB79" s="251"/>
      <c r="BC79" s="125">
        <v>3083</v>
      </c>
      <c r="BD79" s="129">
        <v>2.2999999999999998</v>
      </c>
      <c r="BE79" s="125">
        <v>209.3</v>
      </c>
      <c r="BF79" s="200">
        <v>7.0000000000000007E-2</v>
      </c>
      <c r="BG79" s="125">
        <v>83</v>
      </c>
      <c r="BH79" s="146">
        <v>0.4</v>
      </c>
      <c r="BI79" s="129">
        <v>36</v>
      </c>
      <c r="BJ79" s="125">
        <v>18</v>
      </c>
      <c r="BK79" s="146">
        <v>0.09</v>
      </c>
      <c r="BL79" s="126">
        <v>3</v>
      </c>
      <c r="BM79" s="147">
        <v>2</v>
      </c>
      <c r="BN79" s="319">
        <v>0.71</v>
      </c>
    </row>
    <row r="80" spans="1:66" x14ac:dyDescent="0.25">
      <c r="A80" s="121">
        <v>540231</v>
      </c>
      <c r="B80" s="20" t="s">
        <v>593</v>
      </c>
      <c r="C80" s="20" t="s">
        <v>567</v>
      </c>
      <c r="D80" s="20" t="s">
        <v>107</v>
      </c>
      <c r="E80" s="143">
        <v>2</v>
      </c>
      <c r="F80" s="121">
        <v>173</v>
      </c>
      <c r="G80" s="155" t="s">
        <v>594</v>
      </c>
      <c r="H80" s="26">
        <v>15</v>
      </c>
      <c r="I80" s="26" t="s">
        <v>595</v>
      </c>
      <c r="J80" s="26">
        <v>9</v>
      </c>
      <c r="K80" s="124" t="s">
        <v>596</v>
      </c>
      <c r="L80" s="125">
        <v>201</v>
      </c>
      <c r="M80" s="197" t="s">
        <v>597</v>
      </c>
      <c r="N80" s="320">
        <v>358321</v>
      </c>
      <c r="O80" s="315">
        <v>3.5000000000000003E-2</v>
      </c>
      <c r="P80" s="316">
        <v>201</v>
      </c>
      <c r="Q80" s="130">
        <v>173</v>
      </c>
      <c r="R80" s="131">
        <v>26</v>
      </c>
      <c r="S80" s="131">
        <v>2</v>
      </c>
      <c r="T80" s="132">
        <v>0</v>
      </c>
      <c r="U80" s="130" t="s">
        <v>144</v>
      </c>
      <c r="V80" s="131" t="s">
        <v>158</v>
      </c>
      <c r="W80" s="131" t="s">
        <v>598</v>
      </c>
      <c r="X80" s="131">
        <v>28</v>
      </c>
      <c r="Y80" s="135">
        <v>9953.4</v>
      </c>
      <c r="Z80" s="135">
        <v>4277.1000000000004</v>
      </c>
      <c r="AA80" s="129">
        <v>201</v>
      </c>
      <c r="AB80" s="317">
        <v>171</v>
      </c>
      <c r="AC80" s="142">
        <v>7</v>
      </c>
      <c r="AD80" s="142">
        <v>20</v>
      </c>
      <c r="AE80" s="142">
        <v>3</v>
      </c>
      <c r="AF80" s="318">
        <f t="shared" si="1"/>
        <v>1.4925373134328358E-2</v>
      </c>
      <c r="AG80" s="138">
        <v>0.17799999999999999</v>
      </c>
      <c r="AH80" s="138">
        <v>0.155</v>
      </c>
      <c r="AI80" s="139">
        <v>0.21</v>
      </c>
      <c r="AJ80" s="139">
        <v>0.17</v>
      </c>
      <c r="AK80" s="140">
        <v>30</v>
      </c>
      <c r="AL80" s="251"/>
      <c r="AM80" s="121">
        <v>11</v>
      </c>
      <c r="AN80" s="141">
        <v>223</v>
      </c>
      <c r="AO80" s="251"/>
      <c r="AP80" s="121">
        <v>187</v>
      </c>
      <c r="AQ80" s="142">
        <v>10</v>
      </c>
      <c r="AR80" s="142">
        <v>3</v>
      </c>
      <c r="AS80" s="142">
        <v>1</v>
      </c>
      <c r="AT80" s="142" t="s">
        <v>599</v>
      </c>
      <c r="AU80" s="142" t="s">
        <v>183</v>
      </c>
      <c r="AV80" s="143">
        <v>14</v>
      </c>
      <c r="AW80" s="121">
        <v>9</v>
      </c>
      <c r="AX80" s="142">
        <v>4</v>
      </c>
      <c r="AY80" s="142">
        <v>1</v>
      </c>
      <c r="AZ80" s="142">
        <v>1</v>
      </c>
      <c r="BA80" s="142">
        <v>1</v>
      </c>
      <c r="BB80" s="251"/>
      <c r="BC80" s="125">
        <v>1579</v>
      </c>
      <c r="BD80" s="129">
        <v>2.2999999999999998</v>
      </c>
      <c r="BE80" s="125">
        <v>462.3</v>
      </c>
      <c r="BF80" s="200">
        <v>0.28999999999999998</v>
      </c>
      <c r="BG80" s="125">
        <v>111</v>
      </c>
      <c r="BH80" s="146">
        <v>0.24</v>
      </c>
      <c r="BI80" s="129">
        <v>48</v>
      </c>
      <c r="BJ80" s="125">
        <v>30</v>
      </c>
      <c r="BK80" s="146">
        <v>7.0000000000000007E-2</v>
      </c>
      <c r="BL80" s="126">
        <v>5</v>
      </c>
      <c r="BM80" s="147">
        <v>4</v>
      </c>
      <c r="BN80" s="333">
        <v>0.46</v>
      </c>
    </row>
    <row r="81" spans="1:66" x14ac:dyDescent="0.25">
      <c r="A81" s="163">
        <v>540200</v>
      </c>
      <c r="B81" s="164" t="s">
        <v>600</v>
      </c>
      <c r="C81" s="164" t="s">
        <v>567</v>
      </c>
      <c r="D81" s="164" t="s">
        <v>170</v>
      </c>
      <c r="E81" s="189">
        <v>2</v>
      </c>
      <c r="F81" s="166">
        <v>2003</v>
      </c>
      <c r="G81" s="167" t="s">
        <v>601</v>
      </c>
      <c r="H81" s="168">
        <v>140</v>
      </c>
      <c r="I81" s="168" t="s">
        <v>602</v>
      </c>
      <c r="J81" s="168">
        <v>70</v>
      </c>
      <c r="K81" s="169" t="s">
        <v>603</v>
      </c>
      <c r="L81" s="170">
        <v>2221</v>
      </c>
      <c r="M81" s="193" t="s">
        <v>604</v>
      </c>
      <c r="N81" s="308">
        <v>15726670</v>
      </c>
      <c r="O81" s="309">
        <v>9.6000000000000002E-2</v>
      </c>
      <c r="P81" s="310">
        <v>2221</v>
      </c>
      <c r="Q81" s="175">
        <v>1181</v>
      </c>
      <c r="R81" s="176">
        <v>988</v>
      </c>
      <c r="S81" s="176">
        <v>33</v>
      </c>
      <c r="T81" s="177">
        <v>8</v>
      </c>
      <c r="U81" s="175" t="s">
        <v>115</v>
      </c>
      <c r="V81" s="176" t="s">
        <v>231</v>
      </c>
      <c r="W81" s="176" t="s">
        <v>605</v>
      </c>
      <c r="X81" s="176">
        <v>1029</v>
      </c>
      <c r="Y81" s="178">
        <v>12997.2</v>
      </c>
      <c r="Z81" s="178">
        <v>7110.9</v>
      </c>
      <c r="AA81" s="174">
        <v>2221</v>
      </c>
      <c r="AB81" s="311">
        <v>1081</v>
      </c>
      <c r="AC81" s="186">
        <v>277</v>
      </c>
      <c r="AD81" s="186">
        <v>560</v>
      </c>
      <c r="AE81" s="180">
        <v>292</v>
      </c>
      <c r="AF81" s="312">
        <f t="shared" si="1"/>
        <v>0.13147230977037372</v>
      </c>
      <c r="AG81" s="182">
        <v>0.29799999999999999</v>
      </c>
      <c r="AH81" s="182">
        <v>0.216</v>
      </c>
      <c r="AI81" s="183">
        <v>0.32</v>
      </c>
      <c r="AJ81" s="183">
        <v>0.24</v>
      </c>
      <c r="AK81" s="184">
        <v>1129</v>
      </c>
      <c r="AL81" s="251"/>
      <c r="AM81" s="254">
        <v>559</v>
      </c>
      <c r="AN81" s="185">
        <v>15084</v>
      </c>
      <c r="AO81" s="251"/>
      <c r="AP81" s="166">
        <v>1530</v>
      </c>
      <c r="AQ81" s="186">
        <v>451</v>
      </c>
      <c r="AR81" s="186">
        <v>184</v>
      </c>
      <c r="AS81" s="180">
        <v>45</v>
      </c>
      <c r="AT81" s="186" t="s">
        <v>606</v>
      </c>
      <c r="AU81" s="186" t="s">
        <v>441</v>
      </c>
      <c r="AV81" s="187">
        <v>680</v>
      </c>
      <c r="AW81" s="166">
        <v>397</v>
      </c>
      <c r="AX81" s="186">
        <v>194</v>
      </c>
      <c r="AY81" s="186">
        <v>84</v>
      </c>
      <c r="AZ81" s="255">
        <v>134</v>
      </c>
      <c r="BA81" s="188">
        <v>106</v>
      </c>
      <c r="BB81" s="251"/>
      <c r="BC81" s="170">
        <v>30560</v>
      </c>
      <c r="BD81" s="174">
        <v>2.6</v>
      </c>
      <c r="BE81" s="170">
        <v>5075.2</v>
      </c>
      <c r="BF81" s="240">
        <v>0.17</v>
      </c>
      <c r="BG81" s="170">
        <v>2790</v>
      </c>
      <c r="BH81" s="191">
        <v>0.55000000000000004</v>
      </c>
      <c r="BI81" s="174">
        <v>1073</v>
      </c>
      <c r="BJ81" s="170">
        <v>567</v>
      </c>
      <c r="BK81" s="192">
        <v>0.11</v>
      </c>
      <c r="BL81" s="193">
        <v>83</v>
      </c>
      <c r="BM81" s="194">
        <v>55</v>
      </c>
      <c r="BN81" s="313">
        <v>0.82</v>
      </c>
    </row>
    <row r="82" spans="1:66" ht="15.75" thickBot="1" x14ac:dyDescent="0.3">
      <c r="A82" s="265"/>
      <c r="B82" s="266"/>
      <c r="C82" s="266" t="s">
        <v>567</v>
      </c>
      <c r="D82" s="266" t="s">
        <v>45</v>
      </c>
      <c r="E82" s="267">
        <v>2</v>
      </c>
      <c r="F82" s="268">
        <v>2604</v>
      </c>
      <c r="G82" s="269" t="s">
        <v>607</v>
      </c>
      <c r="H82" s="270">
        <v>191</v>
      </c>
      <c r="I82" s="270" t="s">
        <v>608</v>
      </c>
      <c r="J82" s="271">
        <v>96</v>
      </c>
      <c r="K82" s="272" t="s">
        <v>609</v>
      </c>
      <c r="L82" s="273">
        <v>2904</v>
      </c>
      <c r="M82" s="274" t="s">
        <v>610</v>
      </c>
      <c r="N82" s="342">
        <v>23487626</v>
      </c>
      <c r="O82" s="343">
        <v>9.9000000000000005E-2</v>
      </c>
      <c r="P82" s="344">
        <v>2904</v>
      </c>
      <c r="Q82" s="345">
        <v>1606</v>
      </c>
      <c r="R82" s="282">
        <v>1219</v>
      </c>
      <c r="S82" s="282">
        <v>54</v>
      </c>
      <c r="T82" s="346">
        <v>14</v>
      </c>
      <c r="U82" s="214" t="s">
        <v>125</v>
      </c>
      <c r="V82" s="215" t="s">
        <v>231</v>
      </c>
      <c r="W82" s="215" t="s">
        <v>611</v>
      </c>
      <c r="X82" s="215">
        <v>1287</v>
      </c>
      <c r="Y82" s="218">
        <v>15331.4</v>
      </c>
      <c r="Z82" s="218">
        <v>6774.8</v>
      </c>
      <c r="AA82" s="213">
        <v>2904</v>
      </c>
      <c r="AB82" s="347">
        <v>1474</v>
      </c>
      <c r="AC82" s="290">
        <v>360</v>
      </c>
      <c r="AD82" s="290">
        <v>715</v>
      </c>
      <c r="AE82" s="283">
        <v>344</v>
      </c>
      <c r="AF82" s="348">
        <f t="shared" si="1"/>
        <v>0.1184573002754821</v>
      </c>
      <c r="AG82" s="285">
        <v>0.28499999999999998</v>
      </c>
      <c r="AH82" s="285">
        <v>0.2</v>
      </c>
      <c r="AI82" s="286">
        <v>0.31</v>
      </c>
      <c r="AJ82" s="286">
        <v>0.23</v>
      </c>
      <c r="AK82" s="287">
        <v>1419</v>
      </c>
      <c r="AL82" s="251"/>
      <c r="AM82" s="288">
        <v>673</v>
      </c>
      <c r="AN82" s="289">
        <v>21824</v>
      </c>
      <c r="AO82" s="251"/>
      <c r="AP82" s="268">
        <v>2063</v>
      </c>
      <c r="AQ82" s="290">
        <v>546</v>
      </c>
      <c r="AR82" s="290">
        <v>219</v>
      </c>
      <c r="AS82" s="283">
        <v>65</v>
      </c>
      <c r="AT82" s="290" t="s">
        <v>612</v>
      </c>
      <c r="AU82" s="290" t="s">
        <v>483</v>
      </c>
      <c r="AV82" s="291">
        <v>830</v>
      </c>
      <c r="AW82" s="268">
        <v>517</v>
      </c>
      <c r="AX82" s="290">
        <v>218</v>
      </c>
      <c r="AY82" s="290">
        <v>90</v>
      </c>
      <c r="AZ82" s="256">
        <v>146</v>
      </c>
      <c r="BA82" s="229">
        <v>113</v>
      </c>
      <c r="BB82" s="251"/>
      <c r="BC82" s="273">
        <v>41063</v>
      </c>
      <c r="BD82" s="277">
        <v>2.5179999999999998</v>
      </c>
      <c r="BE82" s="273">
        <v>6653.8</v>
      </c>
      <c r="BF82" s="294">
        <v>0.16</v>
      </c>
      <c r="BG82" s="273">
        <v>3484</v>
      </c>
      <c r="BH82" s="295">
        <v>0.52</v>
      </c>
      <c r="BI82" s="277">
        <v>1368</v>
      </c>
      <c r="BJ82" s="273">
        <v>722</v>
      </c>
      <c r="BK82" s="296">
        <v>0.11</v>
      </c>
      <c r="BL82" s="274">
        <v>110</v>
      </c>
      <c r="BM82" s="297">
        <v>74</v>
      </c>
      <c r="BN82" s="349">
        <v>0.77</v>
      </c>
    </row>
    <row r="83" spans="1:66" x14ac:dyDescent="0.25">
      <c r="A83" s="350">
        <v>540007</v>
      </c>
      <c r="B83" s="351" t="s">
        <v>613</v>
      </c>
      <c r="C83" s="351" t="s">
        <v>614</v>
      </c>
      <c r="D83" s="351" t="s">
        <v>170</v>
      </c>
      <c r="E83" s="352">
        <v>3</v>
      </c>
      <c r="F83" s="353">
        <v>3119</v>
      </c>
      <c r="G83" s="354">
        <v>124973934</v>
      </c>
      <c r="H83" s="355">
        <v>112</v>
      </c>
      <c r="I83" s="356">
        <v>17868304</v>
      </c>
      <c r="J83" s="357">
        <v>82</v>
      </c>
      <c r="K83" s="358">
        <v>37956075</v>
      </c>
      <c r="L83" s="359">
        <v>3313</v>
      </c>
      <c r="M83" s="360">
        <v>180798313</v>
      </c>
      <c r="N83" s="361">
        <v>17358296</v>
      </c>
      <c r="O83" s="362">
        <v>9.6000000000000002E-2</v>
      </c>
      <c r="P83" s="363">
        <v>3313</v>
      </c>
      <c r="Q83" s="350">
        <v>2034</v>
      </c>
      <c r="R83" s="364">
        <v>1250</v>
      </c>
      <c r="S83" s="364">
        <v>13</v>
      </c>
      <c r="T83" s="365">
        <v>7</v>
      </c>
      <c r="U83" s="366">
        <v>13579</v>
      </c>
      <c r="V83" s="178">
        <v>9021.6</v>
      </c>
      <c r="W83" s="178">
        <v>17245345.066892091</v>
      </c>
      <c r="X83" s="188">
        <v>1270</v>
      </c>
      <c r="Y83" s="178">
        <v>11249.7</v>
      </c>
      <c r="Z83" s="178">
        <v>6731.4</v>
      </c>
      <c r="AA83" s="174">
        <v>3313</v>
      </c>
      <c r="AB83" s="367">
        <v>1871</v>
      </c>
      <c r="AC83" s="364">
        <v>369</v>
      </c>
      <c r="AD83" s="364">
        <v>696</v>
      </c>
      <c r="AE83" s="368">
        <v>368</v>
      </c>
      <c r="AF83" s="369">
        <f>AE83/AA83</f>
        <v>0.11107757319649864</v>
      </c>
      <c r="AG83" s="370">
        <v>0.29299999999999998</v>
      </c>
      <c r="AH83" s="370">
        <v>0.20399999999999999</v>
      </c>
      <c r="AI83" s="370">
        <v>0.316</v>
      </c>
      <c r="AJ83" s="370">
        <v>0.23799999999999999</v>
      </c>
      <c r="AK83" s="352">
        <v>1433</v>
      </c>
      <c r="AL83" s="251"/>
      <c r="AM83" s="371">
        <v>667</v>
      </c>
      <c r="AN83" s="372">
        <v>17293</v>
      </c>
      <c r="AO83" s="251"/>
      <c r="AP83" s="350">
        <v>2450</v>
      </c>
      <c r="AQ83" s="364">
        <v>627</v>
      </c>
      <c r="AR83" s="364">
        <v>220</v>
      </c>
      <c r="AS83" s="364">
        <v>7</v>
      </c>
      <c r="AT83" s="373">
        <v>58984.5</v>
      </c>
      <c r="AU83" s="373">
        <v>28000</v>
      </c>
      <c r="AV83" s="352">
        <v>854</v>
      </c>
      <c r="AW83" s="367">
        <v>565</v>
      </c>
      <c r="AX83" s="364">
        <v>171</v>
      </c>
      <c r="AY83" s="365">
        <v>99</v>
      </c>
      <c r="AZ83" s="368">
        <v>112</v>
      </c>
      <c r="BA83" s="352">
        <v>66</v>
      </c>
      <c r="BB83" s="251"/>
      <c r="BC83" s="374">
        <v>18784</v>
      </c>
      <c r="BD83" s="375">
        <v>2.5</v>
      </c>
      <c r="BE83" s="376">
        <v>7905</v>
      </c>
      <c r="BF83" s="377">
        <v>0.42099999999999999</v>
      </c>
      <c r="BG83" s="376">
        <v>4490</v>
      </c>
      <c r="BH83" s="378">
        <v>0.56799999999999995</v>
      </c>
      <c r="BI83" s="379">
        <v>1796</v>
      </c>
      <c r="BJ83" s="376">
        <v>939</v>
      </c>
      <c r="BK83" s="380">
        <v>0.11899999999999999</v>
      </c>
      <c r="BL83" s="381">
        <v>143</v>
      </c>
      <c r="BM83" s="382">
        <v>94</v>
      </c>
      <c r="BN83" s="383">
        <v>0.65200000000000002</v>
      </c>
    </row>
    <row r="84" spans="1:66" x14ac:dyDescent="0.25">
      <c r="A84" s="121">
        <v>540230</v>
      </c>
      <c r="B84" s="20" t="s">
        <v>615</v>
      </c>
      <c r="C84" s="20" t="s">
        <v>614</v>
      </c>
      <c r="D84" s="20" t="s">
        <v>107</v>
      </c>
      <c r="E84" s="143">
        <v>3</v>
      </c>
      <c r="F84" s="121">
        <v>80</v>
      </c>
      <c r="G84" s="155">
        <v>5565770</v>
      </c>
      <c r="H84" s="142">
        <v>48</v>
      </c>
      <c r="I84" s="127">
        <v>6742800</v>
      </c>
      <c r="J84" s="142">
        <v>5</v>
      </c>
      <c r="K84" s="384">
        <v>952670</v>
      </c>
      <c r="L84" s="385">
        <v>133</v>
      </c>
      <c r="M84" s="320">
        <v>13261240</v>
      </c>
      <c r="N84" s="320">
        <v>1523074</v>
      </c>
      <c r="O84" s="145">
        <v>0.112</v>
      </c>
      <c r="P84" s="386">
        <v>133</v>
      </c>
      <c r="Q84" s="121">
        <v>40</v>
      </c>
      <c r="R84" s="142">
        <v>93</v>
      </c>
      <c r="S84" s="142">
        <v>1</v>
      </c>
      <c r="T84" s="122">
        <v>0</v>
      </c>
      <c r="U84" s="387">
        <v>16155.2</v>
      </c>
      <c r="V84" s="135">
        <v>13375</v>
      </c>
      <c r="W84" s="135">
        <v>1518590.807324219</v>
      </c>
      <c r="X84" s="142">
        <v>94</v>
      </c>
      <c r="Y84" s="135">
        <v>14644.9</v>
      </c>
      <c r="Z84" s="135">
        <v>11777.4</v>
      </c>
      <c r="AA84" s="129">
        <v>133</v>
      </c>
      <c r="AB84" s="317">
        <v>38</v>
      </c>
      <c r="AC84" s="142">
        <v>25</v>
      </c>
      <c r="AD84" s="142">
        <v>47</v>
      </c>
      <c r="AE84" s="142">
        <v>24</v>
      </c>
      <c r="AF84" s="156">
        <f>AE84/AA84</f>
        <v>0.18045112781954886</v>
      </c>
      <c r="AG84" s="138">
        <v>0.29599999999999999</v>
      </c>
      <c r="AH84" s="138">
        <v>0.19700000000000001</v>
      </c>
      <c r="AI84" s="388">
        <v>0.32</v>
      </c>
      <c r="AJ84" s="388">
        <v>0.22500000000000001</v>
      </c>
      <c r="AK84" s="143">
        <v>96</v>
      </c>
      <c r="AL84" s="10"/>
      <c r="AM84" s="121">
        <v>66</v>
      </c>
      <c r="AN84" s="141">
        <v>1328</v>
      </c>
      <c r="AO84" s="251"/>
      <c r="AP84" s="121">
        <v>59</v>
      </c>
      <c r="AQ84" s="142">
        <v>50</v>
      </c>
      <c r="AR84" s="142">
        <v>25</v>
      </c>
      <c r="AS84" s="142">
        <v>0</v>
      </c>
      <c r="AT84" s="135">
        <v>75811.3</v>
      </c>
      <c r="AU84" s="135">
        <v>44000</v>
      </c>
      <c r="AV84" s="143">
        <v>75</v>
      </c>
      <c r="AW84" s="317">
        <v>61</v>
      </c>
      <c r="AX84" s="142">
        <v>10</v>
      </c>
      <c r="AY84" s="122">
        <v>4</v>
      </c>
      <c r="AZ84" s="142">
        <v>7</v>
      </c>
      <c r="BA84" s="143">
        <v>2</v>
      </c>
      <c r="BB84" s="251"/>
      <c r="BC84" s="385">
        <v>877</v>
      </c>
      <c r="BD84" s="124">
        <v>2.7</v>
      </c>
      <c r="BE84" s="385">
        <v>261.89999999999998</v>
      </c>
      <c r="BF84" s="389">
        <v>0.29899999999999999</v>
      </c>
      <c r="BG84" s="385">
        <v>216</v>
      </c>
      <c r="BH84" s="145">
        <v>0.82499999999999996</v>
      </c>
      <c r="BI84" s="124">
        <v>80</v>
      </c>
      <c r="BJ84" s="385">
        <v>54</v>
      </c>
      <c r="BK84" s="145">
        <v>0.20599999999999999</v>
      </c>
      <c r="BL84" s="26">
        <v>8</v>
      </c>
      <c r="BM84" s="390">
        <v>5</v>
      </c>
      <c r="BN84" s="391">
        <v>0.46300000000000002</v>
      </c>
    </row>
    <row r="85" spans="1:66" x14ac:dyDescent="0.25">
      <c r="A85" s="121">
        <v>540008</v>
      </c>
      <c r="B85" s="20" t="s">
        <v>616</v>
      </c>
      <c r="C85" s="20" t="s">
        <v>614</v>
      </c>
      <c r="D85" s="20" t="s">
        <v>107</v>
      </c>
      <c r="E85" s="143">
        <v>3</v>
      </c>
      <c r="F85" s="121">
        <v>246</v>
      </c>
      <c r="G85" s="155">
        <v>12559160</v>
      </c>
      <c r="H85" s="142">
        <v>41</v>
      </c>
      <c r="I85" s="127">
        <v>28546860</v>
      </c>
      <c r="J85" s="142">
        <v>12</v>
      </c>
      <c r="K85" s="384">
        <v>9912090</v>
      </c>
      <c r="L85" s="385">
        <v>299</v>
      </c>
      <c r="M85" s="320">
        <v>51018110</v>
      </c>
      <c r="N85" s="320">
        <v>3762763</v>
      </c>
      <c r="O85" s="315">
        <v>7.2999999999999995E-2</v>
      </c>
      <c r="P85" s="386">
        <v>299</v>
      </c>
      <c r="Q85" s="121">
        <v>99</v>
      </c>
      <c r="R85" s="142">
        <v>193</v>
      </c>
      <c r="S85" s="142">
        <v>4</v>
      </c>
      <c r="T85" s="122">
        <v>2</v>
      </c>
      <c r="U85" s="387">
        <v>18863.8</v>
      </c>
      <c r="V85" s="135">
        <v>14610.3</v>
      </c>
      <c r="W85" s="135">
        <v>3753899.4620117191</v>
      </c>
      <c r="X85" s="142">
        <v>199</v>
      </c>
      <c r="Y85" s="134">
        <v>17501.2</v>
      </c>
      <c r="Z85" s="134">
        <v>12829.5</v>
      </c>
      <c r="AA85" s="129">
        <v>299</v>
      </c>
      <c r="AB85" s="317">
        <v>88</v>
      </c>
      <c r="AC85" s="142">
        <v>32</v>
      </c>
      <c r="AD85" s="142">
        <v>114</v>
      </c>
      <c r="AE85" s="142">
        <v>64</v>
      </c>
      <c r="AF85" s="156">
        <f t="shared" ref="AF85:AF118" si="2">AE85/AA85</f>
        <v>0.21404682274247491</v>
      </c>
      <c r="AG85" s="156">
        <v>0.34799999999999998</v>
      </c>
      <c r="AH85" s="138">
        <v>0.28899999999999998</v>
      </c>
      <c r="AI85" s="392">
        <v>0.35599999999999998</v>
      </c>
      <c r="AJ85" s="388">
        <v>0.29799999999999999</v>
      </c>
      <c r="AK85" s="143">
        <v>210</v>
      </c>
      <c r="AL85" s="10"/>
      <c r="AM85" s="121">
        <v>144</v>
      </c>
      <c r="AN85" s="141">
        <v>3274</v>
      </c>
      <c r="AO85" s="10"/>
      <c r="AP85" s="121">
        <v>151</v>
      </c>
      <c r="AQ85" s="142">
        <v>109</v>
      </c>
      <c r="AR85" s="142">
        <v>38</v>
      </c>
      <c r="AS85" s="142">
        <v>0</v>
      </c>
      <c r="AT85" s="135">
        <v>236827.8</v>
      </c>
      <c r="AU85" s="135">
        <v>43300</v>
      </c>
      <c r="AV85" s="143">
        <v>147</v>
      </c>
      <c r="AW85" s="317">
        <v>101</v>
      </c>
      <c r="AX85" s="142">
        <v>19</v>
      </c>
      <c r="AY85" s="122">
        <v>27</v>
      </c>
      <c r="AZ85" s="142">
        <v>11</v>
      </c>
      <c r="BA85" s="143">
        <v>20</v>
      </c>
      <c r="BB85" s="251"/>
      <c r="BC85" s="385">
        <v>2896</v>
      </c>
      <c r="BD85" s="124">
        <v>2.4</v>
      </c>
      <c r="BE85" s="385">
        <v>604.79999999999995</v>
      </c>
      <c r="BF85" s="389">
        <v>0.20899999999999999</v>
      </c>
      <c r="BG85" s="385">
        <v>468</v>
      </c>
      <c r="BH85" s="145">
        <v>0.77400000000000002</v>
      </c>
      <c r="BI85" s="124">
        <v>195</v>
      </c>
      <c r="BJ85" s="385">
        <v>89</v>
      </c>
      <c r="BK85" s="315">
        <v>0.14699999999999999</v>
      </c>
      <c r="BL85" s="26">
        <v>15</v>
      </c>
      <c r="BM85" s="390">
        <v>10</v>
      </c>
      <c r="BN85" s="153">
        <v>0.56100000000000005</v>
      </c>
    </row>
    <row r="86" spans="1:66" x14ac:dyDescent="0.25">
      <c r="A86" s="121">
        <v>540238</v>
      </c>
      <c r="B86" s="20" t="s">
        <v>617</v>
      </c>
      <c r="C86" s="20" t="s">
        <v>614</v>
      </c>
      <c r="D86" s="20" t="s">
        <v>107</v>
      </c>
      <c r="E86" s="143">
        <v>3</v>
      </c>
      <c r="F86" s="121">
        <v>72</v>
      </c>
      <c r="G86" s="155">
        <v>3926300</v>
      </c>
      <c r="H86" s="142">
        <v>4</v>
      </c>
      <c r="I86" s="127">
        <v>285700</v>
      </c>
      <c r="J86" s="142">
        <v>4</v>
      </c>
      <c r="K86" s="384">
        <v>336119</v>
      </c>
      <c r="L86" s="385">
        <v>80</v>
      </c>
      <c r="M86" s="320">
        <v>4548119</v>
      </c>
      <c r="N86" s="320">
        <v>131757</v>
      </c>
      <c r="O86" s="315">
        <v>2.9000000000000001E-2</v>
      </c>
      <c r="P86" s="386">
        <v>80</v>
      </c>
      <c r="Q86" s="121">
        <v>66</v>
      </c>
      <c r="R86" s="142">
        <v>14</v>
      </c>
      <c r="S86" s="142">
        <v>0</v>
      </c>
      <c r="T86" s="122">
        <v>0</v>
      </c>
      <c r="U86" s="387">
        <v>9224</v>
      </c>
      <c r="V86" s="135">
        <v>8554.4</v>
      </c>
      <c r="W86" s="135">
        <v>129135.664855957</v>
      </c>
      <c r="X86" s="142">
        <v>14</v>
      </c>
      <c r="Y86" s="135">
        <v>7750.4</v>
      </c>
      <c r="Z86" s="135">
        <v>8387.6</v>
      </c>
      <c r="AA86" s="129">
        <v>80</v>
      </c>
      <c r="AB86" s="317">
        <v>63</v>
      </c>
      <c r="AC86" s="142">
        <v>6</v>
      </c>
      <c r="AD86" s="142">
        <v>11</v>
      </c>
      <c r="AE86" s="142">
        <v>0</v>
      </c>
      <c r="AF86" s="393">
        <f t="shared" si="2"/>
        <v>0</v>
      </c>
      <c r="AG86" s="138">
        <v>0.187</v>
      </c>
      <c r="AH86" s="138">
        <v>0.184</v>
      </c>
      <c r="AI86" s="388">
        <v>0.187</v>
      </c>
      <c r="AJ86" s="388">
        <v>0.184</v>
      </c>
      <c r="AK86" s="143">
        <v>17</v>
      </c>
      <c r="AL86" s="10"/>
      <c r="AM86" s="121">
        <v>5</v>
      </c>
      <c r="AN86" s="141">
        <v>70</v>
      </c>
      <c r="AO86" s="10"/>
      <c r="AP86" s="121">
        <v>74</v>
      </c>
      <c r="AQ86" s="142">
        <v>6</v>
      </c>
      <c r="AR86" s="142">
        <v>0</v>
      </c>
      <c r="AS86" s="142">
        <v>0</v>
      </c>
      <c r="AT86" s="135">
        <v>41333.300000000003</v>
      </c>
      <c r="AU86" s="135">
        <v>37400</v>
      </c>
      <c r="AV86" s="143">
        <v>6</v>
      </c>
      <c r="AW86" s="317">
        <v>6</v>
      </c>
      <c r="AX86" s="142">
        <v>0</v>
      </c>
      <c r="AY86" s="122">
        <v>0</v>
      </c>
      <c r="AZ86" s="142">
        <v>0</v>
      </c>
      <c r="BA86" s="143">
        <v>0</v>
      </c>
      <c r="BB86" s="251"/>
      <c r="BC86" s="385">
        <v>233</v>
      </c>
      <c r="BD86" s="124">
        <v>2.6</v>
      </c>
      <c r="BE86" s="385">
        <v>200.2</v>
      </c>
      <c r="BF86" s="144">
        <v>0.85899999999999999</v>
      </c>
      <c r="BG86" s="385">
        <v>63</v>
      </c>
      <c r="BH86" s="315">
        <v>0.315</v>
      </c>
      <c r="BI86" s="124">
        <v>24</v>
      </c>
      <c r="BJ86" s="385">
        <v>12</v>
      </c>
      <c r="BK86" s="315">
        <v>0.06</v>
      </c>
      <c r="BL86" s="26">
        <v>2</v>
      </c>
      <c r="BM86" s="390">
        <v>2</v>
      </c>
      <c r="BN86" s="153">
        <v>0.75</v>
      </c>
    </row>
    <row r="87" spans="1:66" x14ac:dyDescent="0.25">
      <c r="A87" s="121">
        <v>540229</v>
      </c>
      <c r="B87" s="20" t="s">
        <v>618</v>
      </c>
      <c r="C87" s="20" t="s">
        <v>614</v>
      </c>
      <c r="D87" s="20" t="s">
        <v>107</v>
      </c>
      <c r="E87" s="143">
        <v>3</v>
      </c>
      <c r="F87" s="121">
        <v>100</v>
      </c>
      <c r="G87" s="155">
        <v>4084730</v>
      </c>
      <c r="H87" s="142">
        <v>16</v>
      </c>
      <c r="I87" s="127">
        <v>895300</v>
      </c>
      <c r="J87" s="142">
        <v>6</v>
      </c>
      <c r="K87" s="384">
        <v>4725370</v>
      </c>
      <c r="L87" s="385">
        <v>122</v>
      </c>
      <c r="M87" s="320">
        <v>9705400</v>
      </c>
      <c r="N87" s="320">
        <v>207767</v>
      </c>
      <c r="O87" s="315">
        <v>2.1000000000000001E-2</v>
      </c>
      <c r="P87" s="386">
        <v>122</v>
      </c>
      <c r="Q87" s="121">
        <v>102</v>
      </c>
      <c r="R87" s="142">
        <v>19</v>
      </c>
      <c r="S87" s="142">
        <v>1</v>
      </c>
      <c r="T87" s="122">
        <v>0</v>
      </c>
      <c r="U87" s="387">
        <v>10156.299999999999</v>
      </c>
      <c r="V87" s="135">
        <v>7062.1</v>
      </c>
      <c r="W87" s="135">
        <v>203126.27178955081</v>
      </c>
      <c r="X87" s="142">
        <v>20</v>
      </c>
      <c r="Y87" s="135">
        <v>6925.6</v>
      </c>
      <c r="Z87" s="135">
        <v>4137.3</v>
      </c>
      <c r="AA87" s="129">
        <v>122</v>
      </c>
      <c r="AB87" s="317">
        <v>94</v>
      </c>
      <c r="AC87" s="142">
        <v>11</v>
      </c>
      <c r="AD87" s="142">
        <v>17</v>
      </c>
      <c r="AE87" s="142">
        <v>0</v>
      </c>
      <c r="AF87" s="393">
        <f t="shared" si="2"/>
        <v>0</v>
      </c>
      <c r="AG87" s="138">
        <v>0.109</v>
      </c>
      <c r="AH87" s="138">
        <v>0.108</v>
      </c>
      <c r="AI87" s="388">
        <v>0.11700000000000001</v>
      </c>
      <c r="AJ87" s="388">
        <v>0.114</v>
      </c>
      <c r="AK87" s="143">
        <v>28</v>
      </c>
      <c r="AL87" s="10"/>
      <c r="AM87" s="121">
        <v>4</v>
      </c>
      <c r="AN87" s="141">
        <v>104</v>
      </c>
      <c r="AO87" s="10"/>
      <c r="AP87" s="121">
        <v>114</v>
      </c>
      <c r="AQ87" s="142">
        <v>7</v>
      </c>
      <c r="AR87" s="142">
        <v>1</v>
      </c>
      <c r="AS87" s="142">
        <v>0</v>
      </c>
      <c r="AT87" s="135">
        <v>306067.5</v>
      </c>
      <c r="AU87" s="135">
        <v>41450</v>
      </c>
      <c r="AV87" s="143">
        <v>8</v>
      </c>
      <c r="AW87" s="317">
        <v>7</v>
      </c>
      <c r="AX87" s="142">
        <v>0</v>
      </c>
      <c r="AY87" s="122">
        <v>1</v>
      </c>
      <c r="AZ87" s="142">
        <v>0</v>
      </c>
      <c r="BA87" s="143">
        <v>0</v>
      </c>
      <c r="BB87" s="251"/>
      <c r="BC87" s="385">
        <v>446</v>
      </c>
      <c r="BD87" s="124">
        <v>2.1</v>
      </c>
      <c r="BE87" s="385">
        <v>216.3</v>
      </c>
      <c r="BF87" s="144">
        <v>0.48499999999999999</v>
      </c>
      <c r="BG87" s="385">
        <v>68</v>
      </c>
      <c r="BH87" s="315">
        <v>0.314</v>
      </c>
      <c r="BI87" s="124">
        <v>32</v>
      </c>
      <c r="BJ87" s="385">
        <v>19</v>
      </c>
      <c r="BK87" s="315">
        <v>8.7999999999999995E-2</v>
      </c>
      <c r="BL87" s="26">
        <v>4</v>
      </c>
      <c r="BM87" s="390">
        <v>3</v>
      </c>
      <c r="BN87" s="391">
        <v>0.49</v>
      </c>
    </row>
    <row r="88" spans="1:66" x14ac:dyDescent="0.25">
      <c r="A88" s="201"/>
      <c r="B88" s="202"/>
      <c r="C88" s="202" t="s">
        <v>614</v>
      </c>
      <c r="D88" s="202" t="s">
        <v>45</v>
      </c>
      <c r="E88" s="252">
        <v>3</v>
      </c>
      <c r="F88" s="394">
        <v>3617</v>
      </c>
      <c r="G88" s="395">
        <v>151109894</v>
      </c>
      <c r="H88" s="396">
        <v>221</v>
      </c>
      <c r="I88" s="397">
        <v>54338964</v>
      </c>
      <c r="J88" s="256">
        <v>109</v>
      </c>
      <c r="K88" s="398">
        <v>53882324</v>
      </c>
      <c r="L88" s="399">
        <v>3947</v>
      </c>
      <c r="M88" s="400">
        <v>259331182</v>
      </c>
      <c r="N88" s="321">
        <v>22983657</v>
      </c>
      <c r="O88" s="322">
        <v>8.8999999999999996E-2</v>
      </c>
      <c r="P88" s="401">
        <v>3947</v>
      </c>
      <c r="Q88" s="246">
        <v>2341</v>
      </c>
      <c r="R88" s="229">
        <v>1569</v>
      </c>
      <c r="S88" s="229">
        <v>19</v>
      </c>
      <c r="T88" s="402">
        <v>9</v>
      </c>
      <c r="U88" s="403">
        <v>14308.1</v>
      </c>
      <c r="V88" s="218">
        <v>9692.7999999999993</v>
      </c>
      <c r="W88" s="218">
        <v>22850097.272873528</v>
      </c>
      <c r="X88" s="256">
        <v>1597</v>
      </c>
      <c r="Y88" s="218">
        <v>12039.6</v>
      </c>
      <c r="Z88" s="218">
        <v>7590.9</v>
      </c>
      <c r="AA88" s="213">
        <v>3947</v>
      </c>
      <c r="AB88" s="404">
        <v>2154</v>
      </c>
      <c r="AC88" s="229">
        <v>443</v>
      </c>
      <c r="AD88" s="229">
        <v>885</v>
      </c>
      <c r="AE88" s="256">
        <v>456</v>
      </c>
      <c r="AF88" s="405">
        <f t="shared" si="2"/>
        <v>0.11553078287306816</v>
      </c>
      <c r="AG88" s="221">
        <v>0.29599999999999999</v>
      </c>
      <c r="AH88" s="221">
        <v>0.20699999999999999</v>
      </c>
      <c r="AI88" s="221">
        <v>0.316</v>
      </c>
      <c r="AJ88" s="221">
        <v>0.23499999999999999</v>
      </c>
      <c r="AK88" s="406">
        <v>1784</v>
      </c>
      <c r="AL88" s="10"/>
      <c r="AM88" s="407">
        <v>886</v>
      </c>
      <c r="AN88" s="225">
        <v>22069</v>
      </c>
      <c r="AO88" s="10"/>
      <c r="AP88" s="246">
        <v>2848</v>
      </c>
      <c r="AQ88" s="229">
        <v>799</v>
      </c>
      <c r="AR88" s="229">
        <v>284</v>
      </c>
      <c r="AS88" s="229">
        <v>7</v>
      </c>
      <c r="AT88" s="218">
        <v>85842.9</v>
      </c>
      <c r="AU88" s="218">
        <v>29300</v>
      </c>
      <c r="AV88" s="230">
        <v>1090</v>
      </c>
      <c r="AW88" s="404">
        <v>740</v>
      </c>
      <c r="AX88" s="229">
        <v>200</v>
      </c>
      <c r="AY88" s="402">
        <v>131</v>
      </c>
      <c r="AZ88" s="256">
        <v>130</v>
      </c>
      <c r="BA88" s="230">
        <v>88</v>
      </c>
      <c r="BB88" s="251"/>
      <c r="BC88" s="408">
        <v>23236</v>
      </c>
      <c r="BD88" s="409">
        <v>2.4990000000000001</v>
      </c>
      <c r="BE88" s="407">
        <v>9188.1999999999989</v>
      </c>
      <c r="BF88" s="410">
        <v>0.39500000000000002</v>
      </c>
      <c r="BG88" s="407">
        <v>5305</v>
      </c>
      <c r="BH88" s="339">
        <v>0.57699999999999996</v>
      </c>
      <c r="BI88" s="411">
        <v>2127</v>
      </c>
      <c r="BJ88" s="407">
        <v>1113</v>
      </c>
      <c r="BK88" s="322">
        <v>0.121</v>
      </c>
      <c r="BL88" s="412">
        <v>172</v>
      </c>
      <c r="BM88" s="413">
        <v>114</v>
      </c>
      <c r="BN88" s="414">
        <v>0.63900000000000001</v>
      </c>
    </row>
    <row r="89" spans="1:66" x14ac:dyDescent="0.25">
      <c r="A89" s="415">
        <v>540023</v>
      </c>
      <c r="B89" s="416" t="s">
        <v>619</v>
      </c>
      <c r="C89" s="416" t="s">
        <v>620</v>
      </c>
      <c r="D89" s="416" t="s">
        <v>107</v>
      </c>
      <c r="E89" s="417">
        <v>3</v>
      </c>
      <c r="F89" s="121">
        <v>37</v>
      </c>
      <c r="G89" s="155">
        <v>1131436</v>
      </c>
      <c r="H89" s="142">
        <v>15</v>
      </c>
      <c r="I89" s="127">
        <v>2532700</v>
      </c>
      <c r="J89" s="142">
        <v>4</v>
      </c>
      <c r="K89" s="384">
        <v>19697440</v>
      </c>
      <c r="L89" s="385">
        <v>56</v>
      </c>
      <c r="M89" s="320">
        <v>23361576</v>
      </c>
      <c r="N89" s="320">
        <v>35027</v>
      </c>
      <c r="O89" s="315">
        <v>1E-3</v>
      </c>
      <c r="P89" s="386">
        <v>56</v>
      </c>
      <c r="Q89" s="415">
        <v>53</v>
      </c>
      <c r="R89" s="418">
        <v>3</v>
      </c>
      <c r="S89" s="418">
        <v>0</v>
      </c>
      <c r="T89" s="419">
        <v>0</v>
      </c>
      <c r="U89" s="420">
        <v>11674.5</v>
      </c>
      <c r="V89" s="421">
        <v>2127.6</v>
      </c>
      <c r="W89" s="421">
        <v>35023.506713867188</v>
      </c>
      <c r="X89" s="418">
        <v>3</v>
      </c>
      <c r="Y89" s="135">
        <v>8756.7999999999993</v>
      </c>
      <c r="Z89" s="135">
        <v>1728</v>
      </c>
      <c r="AA89" s="129">
        <v>56</v>
      </c>
      <c r="AB89" s="422">
        <v>53</v>
      </c>
      <c r="AC89" s="418">
        <v>1</v>
      </c>
      <c r="AD89" s="418">
        <v>2</v>
      </c>
      <c r="AE89" s="418">
        <v>0</v>
      </c>
      <c r="AF89" s="393">
        <f t="shared" si="2"/>
        <v>0</v>
      </c>
      <c r="AG89" s="138">
        <v>7.3999999999999996E-2</v>
      </c>
      <c r="AH89" s="138">
        <v>5.7000000000000002E-2</v>
      </c>
      <c r="AI89" s="138">
        <v>9.9000000000000005E-2</v>
      </c>
      <c r="AJ89" s="138">
        <v>0.10199999999999999</v>
      </c>
      <c r="AK89" s="417">
        <v>3</v>
      </c>
      <c r="AL89" s="116"/>
      <c r="AM89" s="121">
        <v>1</v>
      </c>
      <c r="AN89" s="141">
        <v>31</v>
      </c>
      <c r="AO89" s="116"/>
      <c r="AP89" s="415">
        <v>54</v>
      </c>
      <c r="AQ89" s="418">
        <v>2</v>
      </c>
      <c r="AR89" s="418">
        <v>0</v>
      </c>
      <c r="AS89" s="418">
        <v>0</v>
      </c>
      <c r="AT89" s="421">
        <v>96700</v>
      </c>
      <c r="AU89" s="421">
        <v>96700</v>
      </c>
      <c r="AV89" s="417">
        <v>2</v>
      </c>
      <c r="AW89" s="422">
        <v>1</v>
      </c>
      <c r="AX89" s="418">
        <v>1</v>
      </c>
      <c r="AY89" s="419">
        <v>0</v>
      </c>
      <c r="AZ89" s="142">
        <v>1</v>
      </c>
      <c r="BA89" s="143">
        <v>0</v>
      </c>
      <c r="BB89" s="423"/>
      <c r="BC89" s="424">
        <v>653</v>
      </c>
      <c r="BD89" s="425">
        <v>2.5</v>
      </c>
      <c r="BE89" s="424">
        <v>77.5</v>
      </c>
      <c r="BF89" s="426">
        <v>0.11899999999999999</v>
      </c>
      <c r="BG89" s="424">
        <v>0</v>
      </c>
      <c r="BH89" s="427">
        <v>0</v>
      </c>
      <c r="BI89" s="425">
        <v>0</v>
      </c>
      <c r="BJ89" s="424">
        <v>0</v>
      </c>
      <c r="BK89" s="427">
        <v>0</v>
      </c>
      <c r="BL89" s="428">
        <v>0</v>
      </c>
      <c r="BM89" s="429">
        <v>0</v>
      </c>
      <c r="BN89" s="430">
        <v>0.378</v>
      </c>
    </row>
    <row r="90" spans="1:66" x14ac:dyDescent="0.25">
      <c r="A90" s="163">
        <v>540022</v>
      </c>
      <c r="B90" s="164" t="s">
        <v>621</v>
      </c>
      <c r="C90" s="164" t="s">
        <v>620</v>
      </c>
      <c r="D90" s="164" t="s">
        <v>170</v>
      </c>
      <c r="E90" s="189">
        <v>3</v>
      </c>
      <c r="F90" s="163">
        <v>943</v>
      </c>
      <c r="G90" s="431">
        <v>25827156</v>
      </c>
      <c r="H90" s="188">
        <v>22</v>
      </c>
      <c r="I90" s="432">
        <v>2765537</v>
      </c>
      <c r="J90" s="188">
        <v>19</v>
      </c>
      <c r="K90" s="433">
        <v>2776648</v>
      </c>
      <c r="L90" s="434">
        <v>984</v>
      </c>
      <c r="M90" s="435">
        <v>31369341</v>
      </c>
      <c r="N90" s="436">
        <v>2513433</v>
      </c>
      <c r="O90" s="309">
        <v>8.3000000000000004E-2</v>
      </c>
      <c r="P90" s="437">
        <v>984</v>
      </c>
      <c r="Q90" s="163">
        <v>737</v>
      </c>
      <c r="R90" s="188">
        <v>234</v>
      </c>
      <c r="S90" s="188">
        <v>4</v>
      </c>
      <c r="T90" s="165">
        <v>0</v>
      </c>
      <c r="U90" s="366">
        <v>10478.1</v>
      </c>
      <c r="V90" s="178">
        <v>7369.2</v>
      </c>
      <c r="W90" s="178">
        <v>2493792.3223236082</v>
      </c>
      <c r="X90" s="188">
        <v>238</v>
      </c>
      <c r="Y90" s="178">
        <v>8788.2000000000007</v>
      </c>
      <c r="Z90" s="178">
        <v>5845.8</v>
      </c>
      <c r="AA90" s="174">
        <v>984</v>
      </c>
      <c r="AB90" s="438">
        <v>701</v>
      </c>
      <c r="AC90" s="188">
        <v>59</v>
      </c>
      <c r="AD90" s="188">
        <v>154</v>
      </c>
      <c r="AE90" s="188">
        <v>61</v>
      </c>
      <c r="AF90" s="439">
        <f t="shared" si="2"/>
        <v>6.1991869918699184E-2</v>
      </c>
      <c r="AG90" s="182">
        <v>0.30099999999999999</v>
      </c>
      <c r="AH90" s="182">
        <v>0.253</v>
      </c>
      <c r="AI90" s="182">
        <v>0.314</v>
      </c>
      <c r="AJ90" s="182">
        <v>0.26300000000000001</v>
      </c>
      <c r="AK90" s="189">
        <v>274</v>
      </c>
      <c r="AL90" s="10"/>
      <c r="AM90" s="163">
        <v>118</v>
      </c>
      <c r="AN90" s="185">
        <v>2691</v>
      </c>
      <c r="AO90" s="10"/>
      <c r="AP90" s="163">
        <v>805</v>
      </c>
      <c r="AQ90" s="188">
        <v>122</v>
      </c>
      <c r="AR90" s="188">
        <v>38</v>
      </c>
      <c r="AS90" s="188">
        <v>10</v>
      </c>
      <c r="AT90" s="178">
        <v>36173</v>
      </c>
      <c r="AU90" s="178">
        <v>21000</v>
      </c>
      <c r="AV90" s="189">
        <v>170</v>
      </c>
      <c r="AW90" s="438">
        <v>94</v>
      </c>
      <c r="AX90" s="188">
        <v>51</v>
      </c>
      <c r="AY90" s="165">
        <v>20</v>
      </c>
      <c r="AZ90" s="188">
        <v>29</v>
      </c>
      <c r="BA90" s="189">
        <v>23</v>
      </c>
      <c r="BB90" s="251"/>
      <c r="BC90" s="434">
        <v>8248</v>
      </c>
      <c r="BD90" s="440">
        <v>2.6</v>
      </c>
      <c r="BE90" s="434">
        <v>2272.4</v>
      </c>
      <c r="BF90" s="441">
        <v>0.27600000000000002</v>
      </c>
      <c r="BG90" s="434">
        <v>708</v>
      </c>
      <c r="BH90" s="442">
        <v>0.312</v>
      </c>
      <c r="BI90" s="440">
        <v>272</v>
      </c>
      <c r="BJ90" s="434">
        <v>158</v>
      </c>
      <c r="BK90" s="442">
        <v>7.0000000000000007E-2</v>
      </c>
      <c r="BL90" s="443">
        <v>24</v>
      </c>
      <c r="BM90" s="444">
        <v>16</v>
      </c>
      <c r="BN90" s="445">
        <v>0.71499999999999997</v>
      </c>
    </row>
    <row r="91" spans="1:66" x14ac:dyDescent="0.25">
      <c r="A91" s="201"/>
      <c r="B91" s="202"/>
      <c r="C91" s="202" t="s">
        <v>620</v>
      </c>
      <c r="D91" s="202" t="s">
        <v>45</v>
      </c>
      <c r="E91" s="252">
        <v>3</v>
      </c>
      <c r="F91" s="201">
        <v>980</v>
      </c>
      <c r="G91" s="395">
        <v>26958592</v>
      </c>
      <c r="H91" s="396">
        <v>37</v>
      </c>
      <c r="I91" s="397">
        <v>5298237</v>
      </c>
      <c r="J91" s="396">
        <v>23</v>
      </c>
      <c r="K91" s="446">
        <v>22474088</v>
      </c>
      <c r="L91" s="399">
        <v>1040</v>
      </c>
      <c r="M91" s="400">
        <v>54730917</v>
      </c>
      <c r="N91" s="447">
        <v>2548460</v>
      </c>
      <c r="O91" s="322">
        <v>4.7E-2</v>
      </c>
      <c r="P91" s="401">
        <v>1040</v>
      </c>
      <c r="Q91" s="246">
        <v>790</v>
      </c>
      <c r="R91" s="229">
        <v>237</v>
      </c>
      <c r="S91" s="229">
        <v>4</v>
      </c>
      <c r="T91" s="402">
        <v>0</v>
      </c>
      <c r="U91" s="403">
        <v>10493</v>
      </c>
      <c r="V91" s="218">
        <v>7352.9</v>
      </c>
      <c r="W91" s="218">
        <v>2528815.8290374749</v>
      </c>
      <c r="X91" s="229">
        <v>241</v>
      </c>
      <c r="Y91" s="218">
        <v>8787.7999999999993</v>
      </c>
      <c r="Z91" s="218">
        <v>5826.3</v>
      </c>
      <c r="AA91" s="213">
        <v>1040</v>
      </c>
      <c r="AB91" s="404">
        <v>754</v>
      </c>
      <c r="AC91" s="229">
        <v>60</v>
      </c>
      <c r="AD91" s="229">
        <v>156</v>
      </c>
      <c r="AE91" s="229">
        <v>61</v>
      </c>
      <c r="AF91" s="405">
        <f t="shared" si="2"/>
        <v>5.8653846153846154E-2</v>
      </c>
      <c r="AG91" s="221">
        <v>0.29799999999999999</v>
      </c>
      <c r="AH91" s="221">
        <v>0.249</v>
      </c>
      <c r="AI91" s="221">
        <v>0.311</v>
      </c>
      <c r="AJ91" s="221">
        <v>0.26200000000000001</v>
      </c>
      <c r="AK91" s="230">
        <v>277</v>
      </c>
      <c r="AL91" s="10"/>
      <c r="AM91" s="408">
        <v>119</v>
      </c>
      <c r="AN91" s="225">
        <v>2722</v>
      </c>
      <c r="AO91" s="10"/>
      <c r="AP91" s="246">
        <v>859</v>
      </c>
      <c r="AQ91" s="229">
        <v>124</v>
      </c>
      <c r="AR91" s="229">
        <v>38</v>
      </c>
      <c r="AS91" s="229">
        <v>10</v>
      </c>
      <c r="AT91" s="218">
        <v>36876.800000000003</v>
      </c>
      <c r="AU91" s="218">
        <v>21000</v>
      </c>
      <c r="AV91" s="230">
        <v>172</v>
      </c>
      <c r="AW91" s="404">
        <v>95</v>
      </c>
      <c r="AX91" s="229">
        <v>52</v>
      </c>
      <c r="AY91" s="402">
        <v>20</v>
      </c>
      <c r="AZ91" s="229">
        <v>30</v>
      </c>
      <c r="BA91" s="230">
        <v>23</v>
      </c>
      <c r="BB91" s="251"/>
      <c r="BC91" s="408">
        <v>8901</v>
      </c>
      <c r="BD91" s="409">
        <v>2.645</v>
      </c>
      <c r="BE91" s="408">
        <v>2349.9</v>
      </c>
      <c r="BF91" s="448">
        <v>0.26400000000000001</v>
      </c>
      <c r="BG91" s="408">
        <v>708</v>
      </c>
      <c r="BH91" s="322">
        <v>0.30099999999999999</v>
      </c>
      <c r="BI91" s="409">
        <v>272</v>
      </c>
      <c r="BJ91" s="408">
        <v>158</v>
      </c>
      <c r="BK91" s="322">
        <v>6.7000000000000004E-2</v>
      </c>
      <c r="BL91" s="412">
        <v>24</v>
      </c>
      <c r="BM91" s="413">
        <v>16</v>
      </c>
      <c r="BN91" s="414">
        <v>0.70199999999999996</v>
      </c>
    </row>
    <row r="92" spans="1:66" x14ac:dyDescent="0.25">
      <c r="A92" s="121">
        <v>540071</v>
      </c>
      <c r="B92" s="20" t="s">
        <v>622</v>
      </c>
      <c r="C92" s="20" t="s">
        <v>623</v>
      </c>
      <c r="D92" s="20" t="s">
        <v>107</v>
      </c>
      <c r="E92" s="143">
        <v>3</v>
      </c>
      <c r="F92" s="415">
        <v>138</v>
      </c>
      <c r="G92" s="449">
        <v>7582900</v>
      </c>
      <c r="H92" s="418">
        <v>14</v>
      </c>
      <c r="I92" s="450">
        <v>1570700</v>
      </c>
      <c r="J92" s="418">
        <v>8</v>
      </c>
      <c r="K92" s="451">
        <v>4804513</v>
      </c>
      <c r="L92" s="385">
        <v>160</v>
      </c>
      <c r="M92" s="320">
        <v>13958113</v>
      </c>
      <c r="N92" s="320">
        <v>1022214</v>
      </c>
      <c r="O92" s="315">
        <v>7.2999999999999995E-2</v>
      </c>
      <c r="P92" s="386">
        <v>160</v>
      </c>
      <c r="Q92" s="121">
        <v>61</v>
      </c>
      <c r="R92" s="142">
        <v>97</v>
      </c>
      <c r="S92" s="142">
        <v>1</v>
      </c>
      <c r="T92" s="122">
        <v>1</v>
      </c>
      <c r="U92" s="387">
        <v>10273.4</v>
      </c>
      <c r="V92" s="135">
        <v>7295.4</v>
      </c>
      <c r="W92" s="135">
        <v>1017067.3923600001</v>
      </c>
      <c r="X92" s="142">
        <v>99</v>
      </c>
      <c r="Y92" s="135">
        <v>9209.1</v>
      </c>
      <c r="Z92" s="135">
        <v>5817.8</v>
      </c>
      <c r="AA92" s="129">
        <v>160</v>
      </c>
      <c r="AB92" s="317">
        <v>55</v>
      </c>
      <c r="AC92" s="142">
        <v>37</v>
      </c>
      <c r="AD92" s="142">
        <v>64</v>
      </c>
      <c r="AE92" s="142">
        <v>4</v>
      </c>
      <c r="AF92" s="393">
        <f t="shared" si="2"/>
        <v>2.5000000000000001E-2</v>
      </c>
      <c r="AG92" s="138">
        <v>0.152</v>
      </c>
      <c r="AH92" s="138">
        <v>0.125</v>
      </c>
      <c r="AI92" s="138">
        <v>0.161</v>
      </c>
      <c r="AJ92" s="138">
        <v>0.13700000000000001</v>
      </c>
      <c r="AK92" s="417">
        <v>105</v>
      </c>
      <c r="AL92" s="116"/>
      <c r="AM92" s="121">
        <v>32</v>
      </c>
      <c r="AN92" s="141">
        <v>415</v>
      </c>
      <c r="AO92" s="10"/>
      <c r="AP92" s="121">
        <v>123</v>
      </c>
      <c r="AQ92" s="142">
        <v>35</v>
      </c>
      <c r="AR92" s="142">
        <v>2</v>
      </c>
      <c r="AS92" s="142">
        <v>0</v>
      </c>
      <c r="AT92" s="135">
        <v>179039.9</v>
      </c>
      <c r="AU92" s="135">
        <v>42100</v>
      </c>
      <c r="AV92" s="143">
        <v>37</v>
      </c>
      <c r="AW92" s="317">
        <v>33</v>
      </c>
      <c r="AX92" s="142">
        <v>3</v>
      </c>
      <c r="AY92" s="122">
        <v>1</v>
      </c>
      <c r="AZ92" s="142">
        <v>2</v>
      </c>
      <c r="BA92" s="143">
        <v>0</v>
      </c>
      <c r="BB92" s="251"/>
      <c r="BC92" s="385">
        <v>1185</v>
      </c>
      <c r="BD92" s="124">
        <v>2.2000000000000002</v>
      </c>
      <c r="BE92" s="385">
        <v>349.8</v>
      </c>
      <c r="BF92" s="389">
        <v>0.29499999999999998</v>
      </c>
      <c r="BG92" s="385">
        <v>234</v>
      </c>
      <c r="BH92" s="145">
        <v>0.66900000000000004</v>
      </c>
      <c r="BI92" s="124">
        <v>106</v>
      </c>
      <c r="BJ92" s="385">
        <v>47</v>
      </c>
      <c r="BK92" s="315">
        <v>0.13400000000000001</v>
      </c>
      <c r="BL92" s="26">
        <v>9</v>
      </c>
      <c r="BM92" s="390">
        <v>6</v>
      </c>
      <c r="BN92" s="153">
        <v>0.68799999999999994</v>
      </c>
    </row>
    <row r="93" spans="1:66" x14ac:dyDescent="0.25">
      <c r="A93" s="121">
        <v>540072</v>
      </c>
      <c r="B93" s="20" t="s">
        <v>624</v>
      </c>
      <c r="C93" s="20" t="s">
        <v>623</v>
      </c>
      <c r="D93" s="20" t="s">
        <v>107</v>
      </c>
      <c r="E93" s="143">
        <v>3</v>
      </c>
      <c r="F93" s="415">
        <v>125</v>
      </c>
      <c r="G93" s="449">
        <v>5902014</v>
      </c>
      <c r="H93" s="418">
        <v>4</v>
      </c>
      <c r="I93" s="450">
        <v>680889</v>
      </c>
      <c r="J93" s="418">
        <v>2</v>
      </c>
      <c r="K93" s="451">
        <v>11007199</v>
      </c>
      <c r="L93" s="385">
        <v>131</v>
      </c>
      <c r="M93" s="320">
        <v>17590102</v>
      </c>
      <c r="N93" s="320">
        <v>341029</v>
      </c>
      <c r="O93" s="315">
        <v>1.9E-2</v>
      </c>
      <c r="P93" s="386">
        <v>131</v>
      </c>
      <c r="Q93" s="121">
        <v>80</v>
      </c>
      <c r="R93" s="142">
        <v>51</v>
      </c>
      <c r="S93" s="142">
        <v>0</v>
      </c>
      <c r="T93" s="122">
        <v>0</v>
      </c>
      <c r="U93" s="387">
        <v>6617.3</v>
      </c>
      <c r="V93" s="135">
        <v>5194.1000000000004</v>
      </c>
      <c r="W93" s="135">
        <v>337482.313578</v>
      </c>
      <c r="X93" s="142">
        <v>51</v>
      </c>
      <c r="Y93" s="135">
        <v>5683.8</v>
      </c>
      <c r="Z93" s="135">
        <v>4165.7</v>
      </c>
      <c r="AA93" s="129">
        <v>131</v>
      </c>
      <c r="AB93" s="317">
        <v>75</v>
      </c>
      <c r="AC93" s="142">
        <v>25</v>
      </c>
      <c r="AD93" s="142">
        <v>31</v>
      </c>
      <c r="AE93" s="142">
        <v>0</v>
      </c>
      <c r="AF93" s="393">
        <f t="shared" si="2"/>
        <v>0</v>
      </c>
      <c r="AG93" s="138">
        <v>0.123</v>
      </c>
      <c r="AH93" s="138">
        <v>0.105</v>
      </c>
      <c r="AI93" s="388">
        <v>0.13200000000000001</v>
      </c>
      <c r="AJ93" s="388">
        <v>0.109</v>
      </c>
      <c r="AK93" s="143">
        <v>56</v>
      </c>
      <c r="AL93" s="10"/>
      <c r="AM93" s="121">
        <v>11</v>
      </c>
      <c r="AN93" s="141">
        <v>112</v>
      </c>
      <c r="AO93" s="10"/>
      <c r="AP93" s="121">
        <v>120</v>
      </c>
      <c r="AQ93" s="142">
        <v>11</v>
      </c>
      <c r="AR93" s="142">
        <v>0</v>
      </c>
      <c r="AS93" s="142">
        <v>0</v>
      </c>
      <c r="AT93" s="135">
        <v>71853.5</v>
      </c>
      <c r="AU93" s="135">
        <v>31400</v>
      </c>
      <c r="AV93" s="143">
        <v>11</v>
      </c>
      <c r="AW93" s="317">
        <v>6</v>
      </c>
      <c r="AX93" s="142">
        <v>1</v>
      </c>
      <c r="AY93" s="122">
        <v>4</v>
      </c>
      <c r="AZ93" s="142">
        <v>0</v>
      </c>
      <c r="BA93" s="143">
        <v>0</v>
      </c>
      <c r="BB93" s="251"/>
      <c r="BC93" s="385">
        <v>695</v>
      </c>
      <c r="BD93" s="124">
        <v>2.6</v>
      </c>
      <c r="BE93" s="385">
        <v>343.2</v>
      </c>
      <c r="BF93" s="144">
        <v>0.49399999999999999</v>
      </c>
      <c r="BG93" s="385">
        <v>185</v>
      </c>
      <c r="BH93" s="145">
        <v>0.53900000000000003</v>
      </c>
      <c r="BI93" s="124">
        <v>71</v>
      </c>
      <c r="BJ93" s="385">
        <v>36</v>
      </c>
      <c r="BK93" s="315">
        <v>0.105</v>
      </c>
      <c r="BL93" s="26">
        <v>6</v>
      </c>
      <c r="BM93" s="390">
        <v>4</v>
      </c>
      <c r="BN93" s="153">
        <v>0.624</v>
      </c>
    </row>
    <row r="94" spans="1:66" x14ac:dyDescent="0.25">
      <c r="A94" s="121">
        <v>540073</v>
      </c>
      <c r="B94" s="20" t="s">
        <v>625</v>
      </c>
      <c r="C94" s="20" t="s">
        <v>623</v>
      </c>
      <c r="D94" s="20" t="s">
        <v>107</v>
      </c>
      <c r="E94" s="143">
        <v>3</v>
      </c>
      <c r="F94" s="415">
        <v>1594</v>
      </c>
      <c r="G94" s="449">
        <v>133020965</v>
      </c>
      <c r="H94" s="418">
        <v>205</v>
      </c>
      <c r="I94" s="450">
        <v>349873597</v>
      </c>
      <c r="J94" s="418">
        <v>73</v>
      </c>
      <c r="K94" s="451">
        <v>175254381</v>
      </c>
      <c r="L94" s="385">
        <v>1872</v>
      </c>
      <c r="M94" s="320">
        <v>658148943</v>
      </c>
      <c r="N94" s="314">
        <v>23054174</v>
      </c>
      <c r="O94" s="315">
        <v>3.6999999999999998E-2</v>
      </c>
      <c r="P94" s="386">
        <v>1872</v>
      </c>
      <c r="Q94" s="121">
        <v>1086</v>
      </c>
      <c r="R94" s="142">
        <v>737</v>
      </c>
      <c r="S94" s="142">
        <v>18</v>
      </c>
      <c r="T94" s="122">
        <v>24</v>
      </c>
      <c r="U94" s="452">
        <v>29517</v>
      </c>
      <c r="V94" s="135">
        <v>6256</v>
      </c>
      <c r="W94" s="135">
        <v>22993742.925257999</v>
      </c>
      <c r="X94" s="142">
        <v>779</v>
      </c>
      <c r="Y94" s="134">
        <v>25004.5</v>
      </c>
      <c r="Z94" s="135">
        <v>4918.7</v>
      </c>
      <c r="AA94" s="129">
        <v>1877</v>
      </c>
      <c r="AB94" s="317">
        <v>1021</v>
      </c>
      <c r="AC94" s="142">
        <v>370</v>
      </c>
      <c r="AD94" s="142">
        <v>440</v>
      </c>
      <c r="AE94" s="142">
        <v>34</v>
      </c>
      <c r="AF94" s="393">
        <f t="shared" si="2"/>
        <v>1.8114011720831113E-2</v>
      </c>
      <c r="AG94" s="138">
        <v>0.14799999999999999</v>
      </c>
      <c r="AH94" s="138">
        <v>0.105</v>
      </c>
      <c r="AI94" s="388">
        <v>0.161</v>
      </c>
      <c r="AJ94" s="388">
        <v>0.11700000000000001</v>
      </c>
      <c r="AK94" s="143">
        <v>844</v>
      </c>
      <c r="AL94" s="10"/>
      <c r="AM94" s="453">
        <v>275</v>
      </c>
      <c r="AN94" s="141">
        <v>11031</v>
      </c>
      <c r="AO94" s="10"/>
      <c r="AP94" s="121">
        <v>1573</v>
      </c>
      <c r="AQ94" s="142">
        <v>234</v>
      </c>
      <c r="AR94" s="142">
        <v>55</v>
      </c>
      <c r="AS94" s="142">
        <v>3</v>
      </c>
      <c r="AT94" s="135">
        <v>351099.5</v>
      </c>
      <c r="AU94" s="135">
        <v>43550</v>
      </c>
      <c r="AV94" s="143">
        <v>292</v>
      </c>
      <c r="AW94" s="317">
        <v>246</v>
      </c>
      <c r="AX94" s="142">
        <v>32</v>
      </c>
      <c r="AY94" s="122">
        <v>12</v>
      </c>
      <c r="AZ94" s="142">
        <v>12</v>
      </c>
      <c r="BA94" s="143">
        <v>8</v>
      </c>
      <c r="BB94" s="251"/>
      <c r="BC94" s="385">
        <v>49384</v>
      </c>
      <c r="BD94" s="124">
        <v>2.1</v>
      </c>
      <c r="BE94" s="385">
        <v>3929.1</v>
      </c>
      <c r="BF94" s="389">
        <v>0.08</v>
      </c>
      <c r="BG94" s="385">
        <v>1729</v>
      </c>
      <c r="BH94" s="315">
        <v>0.44</v>
      </c>
      <c r="BI94" s="124">
        <v>823</v>
      </c>
      <c r="BJ94" s="385">
        <v>333</v>
      </c>
      <c r="BK94" s="315">
        <v>8.5000000000000006E-2</v>
      </c>
      <c r="BL94" s="26">
        <v>61</v>
      </c>
      <c r="BM94" s="390">
        <v>40</v>
      </c>
      <c r="BN94" s="153">
        <v>0.60099999999999998</v>
      </c>
    </row>
    <row r="95" spans="1:66" x14ac:dyDescent="0.25">
      <c r="A95" s="121">
        <v>540074</v>
      </c>
      <c r="B95" s="20" t="s">
        <v>626</v>
      </c>
      <c r="C95" s="20" t="s">
        <v>623</v>
      </c>
      <c r="D95" s="20" t="s">
        <v>107</v>
      </c>
      <c r="E95" s="143">
        <v>3</v>
      </c>
      <c r="F95" s="415">
        <v>277</v>
      </c>
      <c r="G95" s="449">
        <v>11675256</v>
      </c>
      <c r="H95" s="418">
        <v>11</v>
      </c>
      <c r="I95" s="450">
        <v>1340733</v>
      </c>
      <c r="J95" s="418">
        <v>8</v>
      </c>
      <c r="K95" s="451">
        <v>588113</v>
      </c>
      <c r="L95" s="385">
        <v>296</v>
      </c>
      <c r="M95" s="320">
        <v>13604102</v>
      </c>
      <c r="N95" s="320">
        <v>769990</v>
      </c>
      <c r="O95" s="315">
        <v>5.5E-2</v>
      </c>
      <c r="P95" s="386">
        <v>296</v>
      </c>
      <c r="Q95" s="121">
        <v>182</v>
      </c>
      <c r="R95" s="142">
        <v>114</v>
      </c>
      <c r="S95" s="142">
        <v>0</v>
      </c>
      <c r="T95" s="122">
        <v>0</v>
      </c>
      <c r="U95" s="387">
        <v>6653.7</v>
      </c>
      <c r="V95" s="135">
        <v>4663</v>
      </c>
      <c r="W95" s="135">
        <v>758520.64747500001</v>
      </c>
      <c r="X95" s="142">
        <v>114</v>
      </c>
      <c r="Y95" s="135">
        <v>5384.5</v>
      </c>
      <c r="Z95" s="135">
        <v>3498.6</v>
      </c>
      <c r="AA95" s="129">
        <v>296</v>
      </c>
      <c r="AB95" s="317">
        <v>164</v>
      </c>
      <c r="AC95" s="142">
        <v>58</v>
      </c>
      <c r="AD95" s="142">
        <v>72</v>
      </c>
      <c r="AE95" s="142">
        <v>2</v>
      </c>
      <c r="AF95" s="393">
        <f t="shared" si="2"/>
        <v>6.7567567567567571E-3</v>
      </c>
      <c r="AG95" s="138">
        <v>0.127</v>
      </c>
      <c r="AH95" s="138">
        <v>0.10299999999999999</v>
      </c>
      <c r="AI95" s="388">
        <v>0.13700000000000001</v>
      </c>
      <c r="AJ95" s="388">
        <v>0.108</v>
      </c>
      <c r="AK95" s="143">
        <v>132</v>
      </c>
      <c r="AL95" s="10"/>
      <c r="AM95" s="121">
        <v>22</v>
      </c>
      <c r="AN95" s="141">
        <v>364</v>
      </c>
      <c r="AO95" s="10"/>
      <c r="AP95" s="121">
        <v>266</v>
      </c>
      <c r="AQ95" s="142">
        <v>30</v>
      </c>
      <c r="AR95" s="142">
        <v>0</v>
      </c>
      <c r="AS95" s="142">
        <v>0</v>
      </c>
      <c r="AT95" s="135">
        <v>57945.1</v>
      </c>
      <c r="AU95" s="135">
        <v>36950</v>
      </c>
      <c r="AV95" s="143">
        <v>30</v>
      </c>
      <c r="AW95" s="317">
        <v>26</v>
      </c>
      <c r="AX95" s="142">
        <v>3</v>
      </c>
      <c r="AY95" s="122">
        <v>1</v>
      </c>
      <c r="AZ95" s="142">
        <v>2</v>
      </c>
      <c r="BA95" s="143">
        <v>2</v>
      </c>
      <c r="BB95" s="251"/>
      <c r="BC95" s="385">
        <v>1820</v>
      </c>
      <c r="BD95" s="124">
        <v>2.2999999999999998</v>
      </c>
      <c r="BE95" s="385">
        <v>710.69999999999993</v>
      </c>
      <c r="BF95" s="144">
        <v>0.39</v>
      </c>
      <c r="BG95" s="385">
        <v>394</v>
      </c>
      <c r="BH95" s="145">
        <v>0.55400000000000005</v>
      </c>
      <c r="BI95" s="124">
        <v>171</v>
      </c>
      <c r="BJ95" s="385">
        <v>85</v>
      </c>
      <c r="BK95" s="315">
        <v>0.12</v>
      </c>
      <c r="BL95" s="26">
        <v>15</v>
      </c>
      <c r="BM95" s="390">
        <v>10</v>
      </c>
      <c r="BN95" s="153">
        <v>0.69299999999999995</v>
      </c>
    </row>
    <row r="96" spans="1:66" x14ac:dyDescent="0.25">
      <c r="A96" s="121">
        <v>540075</v>
      </c>
      <c r="B96" s="20" t="s">
        <v>627</v>
      </c>
      <c r="C96" s="20" t="s">
        <v>623</v>
      </c>
      <c r="D96" s="20" t="s">
        <v>107</v>
      </c>
      <c r="E96" s="143">
        <v>3</v>
      </c>
      <c r="F96" s="415">
        <v>212</v>
      </c>
      <c r="G96" s="449">
        <v>10448222</v>
      </c>
      <c r="H96" s="418">
        <v>64</v>
      </c>
      <c r="I96" s="450">
        <v>3643231</v>
      </c>
      <c r="J96" s="418">
        <v>21</v>
      </c>
      <c r="K96" s="451">
        <v>8988705</v>
      </c>
      <c r="L96" s="385">
        <v>297</v>
      </c>
      <c r="M96" s="320">
        <v>23080158</v>
      </c>
      <c r="N96" s="320">
        <v>4745755</v>
      </c>
      <c r="O96" s="145">
        <v>0.255</v>
      </c>
      <c r="P96" s="386">
        <v>297</v>
      </c>
      <c r="Q96" s="121">
        <v>42</v>
      </c>
      <c r="R96" s="142">
        <v>261</v>
      </c>
      <c r="S96" s="142">
        <v>11</v>
      </c>
      <c r="T96" s="122">
        <v>2</v>
      </c>
      <c r="U96" s="387">
        <v>17292.8</v>
      </c>
      <c r="V96" s="135">
        <v>13015.7</v>
      </c>
      <c r="W96" s="135">
        <v>4738227.9071800001</v>
      </c>
      <c r="X96" s="142">
        <v>274</v>
      </c>
      <c r="Y96" s="135">
        <v>16478.3</v>
      </c>
      <c r="Z96" s="134">
        <v>12285.8</v>
      </c>
      <c r="AA96" s="129">
        <v>297</v>
      </c>
      <c r="AB96" s="317">
        <v>31</v>
      </c>
      <c r="AC96" s="142">
        <v>13</v>
      </c>
      <c r="AD96" s="142">
        <v>221</v>
      </c>
      <c r="AE96" s="142">
        <v>51</v>
      </c>
      <c r="AF96" s="156">
        <f t="shared" si="2"/>
        <v>0.17171717171717171</v>
      </c>
      <c r="AG96" s="156">
        <v>0.32800000000000001</v>
      </c>
      <c r="AH96" s="138">
        <v>0.29599999999999999</v>
      </c>
      <c r="AI96" s="388">
        <v>0.33200000000000002</v>
      </c>
      <c r="AJ96" s="388">
        <v>0.29899999999999999</v>
      </c>
      <c r="AK96" s="143">
        <v>285</v>
      </c>
      <c r="AL96" s="10"/>
      <c r="AM96" s="121">
        <v>184</v>
      </c>
      <c r="AN96" s="141">
        <v>8456</v>
      </c>
      <c r="AO96" s="10"/>
      <c r="AP96" s="121">
        <v>76</v>
      </c>
      <c r="AQ96" s="142">
        <v>110</v>
      </c>
      <c r="AR96" s="142">
        <v>115</v>
      </c>
      <c r="AS96" s="142">
        <v>15</v>
      </c>
      <c r="AT96" s="135">
        <v>60631</v>
      </c>
      <c r="AU96" s="135">
        <v>42975</v>
      </c>
      <c r="AV96" s="143">
        <v>240</v>
      </c>
      <c r="AW96" s="317">
        <v>202</v>
      </c>
      <c r="AX96" s="142">
        <v>30</v>
      </c>
      <c r="AY96" s="122">
        <v>5</v>
      </c>
      <c r="AZ96" s="142">
        <v>24</v>
      </c>
      <c r="BA96" s="143">
        <v>17</v>
      </c>
      <c r="BB96" s="251"/>
      <c r="BC96" s="385">
        <v>1050</v>
      </c>
      <c r="BD96" s="124">
        <v>2.5</v>
      </c>
      <c r="BE96" s="385">
        <v>582.5</v>
      </c>
      <c r="BF96" s="144">
        <v>0.55500000000000005</v>
      </c>
      <c r="BG96" s="385">
        <v>560</v>
      </c>
      <c r="BH96" s="145">
        <v>0.96099999999999997</v>
      </c>
      <c r="BI96" s="124">
        <v>224</v>
      </c>
      <c r="BJ96" s="385">
        <v>118</v>
      </c>
      <c r="BK96" s="315">
        <v>0.20300000000000001</v>
      </c>
      <c r="BL96" s="26">
        <v>18</v>
      </c>
      <c r="BM96" s="390">
        <v>12</v>
      </c>
      <c r="BN96" s="153">
        <v>0.71699999999999997</v>
      </c>
    </row>
    <row r="97" spans="1:66" x14ac:dyDescent="0.25">
      <c r="A97" s="121">
        <v>540076</v>
      </c>
      <c r="B97" s="20" t="s">
        <v>628</v>
      </c>
      <c r="C97" s="20" t="s">
        <v>623</v>
      </c>
      <c r="D97" s="20" t="s">
        <v>107</v>
      </c>
      <c r="E97" s="143">
        <v>3</v>
      </c>
      <c r="F97" s="415">
        <v>995</v>
      </c>
      <c r="G97" s="449">
        <v>56864312</v>
      </c>
      <c r="H97" s="418">
        <v>61</v>
      </c>
      <c r="I97" s="450">
        <v>11927974</v>
      </c>
      <c r="J97" s="418">
        <v>12</v>
      </c>
      <c r="K97" s="451">
        <v>46791243</v>
      </c>
      <c r="L97" s="424">
        <v>1068</v>
      </c>
      <c r="M97" s="454">
        <v>115583529</v>
      </c>
      <c r="N97" s="320">
        <v>2711870</v>
      </c>
      <c r="O97" s="315">
        <v>2.3E-2</v>
      </c>
      <c r="P97" s="455">
        <v>1068</v>
      </c>
      <c r="Q97" s="121">
        <v>825</v>
      </c>
      <c r="R97" s="142">
        <v>238</v>
      </c>
      <c r="S97" s="142">
        <v>3</v>
      </c>
      <c r="T97" s="122">
        <v>2</v>
      </c>
      <c r="U97" s="387">
        <v>10879.4</v>
      </c>
      <c r="V97" s="135">
        <v>6050.2</v>
      </c>
      <c r="W97" s="135">
        <v>2643699.4942839998</v>
      </c>
      <c r="X97" s="142">
        <v>243</v>
      </c>
      <c r="Y97" s="135">
        <v>6989.4</v>
      </c>
      <c r="Z97" s="135">
        <v>1980.6</v>
      </c>
      <c r="AA97" s="129">
        <v>1068</v>
      </c>
      <c r="AB97" s="317">
        <v>760</v>
      </c>
      <c r="AC97" s="142">
        <v>169</v>
      </c>
      <c r="AD97" s="142">
        <v>125</v>
      </c>
      <c r="AE97" s="142">
        <v>14</v>
      </c>
      <c r="AF97" s="393">
        <f t="shared" si="2"/>
        <v>1.3108614232209739E-2</v>
      </c>
      <c r="AG97" s="138">
        <v>0.11899999999999999</v>
      </c>
      <c r="AH97" s="138">
        <v>0.04</v>
      </c>
      <c r="AI97" s="388">
        <v>0.14799999999999999</v>
      </c>
      <c r="AJ97" s="388">
        <v>7.3999999999999996E-2</v>
      </c>
      <c r="AK97" s="143">
        <v>308</v>
      </c>
      <c r="AL97" s="10"/>
      <c r="AM97" s="121">
        <v>88</v>
      </c>
      <c r="AN97" s="141">
        <v>961</v>
      </c>
      <c r="AO97" s="10"/>
      <c r="AP97" s="121">
        <v>979</v>
      </c>
      <c r="AQ97" s="142">
        <v>72</v>
      </c>
      <c r="AR97" s="142">
        <v>16</v>
      </c>
      <c r="AS97" s="142">
        <v>1</v>
      </c>
      <c r="AT97" s="135">
        <v>79408.5</v>
      </c>
      <c r="AU97" s="135">
        <v>47000</v>
      </c>
      <c r="AV97" s="143">
        <v>89</v>
      </c>
      <c r="AW97" s="317">
        <v>80</v>
      </c>
      <c r="AX97" s="142">
        <v>9</v>
      </c>
      <c r="AY97" s="122">
        <v>0</v>
      </c>
      <c r="AZ97" s="142">
        <v>5</v>
      </c>
      <c r="BA97" s="143">
        <v>0</v>
      </c>
      <c r="BB97" s="251"/>
      <c r="BC97" s="385">
        <v>7571</v>
      </c>
      <c r="BD97" s="124">
        <v>2</v>
      </c>
      <c r="BE97" s="385">
        <v>2242</v>
      </c>
      <c r="BF97" s="389">
        <v>0.29599999999999999</v>
      </c>
      <c r="BG97" s="385">
        <v>844</v>
      </c>
      <c r="BH97" s="315">
        <v>0.376</v>
      </c>
      <c r="BI97" s="124">
        <v>422</v>
      </c>
      <c r="BJ97" s="385">
        <v>164</v>
      </c>
      <c r="BK97" s="315">
        <v>7.2999999999999995E-2</v>
      </c>
      <c r="BL97" s="26">
        <v>32</v>
      </c>
      <c r="BM97" s="390">
        <v>21</v>
      </c>
      <c r="BN97" s="153">
        <v>0.72199999999999998</v>
      </c>
    </row>
    <row r="98" spans="1:66" x14ac:dyDescent="0.25">
      <c r="A98" s="121">
        <v>540077</v>
      </c>
      <c r="B98" s="20" t="s">
        <v>629</v>
      </c>
      <c r="C98" s="20" t="s">
        <v>623</v>
      </c>
      <c r="D98" s="20" t="s">
        <v>107</v>
      </c>
      <c r="E98" s="143">
        <v>3</v>
      </c>
      <c r="F98" s="415">
        <v>88</v>
      </c>
      <c r="G98" s="449">
        <v>4802740</v>
      </c>
      <c r="H98" s="418">
        <v>3</v>
      </c>
      <c r="I98" s="450">
        <v>229400</v>
      </c>
      <c r="J98" s="418">
        <v>2</v>
      </c>
      <c r="K98" s="451">
        <v>10543035</v>
      </c>
      <c r="L98" s="385">
        <v>93</v>
      </c>
      <c r="M98" s="320">
        <v>15575175</v>
      </c>
      <c r="N98" s="320">
        <v>480320</v>
      </c>
      <c r="O98" s="315">
        <v>3.1E-2</v>
      </c>
      <c r="P98" s="386">
        <v>93</v>
      </c>
      <c r="Q98" s="121">
        <v>58</v>
      </c>
      <c r="R98" s="142">
        <v>34</v>
      </c>
      <c r="S98" s="142">
        <v>1</v>
      </c>
      <c r="T98" s="122">
        <v>0</v>
      </c>
      <c r="U98" s="387">
        <v>13530.1</v>
      </c>
      <c r="V98" s="135">
        <v>7087.3</v>
      </c>
      <c r="W98" s="135">
        <v>473553.42669000011</v>
      </c>
      <c r="X98" s="142">
        <v>35</v>
      </c>
      <c r="Y98" s="135">
        <v>10441.799999999999</v>
      </c>
      <c r="Z98" s="135">
        <v>5286.2</v>
      </c>
      <c r="AA98" s="129">
        <v>93</v>
      </c>
      <c r="AB98" s="317">
        <v>52</v>
      </c>
      <c r="AC98" s="142">
        <v>17</v>
      </c>
      <c r="AD98" s="142">
        <v>21</v>
      </c>
      <c r="AE98" s="142">
        <v>3</v>
      </c>
      <c r="AF98" s="393">
        <f t="shared" si="2"/>
        <v>3.2258064516129031E-2</v>
      </c>
      <c r="AG98" s="138">
        <v>0.16600000000000001</v>
      </c>
      <c r="AH98" s="138">
        <v>0.13100000000000001</v>
      </c>
      <c r="AI98" s="388">
        <v>0.186</v>
      </c>
      <c r="AJ98" s="388">
        <v>0.14299999999999999</v>
      </c>
      <c r="AK98" s="143">
        <v>41</v>
      </c>
      <c r="AL98" s="10"/>
      <c r="AM98" s="121">
        <v>15</v>
      </c>
      <c r="AN98" s="141">
        <v>347</v>
      </c>
      <c r="AO98" s="10"/>
      <c r="AP98" s="121">
        <v>82</v>
      </c>
      <c r="AQ98" s="142">
        <v>9</v>
      </c>
      <c r="AR98" s="142">
        <v>2</v>
      </c>
      <c r="AS98" s="142">
        <v>0</v>
      </c>
      <c r="AT98" s="135">
        <v>59081.8</v>
      </c>
      <c r="AU98" s="135">
        <v>50500</v>
      </c>
      <c r="AV98" s="143">
        <v>11</v>
      </c>
      <c r="AW98" s="317">
        <v>8</v>
      </c>
      <c r="AX98" s="142">
        <v>0</v>
      </c>
      <c r="AY98" s="122">
        <v>0</v>
      </c>
      <c r="AZ98" s="142">
        <v>0</v>
      </c>
      <c r="BA98" s="143">
        <v>0</v>
      </c>
      <c r="BB98" s="251"/>
      <c r="BC98" s="385">
        <v>794</v>
      </c>
      <c r="BD98" s="124">
        <v>2.6</v>
      </c>
      <c r="BE98" s="385">
        <v>234</v>
      </c>
      <c r="BF98" s="389">
        <v>0.29499999999999998</v>
      </c>
      <c r="BG98" s="385">
        <v>130</v>
      </c>
      <c r="BH98" s="145">
        <v>0.55600000000000005</v>
      </c>
      <c r="BI98" s="124">
        <v>50</v>
      </c>
      <c r="BJ98" s="385">
        <v>25</v>
      </c>
      <c r="BK98" s="315">
        <v>0.107</v>
      </c>
      <c r="BL98" s="26">
        <v>4</v>
      </c>
      <c r="BM98" s="390">
        <v>3</v>
      </c>
      <c r="BN98" s="153">
        <v>0.85199999999999998</v>
      </c>
    </row>
    <row r="99" spans="1:66" x14ac:dyDescent="0.25">
      <c r="A99" s="121">
        <v>540078</v>
      </c>
      <c r="B99" s="20" t="s">
        <v>630</v>
      </c>
      <c r="C99" s="20" t="s">
        <v>623</v>
      </c>
      <c r="D99" s="20" t="s">
        <v>107</v>
      </c>
      <c r="E99" s="143">
        <v>3</v>
      </c>
      <c r="F99" s="415">
        <v>80</v>
      </c>
      <c r="G99" s="449">
        <v>4735047</v>
      </c>
      <c r="H99" s="418">
        <v>0</v>
      </c>
      <c r="I99" s="450">
        <v>0</v>
      </c>
      <c r="J99" s="418">
        <v>3</v>
      </c>
      <c r="K99" s="451">
        <v>790319</v>
      </c>
      <c r="L99" s="385">
        <v>83</v>
      </c>
      <c r="M99" s="320">
        <v>5525366</v>
      </c>
      <c r="N99" s="320">
        <v>981987</v>
      </c>
      <c r="O99" s="145">
        <v>0.17899999999999999</v>
      </c>
      <c r="P99" s="386">
        <v>83</v>
      </c>
      <c r="Q99" s="121">
        <v>22</v>
      </c>
      <c r="R99" s="142">
        <v>60</v>
      </c>
      <c r="S99" s="142">
        <v>1</v>
      </c>
      <c r="T99" s="122">
        <v>0</v>
      </c>
      <c r="U99" s="387">
        <v>16073.6</v>
      </c>
      <c r="V99" s="135">
        <v>13926.4</v>
      </c>
      <c r="W99" s="135">
        <v>980491.91718000011</v>
      </c>
      <c r="X99" s="142">
        <v>61</v>
      </c>
      <c r="Y99" s="135">
        <v>15107.5</v>
      </c>
      <c r="Z99" s="134">
        <v>12799.2</v>
      </c>
      <c r="AA99" s="129">
        <v>83</v>
      </c>
      <c r="AB99" s="317">
        <v>19</v>
      </c>
      <c r="AC99" s="142">
        <v>13</v>
      </c>
      <c r="AD99" s="142">
        <v>37</v>
      </c>
      <c r="AE99" s="142">
        <v>14</v>
      </c>
      <c r="AF99" s="156">
        <f t="shared" si="2"/>
        <v>0.16867469879518071</v>
      </c>
      <c r="AG99" s="138">
        <v>0.30199999999999999</v>
      </c>
      <c r="AH99" s="138">
        <v>0.253</v>
      </c>
      <c r="AI99" s="388">
        <v>0.307</v>
      </c>
      <c r="AJ99" s="388">
        <v>0.26600000000000001</v>
      </c>
      <c r="AK99" s="143">
        <v>64</v>
      </c>
      <c r="AL99" s="10"/>
      <c r="AM99" s="121">
        <v>41</v>
      </c>
      <c r="AN99" s="141">
        <v>702</v>
      </c>
      <c r="AO99" s="10"/>
      <c r="AP99" s="121">
        <v>45</v>
      </c>
      <c r="AQ99" s="142">
        <v>37</v>
      </c>
      <c r="AR99" s="142">
        <v>1</v>
      </c>
      <c r="AS99" s="142">
        <v>0</v>
      </c>
      <c r="AT99" s="135">
        <v>79591.199999999997</v>
      </c>
      <c r="AU99" s="135">
        <v>44550</v>
      </c>
      <c r="AV99" s="143">
        <v>38</v>
      </c>
      <c r="AW99" s="317">
        <v>25</v>
      </c>
      <c r="AX99" s="142">
        <v>4</v>
      </c>
      <c r="AY99" s="122">
        <v>9</v>
      </c>
      <c r="AZ99" s="142">
        <v>3</v>
      </c>
      <c r="BA99" s="143">
        <v>11</v>
      </c>
      <c r="BB99" s="251"/>
      <c r="BC99" s="385">
        <v>768</v>
      </c>
      <c r="BD99" s="124">
        <v>2.2999999999999998</v>
      </c>
      <c r="BE99" s="385">
        <v>195.5</v>
      </c>
      <c r="BF99" s="389">
        <v>0.255</v>
      </c>
      <c r="BG99" s="385">
        <v>157</v>
      </c>
      <c r="BH99" s="145">
        <v>0.80300000000000005</v>
      </c>
      <c r="BI99" s="124">
        <v>68</v>
      </c>
      <c r="BJ99" s="385">
        <v>32</v>
      </c>
      <c r="BK99" s="315">
        <v>0.16400000000000001</v>
      </c>
      <c r="BL99" s="26">
        <v>6</v>
      </c>
      <c r="BM99" s="390">
        <v>4</v>
      </c>
      <c r="BN99" s="153">
        <v>0.67500000000000004</v>
      </c>
    </row>
    <row r="100" spans="1:66" x14ac:dyDescent="0.25">
      <c r="A100" s="121">
        <v>540279</v>
      </c>
      <c r="B100" s="20" t="s">
        <v>631</v>
      </c>
      <c r="C100" s="20" t="s">
        <v>623</v>
      </c>
      <c r="D100" s="20" t="s">
        <v>107</v>
      </c>
      <c r="E100" s="143">
        <v>3</v>
      </c>
      <c r="F100" s="415">
        <v>19</v>
      </c>
      <c r="G100" s="449">
        <v>533700</v>
      </c>
      <c r="H100" s="418">
        <v>1</v>
      </c>
      <c r="I100" s="450">
        <v>38700</v>
      </c>
      <c r="J100" s="418">
        <v>1</v>
      </c>
      <c r="K100" s="451">
        <v>117600</v>
      </c>
      <c r="L100" s="385">
        <v>21</v>
      </c>
      <c r="M100" s="320">
        <v>690000</v>
      </c>
      <c r="N100" s="320">
        <v>51527</v>
      </c>
      <c r="O100" s="315">
        <v>7.4999999999999997E-2</v>
      </c>
      <c r="P100" s="386">
        <v>21</v>
      </c>
      <c r="Q100" s="121">
        <v>12</v>
      </c>
      <c r="R100" s="142">
        <v>9</v>
      </c>
      <c r="S100" s="142">
        <v>0</v>
      </c>
      <c r="T100" s="122">
        <v>0</v>
      </c>
      <c r="U100" s="387">
        <v>5519.9</v>
      </c>
      <c r="V100" s="135">
        <v>4641.5</v>
      </c>
      <c r="W100" s="135">
        <v>49679.046876</v>
      </c>
      <c r="X100" s="142">
        <v>9</v>
      </c>
      <c r="Y100" s="135">
        <v>4293.8999999999996</v>
      </c>
      <c r="Z100" s="135">
        <v>3752.8</v>
      </c>
      <c r="AA100" s="129">
        <v>21</v>
      </c>
      <c r="AB100" s="317">
        <v>10</v>
      </c>
      <c r="AC100" s="142">
        <v>3</v>
      </c>
      <c r="AD100" s="142">
        <v>6</v>
      </c>
      <c r="AE100" s="142">
        <v>2</v>
      </c>
      <c r="AF100" s="393">
        <f t="shared" si="2"/>
        <v>9.5238095238095233E-2</v>
      </c>
      <c r="AG100" s="138">
        <v>0.25900000000000001</v>
      </c>
      <c r="AH100" s="138">
        <v>0.17100000000000001</v>
      </c>
      <c r="AI100" s="388">
        <v>0.28100000000000003</v>
      </c>
      <c r="AJ100" s="388">
        <v>0.193</v>
      </c>
      <c r="AK100" s="143">
        <v>11</v>
      </c>
      <c r="AL100" s="10"/>
      <c r="AM100" s="121">
        <v>2</v>
      </c>
      <c r="AN100" s="141">
        <v>63</v>
      </c>
      <c r="AO100" s="10"/>
      <c r="AP100" s="121">
        <v>15</v>
      </c>
      <c r="AQ100" s="142">
        <v>5</v>
      </c>
      <c r="AR100" s="142">
        <v>1</v>
      </c>
      <c r="AS100" s="142">
        <v>0</v>
      </c>
      <c r="AT100" s="135">
        <v>17366.7</v>
      </c>
      <c r="AU100" s="135">
        <v>14100</v>
      </c>
      <c r="AV100" s="143">
        <v>6</v>
      </c>
      <c r="AW100" s="317">
        <v>5</v>
      </c>
      <c r="AX100" s="142">
        <v>1</v>
      </c>
      <c r="AY100" s="122">
        <v>0</v>
      </c>
      <c r="AZ100" s="142">
        <v>1</v>
      </c>
      <c r="BA100" s="143">
        <v>0</v>
      </c>
      <c r="BB100" s="251"/>
      <c r="BC100" s="385">
        <v>185</v>
      </c>
      <c r="BD100" s="124">
        <v>2.8</v>
      </c>
      <c r="BE100" s="385">
        <v>53.2</v>
      </c>
      <c r="BF100" s="389">
        <v>0.28799999999999998</v>
      </c>
      <c r="BG100" s="385">
        <v>37</v>
      </c>
      <c r="BH100" s="145">
        <v>0.69499999999999995</v>
      </c>
      <c r="BI100" s="124">
        <v>13</v>
      </c>
      <c r="BJ100" s="385">
        <v>7</v>
      </c>
      <c r="BK100" s="315">
        <v>0.13200000000000001</v>
      </c>
      <c r="BL100" s="26">
        <v>1</v>
      </c>
      <c r="BM100" s="390">
        <v>1</v>
      </c>
      <c r="BN100" s="153">
        <v>0.52600000000000002</v>
      </c>
    </row>
    <row r="101" spans="1:66" x14ac:dyDescent="0.25">
      <c r="A101" s="163">
        <v>540070</v>
      </c>
      <c r="B101" s="164" t="s">
        <v>632</v>
      </c>
      <c r="C101" s="164" t="s">
        <v>623</v>
      </c>
      <c r="D101" s="164" t="s">
        <v>170</v>
      </c>
      <c r="E101" s="189">
        <v>3</v>
      </c>
      <c r="F101" s="456">
        <v>8272</v>
      </c>
      <c r="G101" s="457">
        <v>457332617</v>
      </c>
      <c r="H101" s="458">
        <v>422</v>
      </c>
      <c r="I101" s="250">
        <v>95291974</v>
      </c>
      <c r="J101" s="458">
        <v>196</v>
      </c>
      <c r="K101" s="459">
        <v>104619156</v>
      </c>
      <c r="L101" s="460">
        <v>8890</v>
      </c>
      <c r="M101" s="436">
        <v>657243747</v>
      </c>
      <c r="N101" s="308">
        <v>66182907</v>
      </c>
      <c r="O101" s="335">
        <v>0.10199999999999999</v>
      </c>
      <c r="P101" s="461">
        <v>8890</v>
      </c>
      <c r="Q101" s="163">
        <v>4603</v>
      </c>
      <c r="R101" s="188">
        <v>4208</v>
      </c>
      <c r="S101" s="188">
        <v>114</v>
      </c>
      <c r="T101" s="165">
        <v>25</v>
      </c>
      <c r="U101" s="366">
        <v>15168.6</v>
      </c>
      <c r="V101" s="178">
        <v>10356.1</v>
      </c>
      <c r="W101" s="178">
        <v>65937977.068602003</v>
      </c>
      <c r="X101" s="255">
        <v>4347</v>
      </c>
      <c r="Y101" s="178">
        <v>13592.7</v>
      </c>
      <c r="Z101" s="178">
        <v>8596.6</v>
      </c>
      <c r="AA101" s="174">
        <v>8889</v>
      </c>
      <c r="AB101" s="438">
        <v>4310</v>
      </c>
      <c r="AC101" s="188">
        <v>1130</v>
      </c>
      <c r="AD101" s="188">
        <v>2615</v>
      </c>
      <c r="AE101" s="255">
        <v>895</v>
      </c>
      <c r="AF101" s="462">
        <f t="shared" si="2"/>
        <v>0.10068624142198222</v>
      </c>
      <c r="AG101" s="182">
        <v>0.27400000000000002</v>
      </c>
      <c r="AH101" s="182">
        <v>0.20399999999999999</v>
      </c>
      <c r="AI101" s="182">
        <v>0.28799999999999998</v>
      </c>
      <c r="AJ101" s="182">
        <v>0.22</v>
      </c>
      <c r="AK101" s="463">
        <v>4640</v>
      </c>
      <c r="AL101" s="10"/>
      <c r="AM101" s="254">
        <v>2419</v>
      </c>
      <c r="AN101" s="185">
        <v>49597</v>
      </c>
      <c r="AO101" s="10"/>
      <c r="AP101" s="163">
        <v>6359</v>
      </c>
      <c r="AQ101" s="188">
        <v>1995</v>
      </c>
      <c r="AR101" s="188">
        <v>513</v>
      </c>
      <c r="AS101" s="255">
        <v>84</v>
      </c>
      <c r="AT101" s="178">
        <v>67221.5</v>
      </c>
      <c r="AU101" s="178">
        <v>41700</v>
      </c>
      <c r="AV101" s="189">
        <v>2592</v>
      </c>
      <c r="AW101" s="438">
        <v>1894</v>
      </c>
      <c r="AX101" s="188">
        <v>545</v>
      </c>
      <c r="AY101" s="165">
        <v>134</v>
      </c>
      <c r="AZ101" s="255">
        <v>347</v>
      </c>
      <c r="BA101" s="189">
        <v>164</v>
      </c>
      <c r="BB101" s="251"/>
      <c r="BC101" s="434">
        <v>93222</v>
      </c>
      <c r="BD101" s="440">
        <v>2.4</v>
      </c>
      <c r="BE101" s="464">
        <v>21184.799999999999</v>
      </c>
      <c r="BF101" s="441">
        <v>0.22700000000000001</v>
      </c>
      <c r="BG101" s="464">
        <v>12732</v>
      </c>
      <c r="BH101" s="465">
        <v>0.60099999999999998</v>
      </c>
      <c r="BI101" s="466">
        <v>5305</v>
      </c>
      <c r="BJ101" s="464">
        <v>2338</v>
      </c>
      <c r="BK101" s="442">
        <v>0.11</v>
      </c>
      <c r="BL101" s="443">
        <v>371</v>
      </c>
      <c r="BM101" s="444">
        <v>244</v>
      </c>
      <c r="BN101" s="445">
        <v>0.73099999999999998</v>
      </c>
    </row>
    <row r="102" spans="1:66" x14ac:dyDescent="0.25">
      <c r="A102" s="121">
        <v>540079</v>
      </c>
      <c r="B102" s="20" t="s">
        <v>633</v>
      </c>
      <c r="C102" s="20" t="s">
        <v>623</v>
      </c>
      <c r="D102" s="20" t="s">
        <v>107</v>
      </c>
      <c r="E102" s="143">
        <v>3</v>
      </c>
      <c r="F102" s="415">
        <v>116</v>
      </c>
      <c r="G102" s="449">
        <v>6601647</v>
      </c>
      <c r="H102" s="418">
        <v>12</v>
      </c>
      <c r="I102" s="450">
        <v>1820888</v>
      </c>
      <c r="J102" s="418">
        <v>0</v>
      </c>
      <c r="K102" s="451">
        <v>0</v>
      </c>
      <c r="L102" s="385">
        <v>128</v>
      </c>
      <c r="M102" s="320">
        <v>8422535</v>
      </c>
      <c r="N102" s="320">
        <v>243944</v>
      </c>
      <c r="O102" s="315">
        <v>2.9000000000000001E-2</v>
      </c>
      <c r="P102" s="386">
        <v>128</v>
      </c>
      <c r="Q102" s="121">
        <v>91</v>
      </c>
      <c r="R102" s="142">
        <v>37</v>
      </c>
      <c r="S102" s="142">
        <v>0</v>
      </c>
      <c r="T102" s="122">
        <v>0</v>
      </c>
      <c r="U102" s="387">
        <v>6461</v>
      </c>
      <c r="V102" s="135">
        <v>6210.2</v>
      </c>
      <c r="W102" s="135">
        <v>239056.10994800011</v>
      </c>
      <c r="X102" s="142">
        <v>37</v>
      </c>
      <c r="Y102" s="135">
        <v>4783.2</v>
      </c>
      <c r="Z102" s="135">
        <v>3680.6</v>
      </c>
      <c r="AA102" s="129">
        <v>128</v>
      </c>
      <c r="AB102" s="317">
        <v>89</v>
      </c>
      <c r="AC102" s="142">
        <v>20</v>
      </c>
      <c r="AD102" s="142">
        <v>19</v>
      </c>
      <c r="AE102" s="142">
        <v>0</v>
      </c>
      <c r="AF102" s="393">
        <f t="shared" si="2"/>
        <v>0</v>
      </c>
      <c r="AG102" s="138">
        <v>7.5999999999999998E-2</v>
      </c>
      <c r="AH102" s="138">
        <v>4.4999999999999998E-2</v>
      </c>
      <c r="AI102" s="388">
        <v>9.8000000000000004E-2</v>
      </c>
      <c r="AJ102" s="388">
        <v>8.8999999999999996E-2</v>
      </c>
      <c r="AK102" s="143">
        <v>39</v>
      </c>
      <c r="AL102" s="10"/>
      <c r="AM102" s="121">
        <v>7</v>
      </c>
      <c r="AN102" s="141">
        <v>71</v>
      </c>
      <c r="AO102" s="10"/>
      <c r="AP102" s="121">
        <v>126</v>
      </c>
      <c r="AQ102" s="142">
        <v>2</v>
      </c>
      <c r="AR102" s="142">
        <v>0</v>
      </c>
      <c r="AS102" s="142">
        <v>0</v>
      </c>
      <c r="AT102" s="135">
        <v>52500</v>
      </c>
      <c r="AU102" s="135">
        <v>52500</v>
      </c>
      <c r="AV102" s="143">
        <v>2</v>
      </c>
      <c r="AW102" s="317">
        <v>2</v>
      </c>
      <c r="AX102" s="142">
        <v>0</v>
      </c>
      <c r="AY102" s="122">
        <v>0</v>
      </c>
      <c r="AZ102" s="142">
        <v>0</v>
      </c>
      <c r="BA102" s="143">
        <v>0</v>
      </c>
      <c r="BB102" s="251"/>
      <c r="BC102" s="385">
        <v>1381</v>
      </c>
      <c r="BD102" s="124">
        <v>2.2000000000000002</v>
      </c>
      <c r="BE102" s="385">
        <v>319</v>
      </c>
      <c r="BF102" s="389">
        <v>0.23100000000000001</v>
      </c>
      <c r="BG102" s="385">
        <v>146</v>
      </c>
      <c r="BH102" s="315">
        <v>0.45800000000000002</v>
      </c>
      <c r="BI102" s="124">
        <v>66</v>
      </c>
      <c r="BJ102" s="385">
        <v>32</v>
      </c>
      <c r="BK102" s="315">
        <v>0.1</v>
      </c>
      <c r="BL102" s="26">
        <v>6</v>
      </c>
      <c r="BM102" s="390">
        <v>4</v>
      </c>
      <c r="BN102" s="153">
        <v>0.64700000000000002</v>
      </c>
    </row>
    <row r="103" spans="1:66" x14ac:dyDescent="0.25">
      <c r="A103" s="121">
        <v>540029</v>
      </c>
      <c r="B103" s="20" t="s">
        <v>634</v>
      </c>
      <c r="C103" s="20" t="s">
        <v>623</v>
      </c>
      <c r="D103" s="20" t="s">
        <v>247</v>
      </c>
      <c r="E103" s="143">
        <v>3</v>
      </c>
      <c r="F103" s="415">
        <v>47</v>
      </c>
      <c r="G103" s="449">
        <v>1540130</v>
      </c>
      <c r="H103" s="418">
        <v>11</v>
      </c>
      <c r="I103" s="450">
        <v>2166451</v>
      </c>
      <c r="J103" s="418">
        <v>1</v>
      </c>
      <c r="K103" s="451">
        <v>417800</v>
      </c>
      <c r="L103" s="385">
        <v>59</v>
      </c>
      <c r="M103" s="320">
        <v>4124381</v>
      </c>
      <c r="N103" s="320">
        <v>173052</v>
      </c>
      <c r="O103" s="315">
        <v>4.2000000000000003E-2</v>
      </c>
      <c r="P103" s="386">
        <v>59</v>
      </c>
      <c r="Q103" s="121">
        <v>37</v>
      </c>
      <c r="R103" s="142">
        <v>22</v>
      </c>
      <c r="S103" s="142">
        <v>0</v>
      </c>
      <c r="T103" s="122">
        <v>0</v>
      </c>
      <c r="U103" s="387">
        <v>7709.7</v>
      </c>
      <c r="V103" s="135">
        <v>5731.6</v>
      </c>
      <c r="W103" s="135">
        <v>169613.02347600009</v>
      </c>
      <c r="X103" s="142">
        <v>22</v>
      </c>
      <c r="Y103" s="135">
        <v>5582.3</v>
      </c>
      <c r="Z103" s="135">
        <v>3442.6</v>
      </c>
      <c r="AA103" s="129">
        <v>59</v>
      </c>
      <c r="AB103" s="317">
        <v>30</v>
      </c>
      <c r="AC103" s="142">
        <v>13</v>
      </c>
      <c r="AD103" s="142">
        <v>16</v>
      </c>
      <c r="AE103" s="142">
        <v>0</v>
      </c>
      <c r="AF103" s="393">
        <f t="shared" si="2"/>
        <v>0</v>
      </c>
      <c r="AG103" s="138">
        <v>0.13</v>
      </c>
      <c r="AH103" s="138">
        <v>0.115</v>
      </c>
      <c r="AI103" s="388">
        <v>0.13900000000000001</v>
      </c>
      <c r="AJ103" s="388">
        <v>0.125</v>
      </c>
      <c r="AK103" s="143">
        <v>29</v>
      </c>
      <c r="AL103" s="10"/>
      <c r="AM103" s="121">
        <v>5</v>
      </c>
      <c r="AN103" s="141">
        <v>88</v>
      </c>
      <c r="AO103" s="10"/>
      <c r="AP103" s="121">
        <v>49</v>
      </c>
      <c r="AQ103" s="142">
        <v>9</v>
      </c>
      <c r="AR103" s="142">
        <v>1</v>
      </c>
      <c r="AS103" s="142">
        <v>0</v>
      </c>
      <c r="AT103" s="135">
        <v>50620</v>
      </c>
      <c r="AU103" s="135">
        <v>40750</v>
      </c>
      <c r="AV103" s="143">
        <v>10</v>
      </c>
      <c r="AW103" s="317">
        <v>9</v>
      </c>
      <c r="AX103" s="142">
        <v>1</v>
      </c>
      <c r="AY103" s="122">
        <v>0</v>
      </c>
      <c r="AZ103" s="142">
        <v>0</v>
      </c>
      <c r="BA103" s="143">
        <v>0</v>
      </c>
      <c r="BB103" s="251"/>
      <c r="BC103" s="385">
        <v>391</v>
      </c>
      <c r="BD103" s="124">
        <v>2</v>
      </c>
      <c r="BE103" s="385">
        <v>96</v>
      </c>
      <c r="BF103" s="389">
        <v>0.246</v>
      </c>
      <c r="BG103" s="385">
        <v>60</v>
      </c>
      <c r="BH103" s="145">
        <v>0.625</v>
      </c>
      <c r="BI103" s="124">
        <v>30</v>
      </c>
      <c r="BJ103" s="385">
        <v>16</v>
      </c>
      <c r="BK103" s="315">
        <v>0.16700000000000001</v>
      </c>
      <c r="BL103" s="26">
        <v>4</v>
      </c>
      <c r="BM103" s="390">
        <v>2</v>
      </c>
      <c r="BN103" s="391">
        <v>0.42599999999999999</v>
      </c>
    </row>
    <row r="104" spans="1:66" x14ac:dyDescent="0.25">
      <c r="A104" s="121">
        <v>540081</v>
      </c>
      <c r="B104" s="20" t="s">
        <v>635</v>
      </c>
      <c r="C104" s="20" t="s">
        <v>623</v>
      </c>
      <c r="D104" s="20" t="s">
        <v>247</v>
      </c>
      <c r="E104" s="143">
        <v>3</v>
      </c>
      <c r="F104" s="415">
        <v>585</v>
      </c>
      <c r="G104" s="449">
        <v>42041080</v>
      </c>
      <c r="H104" s="418">
        <v>42</v>
      </c>
      <c r="I104" s="450">
        <v>4999880</v>
      </c>
      <c r="J104" s="418">
        <v>7</v>
      </c>
      <c r="K104" s="451">
        <v>1532490</v>
      </c>
      <c r="L104" s="385">
        <v>634</v>
      </c>
      <c r="M104" s="320">
        <v>48573450</v>
      </c>
      <c r="N104" s="320">
        <v>3579200</v>
      </c>
      <c r="O104" s="315">
        <v>7.3999999999999996E-2</v>
      </c>
      <c r="P104" s="386">
        <v>634</v>
      </c>
      <c r="Q104" s="121">
        <v>329</v>
      </c>
      <c r="R104" s="142">
        <v>305</v>
      </c>
      <c r="S104" s="142">
        <v>1</v>
      </c>
      <c r="T104" s="122">
        <v>0</v>
      </c>
      <c r="U104" s="387">
        <v>11613.8</v>
      </c>
      <c r="V104" s="135">
        <v>8236.7000000000007</v>
      </c>
      <c r="W104" s="135">
        <v>3553819.1663449998</v>
      </c>
      <c r="X104" s="142">
        <v>306</v>
      </c>
      <c r="Y104" s="135">
        <v>9997.7999999999993</v>
      </c>
      <c r="Z104" s="135">
        <v>7122.2</v>
      </c>
      <c r="AA104" s="129">
        <v>634</v>
      </c>
      <c r="AB104" s="317">
        <v>308</v>
      </c>
      <c r="AC104" s="142">
        <v>131</v>
      </c>
      <c r="AD104" s="142">
        <v>188</v>
      </c>
      <c r="AE104" s="142">
        <v>8</v>
      </c>
      <c r="AF104" s="393">
        <f t="shared" si="2"/>
        <v>1.2618296529968454E-2</v>
      </c>
      <c r="AG104" s="138">
        <v>0.14699999999999999</v>
      </c>
      <c r="AH104" s="138">
        <v>0.11799999999999999</v>
      </c>
      <c r="AI104" s="388">
        <v>0.161</v>
      </c>
      <c r="AJ104" s="388">
        <v>0.13200000000000001</v>
      </c>
      <c r="AK104" s="143">
        <v>327</v>
      </c>
      <c r="AL104" s="10"/>
      <c r="AM104" s="121">
        <v>130</v>
      </c>
      <c r="AN104" s="141">
        <v>1065</v>
      </c>
      <c r="AO104" s="10"/>
      <c r="AP104" s="121">
        <v>515</v>
      </c>
      <c r="AQ104" s="142">
        <v>112</v>
      </c>
      <c r="AR104" s="142">
        <v>8</v>
      </c>
      <c r="AS104" s="142">
        <v>0</v>
      </c>
      <c r="AT104" s="135">
        <v>70634.8</v>
      </c>
      <c r="AU104" s="135">
        <v>56250</v>
      </c>
      <c r="AV104" s="143">
        <v>120</v>
      </c>
      <c r="AW104" s="317">
        <v>99</v>
      </c>
      <c r="AX104" s="142">
        <v>10</v>
      </c>
      <c r="AY104" s="122">
        <v>2</v>
      </c>
      <c r="AZ104" s="142">
        <v>6</v>
      </c>
      <c r="BA104" s="143">
        <v>1</v>
      </c>
      <c r="BB104" s="251"/>
      <c r="BC104" s="385">
        <v>1381</v>
      </c>
      <c r="BD104" s="124">
        <v>2.2000000000000002</v>
      </c>
      <c r="BE104" s="385">
        <v>1500.4</v>
      </c>
      <c r="BF104" s="144">
        <v>1</v>
      </c>
      <c r="BG104" s="385">
        <v>909</v>
      </c>
      <c r="BH104" s="145">
        <v>0.60599999999999998</v>
      </c>
      <c r="BI104" s="124">
        <v>395</v>
      </c>
      <c r="BJ104" s="385">
        <v>195</v>
      </c>
      <c r="BK104" s="315">
        <v>0.13</v>
      </c>
      <c r="BL104" s="26">
        <v>34</v>
      </c>
      <c r="BM104" s="390">
        <v>23</v>
      </c>
      <c r="BN104" s="153">
        <v>0.78600000000000003</v>
      </c>
    </row>
    <row r="105" spans="1:66" x14ac:dyDescent="0.25">
      <c r="A105" s="121">
        <v>540082</v>
      </c>
      <c r="B105" s="20" t="s">
        <v>636</v>
      </c>
      <c r="C105" s="20" t="s">
        <v>623</v>
      </c>
      <c r="D105" s="20" t="s">
        <v>107</v>
      </c>
      <c r="E105" s="143">
        <v>3</v>
      </c>
      <c r="F105" s="415">
        <v>40</v>
      </c>
      <c r="G105" s="449">
        <v>2220100</v>
      </c>
      <c r="H105" s="418">
        <v>0</v>
      </c>
      <c r="I105" s="450">
        <v>0</v>
      </c>
      <c r="J105" s="418">
        <v>1</v>
      </c>
      <c r="K105" s="451">
        <v>280000</v>
      </c>
      <c r="L105" s="385">
        <v>41</v>
      </c>
      <c r="M105" s="320">
        <v>2500100</v>
      </c>
      <c r="N105" s="320">
        <v>472224</v>
      </c>
      <c r="O105" s="145">
        <v>0.19</v>
      </c>
      <c r="P105" s="386">
        <v>41</v>
      </c>
      <c r="Q105" s="121">
        <v>12</v>
      </c>
      <c r="R105" s="142">
        <v>29</v>
      </c>
      <c r="S105" s="142">
        <v>0</v>
      </c>
      <c r="T105" s="122">
        <v>0</v>
      </c>
      <c r="U105" s="387">
        <v>16283.6</v>
      </c>
      <c r="V105" s="135">
        <v>14600</v>
      </c>
      <c r="W105" s="135">
        <v>472224.47771900002</v>
      </c>
      <c r="X105" s="142">
        <v>29</v>
      </c>
      <c r="Y105" s="135">
        <v>16283.6</v>
      </c>
      <c r="Z105" s="134">
        <v>14600</v>
      </c>
      <c r="AA105" s="129">
        <v>41</v>
      </c>
      <c r="AB105" s="317">
        <v>12</v>
      </c>
      <c r="AC105" s="142">
        <v>3</v>
      </c>
      <c r="AD105" s="142">
        <v>12</v>
      </c>
      <c r="AE105" s="142">
        <v>14</v>
      </c>
      <c r="AF105" s="156">
        <f t="shared" si="2"/>
        <v>0.34146341463414637</v>
      </c>
      <c r="AG105" s="156">
        <v>0.435</v>
      </c>
      <c r="AH105" s="156">
        <v>0.41</v>
      </c>
      <c r="AI105" s="392">
        <v>0.435</v>
      </c>
      <c r="AJ105" s="392">
        <v>0.41</v>
      </c>
      <c r="AK105" s="143">
        <v>29</v>
      </c>
      <c r="AL105" s="10"/>
      <c r="AM105" s="121">
        <v>21</v>
      </c>
      <c r="AN105" s="141">
        <v>417</v>
      </c>
      <c r="AO105" s="10"/>
      <c r="AP105" s="121">
        <v>24</v>
      </c>
      <c r="AQ105" s="142">
        <v>10</v>
      </c>
      <c r="AR105" s="142">
        <v>7</v>
      </c>
      <c r="AS105" s="142">
        <v>0</v>
      </c>
      <c r="AT105" s="135">
        <v>36929.4</v>
      </c>
      <c r="AU105" s="135">
        <v>25000</v>
      </c>
      <c r="AV105" s="143">
        <v>17</v>
      </c>
      <c r="AW105" s="317">
        <v>4</v>
      </c>
      <c r="AX105" s="142">
        <v>3</v>
      </c>
      <c r="AY105" s="122">
        <v>10</v>
      </c>
      <c r="AZ105" s="142">
        <v>3</v>
      </c>
      <c r="BA105" s="143">
        <v>7</v>
      </c>
      <c r="BB105" s="251"/>
      <c r="BC105" s="385">
        <v>444</v>
      </c>
      <c r="BD105" s="124">
        <v>2.5</v>
      </c>
      <c r="BE105" s="385">
        <v>100</v>
      </c>
      <c r="BF105" s="389">
        <v>0.22500000000000001</v>
      </c>
      <c r="BG105" s="385">
        <v>73</v>
      </c>
      <c r="BH105" s="145">
        <v>0.73</v>
      </c>
      <c r="BI105" s="124">
        <v>29</v>
      </c>
      <c r="BJ105" s="385">
        <v>11</v>
      </c>
      <c r="BK105" s="315">
        <v>0.11</v>
      </c>
      <c r="BL105" s="26">
        <v>2</v>
      </c>
      <c r="BM105" s="390">
        <v>2</v>
      </c>
      <c r="BN105" s="153">
        <v>0.57499999999999996</v>
      </c>
    </row>
    <row r="106" spans="1:66" x14ac:dyDescent="0.25">
      <c r="A106" s="121">
        <v>540033</v>
      </c>
      <c r="B106" s="20" t="s">
        <v>637</v>
      </c>
      <c r="C106" s="20" t="s">
        <v>623</v>
      </c>
      <c r="D106" s="20" t="s">
        <v>247</v>
      </c>
      <c r="E106" s="143">
        <v>3</v>
      </c>
      <c r="F106" s="415">
        <v>0</v>
      </c>
      <c r="G106" s="449">
        <v>0</v>
      </c>
      <c r="H106" s="418">
        <v>0</v>
      </c>
      <c r="I106" s="450">
        <v>0</v>
      </c>
      <c r="J106" s="418">
        <v>0</v>
      </c>
      <c r="K106" s="451">
        <v>0</v>
      </c>
      <c r="L106" s="385">
        <v>0</v>
      </c>
      <c r="M106" s="320">
        <v>0</v>
      </c>
      <c r="N106" s="320">
        <v>0</v>
      </c>
      <c r="O106" s="26" t="s">
        <v>638</v>
      </c>
      <c r="P106" s="386">
        <v>0</v>
      </c>
      <c r="Q106" s="121">
        <v>0</v>
      </c>
      <c r="R106" s="142">
        <v>0</v>
      </c>
      <c r="S106" s="142">
        <v>0</v>
      </c>
      <c r="T106" s="122">
        <v>0</v>
      </c>
      <c r="U106" s="387">
        <v>0</v>
      </c>
      <c r="V106" s="135">
        <v>0</v>
      </c>
      <c r="W106" s="135">
        <v>0</v>
      </c>
      <c r="X106" s="142">
        <v>0</v>
      </c>
      <c r="Y106" s="135">
        <v>0</v>
      </c>
      <c r="Z106" s="135">
        <v>0</v>
      </c>
      <c r="AA106" s="129">
        <v>0</v>
      </c>
      <c r="AB106" s="317">
        <v>0</v>
      </c>
      <c r="AC106" s="142">
        <v>0</v>
      </c>
      <c r="AD106" s="142">
        <v>0</v>
      </c>
      <c r="AE106" s="142">
        <v>0</v>
      </c>
      <c r="AF106" s="393">
        <v>0</v>
      </c>
      <c r="AG106" s="138">
        <v>0</v>
      </c>
      <c r="AH106" s="138">
        <v>0</v>
      </c>
      <c r="AI106" s="388">
        <v>0</v>
      </c>
      <c r="AJ106" s="388">
        <v>0</v>
      </c>
      <c r="AK106" s="143">
        <v>0</v>
      </c>
      <c r="AL106" s="10"/>
      <c r="AM106" s="121">
        <v>0</v>
      </c>
      <c r="AN106" s="141">
        <v>0</v>
      </c>
      <c r="AO106" s="10"/>
      <c r="AP106" s="121">
        <v>0</v>
      </c>
      <c r="AQ106" s="142">
        <v>0</v>
      </c>
      <c r="AR106" s="142">
        <v>0</v>
      </c>
      <c r="AS106" s="142">
        <v>0</v>
      </c>
      <c r="AT106" s="135">
        <v>0</v>
      </c>
      <c r="AU106" s="135">
        <v>0</v>
      </c>
      <c r="AV106" s="143">
        <v>0</v>
      </c>
      <c r="AW106" s="317">
        <v>0</v>
      </c>
      <c r="AX106" s="142">
        <v>0</v>
      </c>
      <c r="AY106" s="122">
        <v>0</v>
      </c>
      <c r="AZ106" s="142">
        <v>0</v>
      </c>
      <c r="BA106" s="143">
        <v>0</v>
      </c>
      <c r="BB106" s="251"/>
      <c r="BC106" s="385">
        <v>12</v>
      </c>
      <c r="BD106" s="124">
        <v>2.4</v>
      </c>
      <c r="BE106" s="385">
        <v>0</v>
      </c>
      <c r="BF106" s="389">
        <v>0</v>
      </c>
      <c r="BG106" s="385">
        <v>0</v>
      </c>
      <c r="BH106" s="26" t="s">
        <v>638</v>
      </c>
      <c r="BI106" s="124">
        <v>0</v>
      </c>
      <c r="BJ106" s="385">
        <v>0</v>
      </c>
      <c r="BK106" s="26" t="s">
        <v>638</v>
      </c>
      <c r="BL106" s="26">
        <v>0</v>
      </c>
      <c r="BM106" s="390">
        <v>0</v>
      </c>
      <c r="BN106" s="467" t="s">
        <v>638</v>
      </c>
    </row>
    <row r="107" spans="1:66" x14ac:dyDescent="0.25">
      <c r="A107" s="121">
        <v>540223</v>
      </c>
      <c r="B107" s="20" t="s">
        <v>639</v>
      </c>
      <c r="C107" s="20" t="s">
        <v>623</v>
      </c>
      <c r="D107" s="20" t="s">
        <v>107</v>
      </c>
      <c r="E107" s="143">
        <v>3</v>
      </c>
      <c r="F107" s="415">
        <v>351</v>
      </c>
      <c r="G107" s="449">
        <v>28663186</v>
      </c>
      <c r="H107" s="418">
        <v>32</v>
      </c>
      <c r="I107" s="450">
        <v>110362598</v>
      </c>
      <c r="J107" s="418">
        <v>6</v>
      </c>
      <c r="K107" s="451">
        <v>6777255</v>
      </c>
      <c r="L107" s="385">
        <v>389</v>
      </c>
      <c r="M107" s="320">
        <v>145803039</v>
      </c>
      <c r="N107" s="314">
        <v>5556008</v>
      </c>
      <c r="O107" s="145">
        <v>0.125</v>
      </c>
      <c r="P107" s="386">
        <v>389</v>
      </c>
      <c r="Q107" s="121">
        <v>132</v>
      </c>
      <c r="R107" s="142">
        <v>240</v>
      </c>
      <c r="S107" s="142">
        <v>11</v>
      </c>
      <c r="T107" s="122">
        <v>3</v>
      </c>
      <c r="U107" s="452">
        <v>21859.9</v>
      </c>
      <c r="V107" s="135">
        <v>14272.4</v>
      </c>
      <c r="W107" s="135">
        <v>5552420.8569660001</v>
      </c>
      <c r="X107" s="142">
        <v>254</v>
      </c>
      <c r="Y107" s="134">
        <v>21287.4</v>
      </c>
      <c r="Z107" s="134">
        <v>13909.5</v>
      </c>
      <c r="AA107" s="129">
        <v>389</v>
      </c>
      <c r="AB107" s="317">
        <v>129</v>
      </c>
      <c r="AC107" s="142">
        <v>67</v>
      </c>
      <c r="AD107" s="142">
        <v>167</v>
      </c>
      <c r="AE107" s="142">
        <v>23</v>
      </c>
      <c r="AF107" s="393">
        <f t="shared" si="2"/>
        <v>5.9125964010282778E-2</v>
      </c>
      <c r="AG107" s="138">
        <v>0.23400000000000001</v>
      </c>
      <c r="AH107" s="138">
        <v>0.189</v>
      </c>
      <c r="AI107" s="388">
        <v>0.23699999999999999</v>
      </c>
      <c r="AJ107" s="388">
        <v>0.19400000000000001</v>
      </c>
      <c r="AK107" s="143">
        <v>257</v>
      </c>
      <c r="AL107" s="10"/>
      <c r="AM107" s="121">
        <v>167</v>
      </c>
      <c r="AN107" s="141">
        <v>6430</v>
      </c>
      <c r="AO107" s="10"/>
      <c r="AP107" s="121">
        <v>271</v>
      </c>
      <c r="AQ107" s="142">
        <v>86</v>
      </c>
      <c r="AR107" s="142">
        <v>22</v>
      </c>
      <c r="AS107" s="142">
        <v>7</v>
      </c>
      <c r="AT107" s="135">
        <v>106191.3</v>
      </c>
      <c r="AU107" s="135">
        <v>65000</v>
      </c>
      <c r="AV107" s="143">
        <v>115</v>
      </c>
      <c r="AW107" s="317">
        <v>95</v>
      </c>
      <c r="AX107" s="142">
        <v>19</v>
      </c>
      <c r="AY107" s="122">
        <v>1</v>
      </c>
      <c r="AZ107" s="142">
        <v>11</v>
      </c>
      <c r="BA107" s="143">
        <v>2</v>
      </c>
      <c r="BB107" s="251"/>
      <c r="BC107" s="385">
        <v>12902</v>
      </c>
      <c r="BD107" s="124">
        <v>2.2000000000000002</v>
      </c>
      <c r="BE107" s="385">
        <v>932.80000000000007</v>
      </c>
      <c r="BF107" s="389">
        <v>7.1999999999999995E-2</v>
      </c>
      <c r="BG107" s="385">
        <v>632</v>
      </c>
      <c r="BH107" s="145">
        <v>0.67800000000000005</v>
      </c>
      <c r="BI107" s="124">
        <v>287</v>
      </c>
      <c r="BJ107" s="385">
        <v>117</v>
      </c>
      <c r="BK107" s="315">
        <v>0.125</v>
      </c>
      <c r="BL107" s="26">
        <v>21</v>
      </c>
      <c r="BM107" s="390">
        <v>14</v>
      </c>
      <c r="BN107" s="153">
        <v>0.64400000000000002</v>
      </c>
    </row>
    <row r="108" spans="1:66" x14ac:dyDescent="0.25">
      <c r="A108" s="121">
        <v>540083</v>
      </c>
      <c r="B108" s="20" t="s">
        <v>640</v>
      </c>
      <c r="C108" s="20" t="s">
        <v>623</v>
      </c>
      <c r="D108" s="20" t="s">
        <v>107</v>
      </c>
      <c r="E108" s="143">
        <v>3</v>
      </c>
      <c r="F108" s="415">
        <v>639</v>
      </c>
      <c r="G108" s="449">
        <v>46684106</v>
      </c>
      <c r="H108" s="418">
        <v>37</v>
      </c>
      <c r="I108" s="450">
        <v>12652441</v>
      </c>
      <c r="J108" s="418">
        <v>7</v>
      </c>
      <c r="K108" s="451">
        <v>34088184</v>
      </c>
      <c r="L108" s="424">
        <v>683</v>
      </c>
      <c r="M108" s="454">
        <v>93424731</v>
      </c>
      <c r="N108" s="320">
        <v>3611173</v>
      </c>
      <c r="O108" s="315">
        <v>3.9E-2</v>
      </c>
      <c r="P108" s="455">
        <v>683</v>
      </c>
      <c r="Q108" s="121">
        <v>352</v>
      </c>
      <c r="R108" s="142">
        <v>318</v>
      </c>
      <c r="S108" s="142">
        <v>9</v>
      </c>
      <c r="T108" s="122">
        <v>1</v>
      </c>
      <c r="U108" s="387">
        <v>10905.8</v>
      </c>
      <c r="V108" s="135">
        <v>5379.3</v>
      </c>
      <c r="W108" s="135">
        <v>3577107.542221</v>
      </c>
      <c r="X108" s="142">
        <v>328</v>
      </c>
      <c r="Y108" s="135">
        <v>9235.7000000000007</v>
      </c>
      <c r="Z108" s="135">
        <v>4302.8999999999996</v>
      </c>
      <c r="AA108" s="129">
        <v>682</v>
      </c>
      <c r="AB108" s="317">
        <v>329</v>
      </c>
      <c r="AC108" s="142">
        <v>208</v>
      </c>
      <c r="AD108" s="142">
        <v>140</v>
      </c>
      <c r="AE108" s="142">
        <v>3</v>
      </c>
      <c r="AF108" s="393">
        <f t="shared" si="2"/>
        <v>4.3988269794721412E-3</v>
      </c>
      <c r="AG108" s="138">
        <v>0.10299999999999999</v>
      </c>
      <c r="AH108" s="138">
        <v>6.5000000000000002E-2</v>
      </c>
      <c r="AI108" s="388">
        <v>0.114</v>
      </c>
      <c r="AJ108" s="388">
        <v>7.8E-2</v>
      </c>
      <c r="AK108" s="143">
        <v>351</v>
      </c>
      <c r="AL108" s="10"/>
      <c r="AM108" s="121">
        <v>110</v>
      </c>
      <c r="AN108" s="141">
        <v>1324</v>
      </c>
      <c r="AO108" s="10"/>
      <c r="AP108" s="121">
        <v>592</v>
      </c>
      <c r="AQ108" s="142">
        <v>85</v>
      </c>
      <c r="AR108" s="142">
        <v>3</v>
      </c>
      <c r="AS108" s="142">
        <v>0</v>
      </c>
      <c r="AT108" s="135">
        <v>125416.5</v>
      </c>
      <c r="AU108" s="135">
        <v>70250</v>
      </c>
      <c r="AV108" s="143">
        <v>88</v>
      </c>
      <c r="AW108" s="317">
        <v>72</v>
      </c>
      <c r="AX108" s="142">
        <v>3</v>
      </c>
      <c r="AY108" s="122">
        <v>0</v>
      </c>
      <c r="AZ108" s="142">
        <v>3</v>
      </c>
      <c r="BA108" s="143">
        <v>0</v>
      </c>
      <c r="BB108" s="251"/>
      <c r="BC108" s="385">
        <v>10600</v>
      </c>
      <c r="BD108" s="124">
        <v>2.2999999999999998</v>
      </c>
      <c r="BE108" s="385">
        <v>1580.1</v>
      </c>
      <c r="BF108" s="389">
        <v>0.14899999999999999</v>
      </c>
      <c r="BG108" s="385">
        <v>861</v>
      </c>
      <c r="BH108" s="145">
        <v>0.54500000000000004</v>
      </c>
      <c r="BI108" s="124">
        <v>374</v>
      </c>
      <c r="BJ108" s="385">
        <v>157</v>
      </c>
      <c r="BK108" s="315">
        <v>9.9000000000000005E-2</v>
      </c>
      <c r="BL108" s="26">
        <v>26</v>
      </c>
      <c r="BM108" s="390">
        <v>18</v>
      </c>
      <c r="BN108" s="153">
        <v>0.80300000000000005</v>
      </c>
    </row>
    <row r="109" spans="1:66" x14ac:dyDescent="0.25">
      <c r="A109" s="201"/>
      <c r="B109" s="202"/>
      <c r="C109" s="202" t="s">
        <v>623</v>
      </c>
      <c r="D109" s="202" t="s">
        <v>45</v>
      </c>
      <c r="E109" s="252">
        <v>3</v>
      </c>
      <c r="F109" s="394">
        <v>13578</v>
      </c>
      <c r="G109" s="395">
        <v>820648022</v>
      </c>
      <c r="H109" s="468">
        <v>919</v>
      </c>
      <c r="I109" s="397">
        <v>596599456</v>
      </c>
      <c r="J109" s="468">
        <v>348</v>
      </c>
      <c r="K109" s="446">
        <v>406599993</v>
      </c>
      <c r="L109" s="399">
        <v>14845</v>
      </c>
      <c r="M109" s="400">
        <v>1823847471</v>
      </c>
      <c r="N109" s="321">
        <v>113977374</v>
      </c>
      <c r="O109" s="322">
        <v>6.8000000000000005E-2</v>
      </c>
      <c r="P109" s="401">
        <v>14845</v>
      </c>
      <c r="Q109" s="246">
        <v>7924</v>
      </c>
      <c r="R109" s="229">
        <v>6760</v>
      </c>
      <c r="S109" s="229">
        <v>170</v>
      </c>
      <c r="T109" s="402">
        <v>58</v>
      </c>
      <c r="U109" s="403">
        <v>16241.4</v>
      </c>
      <c r="V109" s="218">
        <v>9251.7000000000007</v>
      </c>
      <c r="W109" s="218">
        <v>113494683.316158</v>
      </c>
      <c r="X109" s="256">
        <v>6988</v>
      </c>
      <c r="Y109" s="218">
        <v>14202.8</v>
      </c>
      <c r="Z109" s="218">
        <v>7437</v>
      </c>
      <c r="AA109" s="213">
        <v>14848</v>
      </c>
      <c r="AB109" s="404">
        <v>7394</v>
      </c>
      <c r="AC109" s="229">
        <v>2277</v>
      </c>
      <c r="AD109" s="229">
        <v>4174</v>
      </c>
      <c r="AE109" s="256">
        <v>1067</v>
      </c>
      <c r="AF109" s="405">
        <f t="shared" si="2"/>
        <v>7.1861530172413798E-2</v>
      </c>
      <c r="AG109" s="221">
        <v>0.23200000000000001</v>
      </c>
      <c r="AH109" s="221">
        <v>0.16300000000000001</v>
      </c>
      <c r="AI109" s="221">
        <v>0.247</v>
      </c>
      <c r="AJ109" s="221">
        <v>0.17699999999999999</v>
      </c>
      <c r="AK109" s="406">
        <v>7518</v>
      </c>
      <c r="AL109" s="10"/>
      <c r="AM109" s="224">
        <v>3529</v>
      </c>
      <c r="AN109" s="225">
        <v>81443</v>
      </c>
      <c r="AO109" s="10"/>
      <c r="AP109" s="246">
        <v>11215</v>
      </c>
      <c r="AQ109" s="229">
        <v>2842</v>
      </c>
      <c r="AR109" s="229">
        <v>746</v>
      </c>
      <c r="AS109" s="256">
        <v>110</v>
      </c>
      <c r="AT109" s="218">
        <v>93097.2</v>
      </c>
      <c r="AU109" s="218">
        <v>44500</v>
      </c>
      <c r="AV109" s="230">
        <v>3698</v>
      </c>
      <c r="AW109" s="404">
        <v>2806</v>
      </c>
      <c r="AX109" s="229">
        <v>664</v>
      </c>
      <c r="AY109" s="402">
        <v>179</v>
      </c>
      <c r="AZ109" s="256">
        <v>419</v>
      </c>
      <c r="BA109" s="230">
        <v>212</v>
      </c>
      <c r="BB109" s="251"/>
      <c r="BC109" s="408">
        <v>182404</v>
      </c>
      <c r="BD109" s="409">
        <v>2.3420000000000001</v>
      </c>
      <c r="BE109" s="407">
        <v>34353.100000000013</v>
      </c>
      <c r="BF109" s="448">
        <v>0.188</v>
      </c>
      <c r="BG109" s="407">
        <v>19683</v>
      </c>
      <c r="BH109" s="339">
        <v>0.57299999999999995</v>
      </c>
      <c r="BI109" s="411">
        <v>8434</v>
      </c>
      <c r="BJ109" s="407">
        <v>3713</v>
      </c>
      <c r="BK109" s="322">
        <v>0.108</v>
      </c>
      <c r="BL109" s="412">
        <v>616</v>
      </c>
      <c r="BM109" s="413">
        <v>408</v>
      </c>
      <c r="BN109" s="414">
        <v>0.71399999999999997</v>
      </c>
    </row>
    <row r="110" spans="1:66" x14ac:dyDescent="0.25">
      <c r="A110" s="121">
        <v>540165</v>
      </c>
      <c r="B110" s="20" t="s">
        <v>641</v>
      </c>
      <c r="C110" s="20" t="s">
        <v>642</v>
      </c>
      <c r="D110" s="20" t="s">
        <v>107</v>
      </c>
      <c r="E110" s="143">
        <v>3</v>
      </c>
      <c r="F110" s="121">
        <v>93</v>
      </c>
      <c r="G110" s="155">
        <v>3668117</v>
      </c>
      <c r="H110" s="142">
        <v>4</v>
      </c>
      <c r="I110" s="127">
        <v>136200</v>
      </c>
      <c r="J110" s="142">
        <v>3</v>
      </c>
      <c r="K110" s="384">
        <v>338200</v>
      </c>
      <c r="L110" s="385">
        <v>100</v>
      </c>
      <c r="M110" s="320">
        <v>4142517</v>
      </c>
      <c r="N110" s="320">
        <v>735506</v>
      </c>
      <c r="O110" s="145">
        <v>0.17399999999999999</v>
      </c>
      <c r="P110" s="386">
        <v>100</v>
      </c>
      <c r="Q110" s="121">
        <v>27</v>
      </c>
      <c r="R110" s="142">
        <v>73</v>
      </c>
      <c r="S110" s="142">
        <v>0</v>
      </c>
      <c r="T110" s="122">
        <v>0</v>
      </c>
      <c r="U110" s="387">
        <v>10022.799999999999</v>
      </c>
      <c r="V110" s="135">
        <v>8362.9</v>
      </c>
      <c r="W110" s="135">
        <v>731664.50066406257</v>
      </c>
      <c r="X110" s="142">
        <v>73</v>
      </c>
      <c r="Y110" s="135">
        <v>9080.2999999999993</v>
      </c>
      <c r="Z110" s="135">
        <v>7941.5</v>
      </c>
      <c r="AA110" s="129">
        <v>100</v>
      </c>
      <c r="AB110" s="317">
        <v>22</v>
      </c>
      <c r="AC110" s="142">
        <v>15</v>
      </c>
      <c r="AD110" s="142">
        <v>56</v>
      </c>
      <c r="AE110" s="142">
        <v>7</v>
      </c>
      <c r="AF110" s="393">
        <f t="shared" si="2"/>
        <v>7.0000000000000007E-2</v>
      </c>
      <c r="AG110" s="138">
        <v>0.248</v>
      </c>
      <c r="AH110" s="138">
        <v>0.23699999999999999</v>
      </c>
      <c r="AI110" s="388">
        <v>0.25700000000000001</v>
      </c>
      <c r="AJ110" s="388">
        <v>0.24199999999999999</v>
      </c>
      <c r="AK110" s="143">
        <v>78</v>
      </c>
      <c r="AL110" s="10"/>
      <c r="AM110" s="121">
        <v>31</v>
      </c>
      <c r="AN110" s="141">
        <v>525</v>
      </c>
      <c r="AO110" s="10"/>
      <c r="AP110" s="121">
        <v>48</v>
      </c>
      <c r="AQ110" s="142">
        <v>48</v>
      </c>
      <c r="AR110" s="142">
        <v>4</v>
      </c>
      <c r="AS110" s="142">
        <v>0</v>
      </c>
      <c r="AT110" s="135">
        <v>38940.699999999997</v>
      </c>
      <c r="AU110" s="135">
        <v>35100</v>
      </c>
      <c r="AV110" s="143">
        <v>52</v>
      </c>
      <c r="AW110" s="317">
        <v>36</v>
      </c>
      <c r="AX110" s="142">
        <v>14</v>
      </c>
      <c r="AY110" s="122">
        <v>1</v>
      </c>
      <c r="AZ110" s="142">
        <v>9</v>
      </c>
      <c r="BA110" s="143">
        <v>3</v>
      </c>
      <c r="BB110" s="251"/>
      <c r="BC110" s="385">
        <v>750</v>
      </c>
      <c r="BD110" s="124">
        <v>2.8</v>
      </c>
      <c r="BE110" s="385">
        <v>268.8</v>
      </c>
      <c r="BF110" s="144">
        <v>0.35799999999999998</v>
      </c>
      <c r="BG110" s="385">
        <v>211</v>
      </c>
      <c r="BH110" s="145">
        <v>0.78500000000000003</v>
      </c>
      <c r="BI110" s="124">
        <v>75</v>
      </c>
      <c r="BJ110" s="385">
        <v>34</v>
      </c>
      <c r="BK110" s="315">
        <v>0.126</v>
      </c>
      <c r="BL110" s="26">
        <v>5</v>
      </c>
      <c r="BM110" s="390">
        <v>4</v>
      </c>
      <c r="BN110" s="153">
        <v>0.71</v>
      </c>
    </row>
    <row r="111" spans="1:66" x14ac:dyDescent="0.25">
      <c r="A111" s="121">
        <v>540166</v>
      </c>
      <c r="B111" s="20" t="s">
        <v>643</v>
      </c>
      <c r="C111" s="20" t="s">
        <v>642</v>
      </c>
      <c r="D111" s="20" t="s">
        <v>107</v>
      </c>
      <c r="E111" s="143">
        <v>3</v>
      </c>
      <c r="F111" s="121">
        <v>279</v>
      </c>
      <c r="G111" s="155">
        <v>16171982</v>
      </c>
      <c r="H111" s="142">
        <v>12</v>
      </c>
      <c r="I111" s="127">
        <v>608600</v>
      </c>
      <c r="J111" s="142">
        <v>9</v>
      </c>
      <c r="K111" s="384">
        <v>20402143</v>
      </c>
      <c r="L111" s="385">
        <v>300</v>
      </c>
      <c r="M111" s="320">
        <v>37182725</v>
      </c>
      <c r="N111" s="320">
        <v>944941</v>
      </c>
      <c r="O111" s="315">
        <v>2.5000000000000001E-2</v>
      </c>
      <c r="P111" s="386">
        <v>300</v>
      </c>
      <c r="Q111" s="121">
        <v>212</v>
      </c>
      <c r="R111" s="142">
        <v>88</v>
      </c>
      <c r="S111" s="142">
        <v>0</v>
      </c>
      <c r="T111" s="122">
        <v>1</v>
      </c>
      <c r="U111" s="387">
        <v>10469</v>
      </c>
      <c r="V111" s="135">
        <v>6910.6</v>
      </c>
      <c r="W111" s="135">
        <v>931744.0814233399</v>
      </c>
      <c r="X111" s="142">
        <v>89</v>
      </c>
      <c r="Y111" s="135">
        <v>8146</v>
      </c>
      <c r="Z111" s="135">
        <v>4817.3</v>
      </c>
      <c r="AA111" s="129">
        <v>300</v>
      </c>
      <c r="AB111" s="317">
        <v>193</v>
      </c>
      <c r="AC111" s="142">
        <v>48</v>
      </c>
      <c r="AD111" s="142">
        <v>54</v>
      </c>
      <c r="AE111" s="142">
        <v>6</v>
      </c>
      <c r="AF111" s="393">
        <f t="shared" si="2"/>
        <v>0.02</v>
      </c>
      <c r="AG111" s="138">
        <v>0.14399999999999999</v>
      </c>
      <c r="AH111" s="138">
        <v>0.10299999999999999</v>
      </c>
      <c r="AI111" s="388">
        <v>0.155</v>
      </c>
      <c r="AJ111" s="388">
        <v>0.114</v>
      </c>
      <c r="AK111" s="143">
        <v>108</v>
      </c>
      <c r="AL111" s="10"/>
      <c r="AM111" s="121">
        <v>34</v>
      </c>
      <c r="AN111" s="141">
        <v>459</v>
      </c>
      <c r="AO111" s="10"/>
      <c r="AP111" s="121">
        <v>268</v>
      </c>
      <c r="AQ111" s="142">
        <v>29</v>
      </c>
      <c r="AR111" s="142">
        <v>4</v>
      </c>
      <c r="AS111" s="142">
        <v>0</v>
      </c>
      <c r="AT111" s="135">
        <v>69833.3</v>
      </c>
      <c r="AU111" s="135">
        <v>47200</v>
      </c>
      <c r="AV111" s="143">
        <v>33</v>
      </c>
      <c r="AW111" s="317">
        <v>25</v>
      </c>
      <c r="AX111" s="142">
        <v>5</v>
      </c>
      <c r="AY111" s="122">
        <v>2</v>
      </c>
      <c r="AZ111" s="142">
        <v>3</v>
      </c>
      <c r="BA111" s="143">
        <v>1</v>
      </c>
      <c r="BB111" s="251"/>
      <c r="BC111" s="385">
        <v>1273</v>
      </c>
      <c r="BD111" s="124">
        <v>2.5</v>
      </c>
      <c r="BE111" s="385">
        <v>685</v>
      </c>
      <c r="BF111" s="144">
        <v>0.53800000000000003</v>
      </c>
      <c r="BG111" s="385">
        <v>318</v>
      </c>
      <c r="BH111" s="315">
        <v>0.46400000000000002</v>
      </c>
      <c r="BI111" s="124">
        <v>127</v>
      </c>
      <c r="BJ111" s="385">
        <v>63</v>
      </c>
      <c r="BK111" s="315">
        <v>9.1999999999999998E-2</v>
      </c>
      <c r="BL111" s="26">
        <v>10</v>
      </c>
      <c r="BM111" s="390">
        <v>7</v>
      </c>
      <c r="BN111" s="153">
        <v>0.65200000000000002</v>
      </c>
    </row>
    <row r="112" spans="1:66" x14ac:dyDescent="0.25">
      <c r="A112" s="121">
        <v>540222</v>
      </c>
      <c r="B112" s="20" t="s">
        <v>644</v>
      </c>
      <c r="C112" s="20" t="s">
        <v>642</v>
      </c>
      <c r="D112" s="20" t="s">
        <v>107</v>
      </c>
      <c r="E112" s="143">
        <v>3</v>
      </c>
      <c r="F112" s="121">
        <v>5</v>
      </c>
      <c r="G112" s="155">
        <v>371500</v>
      </c>
      <c r="H112" s="142">
        <v>0</v>
      </c>
      <c r="I112" s="127">
        <v>0</v>
      </c>
      <c r="J112" s="142">
        <v>2</v>
      </c>
      <c r="K112" s="384">
        <v>13507100</v>
      </c>
      <c r="L112" s="385">
        <v>7</v>
      </c>
      <c r="M112" s="320">
        <v>13878600</v>
      </c>
      <c r="N112" s="320">
        <v>0</v>
      </c>
      <c r="O112" s="315">
        <v>0</v>
      </c>
      <c r="P112" s="386">
        <v>7</v>
      </c>
      <c r="Q112" s="121">
        <v>7</v>
      </c>
      <c r="R112" s="142">
        <v>0</v>
      </c>
      <c r="S112" s="142">
        <v>0</v>
      </c>
      <c r="T112" s="122">
        <v>0</v>
      </c>
      <c r="U112" s="387">
        <v>0</v>
      </c>
      <c r="V112" s="135">
        <v>0</v>
      </c>
      <c r="W112" s="135">
        <v>0</v>
      </c>
      <c r="X112" s="142">
        <v>0</v>
      </c>
      <c r="Y112" s="135">
        <v>0</v>
      </c>
      <c r="Z112" s="135">
        <v>0</v>
      </c>
      <c r="AA112" s="129">
        <v>7</v>
      </c>
      <c r="AB112" s="317">
        <v>7</v>
      </c>
      <c r="AC112" s="142">
        <v>0</v>
      </c>
      <c r="AD112" s="142">
        <v>0</v>
      </c>
      <c r="AE112" s="142">
        <v>0</v>
      </c>
      <c r="AF112" s="393">
        <f t="shared" si="2"/>
        <v>0</v>
      </c>
      <c r="AG112" s="138">
        <v>0</v>
      </c>
      <c r="AH112" s="138">
        <v>0</v>
      </c>
      <c r="AI112" s="388">
        <v>0</v>
      </c>
      <c r="AJ112" s="388">
        <v>0</v>
      </c>
      <c r="AK112" s="143">
        <v>0</v>
      </c>
      <c r="AL112" s="10"/>
      <c r="AM112" s="121">
        <v>0</v>
      </c>
      <c r="AN112" s="141">
        <v>0</v>
      </c>
      <c r="AO112" s="10"/>
      <c r="AP112" s="121">
        <v>7</v>
      </c>
      <c r="AQ112" s="142">
        <v>0</v>
      </c>
      <c r="AR112" s="142">
        <v>0</v>
      </c>
      <c r="AS112" s="142">
        <v>0</v>
      </c>
      <c r="AT112" s="135">
        <v>0</v>
      </c>
      <c r="AU112" s="135">
        <v>0</v>
      </c>
      <c r="AV112" s="143">
        <v>0</v>
      </c>
      <c r="AW112" s="317">
        <v>0</v>
      </c>
      <c r="AX112" s="142">
        <v>0</v>
      </c>
      <c r="AY112" s="122">
        <v>0</v>
      </c>
      <c r="AZ112" s="142">
        <v>0</v>
      </c>
      <c r="BA112" s="143">
        <v>0</v>
      </c>
      <c r="BB112" s="251"/>
      <c r="BC112" s="385">
        <v>1559</v>
      </c>
      <c r="BD112" s="124">
        <v>2.4</v>
      </c>
      <c r="BE112" s="385">
        <v>12</v>
      </c>
      <c r="BF112" s="389">
        <v>8.0000000000000002E-3</v>
      </c>
      <c r="BG112" s="385">
        <v>0</v>
      </c>
      <c r="BH112" s="315">
        <v>0</v>
      </c>
      <c r="BI112" s="124">
        <v>0</v>
      </c>
      <c r="BJ112" s="385">
        <v>0</v>
      </c>
      <c r="BK112" s="315">
        <v>0</v>
      </c>
      <c r="BL112" s="26">
        <v>0</v>
      </c>
      <c r="BM112" s="390">
        <v>0</v>
      </c>
      <c r="BN112" s="153">
        <v>1</v>
      </c>
    </row>
    <row r="113" spans="1:66" x14ac:dyDescent="0.25">
      <c r="A113" s="121">
        <v>540167</v>
      </c>
      <c r="B113" s="20" t="s">
        <v>645</v>
      </c>
      <c r="C113" s="20" t="s">
        <v>642</v>
      </c>
      <c r="D113" s="20" t="s">
        <v>107</v>
      </c>
      <c r="E113" s="143">
        <v>3</v>
      </c>
      <c r="F113" s="121">
        <v>19</v>
      </c>
      <c r="G113" s="155">
        <v>2964273</v>
      </c>
      <c r="H113" s="142">
        <v>5</v>
      </c>
      <c r="I113" s="127">
        <v>663700</v>
      </c>
      <c r="J113" s="142">
        <v>0</v>
      </c>
      <c r="K113" s="384">
        <v>0</v>
      </c>
      <c r="L113" s="385">
        <v>24</v>
      </c>
      <c r="M113" s="320">
        <v>3627973</v>
      </c>
      <c r="N113" s="320">
        <v>16432</v>
      </c>
      <c r="O113" s="315">
        <v>4.0000000000000001E-3</v>
      </c>
      <c r="P113" s="386">
        <v>24</v>
      </c>
      <c r="Q113" s="121">
        <v>23</v>
      </c>
      <c r="R113" s="142">
        <v>1</v>
      </c>
      <c r="S113" s="142">
        <v>0</v>
      </c>
      <c r="T113" s="122">
        <v>0</v>
      </c>
      <c r="U113" s="387">
        <v>15664.3</v>
      </c>
      <c r="V113" s="134">
        <v>15664.3</v>
      </c>
      <c r="W113" s="135">
        <v>15664.318572998051</v>
      </c>
      <c r="X113" s="142">
        <v>1</v>
      </c>
      <c r="Y113" s="135">
        <v>8216.2999999999993</v>
      </c>
      <c r="Z113" s="135">
        <v>8216.2999999999993</v>
      </c>
      <c r="AA113" s="129">
        <v>24</v>
      </c>
      <c r="AB113" s="317">
        <v>23</v>
      </c>
      <c r="AC113" s="142">
        <v>1</v>
      </c>
      <c r="AD113" s="142">
        <v>0</v>
      </c>
      <c r="AE113" s="142">
        <v>0</v>
      </c>
      <c r="AF113" s="393">
        <f t="shared" si="2"/>
        <v>0</v>
      </c>
      <c r="AG113" s="138">
        <v>3.5999999999999997E-2</v>
      </c>
      <c r="AH113" s="138">
        <v>3.5999999999999997E-2</v>
      </c>
      <c r="AI113" s="388">
        <v>6.4000000000000001E-2</v>
      </c>
      <c r="AJ113" s="388">
        <v>6.4000000000000001E-2</v>
      </c>
      <c r="AK113" s="143">
        <v>1</v>
      </c>
      <c r="AL113" s="10"/>
      <c r="AM113" s="121">
        <v>1</v>
      </c>
      <c r="AN113" s="141">
        <v>19</v>
      </c>
      <c r="AO113" s="10"/>
      <c r="AP113" s="121">
        <v>23</v>
      </c>
      <c r="AQ113" s="142">
        <v>1</v>
      </c>
      <c r="AR113" s="142">
        <v>0</v>
      </c>
      <c r="AS113" s="142">
        <v>0</v>
      </c>
      <c r="AT113" s="135">
        <v>246400</v>
      </c>
      <c r="AU113" s="135">
        <v>246400</v>
      </c>
      <c r="AV113" s="143">
        <v>1</v>
      </c>
      <c r="AW113" s="317">
        <v>0</v>
      </c>
      <c r="AX113" s="142">
        <v>0</v>
      </c>
      <c r="AY113" s="122">
        <v>0</v>
      </c>
      <c r="AZ113" s="142">
        <v>0</v>
      </c>
      <c r="BA113" s="143">
        <v>0</v>
      </c>
      <c r="BB113" s="251"/>
      <c r="BC113" s="385">
        <v>6450</v>
      </c>
      <c r="BD113" s="124">
        <v>2.6</v>
      </c>
      <c r="BE113" s="385">
        <v>57.2</v>
      </c>
      <c r="BF113" s="389">
        <v>8.9999999999999993E-3</v>
      </c>
      <c r="BG113" s="385">
        <v>3</v>
      </c>
      <c r="BH113" s="315">
        <v>5.1999999999999998E-2</v>
      </c>
      <c r="BI113" s="124">
        <v>1</v>
      </c>
      <c r="BJ113" s="385">
        <v>1</v>
      </c>
      <c r="BK113" s="315">
        <v>1.7000000000000001E-2</v>
      </c>
      <c r="BL113" s="26">
        <v>1</v>
      </c>
      <c r="BM113" s="390">
        <v>1</v>
      </c>
      <c r="BN113" s="153">
        <v>0.63200000000000001</v>
      </c>
    </row>
    <row r="114" spans="1:66" x14ac:dyDescent="0.25">
      <c r="A114" s="121">
        <v>540081</v>
      </c>
      <c r="B114" s="20" t="s">
        <v>635</v>
      </c>
      <c r="C114" s="20" t="s">
        <v>642</v>
      </c>
      <c r="D114" s="20" t="s">
        <v>247</v>
      </c>
      <c r="E114" s="143">
        <v>3</v>
      </c>
      <c r="F114" s="121">
        <v>91</v>
      </c>
      <c r="G114" s="155">
        <v>4135900</v>
      </c>
      <c r="H114" s="142">
        <v>5</v>
      </c>
      <c r="I114" s="127">
        <v>674700</v>
      </c>
      <c r="J114" s="142">
        <v>2</v>
      </c>
      <c r="K114" s="384">
        <v>413500</v>
      </c>
      <c r="L114" s="385">
        <v>98</v>
      </c>
      <c r="M114" s="320">
        <v>5224100</v>
      </c>
      <c r="N114" s="320">
        <v>389299</v>
      </c>
      <c r="O114" s="315">
        <v>7.2999999999999995E-2</v>
      </c>
      <c r="P114" s="386">
        <v>98</v>
      </c>
      <c r="Q114" s="121">
        <v>61</v>
      </c>
      <c r="R114" s="142">
        <v>38</v>
      </c>
      <c r="S114" s="142">
        <v>0</v>
      </c>
      <c r="T114" s="122">
        <v>0</v>
      </c>
      <c r="U114" s="387">
        <v>10121.700000000001</v>
      </c>
      <c r="V114" s="135">
        <v>5500.9</v>
      </c>
      <c r="W114" s="135">
        <v>384626.03414005041</v>
      </c>
      <c r="X114" s="142">
        <v>38</v>
      </c>
      <c r="Y114" s="135">
        <v>8651.1</v>
      </c>
      <c r="Z114" s="135">
        <v>4733.1000000000004</v>
      </c>
      <c r="AA114" s="129">
        <v>98</v>
      </c>
      <c r="AB114" s="317">
        <v>54</v>
      </c>
      <c r="AC114" s="142">
        <v>16</v>
      </c>
      <c r="AD114" s="142">
        <v>29</v>
      </c>
      <c r="AE114" s="142">
        <v>0</v>
      </c>
      <c r="AF114" s="393">
        <f t="shared" si="2"/>
        <v>0</v>
      </c>
      <c r="AG114" s="138">
        <v>0.17699999999999999</v>
      </c>
      <c r="AH114" s="138">
        <v>0.14499999999999999</v>
      </c>
      <c r="AI114" s="388">
        <v>0.17699999999999999</v>
      </c>
      <c r="AJ114" s="388">
        <v>0.14499999999999999</v>
      </c>
      <c r="AK114" s="143">
        <v>45</v>
      </c>
      <c r="AL114" s="10"/>
      <c r="AM114" s="121">
        <v>11</v>
      </c>
      <c r="AN114" s="141">
        <v>182</v>
      </c>
      <c r="AO114" s="10"/>
      <c r="AP114" s="121">
        <v>81</v>
      </c>
      <c r="AQ114" s="142">
        <v>16</v>
      </c>
      <c r="AR114" s="142">
        <v>2</v>
      </c>
      <c r="AS114" s="142">
        <v>0</v>
      </c>
      <c r="AT114" s="135">
        <v>68677.8</v>
      </c>
      <c r="AU114" s="135">
        <v>41400</v>
      </c>
      <c r="AV114" s="143">
        <v>18</v>
      </c>
      <c r="AW114" s="317">
        <v>16</v>
      </c>
      <c r="AX114" s="142">
        <v>1</v>
      </c>
      <c r="AY114" s="122">
        <v>0</v>
      </c>
      <c r="AZ114" s="142">
        <v>1</v>
      </c>
      <c r="BA114" s="143">
        <v>0</v>
      </c>
      <c r="BB114" s="251"/>
      <c r="BC114" s="385">
        <v>1111</v>
      </c>
      <c r="BD114" s="124">
        <v>2.2999999999999998</v>
      </c>
      <c r="BE114" s="385">
        <v>246.1</v>
      </c>
      <c r="BF114" s="389">
        <v>0.222</v>
      </c>
      <c r="BG114" s="385">
        <v>102</v>
      </c>
      <c r="BH114" s="315">
        <v>0.41399999999999998</v>
      </c>
      <c r="BI114" s="124">
        <v>44</v>
      </c>
      <c r="BJ114" s="385">
        <v>19</v>
      </c>
      <c r="BK114" s="315">
        <v>7.6999999999999999E-2</v>
      </c>
      <c r="BL114" s="26">
        <v>4</v>
      </c>
      <c r="BM114" s="390">
        <v>3</v>
      </c>
      <c r="BN114" s="153">
        <v>0.70299999999999996</v>
      </c>
    </row>
    <row r="115" spans="1:66" x14ac:dyDescent="0.25">
      <c r="A115" s="121">
        <v>540168</v>
      </c>
      <c r="B115" s="20" t="s">
        <v>646</v>
      </c>
      <c r="C115" s="20" t="s">
        <v>642</v>
      </c>
      <c r="D115" s="20" t="s">
        <v>107</v>
      </c>
      <c r="E115" s="143">
        <v>3</v>
      </c>
      <c r="F115" s="121">
        <v>65</v>
      </c>
      <c r="G115" s="155">
        <v>4950700</v>
      </c>
      <c r="H115" s="142">
        <v>2</v>
      </c>
      <c r="I115" s="127">
        <v>244300</v>
      </c>
      <c r="J115" s="142">
        <v>3</v>
      </c>
      <c r="K115" s="384">
        <v>1271050</v>
      </c>
      <c r="L115" s="385">
        <v>70</v>
      </c>
      <c r="M115" s="320">
        <v>6466050</v>
      </c>
      <c r="N115" s="320">
        <v>468754</v>
      </c>
      <c r="O115" s="315">
        <v>7.2999999999999995E-2</v>
      </c>
      <c r="P115" s="386">
        <v>70</v>
      </c>
      <c r="Q115" s="121">
        <v>36</v>
      </c>
      <c r="R115" s="142">
        <v>34</v>
      </c>
      <c r="S115" s="142">
        <v>0</v>
      </c>
      <c r="T115" s="122">
        <v>0</v>
      </c>
      <c r="U115" s="387">
        <v>13651.2</v>
      </c>
      <c r="V115" s="135">
        <v>10709.9</v>
      </c>
      <c r="W115" s="135">
        <v>464141.57598876947</v>
      </c>
      <c r="X115" s="142">
        <v>34</v>
      </c>
      <c r="Y115" s="135">
        <v>10653.5</v>
      </c>
      <c r="Z115" s="135">
        <v>6622.9</v>
      </c>
      <c r="AA115" s="129">
        <v>70</v>
      </c>
      <c r="AB115" s="317">
        <v>31</v>
      </c>
      <c r="AC115" s="142">
        <v>17</v>
      </c>
      <c r="AD115" s="142">
        <v>22</v>
      </c>
      <c r="AE115" s="142">
        <v>0</v>
      </c>
      <c r="AF115" s="393">
        <f t="shared" si="2"/>
        <v>0</v>
      </c>
      <c r="AG115" s="138">
        <v>0.15</v>
      </c>
      <c r="AH115" s="138">
        <v>9.7000000000000003E-2</v>
      </c>
      <c r="AI115" s="388">
        <v>0.16900000000000001</v>
      </c>
      <c r="AJ115" s="388">
        <v>0.14099999999999999</v>
      </c>
      <c r="AK115" s="143">
        <v>39</v>
      </c>
      <c r="AL115" s="10"/>
      <c r="AM115" s="121">
        <v>17</v>
      </c>
      <c r="AN115" s="141">
        <v>165</v>
      </c>
      <c r="AO115" s="10"/>
      <c r="AP115" s="121">
        <v>59</v>
      </c>
      <c r="AQ115" s="142">
        <v>11</v>
      </c>
      <c r="AR115" s="142">
        <v>0</v>
      </c>
      <c r="AS115" s="142">
        <v>0</v>
      </c>
      <c r="AT115" s="135">
        <v>74336.399999999994</v>
      </c>
      <c r="AU115" s="135">
        <v>73500</v>
      </c>
      <c r="AV115" s="143">
        <v>11</v>
      </c>
      <c r="AW115" s="317">
        <v>11</v>
      </c>
      <c r="AX115" s="142">
        <v>0</v>
      </c>
      <c r="AY115" s="122">
        <v>0</v>
      </c>
      <c r="AZ115" s="142">
        <v>0</v>
      </c>
      <c r="BA115" s="143">
        <v>0</v>
      </c>
      <c r="BB115" s="251"/>
      <c r="BC115" s="385">
        <v>987</v>
      </c>
      <c r="BD115" s="124">
        <v>2.4</v>
      </c>
      <c r="BE115" s="385">
        <v>165.6</v>
      </c>
      <c r="BF115" s="389">
        <v>0.16800000000000001</v>
      </c>
      <c r="BG115" s="385">
        <v>104</v>
      </c>
      <c r="BH115" s="145">
        <v>0.628</v>
      </c>
      <c r="BI115" s="124">
        <v>43</v>
      </c>
      <c r="BJ115" s="385">
        <v>21</v>
      </c>
      <c r="BK115" s="315">
        <v>0.127</v>
      </c>
      <c r="BL115" s="26">
        <v>4</v>
      </c>
      <c r="BM115" s="390">
        <v>3</v>
      </c>
      <c r="BN115" s="153">
        <v>0.89200000000000002</v>
      </c>
    </row>
    <row r="116" spans="1:66" x14ac:dyDescent="0.25">
      <c r="A116" s="163">
        <v>540164</v>
      </c>
      <c r="B116" s="164" t="s">
        <v>647</v>
      </c>
      <c r="C116" s="164" t="s">
        <v>642</v>
      </c>
      <c r="D116" s="164" t="s">
        <v>170</v>
      </c>
      <c r="E116" s="189">
        <v>3</v>
      </c>
      <c r="F116" s="163">
        <v>1761</v>
      </c>
      <c r="G116" s="457">
        <v>142720480</v>
      </c>
      <c r="H116" s="469">
        <v>119</v>
      </c>
      <c r="I116" s="250">
        <v>34148280</v>
      </c>
      <c r="J116" s="469">
        <v>22</v>
      </c>
      <c r="K116" s="459">
        <v>8563620</v>
      </c>
      <c r="L116" s="460">
        <v>1902</v>
      </c>
      <c r="M116" s="436">
        <v>185432380</v>
      </c>
      <c r="N116" s="308">
        <v>6714502</v>
      </c>
      <c r="O116" s="309">
        <v>3.5999999999999997E-2</v>
      </c>
      <c r="P116" s="461">
        <v>1902</v>
      </c>
      <c r="Q116" s="163">
        <v>1472</v>
      </c>
      <c r="R116" s="188">
        <v>409</v>
      </c>
      <c r="S116" s="188">
        <v>19</v>
      </c>
      <c r="T116" s="165">
        <v>3</v>
      </c>
      <c r="U116" s="366">
        <v>15479.9</v>
      </c>
      <c r="V116" s="178">
        <v>8619.7999999999993</v>
      </c>
      <c r="W116" s="178">
        <v>6671843.1951035475</v>
      </c>
      <c r="X116" s="188">
        <v>431</v>
      </c>
      <c r="Y116" s="178">
        <v>12813.9</v>
      </c>
      <c r="Z116" s="178">
        <v>6407.8</v>
      </c>
      <c r="AA116" s="174">
        <v>1902</v>
      </c>
      <c r="AB116" s="438">
        <v>1430</v>
      </c>
      <c r="AC116" s="188">
        <v>192</v>
      </c>
      <c r="AD116" s="188">
        <v>222</v>
      </c>
      <c r="AE116" s="188">
        <v>59</v>
      </c>
      <c r="AF116" s="393">
        <f t="shared" si="2"/>
        <v>3.1019978969505785E-2</v>
      </c>
      <c r="AG116" s="182">
        <v>0.191</v>
      </c>
      <c r="AH116" s="182">
        <v>0.112</v>
      </c>
      <c r="AI116" s="182">
        <v>0.21099999999999999</v>
      </c>
      <c r="AJ116" s="182">
        <v>0.13200000000000001</v>
      </c>
      <c r="AK116" s="189">
        <v>473</v>
      </c>
      <c r="AL116" s="10"/>
      <c r="AM116" s="163">
        <v>224</v>
      </c>
      <c r="AN116" s="185">
        <v>3652</v>
      </c>
      <c r="AO116" s="10"/>
      <c r="AP116" s="163">
        <v>1702</v>
      </c>
      <c r="AQ116" s="188">
        <v>158</v>
      </c>
      <c r="AR116" s="188">
        <v>42</v>
      </c>
      <c r="AS116" s="188">
        <v>1</v>
      </c>
      <c r="AT116" s="178">
        <v>84284.5</v>
      </c>
      <c r="AU116" s="178">
        <v>54500</v>
      </c>
      <c r="AV116" s="189">
        <v>201</v>
      </c>
      <c r="AW116" s="438">
        <v>103</v>
      </c>
      <c r="AX116" s="188">
        <v>74</v>
      </c>
      <c r="AY116" s="165">
        <v>17</v>
      </c>
      <c r="AZ116" s="255">
        <v>49</v>
      </c>
      <c r="BA116" s="189">
        <v>22</v>
      </c>
      <c r="BB116" s="251"/>
      <c r="BC116" s="434">
        <v>42182</v>
      </c>
      <c r="BD116" s="440">
        <v>2.6</v>
      </c>
      <c r="BE116" s="434">
        <v>4620.2</v>
      </c>
      <c r="BF116" s="441">
        <v>0.11</v>
      </c>
      <c r="BG116" s="434">
        <v>1537</v>
      </c>
      <c r="BH116" s="442">
        <v>0.33300000000000002</v>
      </c>
      <c r="BI116" s="440">
        <v>591</v>
      </c>
      <c r="BJ116" s="434">
        <v>244</v>
      </c>
      <c r="BK116" s="442">
        <v>5.2999999999999999E-2</v>
      </c>
      <c r="BL116" s="443">
        <v>36</v>
      </c>
      <c r="BM116" s="444">
        <v>24</v>
      </c>
      <c r="BN116" s="445">
        <v>0.65200000000000002</v>
      </c>
    </row>
    <row r="117" spans="1:66" x14ac:dyDescent="0.25">
      <c r="A117" s="121">
        <v>540271</v>
      </c>
      <c r="B117" s="20" t="s">
        <v>648</v>
      </c>
      <c r="C117" s="20" t="s">
        <v>642</v>
      </c>
      <c r="D117" s="20" t="s">
        <v>107</v>
      </c>
      <c r="E117" s="143">
        <v>3</v>
      </c>
      <c r="F117" s="121">
        <v>175</v>
      </c>
      <c r="G117" s="155">
        <v>34310900</v>
      </c>
      <c r="H117" s="142">
        <v>3</v>
      </c>
      <c r="I117" s="127">
        <v>438900</v>
      </c>
      <c r="J117" s="142">
        <v>3</v>
      </c>
      <c r="K117" s="384">
        <v>1406100</v>
      </c>
      <c r="L117" s="385">
        <v>181</v>
      </c>
      <c r="M117" s="320">
        <v>36155900</v>
      </c>
      <c r="N117" s="320">
        <v>743338</v>
      </c>
      <c r="O117" s="315">
        <v>2.1000000000000001E-2</v>
      </c>
      <c r="P117" s="386">
        <v>181</v>
      </c>
      <c r="Q117" s="121">
        <v>143</v>
      </c>
      <c r="R117" s="142">
        <v>36</v>
      </c>
      <c r="S117" s="142">
        <v>1</v>
      </c>
      <c r="T117" s="122">
        <v>1</v>
      </c>
      <c r="U117" s="387">
        <v>19523.5</v>
      </c>
      <c r="V117" s="135">
        <v>14091.6</v>
      </c>
      <c r="W117" s="135">
        <v>741891.97015380859</v>
      </c>
      <c r="X117" s="142">
        <v>38</v>
      </c>
      <c r="Y117" s="134">
        <v>18130.2</v>
      </c>
      <c r="Z117" s="134">
        <v>12591.9</v>
      </c>
      <c r="AA117" s="129">
        <v>181</v>
      </c>
      <c r="AB117" s="317">
        <v>144</v>
      </c>
      <c r="AC117" s="142">
        <v>20</v>
      </c>
      <c r="AD117" s="142">
        <v>17</v>
      </c>
      <c r="AE117" s="142">
        <v>0</v>
      </c>
      <c r="AF117" s="393">
        <f t="shared" si="2"/>
        <v>0</v>
      </c>
      <c r="AG117" s="138">
        <v>0.09</v>
      </c>
      <c r="AH117" s="138">
        <v>8.5000000000000006E-2</v>
      </c>
      <c r="AI117" s="388">
        <v>9.9000000000000005E-2</v>
      </c>
      <c r="AJ117" s="388">
        <v>8.7999999999999995E-2</v>
      </c>
      <c r="AK117" s="143">
        <v>37</v>
      </c>
      <c r="AL117" s="10"/>
      <c r="AM117" s="121">
        <v>25</v>
      </c>
      <c r="AN117" s="141">
        <v>129</v>
      </c>
      <c r="AO117" s="10"/>
      <c r="AP117" s="121">
        <v>175</v>
      </c>
      <c r="AQ117" s="142">
        <v>6</v>
      </c>
      <c r="AR117" s="142">
        <v>0</v>
      </c>
      <c r="AS117" s="142">
        <v>0</v>
      </c>
      <c r="AT117" s="135">
        <v>300950</v>
      </c>
      <c r="AU117" s="135">
        <v>182900</v>
      </c>
      <c r="AV117" s="143">
        <v>6</v>
      </c>
      <c r="AW117" s="317">
        <v>3</v>
      </c>
      <c r="AX117" s="142">
        <v>3</v>
      </c>
      <c r="AY117" s="122">
        <v>0</v>
      </c>
      <c r="AZ117" s="142">
        <v>2</v>
      </c>
      <c r="BA117" s="143">
        <v>0</v>
      </c>
      <c r="BB117" s="251"/>
      <c r="BC117" s="385">
        <v>2332</v>
      </c>
      <c r="BD117" s="124">
        <v>2.5</v>
      </c>
      <c r="BE117" s="385">
        <v>445</v>
      </c>
      <c r="BF117" s="389">
        <v>0.191</v>
      </c>
      <c r="BG117" s="385">
        <v>203</v>
      </c>
      <c r="BH117" s="315">
        <v>0.45600000000000002</v>
      </c>
      <c r="BI117" s="124">
        <v>81</v>
      </c>
      <c r="BJ117" s="385">
        <v>35</v>
      </c>
      <c r="BK117" s="315">
        <v>7.9000000000000001E-2</v>
      </c>
      <c r="BL117" s="26">
        <v>6</v>
      </c>
      <c r="BM117" s="390">
        <v>4</v>
      </c>
      <c r="BN117" s="153">
        <v>0.97699999999999998</v>
      </c>
    </row>
    <row r="118" spans="1:66" ht="15.75" thickBot="1" x14ac:dyDescent="0.3">
      <c r="A118" s="265"/>
      <c r="B118" s="266"/>
      <c r="C118" s="266" t="s">
        <v>642</v>
      </c>
      <c r="D118" s="266" t="s">
        <v>45</v>
      </c>
      <c r="E118" s="267">
        <v>3</v>
      </c>
      <c r="F118" s="470">
        <v>2488</v>
      </c>
      <c r="G118" s="471">
        <v>209293852</v>
      </c>
      <c r="H118" s="472">
        <v>150</v>
      </c>
      <c r="I118" s="473">
        <v>36914680</v>
      </c>
      <c r="J118" s="472">
        <v>44</v>
      </c>
      <c r="K118" s="474">
        <v>45901713</v>
      </c>
      <c r="L118" s="475">
        <v>2682</v>
      </c>
      <c r="M118" s="476">
        <v>292110245</v>
      </c>
      <c r="N118" s="342">
        <v>10012772</v>
      </c>
      <c r="O118" s="343">
        <v>3.4000000000000002E-2</v>
      </c>
      <c r="P118" s="477">
        <v>2682</v>
      </c>
      <c r="Q118" s="478">
        <v>1981</v>
      </c>
      <c r="R118" s="479">
        <v>679</v>
      </c>
      <c r="S118" s="479">
        <v>20</v>
      </c>
      <c r="T118" s="480">
        <v>5</v>
      </c>
      <c r="U118" s="403">
        <v>14121.6</v>
      </c>
      <c r="V118" s="218">
        <v>8619.7999999999993</v>
      </c>
      <c r="W118" s="218">
        <v>9941575.6760465764</v>
      </c>
      <c r="X118" s="229">
        <v>704</v>
      </c>
      <c r="Y118" s="218">
        <v>11738.3</v>
      </c>
      <c r="Z118" s="218">
        <v>6451.3</v>
      </c>
      <c r="AA118" s="213">
        <v>2682</v>
      </c>
      <c r="AB118" s="481">
        <v>1904</v>
      </c>
      <c r="AC118" s="479">
        <v>309</v>
      </c>
      <c r="AD118" s="479">
        <v>400</v>
      </c>
      <c r="AE118" s="479">
        <v>72</v>
      </c>
      <c r="AF118" s="348">
        <f t="shared" si="2"/>
        <v>2.6845637583892617E-2</v>
      </c>
      <c r="AG118" s="285">
        <v>0.182</v>
      </c>
      <c r="AH118" s="285">
        <v>0.115</v>
      </c>
      <c r="AI118" s="285">
        <v>0.19800000000000001</v>
      </c>
      <c r="AJ118" s="285">
        <v>0.13</v>
      </c>
      <c r="AK118" s="293">
        <v>781</v>
      </c>
      <c r="AL118" s="10"/>
      <c r="AM118" s="288">
        <v>343</v>
      </c>
      <c r="AN118" s="289">
        <v>5131</v>
      </c>
      <c r="AO118" s="10"/>
      <c r="AP118" s="478">
        <v>2363</v>
      </c>
      <c r="AQ118" s="479">
        <v>269</v>
      </c>
      <c r="AR118" s="479">
        <v>52</v>
      </c>
      <c r="AS118" s="479">
        <v>1</v>
      </c>
      <c r="AT118" s="482">
        <v>78809.3</v>
      </c>
      <c r="AU118" s="482">
        <v>48600</v>
      </c>
      <c r="AV118" s="293">
        <v>322</v>
      </c>
      <c r="AW118" s="481">
        <v>194</v>
      </c>
      <c r="AX118" s="479">
        <v>97</v>
      </c>
      <c r="AY118" s="480">
        <v>20</v>
      </c>
      <c r="AZ118" s="292">
        <v>64</v>
      </c>
      <c r="BA118" s="293">
        <v>26</v>
      </c>
      <c r="BB118" s="251"/>
      <c r="BC118" s="475">
        <v>56644</v>
      </c>
      <c r="BD118" s="483">
        <v>2.6059999999999999</v>
      </c>
      <c r="BE118" s="475">
        <v>6499.9000000000005</v>
      </c>
      <c r="BF118" s="484">
        <v>0.115</v>
      </c>
      <c r="BG118" s="475">
        <v>2478</v>
      </c>
      <c r="BH118" s="343">
        <v>0.38100000000000001</v>
      </c>
      <c r="BI118" s="483">
        <v>962</v>
      </c>
      <c r="BJ118" s="475">
        <v>417</v>
      </c>
      <c r="BK118" s="343">
        <v>6.4000000000000001E-2</v>
      </c>
      <c r="BL118" s="485">
        <v>66</v>
      </c>
      <c r="BM118" s="486">
        <v>46</v>
      </c>
      <c r="BN118" s="487">
        <v>0.68600000000000005</v>
      </c>
    </row>
    <row r="119" spans="1:66" x14ac:dyDescent="0.25">
      <c r="A119" s="488">
        <v>540027</v>
      </c>
      <c r="B119" s="489" t="s">
        <v>649</v>
      </c>
      <c r="C119" s="489" t="s">
        <v>650</v>
      </c>
      <c r="D119" s="489" t="s">
        <v>107</v>
      </c>
      <c r="E119" s="490">
        <v>4</v>
      </c>
      <c r="F119" s="89">
        <v>1</v>
      </c>
      <c r="G119" s="92">
        <v>65700</v>
      </c>
      <c r="H119" s="114">
        <v>0</v>
      </c>
      <c r="I119" s="97">
        <v>0</v>
      </c>
      <c r="J119" s="114">
        <v>0</v>
      </c>
      <c r="K119" s="491">
        <v>0</v>
      </c>
      <c r="L119" s="492">
        <v>1</v>
      </c>
      <c r="M119" s="299">
        <v>65700</v>
      </c>
      <c r="N119" s="299">
        <v>0</v>
      </c>
      <c r="O119" s="300">
        <v>0</v>
      </c>
      <c r="P119" s="492">
        <v>1</v>
      </c>
      <c r="Q119" s="302">
        <v>1</v>
      </c>
      <c r="R119" s="114">
        <v>0</v>
      </c>
      <c r="S119" s="114">
        <v>0</v>
      </c>
      <c r="T119" s="91">
        <v>0</v>
      </c>
      <c r="U119" s="121" t="s">
        <v>211</v>
      </c>
      <c r="V119" s="142" t="s">
        <v>211</v>
      </c>
      <c r="W119" s="142" t="s">
        <v>211</v>
      </c>
      <c r="X119" s="142">
        <v>0</v>
      </c>
      <c r="Y119" s="135">
        <v>0</v>
      </c>
      <c r="Z119" s="135">
        <v>0</v>
      </c>
      <c r="AA119" s="129">
        <v>1</v>
      </c>
      <c r="AB119" s="302">
        <v>1</v>
      </c>
      <c r="AC119" s="114">
        <v>0</v>
      </c>
      <c r="AD119" s="114">
        <v>0</v>
      </c>
      <c r="AE119" s="114">
        <v>0</v>
      </c>
      <c r="AF119" s="303">
        <f>AE119/AA119</f>
        <v>0</v>
      </c>
      <c r="AG119" s="109">
        <v>0</v>
      </c>
      <c r="AH119" s="109">
        <v>0</v>
      </c>
      <c r="AI119" s="493">
        <v>0</v>
      </c>
      <c r="AJ119" s="493">
        <v>0</v>
      </c>
      <c r="AK119" s="115">
        <v>0</v>
      </c>
      <c r="AL119" s="10"/>
      <c r="AM119" s="89">
        <v>0</v>
      </c>
      <c r="AN119" s="141">
        <v>0</v>
      </c>
      <c r="AO119" s="10"/>
      <c r="AP119" s="241">
        <v>1</v>
      </c>
      <c r="AQ119" s="242">
        <v>0</v>
      </c>
      <c r="AR119" s="242">
        <v>0</v>
      </c>
      <c r="AS119" s="242">
        <v>0</v>
      </c>
      <c r="AT119" s="242" t="s">
        <v>211</v>
      </c>
      <c r="AU119" s="242" t="s">
        <v>211</v>
      </c>
      <c r="AV119" s="243">
        <v>0</v>
      </c>
      <c r="AW119" s="241">
        <v>0</v>
      </c>
      <c r="AX119" s="242">
        <v>0</v>
      </c>
      <c r="AY119" s="114">
        <v>0</v>
      </c>
      <c r="AZ119" s="494">
        <v>0</v>
      </c>
      <c r="BA119" s="243">
        <v>0</v>
      </c>
      <c r="BB119" s="10"/>
      <c r="BC119" s="495">
        <v>1472</v>
      </c>
      <c r="BD119" s="496">
        <v>2.5</v>
      </c>
      <c r="BE119" s="495">
        <v>2.5</v>
      </c>
      <c r="BF119" s="497">
        <v>2E-3</v>
      </c>
      <c r="BG119" s="495">
        <v>0</v>
      </c>
      <c r="BH119" s="498">
        <v>0</v>
      </c>
      <c r="BI119" s="496">
        <v>0</v>
      </c>
      <c r="BJ119" s="495">
        <v>0</v>
      </c>
      <c r="BK119" s="498">
        <v>0</v>
      </c>
      <c r="BL119" s="499">
        <v>0</v>
      </c>
      <c r="BM119" s="500">
        <v>0</v>
      </c>
      <c r="BN119" s="501">
        <v>1</v>
      </c>
    </row>
    <row r="120" spans="1:66" x14ac:dyDescent="0.25">
      <c r="A120" s="163">
        <v>540026</v>
      </c>
      <c r="B120" s="164" t="s">
        <v>651</v>
      </c>
      <c r="C120" s="164" t="s">
        <v>650</v>
      </c>
      <c r="D120" s="164" t="s">
        <v>170</v>
      </c>
      <c r="E120" s="189">
        <v>4</v>
      </c>
      <c r="F120" s="163">
        <v>1425</v>
      </c>
      <c r="G120" s="431">
        <v>50385472</v>
      </c>
      <c r="H120" s="188">
        <v>56</v>
      </c>
      <c r="I120" s="432">
        <v>6517386</v>
      </c>
      <c r="J120" s="188">
        <v>47</v>
      </c>
      <c r="K120" s="433">
        <v>18398161</v>
      </c>
      <c r="L120" s="502">
        <v>1528</v>
      </c>
      <c r="M120" s="435">
        <v>75301019</v>
      </c>
      <c r="N120" s="436">
        <v>4458928</v>
      </c>
      <c r="O120" s="309">
        <v>5.8999999999999997E-2</v>
      </c>
      <c r="P120" s="502">
        <v>1528</v>
      </c>
      <c r="Q120" s="311">
        <v>1027</v>
      </c>
      <c r="R120" s="186">
        <v>496</v>
      </c>
      <c r="S120" s="186">
        <v>5</v>
      </c>
      <c r="T120" s="503">
        <v>0</v>
      </c>
      <c r="U120" s="166" t="s">
        <v>231</v>
      </c>
      <c r="V120" s="186" t="s">
        <v>132</v>
      </c>
      <c r="W120" s="186" t="s">
        <v>652</v>
      </c>
      <c r="X120" s="186">
        <v>501</v>
      </c>
      <c r="Y120" s="178">
        <v>6776.5</v>
      </c>
      <c r="Z120" s="178">
        <v>3383.8</v>
      </c>
      <c r="AA120" s="174">
        <v>1529</v>
      </c>
      <c r="AB120" s="311">
        <v>936</v>
      </c>
      <c r="AC120" s="186">
        <v>230</v>
      </c>
      <c r="AD120" s="186">
        <v>286</v>
      </c>
      <c r="AE120" s="188">
        <v>76</v>
      </c>
      <c r="AF120" s="439">
        <f>AE120/AA120</f>
        <v>4.9705689993459777E-2</v>
      </c>
      <c r="AG120" s="182">
        <v>0.19800000000000001</v>
      </c>
      <c r="AH120" s="182">
        <v>0.11700000000000001</v>
      </c>
      <c r="AI120" s="504">
        <v>0.22</v>
      </c>
      <c r="AJ120" s="504">
        <v>0.14000000000000001</v>
      </c>
      <c r="AK120" s="187">
        <v>592</v>
      </c>
      <c r="AL120" s="10"/>
      <c r="AM120" s="163">
        <v>159</v>
      </c>
      <c r="AN120" s="185">
        <v>3969</v>
      </c>
      <c r="AO120" s="10"/>
      <c r="AP120" s="166">
        <v>1289</v>
      </c>
      <c r="AQ120" s="186">
        <v>177</v>
      </c>
      <c r="AR120" s="186">
        <v>44</v>
      </c>
      <c r="AS120" s="186">
        <v>18</v>
      </c>
      <c r="AT120" s="186" t="s">
        <v>253</v>
      </c>
      <c r="AU120" s="186" t="s">
        <v>367</v>
      </c>
      <c r="AV120" s="187">
        <v>239</v>
      </c>
      <c r="AW120" s="166">
        <v>168</v>
      </c>
      <c r="AX120" s="186">
        <v>30</v>
      </c>
      <c r="AY120" s="186">
        <v>25</v>
      </c>
      <c r="AZ120" s="438">
        <v>16</v>
      </c>
      <c r="BA120" s="189">
        <v>28</v>
      </c>
      <c r="BB120" s="10"/>
      <c r="BC120" s="434">
        <v>27205</v>
      </c>
      <c r="BD120" s="440">
        <v>2.5</v>
      </c>
      <c r="BE120" s="434">
        <v>3512.5</v>
      </c>
      <c r="BF120" s="441">
        <v>0.129</v>
      </c>
      <c r="BG120" s="434">
        <v>0</v>
      </c>
      <c r="BH120" s="442">
        <v>0</v>
      </c>
      <c r="BI120" s="440">
        <v>0</v>
      </c>
      <c r="BJ120" s="434">
        <v>0</v>
      </c>
      <c r="BK120" s="442">
        <v>0</v>
      </c>
      <c r="BL120" s="443">
        <v>0</v>
      </c>
      <c r="BM120" s="444">
        <v>0</v>
      </c>
      <c r="BN120" s="445">
        <v>0.79800000000000004</v>
      </c>
    </row>
    <row r="121" spans="1:66" x14ac:dyDescent="0.25">
      <c r="A121" s="415">
        <v>540294</v>
      </c>
      <c r="B121" s="416" t="s">
        <v>653</v>
      </c>
      <c r="C121" s="416" t="s">
        <v>650</v>
      </c>
      <c r="D121" s="416" t="s">
        <v>107</v>
      </c>
      <c r="E121" s="417">
        <v>4</v>
      </c>
      <c r="F121" s="121">
        <v>21</v>
      </c>
      <c r="G121" s="155">
        <v>869180</v>
      </c>
      <c r="H121" s="142">
        <v>24</v>
      </c>
      <c r="I121" s="127">
        <v>2301900</v>
      </c>
      <c r="J121" s="142">
        <v>0</v>
      </c>
      <c r="K121" s="384">
        <v>0</v>
      </c>
      <c r="L121" s="505">
        <v>45</v>
      </c>
      <c r="M121" s="320">
        <v>3171080</v>
      </c>
      <c r="N121" s="320">
        <v>204650</v>
      </c>
      <c r="O121" s="315">
        <v>6.5000000000000002E-2</v>
      </c>
      <c r="P121" s="505">
        <v>45</v>
      </c>
      <c r="Q121" s="317">
        <v>18</v>
      </c>
      <c r="R121" s="142">
        <v>27</v>
      </c>
      <c r="S121" s="142">
        <v>0</v>
      </c>
      <c r="T121" s="122">
        <v>0</v>
      </c>
      <c r="U121" s="121" t="s">
        <v>158</v>
      </c>
      <c r="V121" s="142" t="s">
        <v>132</v>
      </c>
      <c r="W121" s="142" t="s">
        <v>654</v>
      </c>
      <c r="X121" s="142">
        <v>27</v>
      </c>
      <c r="Y121" s="135">
        <v>5684.7</v>
      </c>
      <c r="Z121" s="135">
        <v>3367.1</v>
      </c>
      <c r="AA121" s="129">
        <v>45</v>
      </c>
      <c r="AB121" s="317">
        <v>16</v>
      </c>
      <c r="AC121" s="142">
        <v>12</v>
      </c>
      <c r="AD121" s="142">
        <v>17</v>
      </c>
      <c r="AE121" s="142">
        <v>0</v>
      </c>
      <c r="AF121" s="393">
        <f>AE121/AA121</f>
        <v>0</v>
      </c>
      <c r="AG121" s="138">
        <v>0.104</v>
      </c>
      <c r="AH121" s="138">
        <v>8.4000000000000005E-2</v>
      </c>
      <c r="AI121" s="128">
        <v>0.13</v>
      </c>
      <c r="AJ121" s="128">
        <v>0.13</v>
      </c>
      <c r="AK121" s="143">
        <v>29</v>
      </c>
      <c r="AL121" s="10"/>
      <c r="AM121" s="121">
        <v>5</v>
      </c>
      <c r="AN121" s="141">
        <v>229</v>
      </c>
      <c r="AO121" s="10"/>
      <c r="AP121" s="121">
        <v>34</v>
      </c>
      <c r="AQ121" s="142">
        <v>10</v>
      </c>
      <c r="AR121" s="142">
        <v>1</v>
      </c>
      <c r="AS121" s="142">
        <v>0</v>
      </c>
      <c r="AT121" s="142" t="s">
        <v>655</v>
      </c>
      <c r="AU121" s="142" t="s">
        <v>537</v>
      </c>
      <c r="AV121" s="143">
        <v>11</v>
      </c>
      <c r="AW121" s="121">
        <v>11</v>
      </c>
      <c r="AX121" s="142">
        <v>0</v>
      </c>
      <c r="AY121" s="142">
        <v>0</v>
      </c>
      <c r="AZ121" s="317">
        <v>0</v>
      </c>
      <c r="BA121" s="143">
        <v>0</v>
      </c>
      <c r="BB121" s="10"/>
      <c r="BC121" s="385">
        <v>726</v>
      </c>
      <c r="BD121" s="124">
        <v>2.4</v>
      </c>
      <c r="BE121" s="385">
        <v>72</v>
      </c>
      <c r="BF121" s="389">
        <v>9.9000000000000005E-2</v>
      </c>
      <c r="BG121" s="385">
        <v>12</v>
      </c>
      <c r="BH121" s="315">
        <v>0.16700000000000001</v>
      </c>
      <c r="BI121" s="124">
        <v>5</v>
      </c>
      <c r="BJ121" s="385">
        <v>3</v>
      </c>
      <c r="BK121" s="315">
        <v>4.2000000000000003E-2</v>
      </c>
      <c r="BL121" s="26">
        <v>1</v>
      </c>
      <c r="BM121" s="390">
        <v>1</v>
      </c>
      <c r="BN121" s="153">
        <v>0.66700000000000004</v>
      </c>
    </row>
    <row r="122" spans="1:66" x14ac:dyDescent="0.25">
      <c r="A122" s="415">
        <v>540028</v>
      </c>
      <c r="B122" s="416" t="s">
        <v>656</v>
      </c>
      <c r="C122" s="416" t="s">
        <v>650</v>
      </c>
      <c r="D122" s="416" t="s">
        <v>107</v>
      </c>
      <c r="E122" s="417">
        <v>4</v>
      </c>
      <c r="F122" s="121">
        <v>21</v>
      </c>
      <c r="G122" s="155">
        <v>694940</v>
      </c>
      <c r="H122" s="142">
        <v>2</v>
      </c>
      <c r="I122" s="127">
        <v>22700</v>
      </c>
      <c r="J122" s="142">
        <v>0</v>
      </c>
      <c r="K122" s="384">
        <v>0</v>
      </c>
      <c r="L122" s="505">
        <v>23</v>
      </c>
      <c r="M122" s="320">
        <v>717640</v>
      </c>
      <c r="N122" s="320">
        <v>26592</v>
      </c>
      <c r="O122" s="315">
        <v>3.6999999999999998E-2</v>
      </c>
      <c r="P122" s="505">
        <v>23</v>
      </c>
      <c r="Q122" s="317">
        <v>16</v>
      </c>
      <c r="R122" s="142">
        <v>7</v>
      </c>
      <c r="S122" s="142">
        <v>0</v>
      </c>
      <c r="T122" s="122">
        <v>0</v>
      </c>
      <c r="U122" s="121" t="s">
        <v>112</v>
      </c>
      <c r="V122" s="142" t="s">
        <v>113</v>
      </c>
      <c r="W122" s="142" t="s">
        <v>226</v>
      </c>
      <c r="X122" s="142">
        <v>7</v>
      </c>
      <c r="Y122" s="135">
        <v>2954.7</v>
      </c>
      <c r="Z122" s="135">
        <v>2276</v>
      </c>
      <c r="AA122" s="129">
        <v>23</v>
      </c>
      <c r="AB122" s="317">
        <v>15</v>
      </c>
      <c r="AC122" s="142">
        <v>4</v>
      </c>
      <c r="AD122" s="142">
        <v>4</v>
      </c>
      <c r="AE122" s="142">
        <v>0</v>
      </c>
      <c r="AF122" s="393">
        <f t="shared" ref="AF122:AF127" si="3">AE122/AA122</f>
        <v>0</v>
      </c>
      <c r="AG122" s="138">
        <v>0.11600000000000001</v>
      </c>
      <c r="AH122" s="138">
        <v>8.1000000000000003E-2</v>
      </c>
      <c r="AI122" s="128">
        <v>0.13</v>
      </c>
      <c r="AJ122" s="128">
        <v>0.1</v>
      </c>
      <c r="AK122" s="143">
        <v>8</v>
      </c>
      <c r="AL122" s="10"/>
      <c r="AM122" s="121">
        <v>0</v>
      </c>
      <c r="AN122" s="141">
        <v>7</v>
      </c>
      <c r="AO122" s="10"/>
      <c r="AP122" s="121">
        <v>20</v>
      </c>
      <c r="AQ122" s="142">
        <v>3</v>
      </c>
      <c r="AR122" s="142">
        <v>0</v>
      </c>
      <c r="AS122" s="142">
        <v>0</v>
      </c>
      <c r="AT122" s="142" t="s">
        <v>143</v>
      </c>
      <c r="AU122" s="142" t="s">
        <v>367</v>
      </c>
      <c r="AV122" s="143">
        <v>3</v>
      </c>
      <c r="AW122" s="121">
        <v>3</v>
      </c>
      <c r="AX122" s="142">
        <v>0</v>
      </c>
      <c r="AY122" s="142">
        <v>0</v>
      </c>
      <c r="AZ122" s="317">
        <v>0</v>
      </c>
      <c r="BA122" s="143">
        <v>0</v>
      </c>
      <c r="BB122" s="10"/>
      <c r="BC122" s="385">
        <v>318</v>
      </c>
      <c r="BD122" s="124">
        <v>2.4</v>
      </c>
      <c r="BE122" s="385">
        <v>57.599999999999987</v>
      </c>
      <c r="BF122" s="389">
        <v>0.18099999999999999</v>
      </c>
      <c r="BG122" s="385">
        <v>0</v>
      </c>
      <c r="BH122" s="315">
        <v>0</v>
      </c>
      <c r="BI122" s="124">
        <v>0</v>
      </c>
      <c r="BJ122" s="385">
        <v>0</v>
      </c>
      <c r="BK122" s="315">
        <v>0</v>
      </c>
      <c r="BL122" s="26">
        <v>0</v>
      </c>
      <c r="BM122" s="390">
        <v>0</v>
      </c>
      <c r="BN122" s="153">
        <v>0.95199999999999996</v>
      </c>
    </row>
    <row r="123" spans="1:66" x14ac:dyDescent="0.25">
      <c r="A123" s="121">
        <v>540029</v>
      </c>
      <c r="B123" s="20" t="s">
        <v>634</v>
      </c>
      <c r="C123" s="20" t="s">
        <v>650</v>
      </c>
      <c r="D123" s="20" t="s">
        <v>247</v>
      </c>
      <c r="E123" s="143">
        <v>4</v>
      </c>
      <c r="F123" s="121">
        <v>13</v>
      </c>
      <c r="G123" s="155">
        <v>1082950</v>
      </c>
      <c r="H123" s="142">
        <v>1</v>
      </c>
      <c r="I123" s="127">
        <v>1000000</v>
      </c>
      <c r="J123" s="142">
        <v>1</v>
      </c>
      <c r="K123" s="384">
        <v>2214940</v>
      </c>
      <c r="L123" s="505">
        <v>15</v>
      </c>
      <c r="M123" s="320">
        <v>4297890</v>
      </c>
      <c r="N123" s="320">
        <v>36525</v>
      </c>
      <c r="O123" s="315">
        <v>8.0000000000000002E-3</v>
      </c>
      <c r="P123" s="505">
        <v>15</v>
      </c>
      <c r="Q123" s="317">
        <v>13</v>
      </c>
      <c r="R123" s="142">
        <v>2</v>
      </c>
      <c r="S123" s="142">
        <v>0</v>
      </c>
      <c r="T123" s="122">
        <v>0</v>
      </c>
      <c r="U123" s="121" t="s">
        <v>125</v>
      </c>
      <c r="V123" s="142" t="s">
        <v>125</v>
      </c>
      <c r="W123" s="142" t="s">
        <v>269</v>
      </c>
      <c r="X123" s="142">
        <v>2</v>
      </c>
      <c r="Y123" s="135">
        <v>12175.2</v>
      </c>
      <c r="Z123" s="135">
        <v>11564</v>
      </c>
      <c r="AA123" s="129">
        <v>15</v>
      </c>
      <c r="AB123" s="317">
        <v>12</v>
      </c>
      <c r="AC123" s="142">
        <v>1</v>
      </c>
      <c r="AD123" s="142">
        <v>2</v>
      </c>
      <c r="AE123" s="142">
        <v>0</v>
      </c>
      <c r="AF123" s="393">
        <f t="shared" si="3"/>
        <v>0</v>
      </c>
      <c r="AG123" s="138">
        <v>0.13</v>
      </c>
      <c r="AH123" s="138">
        <v>0.17699999999999999</v>
      </c>
      <c r="AI123" s="128">
        <v>0.13</v>
      </c>
      <c r="AJ123" s="128">
        <v>0.18</v>
      </c>
      <c r="AK123" s="143">
        <v>3</v>
      </c>
      <c r="AL123" s="10"/>
      <c r="AM123" s="121">
        <v>2</v>
      </c>
      <c r="AN123" s="141">
        <v>26</v>
      </c>
      <c r="AO123" s="10"/>
      <c r="AP123" s="121">
        <v>13</v>
      </c>
      <c r="AQ123" s="142">
        <v>2</v>
      </c>
      <c r="AR123" s="142">
        <v>0</v>
      </c>
      <c r="AS123" s="142">
        <v>0</v>
      </c>
      <c r="AT123" s="142" t="s">
        <v>657</v>
      </c>
      <c r="AU123" s="142" t="s">
        <v>657</v>
      </c>
      <c r="AV123" s="143">
        <v>2</v>
      </c>
      <c r="AW123" s="121">
        <v>1</v>
      </c>
      <c r="AX123" s="142">
        <v>1</v>
      </c>
      <c r="AY123" s="142">
        <v>0</v>
      </c>
      <c r="AZ123" s="317">
        <v>0</v>
      </c>
      <c r="BA123" s="143">
        <v>0</v>
      </c>
      <c r="BB123" s="10"/>
      <c r="BC123" s="385">
        <v>1273</v>
      </c>
      <c r="BD123" s="124">
        <v>2</v>
      </c>
      <c r="BE123" s="385">
        <v>28</v>
      </c>
      <c r="BF123" s="389">
        <v>2.1999999999999999E-2</v>
      </c>
      <c r="BG123" s="385">
        <v>2</v>
      </c>
      <c r="BH123" s="315">
        <v>7.0999999999999994E-2</v>
      </c>
      <c r="BI123" s="124">
        <v>1</v>
      </c>
      <c r="BJ123" s="385">
        <v>1</v>
      </c>
      <c r="BK123" s="315">
        <v>3.5999999999999997E-2</v>
      </c>
      <c r="BL123" s="26">
        <v>1</v>
      </c>
      <c r="BM123" s="390">
        <v>1</v>
      </c>
      <c r="BN123" s="153">
        <v>0.76900000000000002</v>
      </c>
    </row>
    <row r="124" spans="1:66" x14ac:dyDescent="0.25">
      <c r="A124" s="415">
        <v>540280</v>
      </c>
      <c r="B124" s="416" t="s">
        <v>658</v>
      </c>
      <c r="C124" s="416" t="s">
        <v>650</v>
      </c>
      <c r="D124" s="416" t="s">
        <v>107</v>
      </c>
      <c r="E124" s="417">
        <v>4</v>
      </c>
      <c r="F124" s="121">
        <v>32</v>
      </c>
      <c r="G124" s="155">
        <v>786970</v>
      </c>
      <c r="H124" s="142">
        <v>4</v>
      </c>
      <c r="I124" s="127">
        <v>101200</v>
      </c>
      <c r="J124" s="142">
        <v>2</v>
      </c>
      <c r="K124" s="384">
        <v>321580</v>
      </c>
      <c r="L124" s="505">
        <v>38</v>
      </c>
      <c r="M124" s="320">
        <v>1209750</v>
      </c>
      <c r="N124" s="320">
        <v>91867</v>
      </c>
      <c r="O124" s="315">
        <v>7.5999999999999998E-2</v>
      </c>
      <c r="P124" s="505">
        <v>38</v>
      </c>
      <c r="Q124" s="317">
        <v>21</v>
      </c>
      <c r="R124" s="142">
        <v>17</v>
      </c>
      <c r="S124" s="142">
        <v>0</v>
      </c>
      <c r="T124" s="122">
        <v>0</v>
      </c>
      <c r="U124" s="121" t="s">
        <v>132</v>
      </c>
      <c r="V124" s="142" t="s">
        <v>132</v>
      </c>
      <c r="W124" s="133" t="s">
        <v>659</v>
      </c>
      <c r="X124" s="142">
        <v>17</v>
      </c>
      <c r="Y124" s="135">
        <v>4593.3999999999996</v>
      </c>
      <c r="Z124" s="135">
        <v>2485.3000000000002</v>
      </c>
      <c r="AA124" s="129">
        <v>38</v>
      </c>
      <c r="AB124" s="317">
        <v>19</v>
      </c>
      <c r="AC124" s="142">
        <v>7</v>
      </c>
      <c r="AD124" s="142">
        <v>12</v>
      </c>
      <c r="AE124" s="142">
        <v>0</v>
      </c>
      <c r="AF124" s="393">
        <f t="shared" si="3"/>
        <v>0</v>
      </c>
      <c r="AG124" s="138">
        <v>0.14699999999999999</v>
      </c>
      <c r="AH124" s="138">
        <v>0.13100000000000001</v>
      </c>
      <c r="AI124" s="128">
        <v>0.15</v>
      </c>
      <c r="AJ124" s="128">
        <v>0.14000000000000001</v>
      </c>
      <c r="AK124" s="143">
        <v>19</v>
      </c>
      <c r="AL124" s="10"/>
      <c r="AM124" s="121">
        <v>2</v>
      </c>
      <c r="AN124" s="141">
        <v>54</v>
      </c>
      <c r="AO124" s="10"/>
      <c r="AP124" s="121">
        <v>30</v>
      </c>
      <c r="AQ124" s="142">
        <v>8</v>
      </c>
      <c r="AR124" s="142">
        <v>0</v>
      </c>
      <c r="AS124" s="142">
        <v>0</v>
      </c>
      <c r="AT124" s="142" t="s">
        <v>261</v>
      </c>
      <c r="AU124" s="142" t="s">
        <v>298</v>
      </c>
      <c r="AV124" s="143">
        <v>8</v>
      </c>
      <c r="AW124" s="121">
        <v>8</v>
      </c>
      <c r="AX124" s="142">
        <v>0</v>
      </c>
      <c r="AY124" s="142">
        <v>0</v>
      </c>
      <c r="AZ124" s="317">
        <v>0</v>
      </c>
      <c r="BA124" s="143">
        <v>0</v>
      </c>
      <c r="BB124" s="10"/>
      <c r="BC124" s="385">
        <v>1101</v>
      </c>
      <c r="BD124" s="124">
        <v>2.1</v>
      </c>
      <c r="BE124" s="385">
        <v>67.2</v>
      </c>
      <c r="BF124" s="389">
        <v>6.0999999999999999E-2</v>
      </c>
      <c r="BG124" s="385">
        <v>0</v>
      </c>
      <c r="BH124" s="315">
        <v>0</v>
      </c>
      <c r="BI124" s="124">
        <v>0</v>
      </c>
      <c r="BJ124" s="385">
        <v>0</v>
      </c>
      <c r="BK124" s="315">
        <v>0</v>
      </c>
      <c r="BL124" s="26">
        <v>0</v>
      </c>
      <c r="BM124" s="390">
        <v>0</v>
      </c>
      <c r="BN124" s="153">
        <v>0.875</v>
      </c>
    </row>
    <row r="125" spans="1:66" x14ac:dyDescent="0.25">
      <c r="A125" s="415">
        <v>540031</v>
      </c>
      <c r="B125" s="416" t="s">
        <v>660</v>
      </c>
      <c r="C125" s="416" t="s">
        <v>650</v>
      </c>
      <c r="D125" s="416" t="s">
        <v>107</v>
      </c>
      <c r="E125" s="417">
        <v>4</v>
      </c>
      <c r="F125" s="121">
        <v>50</v>
      </c>
      <c r="G125" s="155">
        <v>2262200</v>
      </c>
      <c r="H125" s="142">
        <v>5</v>
      </c>
      <c r="I125" s="127">
        <v>110500</v>
      </c>
      <c r="J125" s="142">
        <v>0</v>
      </c>
      <c r="K125" s="384">
        <v>0</v>
      </c>
      <c r="L125" s="505">
        <v>55</v>
      </c>
      <c r="M125" s="320">
        <v>2372700</v>
      </c>
      <c r="N125" s="320">
        <v>21549</v>
      </c>
      <c r="O125" s="315">
        <v>8.9999999999999993E-3</v>
      </c>
      <c r="P125" s="505">
        <v>55</v>
      </c>
      <c r="Q125" s="317">
        <v>51</v>
      </c>
      <c r="R125" s="142">
        <v>4</v>
      </c>
      <c r="S125" s="142">
        <v>0</v>
      </c>
      <c r="T125" s="122">
        <v>0</v>
      </c>
      <c r="U125" s="121" t="s">
        <v>132</v>
      </c>
      <c r="V125" s="142" t="s">
        <v>132</v>
      </c>
      <c r="W125" s="142" t="s">
        <v>191</v>
      </c>
      <c r="X125" s="142">
        <v>4</v>
      </c>
      <c r="Y125" s="135">
        <v>3078.5</v>
      </c>
      <c r="Z125" s="135">
        <v>1706.2</v>
      </c>
      <c r="AA125" s="129">
        <v>55</v>
      </c>
      <c r="AB125" s="317">
        <v>50</v>
      </c>
      <c r="AC125" s="142">
        <v>2</v>
      </c>
      <c r="AD125" s="142">
        <v>3</v>
      </c>
      <c r="AE125" s="142">
        <v>0</v>
      </c>
      <c r="AF125" s="393">
        <f t="shared" si="3"/>
        <v>0</v>
      </c>
      <c r="AG125" s="138">
        <v>0.10299999999999999</v>
      </c>
      <c r="AH125" s="138">
        <v>9.4E-2</v>
      </c>
      <c r="AI125" s="128">
        <v>0.14000000000000001</v>
      </c>
      <c r="AJ125" s="128">
        <v>0.1</v>
      </c>
      <c r="AK125" s="143">
        <v>5</v>
      </c>
      <c r="AL125" s="10"/>
      <c r="AM125" s="121">
        <v>0</v>
      </c>
      <c r="AN125" s="141">
        <v>6</v>
      </c>
      <c r="AO125" s="10"/>
      <c r="AP125" s="121">
        <v>54</v>
      </c>
      <c r="AQ125" s="142">
        <v>1</v>
      </c>
      <c r="AR125" s="142">
        <v>0</v>
      </c>
      <c r="AS125" s="142">
        <v>0</v>
      </c>
      <c r="AT125" s="142" t="s">
        <v>367</v>
      </c>
      <c r="AU125" s="142" t="s">
        <v>367</v>
      </c>
      <c r="AV125" s="143">
        <v>1</v>
      </c>
      <c r="AW125" s="121">
        <v>1</v>
      </c>
      <c r="AX125" s="142">
        <v>0</v>
      </c>
      <c r="AY125" s="142">
        <v>0</v>
      </c>
      <c r="AZ125" s="317">
        <v>0</v>
      </c>
      <c r="BA125" s="143">
        <v>0</v>
      </c>
      <c r="BB125" s="10"/>
      <c r="BC125" s="385">
        <v>8565</v>
      </c>
      <c r="BD125" s="124">
        <v>2.4</v>
      </c>
      <c r="BE125" s="385">
        <v>127.2</v>
      </c>
      <c r="BF125" s="389">
        <v>1.4999999999999999E-2</v>
      </c>
      <c r="BG125" s="385">
        <v>0</v>
      </c>
      <c r="BH125" s="315">
        <v>0</v>
      </c>
      <c r="BI125" s="124">
        <v>0</v>
      </c>
      <c r="BJ125" s="385">
        <v>0</v>
      </c>
      <c r="BK125" s="315">
        <v>0</v>
      </c>
      <c r="BL125" s="26">
        <v>0</v>
      </c>
      <c r="BM125" s="390">
        <v>0</v>
      </c>
      <c r="BN125" s="153">
        <v>0.78</v>
      </c>
    </row>
    <row r="126" spans="1:66" x14ac:dyDescent="0.25">
      <c r="A126" s="415">
        <v>540032</v>
      </c>
      <c r="B126" s="416" t="s">
        <v>661</v>
      </c>
      <c r="C126" s="416" t="s">
        <v>650</v>
      </c>
      <c r="D126" s="416" t="s">
        <v>107</v>
      </c>
      <c r="E126" s="417">
        <v>4</v>
      </c>
      <c r="F126" s="121">
        <v>32</v>
      </c>
      <c r="G126" s="155">
        <v>924510</v>
      </c>
      <c r="H126" s="142">
        <v>3</v>
      </c>
      <c r="I126" s="127">
        <v>97800</v>
      </c>
      <c r="J126" s="142">
        <v>4</v>
      </c>
      <c r="K126" s="384">
        <v>339590</v>
      </c>
      <c r="L126" s="505">
        <v>39</v>
      </c>
      <c r="M126" s="320">
        <v>1361900</v>
      </c>
      <c r="N126" s="320">
        <v>141647</v>
      </c>
      <c r="O126" s="145">
        <v>0.104</v>
      </c>
      <c r="P126" s="505">
        <v>39</v>
      </c>
      <c r="Q126" s="317">
        <v>12</v>
      </c>
      <c r="R126" s="142">
        <v>27</v>
      </c>
      <c r="S126" s="142">
        <v>0</v>
      </c>
      <c r="T126" s="122">
        <v>0</v>
      </c>
      <c r="U126" s="121" t="s">
        <v>132</v>
      </c>
      <c r="V126" s="142" t="s">
        <v>112</v>
      </c>
      <c r="W126" s="142" t="s">
        <v>662</v>
      </c>
      <c r="X126" s="142">
        <v>27</v>
      </c>
      <c r="Y126" s="135">
        <v>4569.3</v>
      </c>
      <c r="Z126" s="135">
        <v>3647.3</v>
      </c>
      <c r="AA126" s="129">
        <v>39</v>
      </c>
      <c r="AB126" s="317">
        <v>8</v>
      </c>
      <c r="AC126" s="142">
        <v>9</v>
      </c>
      <c r="AD126" s="142">
        <v>22</v>
      </c>
      <c r="AE126" s="142">
        <v>0</v>
      </c>
      <c r="AF126" s="393">
        <f t="shared" si="3"/>
        <v>0</v>
      </c>
      <c r="AG126" s="138">
        <v>0.17399999999999999</v>
      </c>
      <c r="AH126" s="138">
        <v>0.156</v>
      </c>
      <c r="AI126" s="128">
        <v>0.17</v>
      </c>
      <c r="AJ126" s="128">
        <v>0.16</v>
      </c>
      <c r="AK126" s="143">
        <v>31</v>
      </c>
      <c r="AL126" s="10"/>
      <c r="AM126" s="121">
        <v>2</v>
      </c>
      <c r="AN126" s="141">
        <v>111</v>
      </c>
      <c r="AO126" s="10"/>
      <c r="AP126" s="121">
        <v>26</v>
      </c>
      <c r="AQ126" s="142">
        <v>13</v>
      </c>
      <c r="AR126" s="142">
        <v>0</v>
      </c>
      <c r="AS126" s="142">
        <v>0</v>
      </c>
      <c r="AT126" s="142" t="s">
        <v>261</v>
      </c>
      <c r="AU126" s="142" t="s">
        <v>367</v>
      </c>
      <c r="AV126" s="143">
        <v>13</v>
      </c>
      <c r="AW126" s="121">
        <v>8</v>
      </c>
      <c r="AX126" s="142">
        <v>2</v>
      </c>
      <c r="AY126" s="142">
        <v>3</v>
      </c>
      <c r="AZ126" s="317">
        <v>0</v>
      </c>
      <c r="BA126" s="143">
        <v>2</v>
      </c>
      <c r="BB126" s="10"/>
      <c r="BC126" s="385">
        <v>176</v>
      </c>
      <c r="BD126" s="124">
        <v>2.4</v>
      </c>
      <c r="BE126" s="385">
        <v>74.399999999999991</v>
      </c>
      <c r="BF126" s="144">
        <v>0.42299999999999999</v>
      </c>
      <c r="BG126" s="385">
        <v>0</v>
      </c>
      <c r="BH126" s="315">
        <v>0</v>
      </c>
      <c r="BI126" s="124">
        <v>0</v>
      </c>
      <c r="BJ126" s="385">
        <v>0</v>
      </c>
      <c r="BK126" s="315">
        <v>0</v>
      </c>
      <c r="BL126" s="26">
        <v>0</v>
      </c>
      <c r="BM126" s="390">
        <v>0</v>
      </c>
      <c r="BN126" s="153">
        <v>0.71899999999999997</v>
      </c>
    </row>
    <row r="127" spans="1:66" x14ac:dyDescent="0.25">
      <c r="A127" s="121">
        <v>540033</v>
      </c>
      <c r="B127" s="20" t="s">
        <v>637</v>
      </c>
      <c r="C127" s="20" t="s">
        <v>650</v>
      </c>
      <c r="D127" s="20" t="s">
        <v>247</v>
      </c>
      <c r="E127" s="143">
        <v>4</v>
      </c>
      <c r="F127" s="121">
        <v>63</v>
      </c>
      <c r="G127" s="155">
        <v>2064280</v>
      </c>
      <c r="H127" s="142">
        <v>8</v>
      </c>
      <c r="I127" s="127">
        <v>837000</v>
      </c>
      <c r="J127" s="142">
        <v>3</v>
      </c>
      <c r="K127" s="384">
        <v>796350</v>
      </c>
      <c r="L127" s="505">
        <v>74</v>
      </c>
      <c r="M127" s="320">
        <v>3697630</v>
      </c>
      <c r="N127" s="320">
        <v>269557</v>
      </c>
      <c r="O127" s="315">
        <v>7.2999999999999995E-2</v>
      </c>
      <c r="P127" s="505">
        <v>74</v>
      </c>
      <c r="Q127" s="317">
        <v>42</v>
      </c>
      <c r="R127" s="142">
        <v>32</v>
      </c>
      <c r="S127" s="142">
        <v>0</v>
      </c>
      <c r="T127" s="122">
        <v>0</v>
      </c>
      <c r="U127" s="121" t="s">
        <v>167</v>
      </c>
      <c r="V127" s="142" t="s">
        <v>131</v>
      </c>
      <c r="W127" s="142" t="s">
        <v>663</v>
      </c>
      <c r="X127" s="142">
        <v>32</v>
      </c>
      <c r="Y127" s="135">
        <v>6126.3</v>
      </c>
      <c r="Z127" s="135">
        <v>2192.4</v>
      </c>
      <c r="AA127" s="129">
        <v>74</v>
      </c>
      <c r="AB127" s="317">
        <v>33</v>
      </c>
      <c r="AC127" s="142">
        <v>14</v>
      </c>
      <c r="AD127" s="142">
        <v>24</v>
      </c>
      <c r="AE127" s="142">
        <v>3</v>
      </c>
      <c r="AF127" s="393">
        <f t="shared" si="3"/>
        <v>4.0540540540540543E-2</v>
      </c>
      <c r="AG127" s="138">
        <v>0.17599999999999999</v>
      </c>
      <c r="AH127" s="138">
        <v>0.122</v>
      </c>
      <c r="AI127" s="128">
        <v>0.19</v>
      </c>
      <c r="AJ127" s="128">
        <v>0.13</v>
      </c>
      <c r="AK127" s="143">
        <v>41</v>
      </c>
      <c r="AL127" s="10"/>
      <c r="AM127" s="121">
        <v>12</v>
      </c>
      <c r="AN127" s="141">
        <v>252</v>
      </c>
      <c r="AO127" s="10"/>
      <c r="AP127" s="121">
        <v>54</v>
      </c>
      <c r="AQ127" s="142">
        <v>20</v>
      </c>
      <c r="AR127" s="142">
        <v>0</v>
      </c>
      <c r="AS127" s="142">
        <v>0</v>
      </c>
      <c r="AT127" s="142" t="s">
        <v>268</v>
      </c>
      <c r="AU127" s="142" t="s">
        <v>115</v>
      </c>
      <c r="AV127" s="143">
        <v>20</v>
      </c>
      <c r="AW127" s="121">
        <v>12</v>
      </c>
      <c r="AX127" s="142">
        <v>4</v>
      </c>
      <c r="AY127" s="142">
        <v>2</v>
      </c>
      <c r="AZ127" s="317">
        <v>2</v>
      </c>
      <c r="BA127" s="143">
        <v>2</v>
      </c>
      <c r="BB127" s="10"/>
      <c r="BC127" s="385">
        <v>915</v>
      </c>
      <c r="BD127" s="124">
        <v>2.6</v>
      </c>
      <c r="BE127" s="385">
        <v>184.6</v>
      </c>
      <c r="BF127" s="389">
        <v>0.20200000000000001</v>
      </c>
      <c r="BG127" s="385">
        <v>56</v>
      </c>
      <c r="BH127" s="315">
        <v>0.30299999999999999</v>
      </c>
      <c r="BI127" s="124">
        <v>23</v>
      </c>
      <c r="BJ127" s="385">
        <v>12</v>
      </c>
      <c r="BK127" s="315">
        <v>6.5000000000000002E-2</v>
      </c>
      <c r="BL127" s="26">
        <v>2</v>
      </c>
      <c r="BM127" s="390">
        <v>2</v>
      </c>
      <c r="BN127" s="153">
        <v>0.68300000000000005</v>
      </c>
    </row>
    <row r="128" spans="1:66" x14ac:dyDescent="0.25">
      <c r="A128" s="201"/>
      <c r="B128" s="202"/>
      <c r="C128" s="202" t="s">
        <v>650</v>
      </c>
      <c r="D128" s="202" t="s">
        <v>45</v>
      </c>
      <c r="E128" s="252">
        <v>4</v>
      </c>
      <c r="F128" s="201">
        <v>1658</v>
      </c>
      <c r="G128" s="395">
        <v>59136202</v>
      </c>
      <c r="H128" s="396">
        <v>103</v>
      </c>
      <c r="I128" s="397">
        <v>10988486</v>
      </c>
      <c r="J128" s="396">
        <v>57</v>
      </c>
      <c r="K128" s="446">
        <v>22070621</v>
      </c>
      <c r="L128" s="506">
        <v>1818</v>
      </c>
      <c r="M128" s="400">
        <v>92195309</v>
      </c>
      <c r="N128" s="321">
        <v>5251315</v>
      </c>
      <c r="O128" s="322">
        <v>5.7000000000000002E-2</v>
      </c>
      <c r="P128" s="506">
        <v>1818</v>
      </c>
      <c r="Q128" s="324">
        <v>1201</v>
      </c>
      <c r="R128" s="227">
        <v>612</v>
      </c>
      <c r="S128" s="227">
        <v>5</v>
      </c>
      <c r="T128" s="507">
        <v>0</v>
      </c>
      <c r="U128" s="226" t="s">
        <v>167</v>
      </c>
      <c r="V128" s="227" t="s">
        <v>132</v>
      </c>
      <c r="W128" s="227" t="s">
        <v>664</v>
      </c>
      <c r="X128" s="227">
        <v>617</v>
      </c>
      <c r="Y128" s="218">
        <v>6499.2</v>
      </c>
      <c r="Z128" s="218">
        <v>3343</v>
      </c>
      <c r="AA128" s="213">
        <v>1819</v>
      </c>
      <c r="AB128" s="324">
        <v>1090</v>
      </c>
      <c r="AC128" s="227">
        <v>279</v>
      </c>
      <c r="AD128" s="227">
        <v>370</v>
      </c>
      <c r="AE128" s="229">
        <v>79</v>
      </c>
      <c r="AF128" s="508">
        <f>AE128/AA128</f>
        <v>4.3430456294667401E-2</v>
      </c>
      <c r="AG128" s="221">
        <v>0.188</v>
      </c>
      <c r="AH128" s="221">
        <v>0.11700000000000001</v>
      </c>
      <c r="AI128" s="509">
        <v>0.21</v>
      </c>
      <c r="AJ128" s="509">
        <v>0.14000000000000001</v>
      </c>
      <c r="AK128" s="228">
        <v>728</v>
      </c>
      <c r="AL128" s="10"/>
      <c r="AM128" s="246">
        <v>182</v>
      </c>
      <c r="AN128" s="225">
        <v>4654</v>
      </c>
      <c r="AO128" s="10"/>
      <c r="AP128" s="226">
        <v>1521</v>
      </c>
      <c r="AQ128" s="227">
        <v>234</v>
      </c>
      <c r="AR128" s="227">
        <v>45</v>
      </c>
      <c r="AS128" s="227">
        <v>18</v>
      </c>
      <c r="AT128" s="227" t="s">
        <v>404</v>
      </c>
      <c r="AU128" s="227" t="s">
        <v>367</v>
      </c>
      <c r="AV128" s="228">
        <v>297</v>
      </c>
      <c r="AW128" s="226">
        <v>212</v>
      </c>
      <c r="AX128" s="227">
        <v>37</v>
      </c>
      <c r="AY128" s="227">
        <v>30</v>
      </c>
      <c r="AZ128" s="404">
        <v>18</v>
      </c>
      <c r="BA128" s="230">
        <v>32</v>
      </c>
      <c r="BB128" s="10"/>
      <c r="BC128" s="510">
        <v>41751</v>
      </c>
      <c r="BD128" s="511">
        <v>2.5259999999999998</v>
      </c>
      <c r="BE128" s="408">
        <v>4126</v>
      </c>
      <c r="BF128" s="448">
        <v>9.9000000000000005E-2</v>
      </c>
      <c r="BG128" s="408">
        <v>70</v>
      </c>
      <c r="BH128" s="322">
        <v>1.7000000000000001E-2</v>
      </c>
      <c r="BI128" s="409">
        <v>29</v>
      </c>
      <c r="BJ128" s="408">
        <v>16</v>
      </c>
      <c r="BK128" s="322">
        <v>4.0000000000000001E-3</v>
      </c>
      <c r="BL128" s="412">
        <v>4</v>
      </c>
      <c r="BM128" s="413">
        <v>4</v>
      </c>
      <c r="BN128" s="414">
        <v>0.79300000000000004</v>
      </c>
    </row>
    <row r="129" spans="1:66" x14ac:dyDescent="0.25">
      <c r="A129" s="121">
        <v>540041</v>
      </c>
      <c r="B129" s="20" t="s">
        <v>245</v>
      </c>
      <c r="C129" s="20" t="s">
        <v>665</v>
      </c>
      <c r="D129" s="20" t="s">
        <v>247</v>
      </c>
      <c r="E129" s="143">
        <v>4</v>
      </c>
      <c r="F129" s="121">
        <v>121</v>
      </c>
      <c r="G129" s="155">
        <v>6484800</v>
      </c>
      <c r="H129" s="142">
        <v>17</v>
      </c>
      <c r="I129" s="127">
        <v>1027860</v>
      </c>
      <c r="J129" s="142">
        <v>5</v>
      </c>
      <c r="K129" s="384">
        <v>3930527</v>
      </c>
      <c r="L129" s="505">
        <v>143</v>
      </c>
      <c r="M129" s="320">
        <v>11443187</v>
      </c>
      <c r="N129" s="320">
        <v>1092458</v>
      </c>
      <c r="O129" s="315">
        <v>9.5000000000000001E-2</v>
      </c>
      <c r="P129" s="505">
        <v>143</v>
      </c>
      <c r="Q129" s="317">
        <v>56</v>
      </c>
      <c r="R129" s="142">
        <v>86</v>
      </c>
      <c r="S129" s="142">
        <v>0</v>
      </c>
      <c r="T129" s="122">
        <v>1</v>
      </c>
      <c r="U129" s="121" t="s">
        <v>288</v>
      </c>
      <c r="V129" s="142" t="s">
        <v>167</v>
      </c>
      <c r="W129" s="142" t="s">
        <v>666</v>
      </c>
      <c r="X129" s="142">
        <v>87</v>
      </c>
      <c r="Y129" s="135">
        <v>11034.9</v>
      </c>
      <c r="Z129" s="135">
        <v>7038.2</v>
      </c>
      <c r="AA129" s="129">
        <v>143</v>
      </c>
      <c r="AB129" s="317">
        <v>48</v>
      </c>
      <c r="AC129" s="142">
        <v>22</v>
      </c>
      <c r="AD129" s="142">
        <v>72</v>
      </c>
      <c r="AE129" s="142">
        <v>1</v>
      </c>
      <c r="AF129" s="393">
        <f t="shared" ref="AF129:AF149" si="4">AE129/P129</f>
        <v>6.993006993006993E-3</v>
      </c>
      <c r="AG129" s="138">
        <v>0.16500000000000001</v>
      </c>
      <c r="AH129" s="138">
        <v>0.152</v>
      </c>
      <c r="AI129" s="128">
        <v>0.17</v>
      </c>
      <c r="AJ129" s="128">
        <v>0.16</v>
      </c>
      <c r="AK129" s="143">
        <v>95</v>
      </c>
      <c r="AL129" s="10"/>
      <c r="AM129" s="121">
        <v>27</v>
      </c>
      <c r="AN129" s="141">
        <v>306</v>
      </c>
      <c r="AO129" s="10"/>
      <c r="AP129" s="121">
        <v>106</v>
      </c>
      <c r="AQ129" s="142">
        <v>34</v>
      </c>
      <c r="AR129" s="142">
        <v>3</v>
      </c>
      <c r="AS129" s="142">
        <v>0</v>
      </c>
      <c r="AT129" s="142" t="s">
        <v>667</v>
      </c>
      <c r="AU129" s="142" t="s">
        <v>292</v>
      </c>
      <c r="AV129" s="143">
        <v>37</v>
      </c>
      <c r="AW129" s="121">
        <v>34</v>
      </c>
      <c r="AX129" s="142">
        <v>3</v>
      </c>
      <c r="AY129" s="142">
        <v>0</v>
      </c>
      <c r="AZ129" s="317">
        <v>2</v>
      </c>
      <c r="BA129" s="143">
        <v>1</v>
      </c>
      <c r="BB129" s="10"/>
      <c r="BC129" s="385">
        <v>864</v>
      </c>
      <c r="BD129" s="124">
        <v>2.1</v>
      </c>
      <c r="BE129" s="385">
        <v>270.89999999999998</v>
      </c>
      <c r="BF129" s="144">
        <v>0.314</v>
      </c>
      <c r="BG129" s="385">
        <v>198</v>
      </c>
      <c r="BH129" s="145">
        <v>0.73099999999999998</v>
      </c>
      <c r="BI129" s="124">
        <v>94</v>
      </c>
      <c r="BJ129" s="385">
        <v>32</v>
      </c>
      <c r="BK129" s="315">
        <v>0.11799999999999999</v>
      </c>
      <c r="BL129" s="26">
        <v>6</v>
      </c>
      <c r="BM129" s="390">
        <v>4</v>
      </c>
      <c r="BN129" s="153">
        <v>0.54500000000000004</v>
      </c>
    </row>
    <row r="130" spans="1:66" x14ac:dyDescent="0.25">
      <c r="A130" s="415">
        <v>540243</v>
      </c>
      <c r="B130" s="416" t="s">
        <v>668</v>
      </c>
      <c r="C130" s="416" t="s">
        <v>665</v>
      </c>
      <c r="D130" s="416" t="s">
        <v>107</v>
      </c>
      <c r="E130" s="417">
        <v>4</v>
      </c>
      <c r="F130" s="121">
        <v>3</v>
      </c>
      <c r="G130" s="155">
        <v>156610</v>
      </c>
      <c r="H130" s="142">
        <v>0</v>
      </c>
      <c r="I130" s="127">
        <v>0</v>
      </c>
      <c r="J130" s="142">
        <v>0</v>
      </c>
      <c r="K130" s="384">
        <v>0</v>
      </c>
      <c r="L130" s="505">
        <v>3</v>
      </c>
      <c r="M130" s="320">
        <v>156610</v>
      </c>
      <c r="N130" s="320">
        <v>93071</v>
      </c>
      <c r="O130" s="145">
        <v>0.59399999999999997</v>
      </c>
      <c r="P130" s="505">
        <v>3</v>
      </c>
      <c r="Q130" s="317">
        <v>0</v>
      </c>
      <c r="R130" s="142">
        <v>2</v>
      </c>
      <c r="S130" s="142">
        <v>1</v>
      </c>
      <c r="T130" s="122">
        <v>0</v>
      </c>
      <c r="U130" s="121" t="s">
        <v>669</v>
      </c>
      <c r="V130" s="142" t="s">
        <v>425</v>
      </c>
      <c r="W130" s="133" t="s">
        <v>670</v>
      </c>
      <c r="X130" s="142">
        <v>3</v>
      </c>
      <c r="Y130" s="134">
        <v>31023.8</v>
      </c>
      <c r="Z130" s="134">
        <v>23838</v>
      </c>
      <c r="AA130" s="129">
        <v>3</v>
      </c>
      <c r="AB130" s="317">
        <v>0</v>
      </c>
      <c r="AC130" s="142">
        <v>0</v>
      </c>
      <c r="AD130" s="142">
        <v>0</v>
      </c>
      <c r="AE130" s="142">
        <v>3</v>
      </c>
      <c r="AF130" s="156">
        <f t="shared" si="4"/>
        <v>1</v>
      </c>
      <c r="AG130" s="156">
        <v>0.63500000000000001</v>
      </c>
      <c r="AH130" s="156">
        <v>0.57599999999999996</v>
      </c>
      <c r="AI130" s="149">
        <v>0.64</v>
      </c>
      <c r="AJ130" s="149">
        <v>0.57999999999999996</v>
      </c>
      <c r="AK130" s="143">
        <v>3</v>
      </c>
      <c r="AL130" s="10"/>
      <c r="AM130" s="121">
        <v>3</v>
      </c>
      <c r="AN130" s="141">
        <v>64</v>
      </c>
      <c r="AO130" s="10"/>
      <c r="AP130" s="121">
        <v>0</v>
      </c>
      <c r="AQ130" s="142">
        <v>1</v>
      </c>
      <c r="AR130" s="142">
        <v>2</v>
      </c>
      <c r="AS130" s="142">
        <v>0</v>
      </c>
      <c r="AT130" s="142" t="s">
        <v>671</v>
      </c>
      <c r="AU130" s="142" t="s">
        <v>537</v>
      </c>
      <c r="AV130" s="143">
        <v>3</v>
      </c>
      <c r="AW130" s="121">
        <v>0</v>
      </c>
      <c r="AX130" s="142">
        <v>3</v>
      </c>
      <c r="AY130" s="142">
        <v>0</v>
      </c>
      <c r="AZ130" s="317">
        <v>3</v>
      </c>
      <c r="BA130" s="143">
        <v>0</v>
      </c>
      <c r="BB130" s="10"/>
      <c r="BC130" s="385">
        <v>173</v>
      </c>
      <c r="BD130" s="124">
        <v>2.5</v>
      </c>
      <c r="BE130" s="385">
        <v>7.5</v>
      </c>
      <c r="BF130" s="389">
        <v>4.2999999999999997E-2</v>
      </c>
      <c r="BG130" s="385">
        <v>8</v>
      </c>
      <c r="BH130" s="145">
        <v>1</v>
      </c>
      <c r="BI130" s="124">
        <v>3</v>
      </c>
      <c r="BJ130" s="385">
        <v>2</v>
      </c>
      <c r="BK130" s="145">
        <v>0.26700000000000002</v>
      </c>
      <c r="BL130" s="26">
        <v>1</v>
      </c>
      <c r="BM130" s="390">
        <v>1</v>
      </c>
      <c r="BN130" s="153">
        <v>0.66700000000000004</v>
      </c>
    </row>
    <row r="131" spans="1:66" x14ac:dyDescent="0.25">
      <c r="A131" s="163">
        <v>540040</v>
      </c>
      <c r="B131" s="164" t="s">
        <v>672</v>
      </c>
      <c r="C131" s="164" t="s">
        <v>665</v>
      </c>
      <c r="D131" s="164" t="s">
        <v>170</v>
      </c>
      <c r="E131" s="189">
        <v>4</v>
      </c>
      <c r="F131" s="163">
        <v>1101</v>
      </c>
      <c r="G131" s="431">
        <v>103297019</v>
      </c>
      <c r="H131" s="188">
        <v>68</v>
      </c>
      <c r="I131" s="432">
        <v>6511057</v>
      </c>
      <c r="J131" s="188">
        <v>13</v>
      </c>
      <c r="K131" s="433">
        <v>23064936</v>
      </c>
      <c r="L131" s="502">
        <v>1182</v>
      </c>
      <c r="M131" s="435">
        <v>132873012</v>
      </c>
      <c r="N131" s="308">
        <v>7201651</v>
      </c>
      <c r="O131" s="309">
        <v>6.3E-2</v>
      </c>
      <c r="P131" s="502">
        <v>1182</v>
      </c>
      <c r="Q131" s="311">
        <v>664</v>
      </c>
      <c r="R131" s="186">
        <v>486</v>
      </c>
      <c r="S131" s="186">
        <v>21</v>
      </c>
      <c r="T131" s="503">
        <v>4</v>
      </c>
      <c r="U131" s="166" t="s">
        <v>150</v>
      </c>
      <c r="V131" s="186" t="s">
        <v>167</v>
      </c>
      <c r="W131" s="186" t="s">
        <v>673</v>
      </c>
      <c r="X131" s="186">
        <v>511</v>
      </c>
      <c r="Y131" s="178">
        <v>11323.4</v>
      </c>
      <c r="Z131" s="178">
        <v>5989.8</v>
      </c>
      <c r="AA131" s="174">
        <v>1182</v>
      </c>
      <c r="AB131" s="311">
        <v>566</v>
      </c>
      <c r="AC131" s="186">
        <v>203</v>
      </c>
      <c r="AD131" s="186">
        <v>302</v>
      </c>
      <c r="AE131" s="255">
        <v>104</v>
      </c>
      <c r="AF131" s="439">
        <f t="shared" si="4"/>
        <v>8.7986463620981392E-2</v>
      </c>
      <c r="AG131" s="182">
        <v>0.245</v>
      </c>
      <c r="AH131" s="182">
        <v>0.17699999999999999</v>
      </c>
      <c r="AI131" s="504">
        <v>0.26</v>
      </c>
      <c r="AJ131" s="504">
        <v>0.19</v>
      </c>
      <c r="AK131" s="187">
        <v>609</v>
      </c>
      <c r="AL131" s="10"/>
      <c r="AM131" s="163">
        <v>239</v>
      </c>
      <c r="AN131" s="185">
        <v>3975</v>
      </c>
      <c r="AO131" s="10"/>
      <c r="AP131" s="166">
        <v>831</v>
      </c>
      <c r="AQ131" s="186">
        <v>241</v>
      </c>
      <c r="AR131" s="186">
        <v>100</v>
      </c>
      <c r="AS131" s="186">
        <v>3</v>
      </c>
      <c r="AT131" s="186" t="s">
        <v>518</v>
      </c>
      <c r="AU131" s="186" t="s">
        <v>669</v>
      </c>
      <c r="AV131" s="187">
        <v>344</v>
      </c>
      <c r="AW131" s="166">
        <v>215</v>
      </c>
      <c r="AX131" s="186">
        <v>110</v>
      </c>
      <c r="AY131" s="186">
        <v>7</v>
      </c>
      <c r="AZ131" s="512">
        <v>87</v>
      </c>
      <c r="BA131" s="189">
        <v>25</v>
      </c>
      <c r="BB131" s="10"/>
      <c r="BC131" s="434">
        <v>23726</v>
      </c>
      <c r="BD131" s="440">
        <v>2.4</v>
      </c>
      <c r="BE131" s="434">
        <v>2592</v>
      </c>
      <c r="BF131" s="441">
        <v>0.109</v>
      </c>
      <c r="BG131" s="434">
        <v>1546</v>
      </c>
      <c r="BH131" s="465">
        <v>0.59599999999999997</v>
      </c>
      <c r="BI131" s="440">
        <v>644</v>
      </c>
      <c r="BJ131" s="434">
        <v>310</v>
      </c>
      <c r="BK131" s="442">
        <v>0.12</v>
      </c>
      <c r="BL131" s="443">
        <v>50</v>
      </c>
      <c r="BM131" s="444">
        <v>33</v>
      </c>
      <c r="BN131" s="445">
        <v>0.72899999999999998</v>
      </c>
    </row>
    <row r="132" spans="1:66" x14ac:dyDescent="0.25">
      <c r="A132" s="415">
        <v>540228</v>
      </c>
      <c r="B132" s="416" t="s">
        <v>674</v>
      </c>
      <c r="C132" s="416" t="s">
        <v>665</v>
      </c>
      <c r="D132" s="416" t="s">
        <v>107</v>
      </c>
      <c r="E132" s="417">
        <v>4</v>
      </c>
      <c r="F132" s="121">
        <v>253</v>
      </c>
      <c r="G132" s="155">
        <v>8391825</v>
      </c>
      <c r="H132" s="142">
        <v>78</v>
      </c>
      <c r="I132" s="127">
        <v>5751499</v>
      </c>
      <c r="J132" s="142">
        <v>9</v>
      </c>
      <c r="K132" s="384">
        <v>1005749</v>
      </c>
      <c r="L132" s="505">
        <v>340</v>
      </c>
      <c r="M132" s="320">
        <v>15149073</v>
      </c>
      <c r="N132" s="320">
        <v>1111378</v>
      </c>
      <c r="O132" s="315">
        <v>7.2999999999999995E-2</v>
      </c>
      <c r="P132" s="505">
        <v>340</v>
      </c>
      <c r="Q132" s="317">
        <v>168</v>
      </c>
      <c r="R132" s="142">
        <v>174</v>
      </c>
      <c r="S132" s="142">
        <v>0</v>
      </c>
      <c r="T132" s="122">
        <v>0</v>
      </c>
      <c r="U132" s="121" t="s">
        <v>131</v>
      </c>
      <c r="V132" s="142" t="s">
        <v>112</v>
      </c>
      <c r="W132" s="142" t="s">
        <v>675</v>
      </c>
      <c r="X132" s="142">
        <v>174</v>
      </c>
      <c r="Y132" s="135">
        <v>4071</v>
      </c>
      <c r="Z132" s="135">
        <v>1778.4</v>
      </c>
      <c r="AA132" s="129">
        <v>340</v>
      </c>
      <c r="AB132" s="317">
        <v>98</v>
      </c>
      <c r="AC132" s="142">
        <v>114</v>
      </c>
      <c r="AD132" s="142">
        <v>127</v>
      </c>
      <c r="AE132" s="142">
        <v>3</v>
      </c>
      <c r="AF132" s="393">
        <f t="shared" si="4"/>
        <v>8.8235294117647058E-3</v>
      </c>
      <c r="AG132" s="138">
        <v>0.129</v>
      </c>
      <c r="AH132" s="138">
        <v>8.7999999999999995E-2</v>
      </c>
      <c r="AI132" s="128">
        <v>0.14000000000000001</v>
      </c>
      <c r="AJ132" s="128">
        <v>0.11</v>
      </c>
      <c r="AK132" s="143">
        <v>244</v>
      </c>
      <c r="AL132" s="10"/>
      <c r="AM132" s="121">
        <v>34</v>
      </c>
      <c r="AN132" s="141">
        <v>871</v>
      </c>
      <c r="AO132" s="10"/>
      <c r="AP132" s="121">
        <v>225</v>
      </c>
      <c r="AQ132" s="142">
        <v>116</v>
      </c>
      <c r="AR132" s="142">
        <v>1</v>
      </c>
      <c r="AS132" s="142">
        <v>0</v>
      </c>
      <c r="AT132" s="142" t="s">
        <v>160</v>
      </c>
      <c r="AU132" s="142" t="s">
        <v>176</v>
      </c>
      <c r="AV132" s="143">
        <v>117</v>
      </c>
      <c r="AW132" s="121">
        <v>90</v>
      </c>
      <c r="AX132" s="142">
        <v>1</v>
      </c>
      <c r="AY132" s="142">
        <v>3</v>
      </c>
      <c r="AZ132" s="317">
        <v>1</v>
      </c>
      <c r="BA132" s="143">
        <v>4</v>
      </c>
      <c r="BB132" s="10"/>
      <c r="BC132" s="385">
        <v>1339</v>
      </c>
      <c r="BD132" s="124">
        <v>2.1</v>
      </c>
      <c r="BE132" s="385">
        <v>581.70000000000005</v>
      </c>
      <c r="BF132" s="144">
        <v>0.434</v>
      </c>
      <c r="BG132" s="385">
        <v>492</v>
      </c>
      <c r="BH132" s="145">
        <v>0.84599999999999997</v>
      </c>
      <c r="BI132" s="124">
        <v>234</v>
      </c>
      <c r="BJ132" s="385">
        <v>123</v>
      </c>
      <c r="BK132" s="145">
        <v>0.21099999999999999</v>
      </c>
      <c r="BL132" s="26">
        <v>23</v>
      </c>
      <c r="BM132" s="390">
        <v>15</v>
      </c>
      <c r="BN132" s="153">
        <v>0.60899999999999999</v>
      </c>
    </row>
    <row r="133" spans="1:66" x14ac:dyDescent="0.25">
      <c r="A133" s="415">
        <v>540043</v>
      </c>
      <c r="B133" s="416" t="s">
        <v>676</v>
      </c>
      <c r="C133" s="416" t="s">
        <v>665</v>
      </c>
      <c r="D133" s="416" t="s">
        <v>107</v>
      </c>
      <c r="E133" s="417">
        <v>4</v>
      </c>
      <c r="F133" s="121">
        <v>34</v>
      </c>
      <c r="G133" s="155">
        <v>1354200</v>
      </c>
      <c r="H133" s="142">
        <v>32</v>
      </c>
      <c r="I133" s="127">
        <v>4436242</v>
      </c>
      <c r="J133" s="142">
        <v>1</v>
      </c>
      <c r="K133" s="384">
        <v>24000000</v>
      </c>
      <c r="L133" s="505">
        <v>67</v>
      </c>
      <c r="M133" s="320">
        <v>29790442</v>
      </c>
      <c r="N133" s="314">
        <v>5421825</v>
      </c>
      <c r="O133" s="145">
        <v>0.182</v>
      </c>
      <c r="P133" s="505">
        <v>67</v>
      </c>
      <c r="Q133" s="317">
        <v>40</v>
      </c>
      <c r="R133" s="142">
        <v>25</v>
      </c>
      <c r="S133" s="142">
        <v>0</v>
      </c>
      <c r="T133" s="122">
        <v>2</v>
      </c>
      <c r="U133" s="121" t="s">
        <v>654</v>
      </c>
      <c r="V133" s="142" t="s">
        <v>113</v>
      </c>
      <c r="W133" s="142" t="s">
        <v>677</v>
      </c>
      <c r="X133" s="142">
        <v>27</v>
      </c>
      <c r="Y133" s="134">
        <v>169432</v>
      </c>
      <c r="Z133" s="135">
        <v>2643.7</v>
      </c>
      <c r="AA133" s="129">
        <v>67</v>
      </c>
      <c r="AB133" s="317">
        <v>36</v>
      </c>
      <c r="AC133" s="142">
        <v>16</v>
      </c>
      <c r="AD133" s="142">
        <v>15</v>
      </c>
      <c r="AE133" s="142">
        <v>0</v>
      </c>
      <c r="AF133" s="393">
        <f t="shared" si="4"/>
        <v>0</v>
      </c>
      <c r="AG133" s="138">
        <v>0.10100000000000001</v>
      </c>
      <c r="AH133" s="138">
        <v>9.1999999999999998E-2</v>
      </c>
      <c r="AI133" s="128">
        <v>0.11</v>
      </c>
      <c r="AJ133" s="128">
        <v>0.1</v>
      </c>
      <c r="AK133" s="143">
        <v>31</v>
      </c>
      <c r="AL133" s="10"/>
      <c r="AM133" s="121">
        <v>5</v>
      </c>
      <c r="AN133" s="141">
        <v>254</v>
      </c>
      <c r="AO133" s="10"/>
      <c r="AP133" s="121">
        <v>53</v>
      </c>
      <c r="AQ133" s="142">
        <v>12</v>
      </c>
      <c r="AR133" s="142">
        <v>2</v>
      </c>
      <c r="AS133" s="142">
        <v>0</v>
      </c>
      <c r="AT133" s="142" t="s">
        <v>678</v>
      </c>
      <c r="AU133" s="142" t="s">
        <v>679</v>
      </c>
      <c r="AV133" s="143">
        <v>14</v>
      </c>
      <c r="AW133" s="121">
        <v>11</v>
      </c>
      <c r="AX133" s="142">
        <v>3</v>
      </c>
      <c r="AY133" s="142">
        <v>0</v>
      </c>
      <c r="AZ133" s="317">
        <v>2</v>
      </c>
      <c r="BA133" s="143">
        <v>3</v>
      </c>
      <c r="BB133" s="10"/>
      <c r="BC133" s="385">
        <v>1808</v>
      </c>
      <c r="BD133" s="124">
        <v>2.2999999999999998</v>
      </c>
      <c r="BE133" s="385">
        <v>98.899999999999991</v>
      </c>
      <c r="BF133" s="389">
        <v>5.5E-2</v>
      </c>
      <c r="BG133" s="385">
        <v>58</v>
      </c>
      <c r="BH133" s="145">
        <v>0.58599999999999997</v>
      </c>
      <c r="BI133" s="124">
        <v>25</v>
      </c>
      <c r="BJ133" s="385">
        <v>12</v>
      </c>
      <c r="BK133" s="315">
        <v>0.121</v>
      </c>
      <c r="BL133" s="26">
        <v>2</v>
      </c>
      <c r="BM133" s="390">
        <v>2</v>
      </c>
      <c r="BN133" s="391">
        <v>0.441</v>
      </c>
    </row>
    <row r="134" spans="1:66" x14ac:dyDescent="0.25">
      <c r="A134" s="415">
        <v>540044</v>
      </c>
      <c r="B134" s="416" t="s">
        <v>680</v>
      </c>
      <c r="C134" s="416" t="s">
        <v>665</v>
      </c>
      <c r="D134" s="416" t="s">
        <v>107</v>
      </c>
      <c r="E134" s="417">
        <v>4</v>
      </c>
      <c r="F134" s="121">
        <v>58</v>
      </c>
      <c r="G134" s="155">
        <v>2320960</v>
      </c>
      <c r="H134" s="142">
        <v>2</v>
      </c>
      <c r="I134" s="127">
        <v>290800</v>
      </c>
      <c r="J134" s="142">
        <v>2</v>
      </c>
      <c r="K134" s="384">
        <v>561034</v>
      </c>
      <c r="L134" s="505">
        <v>62</v>
      </c>
      <c r="M134" s="320">
        <v>3172794</v>
      </c>
      <c r="N134" s="320">
        <v>121338</v>
      </c>
      <c r="O134" s="315">
        <v>3.7999999999999999E-2</v>
      </c>
      <c r="P134" s="505">
        <v>62</v>
      </c>
      <c r="Q134" s="317">
        <v>43</v>
      </c>
      <c r="R134" s="142">
        <v>19</v>
      </c>
      <c r="S134" s="142">
        <v>0</v>
      </c>
      <c r="T134" s="122">
        <v>0</v>
      </c>
      <c r="U134" s="121" t="s">
        <v>131</v>
      </c>
      <c r="V134" s="142" t="s">
        <v>132</v>
      </c>
      <c r="W134" s="142" t="s">
        <v>681</v>
      </c>
      <c r="X134" s="142">
        <v>19</v>
      </c>
      <c r="Y134" s="135">
        <v>4333.5</v>
      </c>
      <c r="Z134" s="135">
        <v>2566.5</v>
      </c>
      <c r="AA134" s="129">
        <v>62</v>
      </c>
      <c r="AB134" s="317">
        <v>38</v>
      </c>
      <c r="AC134" s="142">
        <v>9</v>
      </c>
      <c r="AD134" s="142">
        <v>13</v>
      </c>
      <c r="AE134" s="142">
        <v>2</v>
      </c>
      <c r="AF134" s="393">
        <f t="shared" si="4"/>
        <v>3.2258064516129031E-2</v>
      </c>
      <c r="AG134" s="138">
        <v>0.13600000000000001</v>
      </c>
      <c r="AH134" s="138">
        <v>0.1</v>
      </c>
      <c r="AI134" s="128">
        <v>0.16</v>
      </c>
      <c r="AJ134" s="128">
        <v>0.13</v>
      </c>
      <c r="AK134" s="143">
        <v>24</v>
      </c>
      <c r="AL134" s="10"/>
      <c r="AM134" s="121">
        <v>3</v>
      </c>
      <c r="AN134" s="141">
        <v>83</v>
      </c>
      <c r="AO134" s="10"/>
      <c r="AP134" s="121">
        <v>52</v>
      </c>
      <c r="AQ134" s="142">
        <v>8</v>
      </c>
      <c r="AR134" s="142">
        <v>2</v>
      </c>
      <c r="AS134" s="142">
        <v>0</v>
      </c>
      <c r="AT134" s="142" t="s">
        <v>298</v>
      </c>
      <c r="AU134" s="142" t="s">
        <v>298</v>
      </c>
      <c r="AV134" s="143">
        <v>10</v>
      </c>
      <c r="AW134" s="121">
        <v>7</v>
      </c>
      <c r="AX134" s="142">
        <v>2</v>
      </c>
      <c r="AY134" s="142">
        <v>0</v>
      </c>
      <c r="AZ134" s="317">
        <v>2</v>
      </c>
      <c r="BA134" s="143">
        <v>0</v>
      </c>
      <c r="BB134" s="10"/>
      <c r="BC134" s="385">
        <v>866</v>
      </c>
      <c r="BD134" s="124">
        <v>2.4</v>
      </c>
      <c r="BE134" s="385">
        <v>151.19999999999999</v>
      </c>
      <c r="BF134" s="389">
        <v>0.17499999999999999</v>
      </c>
      <c r="BG134" s="385">
        <v>87</v>
      </c>
      <c r="BH134" s="145">
        <v>0.57499999999999996</v>
      </c>
      <c r="BI134" s="124">
        <v>36</v>
      </c>
      <c r="BJ134" s="385">
        <v>20</v>
      </c>
      <c r="BK134" s="315">
        <v>0.13200000000000001</v>
      </c>
      <c r="BL134" s="26">
        <v>4</v>
      </c>
      <c r="BM134" s="390">
        <v>3</v>
      </c>
      <c r="BN134" s="153">
        <v>0.621</v>
      </c>
    </row>
    <row r="135" spans="1:66" x14ac:dyDescent="0.25">
      <c r="A135" s="415">
        <v>540045</v>
      </c>
      <c r="B135" s="416" t="s">
        <v>682</v>
      </c>
      <c r="C135" s="416" t="s">
        <v>665</v>
      </c>
      <c r="D135" s="416" t="s">
        <v>107</v>
      </c>
      <c r="E135" s="417">
        <v>4</v>
      </c>
      <c r="F135" s="121">
        <v>375</v>
      </c>
      <c r="G135" s="155">
        <v>18910396</v>
      </c>
      <c r="H135" s="142">
        <v>42</v>
      </c>
      <c r="I135" s="127">
        <v>5143700</v>
      </c>
      <c r="J135" s="142">
        <v>11</v>
      </c>
      <c r="K135" s="384">
        <v>27940349</v>
      </c>
      <c r="L135" s="505">
        <v>428</v>
      </c>
      <c r="M135" s="320">
        <v>51994445</v>
      </c>
      <c r="N135" s="320">
        <v>1014608</v>
      </c>
      <c r="O135" s="315">
        <v>2.7E-2</v>
      </c>
      <c r="P135" s="505">
        <v>428</v>
      </c>
      <c r="Q135" s="317">
        <v>298</v>
      </c>
      <c r="R135" s="142">
        <v>134</v>
      </c>
      <c r="S135" s="142">
        <v>0</v>
      </c>
      <c r="T135" s="122">
        <v>0</v>
      </c>
      <c r="U135" s="121" t="s">
        <v>158</v>
      </c>
      <c r="V135" s="142" t="s">
        <v>132</v>
      </c>
      <c r="W135" s="133" t="s">
        <v>683</v>
      </c>
      <c r="X135" s="142">
        <v>134</v>
      </c>
      <c r="Y135" s="135">
        <v>4925.3</v>
      </c>
      <c r="Z135" s="135">
        <v>1956.2</v>
      </c>
      <c r="AA135" s="129">
        <v>428</v>
      </c>
      <c r="AB135" s="317">
        <v>257</v>
      </c>
      <c r="AC135" s="142">
        <v>90</v>
      </c>
      <c r="AD135" s="142">
        <v>85</v>
      </c>
      <c r="AE135" s="142">
        <v>0</v>
      </c>
      <c r="AF135" s="393">
        <f t="shared" si="4"/>
        <v>0</v>
      </c>
      <c r="AG135" s="138">
        <v>9.0999999999999998E-2</v>
      </c>
      <c r="AH135" s="138">
        <v>6.5000000000000002E-2</v>
      </c>
      <c r="AI135" s="128">
        <v>0.11</v>
      </c>
      <c r="AJ135" s="128">
        <v>0.1</v>
      </c>
      <c r="AK135" s="143">
        <v>175</v>
      </c>
      <c r="AL135" s="10"/>
      <c r="AM135" s="121">
        <v>37</v>
      </c>
      <c r="AN135" s="141">
        <v>516</v>
      </c>
      <c r="AO135" s="10"/>
      <c r="AP135" s="121">
        <v>377</v>
      </c>
      <c r="AQ135" s="142">
        <v>55</v>
      </c>
      <c r="AR135" s="142">
        <v>0</v>
      </c>
      <c r="AS135" s="142">
        <v>0</v>
      </c>
      <c r="AT135" s="142" t="s">
        <v>218</v>
      </c>
      <c r="AU135" s="142" t="s">
        <v>537</v>
      </c>
      <c r="AV135" s="143">
        <v>55</v>
      </c>
      <c r="AW135" s="121">
        <v>48</v>
      </c>
      <c r="AX135" s="142">
        <v>3</v>
      </c>
      <c r="AY135" s="142">
        <v>1</v>
      </c>
      <c r="AZ135" s="317">
        <v>1</v>
      </c>
      <c r="BA135" s="143">
        <v>0</v>
      </c>
      <c r="BB135" s="10"/>
      <c r="BC135" s="385">
        <v>2667</v>
      </c>
      <c r="BD135" s="124">
        <v>2.2999999999999998</v>
      </c>
      <c r="BE135" s="385">
        <v>1025.8</v>
      </c>
      <c r="BF135" s="144">
        <v>0.38500000000000001</v>
      </c>
      <c r="BG135" s="385">
        <v>481</v>
      </c>
      <c r="BH135" s="315">
        <v>0.46899999999999997</v>
      </c>
      <c r="BI135" s="124">
        <v>209</v>
      </c>
      <c r="BJ135" s="385">
        <v>104</v>
      </c>
      <c r="BK135" s="315">
        <v>0.10100000000000001</v>
      </c>
      <c r="BL135" s="26">
        <v>18</v>
      </c>
      <c r="BM135" s="390">
        <v>12</v>
      </c>
      <c r="BN135" s="153">
        <v>0.55200000000000005</v>
      </c>
    </row>
    <row r="136" spans="1:66" x14ac:dyDescent="0.25">
      <c r="A136" s="201"/>
      <c r="B136" s="202"/>
      <c r="C136" s="202" t="s">
        <v>665</v>
      </c>
      <c r="D136" s="202" t="s">
        <v>45</v>
      </c>
      <c r="E136" s="252">
        <v>4</v>
      </c>
      <c r="F136" s="201">
        <v>1945</v>
      </c>
      <c r="G136" s="395">
        <v>140915810</v>
      </c>
      <c r="H136" s="396">
        <v>239</v>
      </c>
      <c r="I136" s="397">
        <v>23161158</v>
      </c>
      <c r="J136" s="396">
        <v>41</v>
      </c>
      <c r="K136" s="446">
        <v>80502595</v>
      </c>
      <c r="L136" s="506">
        <v>2225</v>
      </c>
      <c r="M136" s="400">
        <v>244579563</v>
      </c>
      <c r="N136" s="321">
        <v>16056329</v>
      </c>
      <c r="O136" s="322">
        <v>7.4999999999999997E-2</v>
      </c>
      <c r="P136" s="506">
        <v>2225</v>
      </c>
      <c r="Q136" s="324">
        <v>1269</v>
      </c>
      <c r="R136" s="227">
        <v>926</v>
      </c>
      <c r="S136" s="227">
        <v>22</v>
      </c>
      <c r="T136" s="507">
        <v>7</v>
      </c>
      <c r="U136" s="226" t="s">
        <v>161</v>
      </c>
      <c r="V136" s="227" t="s">
        <v>131</v>
      </c>
      <c r="W136" s="227" t="s">
        <v>684</v>
      </c>
      <c r="X136" s="227">
        <v>955</v>
      </c>
      <c r="Y136" s="218">
        <v>12573.5</v>
      </c>
      <c r="Z136" s="218">
        <v>3714</v>
      </c>
      <c r="AA136" s="213">
        <v>2225</v>
      </c>
      <c r="AB136" s="324">
        <v>1043</v>
      </c>
      <c r="AC136" s="227">
        <v>454</v>
      </c>
      <c r="AD136" s="227">
        <v>614</v>
      </c>
      <c r="AE136" s="256">
        <v>113</v>
      </c>
      <c r="AF136" s="405">
        <f t="shared" si="4"/>
        <v>5.0786516853932581E-2</v>
      </c>
      <c r="AG136" s="221">
        <v>0.184</v>
      </c>
      <c r="AH136" s="221">
        <v>0.12</v>
      </c>
      <c r="AI136" s="509">
        <v>0.2</v>
      </c>
      <c r="AJ136" s="509">
        <v>0.14000000000000001</v>
      </c>
      <c r="AK136" s="228">
        <v>1181</v>
      </c>
      <c r="AL136" s="10"/>
      <c r="AM136" s="224">
        <v>348</v>
      </c>
      <c r="AN136" s="225">
        <v>6069</v>
      </c>
      <c r="AO136" s="10"/>
      <c r="AP136" s="226">
        <v>1644</v>
      </c>
      <c r="AQ136" s="227">
        <v>467</v>
      </c>
      <c r="AR136" s="227">
        <v>110</v>
      </c>
      <c r="AS136" s="227">
        <v>3</v>
      </c>
      <c r="AT136" s="227" t="s">
        <v>685</v>
      </c>
      <c r="AU136" s="227" t="s">
        <v>483</v>
      </c>
      <c r="AV136" s="228">
        <v>580</v>
      </c>
      <c r="AW136" s="226">
        <v>405</v>
      </c>
      <c r="AX136" s="227">
        <v>125</v>
      </c>
      <c r="AY136" s="227">
        <v>11</v>
      </c>
      <c r="AZ136" s="513">
        <v>98</v>
      </c>
      <c r="BA136" s="230">
        <v>33</v>
      </c>
      <c r="BB136" s="10"/>
      <c r="BC136" s="510">
        <v>31443</v>
      </c>
      <c r="BD136" s="511">
        <v>2.3849999999999998</v>
      </c>
      <c r="BE136" s="408">
        <v>4728</v>
      </c>
      <c r="BF136" s="448">
        <v>0.15</v>
      </c>
      <c r="BG136" s="408">
        <v>2870</v>
      </c>
      <c r="BH136" s="339">
        <v>0.60699999999999998</v>
      </c>
      <c r="BI136" s="409">
        <v>1245</v>
      </c>
      <c r="BJ136" s="408">
        <v>603</v>
      </c>
      <c r="BK136" s="322">
        <v>0.128</v>
      </c>
      <c r="BL136" s="412">
        <v>104</v>
      </c>
      <c r="BM136" s="413">
        <v>70</v>
      </c>
      <c r="BN136" s="414">
        <v>0.66</v>
      </c>
    </row>
    <row r="137" spans="1:66" x14ac:dyDescent="0.25">
      <c r="A137" s="163">
        <v>540146</v>
      </c>
      <c r="B137" s="164" t="s">
        <v>686</v>
      </c>
      <c r="C137" s="164" t="s">
        <v>687</v>
      </c>
      <c r="D137" s="164" t="s">
        <v>170</v>
      </c>
      <c r="E137" s="189">
        <v>4</v>
      </c>
      <c r="F137" s="163">
        <v>624</v>
      </c>
      <c r="G137" s="431">
        <v>21060320</v>
      </c>
      <c r="H137" s="188">
        <v>42</v>
      </c>
      <c r="I137" s="432">
        <v>6645864</v>
      </c>
      <c r="J137" s="188">
        <v>26</v>
      </c>
      <c r="K137" s="433">
        <v>3230081</v>
      </c>
      <c r="L137" s="502">
        <v>692</v>
      </c>
      <c r="M137" s="435">
        <v>30936265</v>
      </c>
      <c r="N137" s="436">
        <v>1595090</v>
      </c>
      <c r="O137" s="309">
        <v>5.1999999999999998E-2</v>
      </c>
      <c r="P137" s="502">
        <v>692</v>
      </c>
      <c r="Q137" s="311">
        <v>556</v>
      </c>
      <c r="R137" s="186">
        <v>134</v>
      </c>
      <c r="S137" s="186">
        <v>2</v>
      </c>
      <c r="T137" s="503">
        <v>2</v>
      </c>
      <c r="U137" s="166" t="s">
        <v>116</v>
      </c>
      <c r="V137" s="186" t="s">
        <v>158</v>
      </c>
      <c r="W137" s="186" t="s">
        <v>688</v>
      </c>
      <c r="X137" s="186">
        <v>138</v>
      </c>
      <c r="Y137" s="178">
        <v>10032</v>
      </c>
      <c r="Z137" s="178">
        <v>5760</v>
      </c>
      <c r="AA137" s="174">
        <v>692</v>
      </c>
      <c r="AB137" s="311">
        <v>538</v>
      </c>
      <c r="AC137" s="186">
        <v>26</v>
      </c>
      <c r="AD137" s="186">
        <v>100</v>
      </c>
      <c r="AE137" s="188">
        <v>30</v>
      </c>
      <c r="AF137" s="462">
        <f t="shared" si="4"/>
        <v>4.3352601156069363E-2</v>
      </c>
      <c r="AG137" s="182">
        <v>0.28100000000000003</v>
      </c>
      <c r="AH137" s="182">
        <v>0.23</v>
      </c>
      <c r="AI137" s="504">
        <v>0.28999999999999998</v>
      </c>
      <c r="AJ137" s="504">
        <v>0.23</v>
      </c>
      <c r="AK137" s="187">
        <v>156</v>
      </c>
      <c r="AL137" s="10"/>
      <c r="AM137" s="163">
        <v>62</v>
      </c>
      <c r="AN137" s="185">
        <v>1653</v>
      </c>
      <c r="AO137" s="10"/>
      <c r="AP137" s="166">
        <v>603</v>
      </c>
      <c r="AQ137" s="186">
        <v>69</v>
      </c>
      <c r="AR137" s="186">
        <v>22</v>
      </c>
      <c r="AS137" s="186">
        <v>0</v>
      </c>
      <c r="AT137" s="186" t="s">
        <v>689</v>
      </c>
      <c r="AU137" s="186" t="s">
        <v>298</v>
      </c>
      <c r="AV137" s="187">
        <v>91</v>
      </c>
      <c r="AW137" s="166">
        <v>65</v>
      </c>
      <c r="AX137" s="186">
        <v>13</v>
      </c>
      <c r="AY137" s="186">
        <v>13</v>
      </c>
      <c r="AZ137" s="438">
        <v>5</v>
      </c>
      <c r="BA137" s="189">
        <v>9</v>
      </c>
      <c r="BB137" s="10"/>
      <c r="BC137" s="434">
        <v>20064</v>
      </c>
      <c r="BD137" s="440">
        <v>2.5</v>
      </c>
      <c r="BE137" s="434">
        <v>1517.5</v>
      </c>
      <c r="BF137" s="441">
        <v>7.5999999999999998E-2</v>
      </c>
      <c r="BG137" s="434">
        <v>408</v>
      </c>
      <c r="BH137" s="442">
        <v>0.26900000000000002</v>
      </c>
      <c r="BI137" s="440">
        <v>163</v>
      </c>
      <c r="BJ137" s="434">
        <v>81</v>
      </c>
      <c r="BK137" s="442">
        <v>5.2999999999999999E-2</v>
      </c>
      <c r="BL137" s="443">
        <v>13</v>
      </c>
      <c r="BM137" s="444">
        <v>9</v>
      </c>
      <c r="BN137" s="445">
        <v>0.85299999999999998</v>
      </c>
    </row>
    <row r="138" spans="1:66" x14ac:dyDescent="0.25">
      <c r="A138" s="415">
        <v>540147</v>
      </c>
      <c r="B138" s="416" t="s">
        <v>690</v>
      </c>
      <c r="C138" s="416" t="s">
        <v>687</v>
      </c>
      <c r="D138" s="416" t="s">
        <v>107</v>
      </c>
      <c r="E138" s="417">
        <v>4</v>
      </c>
      <c r="F138" s="121">
        <v>265</v>
      </c>
      <c r="G138" s="155">
        <v>7517650</v>
      </c>
      <c r="H138" s="142">
        <v>47</v>
      </c>
      <c r="I138" s="127">
        <v>1399470</v>
      </c>
      <c r="J138" s="142">
        <v>17</v>
      </c>
      <c r="K138" s="384">
        <v>4556295</v>
      </c>
      <c r="L138" s="505">
        <v>329</v>
      </c>
      <c r="M138" s="320">
        <v>13473415</v>
      </c>
      <c r="N138" s="320">
        <v>523209</v>
      </c>
      <c r="O138" s="315">
        <v>4.2000000000000003E-2</v>
      </c>
      <c r="P138" s="505">
        <v>329</v>
      </c>
      <c r="Q138" s="317">
        <v>201</v>
      </c>
      <c r="R138" s="142">
        <v>105</v>
      </c>
      <c r="S138" s="142">
        <v>0</v>
      </c>
      <c r="T138" s="122">
        <v>0</v>
      </c>
      <c r="U138" s="121" t="s">
        <v>132</v>
      </c>
      <c r="V138" s="142" t="s">
        <v>113</v>
      </c>
      <c r="W138" s="142" t="s">
        <v>691</v>
      </c>
      <c r="X138" s="142">
        <v>105</v>
      </c>
      <c r="Y138" s="135">
        <v>3095.9</v>
      </c>
      <c r="Z138" s="135">
        <v>1770</v>
      </c>
      <c r="AA138" s="129">
        <v>329</v>
      </c>
      <c r="AB138" s="317">
        <v>150</v>
      </c>
      <c r="AC138" s="142">
        <v>67</v>
      </c>
      <c r="AD138" s="142">
        <v>87</v>
      </c>
      <c r="AE138" s="142">
        <v>2</v>
      </c>
      <c r="AF138" s="393">
        <f t="shared" si="4"/>
        <v>6.0790273556231003E-3</v>
      </c>
      <c r="AG138" s="138">
        <v>0.128</v>
      </c>
      <c r="AH138" s="138">
        <v>0.11</v>
      </c>
      <c r="AI138" s="128">
        <v>0.14000000000000001</v>
      </c>
      <c r="AJ138" s="128">
        <v>0.11</v>
      </c>
      <c r="AK138" s="143">
        <v>156</v>
      </c>
      <c r="AL138" s="10"/>
      <c r="AM138" s="121">
        <v>12</v>
      </c>
      <c r="AN138" s="141">
        <v>837</v>
      </c>
      <c r="AO138" s="10"/>
      <c r="AP138" s="121">
        <v>254</v>
      </c>
      <c r="AQ138" s="142">
        <v>52</v>
      </c>
      <c r="AR138" s="142">
        <v>0</v>
      </c>
      <c r="AS138" s="142">
        <v>0</v>
      </c>
      <c r="AT138" s="142" t="s">
        <v>592</v>
      </c>
      <c r="AU138" s="142" t="s">
        <v>125</v>
      </c>
      <c r="AV138" s="143">
        <v>52</v>
      </c>
      <c r="AW138" s="121">
        <v>44</v>
      </c>
      <c r="AX138" s="142">
        <v>3</v>
      </c>
      <c r="AY138" s="142">
        <v>5</v>
      </c>
      <c r="AZ138" s="317">
        <v>2</v>
      </c>
      <c r="BA138" s="143">
        <v>2</v>
      </c>
      <c r="BB138" s="10"/>
      <c r="BC138" s="385">
        <v>1999</v>
      </c>
      <c r="BD138" s="124">
        <v>2.2000000000000002</v>
      </c>
      <c r="BE138" s="385">
        <v>578.6</v>
      </c>
      <c r="BF138" s="389">
        <v>0.28899999999999998</v>
      </c>
      <c r="BG138" s="385">
        <v>344</v>
      </c>
      <c r="BH138" s="145">
        <v>0.59499999999999997</v>
      </c>
      <c r="BI138" s="124">
        <v>156</v>
      </c>
      <c r="BJ138" s="385">
        <v>86</v>
      </c>
      <c r="BK138" s="315">
        <v>0.14899999999999999</v>
      </c>
      <c r="BL138" s="26">
        <v>15</v>
      </c>
      <c r="BM138" s="390">
        <v>10</v>
      </c>
      <c r="BN138" s="153">
        <v>0.751</v>
      </c>
    </row>
    <row r="139" spans="1:66" x14ac:dyDescent="0.25">
      <c r="A139" s="415">
        <v>540148</v>
      </c>
      <c r="B139" s="416" t="s">
        <v>692</v>
      </c>
      <c r="C139" s="416" t="s">
        <v>687</v>
      </c>
      <c r="D139" s="416" t="s">
        <v>107</v>
      </c>
      <c r="E139" s="417">
        <v>4</v>
      </c>
      <c r="F139" s="121">
        <v>23</v>
      </c>
      <c r="G139" s="155">
        <v>1496740</v>
      </c>
      <c r="H139" s="142">
        <v>11</v>
      </c>
      <c r="I139" s="127">
        <v>1657200</v>
      </c>
      <c r="J139" s="142">
        <v>2</v>
      </c>
      <c r="K139" s="384">
        <v>10108700</v>
      </c>
      <c r="L139" s="505">
        <v>35</v>
      </c>
      <c r="M139" s="320">
        <v>13262640</v>
      </c>
      <c r="N139" s="320">
        <v>168707</v>
      </c>
      <c r="O139" s="315">
        <v>1.2999999999999999E-2</v>
      </c>
      <c r="P139" s="505">
        <v>35</v>
      </c>
      <c r="Q139" s="317">
        <v>33</v>
      </c>
      <c r="R139" s="142">
        <v>2</v>
      </c>
      <c r="S139" s="142">
        <v>0</v>
      </c>
      <c r="T139" s="122">
        <v>1</v>
      </c>
      <c r="U139" s="121" t="s">
        <v>373</v>
      </c>
      <c r="V139" s="142" t="s">
        <v>441</v>
      </c>
      <c r="W139" s="142" t="s">
        <v>693</v>
      </c>
      <c r="X139" s="142">
        <v>3</v>
      </c>
      <c r="Y139" s="134">
        <v>56235.7</v>
      </c>
      <c r="Z139" s="134">
        <v>30419</v>
      </c>
      <c r="AA139" s="129">
        <v>35</v>
      </c>
      <c r="AB139" s="317">
        <v>33</v>
      </c>
      <c r="AC139" s="142">
        <v>0</v>
      </c>
      <c r="AD139" s="142">
        <v>3</v>
      </c>
      <c r="AE139" s="142">
        <v>0</v>
      </c>
      <c r="AF139" s="393">
        <f t="shared" si="4"/>
        <v>0</v>
      </c>
      <c r="AG139" s="138">
        <v>0.24299999999999999</v>
      </c>
      <c r="AH139" s="138">
        <v>0.22</v>
      </c>
      <c r="AI139" s="128">
        <v>0.24</v>
      </c>
      <c r="AJ139" s="128">
        <v>0.22</v>
      </c>
      <c r="AK139" s="143">
        <v>3</v>
      </c>
      <c r="AL139" s="10"/>
      <c r="AM139" s="121">
        <v>3</v>
      </c>
      <c r="AN139" s="141">
        <v>10</v>
      </c>
      <c r="AO139" s="10"/>
      <c r="AP139" s="121">
        <v>33</v>
      </c>
      <c r="AQ139" s="142">
        <v>1</v>
      </c>
      <c r="AR139" s="142">
        <v>2</v>
      </c>
      <c r="AS139" s="142">
        <v>0</v>
      </c>
      <c r="AT139" s="142" t="s">
        <v>694</v>
      </c>
      <c r="AU139" s="142" t="s">
        <v>695</v>
      </c>
      <c r="AV139" s="143">
        <v>3</v>
      </c>
      <c r="AW139" s="121">
        <v>0</v>
      </c>
      <c r="AX139" s="142">
        <v>3</v>
      </c>
      <c r="AY139" s="142">
        <v>0</v>
      </c>
      <c r="AZ139" s="317">
        <v>2</v>
      </c>
      <c r="BA139" s="143">
        <v>0</v>
      </c>
      <c r="BB139" s="10"/>
      <c r="BC139" s="385">
        <v>3433</v>
      </c>
      <c r="BD139" s="124">
        <v>1.9</v>
      </c>
      <c r="BE139" s="385">
        <v>45.599999999999987</v>
      </c>
      <c r="BF139" s="389">
        <v>1.2999999999999999E-2</v>
      </c>
      <c r="BG139" s="385">
        <v>2</v>
      </c>
      <c r="BH139" s="315">
        <v>4.3999999999999997E-2</v>
      </c>
      <c r="BI139" s="124">
        <v>1</v>
      </c>
      <c r="BJ139" s="385">
        <v>1</v>
      </c>
      <c r="BK139" s="315">
        <v>2.1999999999999999E-2</v>
      </c>
      <c r="BL139" s="26">
        <v>1</v>
      </c>
      <c r="BM139" s="390">
        <v>1</v>
      </c>
      <c r="BN139" s="153">
        <v>0.73899999999999999</v>
      </c>
    </row>
    <row r="140" spans="1:66" x14ac:dyDescent="0.25">
      <c r="A140" s="201"/>
      <c r="B140" s="202"/>
      <c r="C140" s="202" t="s">
        <v>687</v>
      </c>
      <c r="D140" s="202" t="s">
        <v>45</v>
      </c>
      <c r="E140" s="252">
        <v>4</v>
      </c>
      <c r="F140" s="201">
        <v>912</v>
      </c>
      <c r="G140" s="395">
        <v>30074710</v>
      </c>
      <c r="H140" s="396">
        <v>100</v>
      </c>
      <c r="I140" s="397">
        <v>9702534</v>
      </c>
      <c r="J140" s="396">
        <v>45</v>
      </c>
      <c r="K140" s="446">
        <v>17895076</v>
      </c>
      <c r="L140" s="506">
        <v>1056</v>
      </c>
      <c r="M140" s="400">
        <v>57672320</v>
      </c>
      <c r="N140" s="447">
        <v>2287006</v>
      </c>
      <c r="O140" s="322">
        <v>4.1000000000000002E-2</v>
      </c>
      <c r="P140" s="506">
        <v>1056</v>
      </c>
      <c r="Q140" s="324">
        <v>790</v>
      </c>
      <c r="R140" s="227">
        <v>241</v>
      </c>
      <c r="S140" s="227">
        <v>2</v>
      </c>
      <c r="T140" s="507">
        <v>3</v>
      </c>
      <c r="U140" s="226" t="s">
        <v>231</v>
      </c>
      <c r="V140" s="227" t="s">
        <v>132</v>
      </c>
      <c r="W140" s="227" t="s">
        <v>696</v>
      </c>
      <c r="X140" s="227">
        <v>246</v>
      </c>
      <c r="Y140" s="218">
        <v>6909.4</v>
      </c>
      <c r="Z140" s="218">
        <v>3109.8</v>
      </c>
      <c r="AA140" s="213">
        <v>1056</v>
      </c>
      <c r="AB140" s="324">
        <v>721</v>
      </c>
      <c r="AC140" s="227">
        <v>93</v>
      </c>
      <c r="AD140" s="227">
        <v>190</v>
      </c>
      <c r="AE140" s="229">
        <v>32</v>
      </c>
      <c r="AF140" s="508">
        <f t="shared" si="4"/>
        <v>3.0303030303030304E-2</v>
      </c>
      <c r="AG140" s="221">
        <v>0.20300000000000001</v>
      </c>
      <c r="AH140" s="221">
        <v>0.13</v>
      </c>
      <c r="AI140" s="509">
        <v>0.21</v>
      </c>
      <c r="AJ140" s="509">
        <v>0.14000000000000001</v>
      </c>
      <c r="AK140" s="228">
        <v>315</v>
      </c>
      <c r="AL140" s="10"/>
      <c r="AM140" s="246">
        <v>77</v>
      </c>
      <c r="AN140" s="225">
        <v>2500</v>
      </c>
      <c r="AO140" s="10"/>
      <c r="AP140" s="226">
        <v>890</v>
      </c>
      <c r="AQ140" s="227">
        <v>122</v>
      </c>
      <c r="AR140" s="227">
        <v>24</v>
      </c>
      <c r="AS140" s="227">
        <v>0</v>
      </c>
      <c r="AT140" s="227" t="s">
        <v>697</v>
      </c>
      <c r="AU140" s="227" t="s">
        <v>401</v>
      </c>
      <c r="AV140" s="228">
        <v>146</v>
      </c>
      <c r="AW140" s="226">
        <v>109</v>
      </c>
      <c r="AX140" s="227">
        <v>19</v>
      </c>
      <c r="AY140" s="227">
        <v>18</v>
      </c>
      <c r="AZ140" s="404">
        <v>9</v>
      </c>
      <c r="BA140" s="230">
        <v>11</v>
      </c>
      <c r="BB140" s="10"/>
      <c r="BC140" s="510">
        <v>25496</v>
      </c>
      <c r="BD140" s="511">
        <v>2.3889999999999998</v>
      </c>
      <c r="BE140" s="408">
        <v>2141.6999999999998</v>
      </c>
      <c r="BF140" s="448">
        <v>8.4000000000000005E-2</v>
      </c>
      <c r="BG140" s="408">
        <v>754</v>
      </c>
      <c r="BH140" s="322">
        <v>0.35199999999999998</v>
      </c>
      <c r="BI140" s="409">
        <v>320</v>
      </c>
      <c r="BJ140" s="408">
        <v>168</v>
      </c>
      <c r="BK140" s="322">
        <v>7.8E-2</v>
      </c>
      <c r="BL140" s="412">
        <v>29</v>
      </c>
      <c r="BM140" s="413">
        <v>20</v>
      </c>
      <c r="BN140" s="414">
        <v>0.82</v>
      </c>
    </row>
    <row r="141" spans="1:66" x14ac:dyDescent="0.25">
      <c r="A141" s="415">
        <v>540158</v>
      </c>
      <c r="B141" s="416" t="s">
        <v>698</v>
      </c>
      <c r="C141" s="416" t="s">
        <v>699</v>
      </c>
      <c r="D141" s="416" t="s">
        <v>107</v>
      </c>
      <c r="E141" s="417">
        <v>4</v>
      </c>
      <c r="F141" s="121">
        <v>23</v>
      </c>
      <c r="G141" s="155">
        <v>645460</v>
      </c>
      <c r="H141" s="142">
        <v>2</v>
      </c>
      <c r="I141" s="127">
        <v>157300</v>
      </c>
      <c r="J141" s="142">
        <v>2</v>
      </c>
      <c r="K141" s="384">
        <v>88630</v>
      </c>
      <c r="L141" s="505">
        <v>27</v>
      </c>
      <c r="M141" s="320">
        <v>891390</v>
      </c>
      <c r="N141" s="320">
        <v>23566</v>
      </c>
      <c r="O141" s="315">
        <v>2.5999999999999999E-2</v>
      </c>
      <c r="P141" s="505">
        <v>27</v>
      </c>
      <c r="Q141" s="317">
        <v>19</v>
      </c>
      <c r="R141" s="142">
        <v>8</v>
      </c>
      <c r="S141" s="142">
        <v>0</v>
      </c>
      <c r="T141" s="122">
        <v>0</v>
      </c>
      <c r="U141" s="121" t="s">
        <v>113</v>
      </c>
      <c r="V141" s="142" t="s">
        <v>230</v>
      </c>
      <c r="W141" s="142" t="s">
        <v>367</v>
      </c>
      <c r="X141" s="142">
        <v>8</v>
      </c>
      <c r="Y141" s="135">
        <v>2356.6</v>
      </c>
      <c r="Z141" s="135">
        <v>1832.6</v>
      </c>
      <c r="AA141" s="129">
        <v>27</v>
      </c>
      <c r="AB141" s="317">
        <v>17</v>
      </c>
      <c r="AC141" s="142">
        <v>6</v>
      </c>
      <c r="AD141" s="142">
        <v>4</v>
      </c>
      <c r="AE141" s="142">
        <v>0</v>
      </c>
      <c r="AF141" s="393">
        <f t="shared" si="4"/>
        <v>0</v>
      </c>
      <c r="AG141" s="138">
        <v>9.7000000000000003E-2</v>
      </c>
      <c r="AH141" s="138">
        <v>8.2000000000000003E-2</v>
      </c>
      <c r="AI141" s="128">
        <v>0.1</v>
      </c>
      <c r="AJ141" s="128">
        <v>0.08</v>
      </c>
      <c r="AK141" s="143">
        <v>10</v>
      </c>
      <c r="AL141" s="10"/>
      <c r="AM141" s="121">
        <v>0</v>
      </c>
      <c r="AN141" s="141">
        <v>16</v>
      </c>
      <c r="AO141" s="10"/>
      <c r="AP141" s="121">
        <v>26</v>
      </c>
      <c r="AQ141" s="142">
        <v>1</v>
      </c>
      <c r="AR141" s="142">
        <v>0</v>
      </c>
      <c r="AS141" s="142">
        <v>0</v>
      </c>
      <c r="AT141" s="142" t="s">
        <v>226</v>
      </c>
      <c r="AU141" s="142" t="s">
        <v>226</v>
      </c>
      <c r="AV141" s="143">
        <v>1</v>
      </c>
      <c r="AW141" s="121">
        <v>0</v>
      </c>
      <c r="AX141" s="142">
        <v>0</v>
      </c>
      <c r="AY141" s="142">
        <v>0</v>
      </c>
      <c r="AZ141" s="317">
        <v>0</v>
      </c>
      <c r="BA141" s="143">
        <v>0</v>
      </c>
      <c r="BB141" s="10"/>
      <c r="BC141" s="385">
        <v>260</v>
      </c>
      <c r="BD141" s="124">
        <v>2.6</v>
      </c>
      <c r="BE141" s="385">
        <v>62.400000000000013</v>
      </c>
      <c r="BF141" s="389">
        <v>0.24</v>
      </c>
      <c r="BG141" s="385">
        <v>19</v>
      </c>
      <c r="BH141" s="315">
        <v>0.30399999999999999</v>
      </c>
      <c r="BI141" s="124">
        <v>7</v>
      </c>
      <c r="BJ141" s="385">
        <v>4</v>
      </c>
      <c r="BK141" s="315">
        <v>6.4000000000000001E-2</v>
      </c>
      <c r="BL141" s="26">
        <v>1</v>
      </c>
      <c r="BM141" s="390">
        <v>1</v>
      </c>
      <c r="BN141" s="153">
        <v>0.69599999999999995</v>
      </c>
    </row>
    <row r="142" spans="1:66" x14ac:dyDescent="0.25">
      <c r="A142" s="415">
        <v>540159</v>
      </c>
      <c r="B142" s="416" t="s">
        <v>700</v>
      </c>
      <c r="C142" s="416" t="s">
        <v>699</v>
      </c>
      <c r="D142" s="416" t="s">
        <v>107</v>
      </c>
      <c r="E142" s="417">
        <v>4</v>
      </c>
      <c r="F142" s="121">
        <v>286</v>
      </c>
      <c r="G142" s="155">
        <v>15308630</v>
      </c>
      <c r="H142" s="142">
        <v>82</v>
      </c>
      <c r="I142" s="127">
        <v>17980700</v>
      </c>
      <c r="J142" s="142">
        <v>13</v>
      </c>
      <c r="K142" s="384">
        <v>9585960</v>
      </c>
      <c r="L142" s="505">
        <v>381</v>
      </c>
      <c r="M142" s="320">
        <v>42875290</v>
      </c>
      <c r="N142" s="320">
        <v>3409266</v>
      </c>
      <c r="O142" s="315">
        <v>9.9000000000000005E-2</v>
      </c>
      <c r="P142" s="505">
        <v>381</v>
      </c>
      <c r="Q142" s="317">
        <v>82</v>
      </c>
      <c r="R142" s="142">
        <v>289</v>
      </c>
      <c r="S142" s="142">
        <v>8</v>
      </c>
      <c r="T142" s="122">
        <v>2</v>
      </c>
      <c r="U142" s="121" t="s">
        <v>116</v>
      </c>
      <c r="V142" s="142" t="s">
        <v>131</v>
      </c>
      <c r="W142" s="142" t="s">
        <v>701</v>
      </c>
      <c r="X142" s="142">
        <v>299</v>
      </c>
      <c r="Y142" s="135">
        <v>10587.8</v>
      </c>
      <c r="Z142" s="135">
        <v>5646.3</v>
      </c>
      <c r="AA142" s="129">
        <v>381</v>
      </c>
      <c r="AB142" s="317">
        <v>61</v>
      </c>
      <c r="AC142" s="142">
        <v>70</v>
      </c>
      <c r="AD142" s="142">
        <v>231</v>
      </c>
      <c r="AE142" s="142">
        <v>19</v>
      </c>
      <c r="AF142" s="393">
        <f t="shared" si="4"/>
        <v>4.9868766404199474E-2</v>
      </c>
      <c r="AG142" s="138">
        <v>0.20499999999999999</v>
      </c>
      <c r="AH142" s="138">
        <v>0.153</v>
      </c>
      <c r="AI142" s="128">
        <v>0.21</v>
      </c>
      <c r="AJ142" s="128">
        <v>0.15</v>
      </c>
      <c r="AK142" s="143">
        <v>320</v>
      </c>
      <c r="AL142" s="251"/>
      <c r="AM142" s="121">
        <v>94</v>
      </c>
      <c r="AN142" s="141">
        <v>0</v>
      </c>
      <c r="AO142" s="10"/>
      <c r="AP142" s="121">
        <v>181</v>
      </c>
      <c r="AQ142" s="142">
        <v>162</v>
      </c>
      <c r="AR142" s="142">
        <v>28</v>
      </c>
      <c r="AS142" s="142">
        <v>10</v>
      </c>
      <c r="AT142" s="142" t="s">
        <v>290</v>
      </c>
      <c r="AU142" s="142" t="s">
        <v>418</v>
      </c>
      <c r="AV142" s="143">
        <v>200</v>
      </c>
      <c r="AW142" s="121">
        <v>165</v>
      </c>
      <c r="AX142" s="142">
        <v>34</v>
      </c>
      <c r="AY142" s="142">
        <v>1</v>
      </c>
      <c r="AZ142" s="317">
        <v>21</v>
      </c>
      <c r="BA142" s="143">
        <v>1</v>
      </c>
      <c r="BB142" s="10"/>
      <c r="BC142" s="385">
        <v>1148</v>
      </c>
      <c r="BD142" s="124">
        <v>2.2999999999999998</v>
      </c>
      <c r="BE142" s="385">
        <v>747.49999999999989</v>
      </c>
      <c r="BF142" s="144">
        <v>0.65100000000000002</v>
      </c>
      <c r="BG142" s="385">
        <v>635</v>
      </c>
      <c r="BH142" s="145">
        <v>0.84899999999999998</v>
      </c>
      <c r="BI142" s="124">
        <v>276</v>
      </c>
      <c r="BJ142" s="385">
        <v>158</v>
      </c>
      <c r="BK142" s="145">
        <v>0.21099999999999999</v>
      </c>
      <c r="BL142" s="26">
        <v>27</v>
      </c>
      <c r="BM142" s="390">
        <v>18</v>
      </c>
      <c r="BN142" s="153">
        <v>0.56299999999999994</v>
      </c>
    </row>
    <row r="143" spans="1:66" x14ac:dyDescent="0.25">
      <c r="A143" s="163">
        <v>540283</v>
      </c>
      <c r="B143" s="164" t="s">
        <v>702</v>
      </c>
      <c r="C143" s="164" t="s">
        <v>699</v>
      </c>
      <c r="D143" s="164" t="s">
        <v>170</v>
      </c>
      <c r="E143" s="189">
        <v>4</v>
      </c>
      <c r="F143" s="163">
        <v>502</v>
      </c>
      <c r="G143" s="431">
        <v>23166151</v>
      </c>
      <c r="H143" s="188">
        <v>23</v>
      </c>
      <c r="I143" s="432">
        <v>2460010</v>
      </c>
      <c r="J143" s="188">
        <v>15</v>
      </c>
      <c r="K143" s="433">
        <v>1731498</v>
      </c>
      <c r="L143" s="502">
        <v>540</v>
      </c>
      <c r="M143" s="435">
        <v>27357659</v>
      </c>
      <c r="N143" s="436">
        <v>2309294</v>
      </c>
      <c r="O143" s="309">
        <v>8.4000000000000005E-2</v>
      </c>
      <c r="P143" s="502">
        <v>540</v>
      </c>
      <c r="Q143" s="311">
        <v>355</v>
      </c>
      <c r="R143" s="186">
        <v>179</v>
      </c>
      <c r="S143" s="186">
        <v>5</v>
      </c>
      <c r="T143" s="503">
        <v>1</v>
      </c>
      <c r="U143" s="166" t="s">
        <v>288</v>
      </c>
      <c r="V143" s="186" t="s">
        <v>167</v>
      </c>
      <c r="W143" s="186" t="s">
        <v>703</v>
      </c>
      <c r="X143" s="186">
        <v>185</v>
      </c>
      <c r="Y143" s="178">
        <v>10309.299999999999</v>
      </c>
      <c r="Z143" s="178">
        <v>5447.5</v>
      </c>
      <c r="AA143" s="174">
        <v>540</v>
      </c>
      <c r="AB143" s="311">
        <v>330</v>
      </c>
      <c r="AC143" s="186">
        <v>64</v>
      </c>
      <c r="AD143" s="186">
        <v>126</v>
      </c>
      <c r="AE143" s="188">
        <v>20</v>
      </c>
      <c r="AF143" s="439">
        <f t="shared" si="4"/>
        <v>3.7037037037037035E-2</v>
      </c>
      <c r="AG143" s="182">
        <v>0.23</v>
      </c>
      <c r="AH143" s="182">
        <v>0.17100000000000001</v>
      </c>
      <c r="AI143" s="504">
        <v>0.25</v>
      </c>
      <c r="AJ143" s="504">
        <v>0.19</v>
      </c>
      <c r="AK143" s="187">
        <v>210</v>
      </c>
      <c r="AL143" s="251"/>
      <c r="AM143" s="163">
        <v>77</v>
      </c>
      <c r="AN143" s="141">
        <v>3558</v>
      </c>
      <c r="AO143" s="10"/>
      <c r="AP143" s="166">
        <v>425</v>
      </c>
      <c r="AQ143" s="186">
        <v>95</v>
      </c>
      <c r="AR143" s="186">
        <v>16</v>
      </c>
      <c r="AS143" s="186">
        <v>4</v>
      </c>
      <c r="AT143" s="186" t="s">
        <v>320</v>
      </c>
      <c r="AU143" s="186" t="s">
        <v>269</v>
      </c>
      <c r="AV143" s="187">
        <v>115</v>
      </c>
      <c r="AW143" s="166">
        <v>61</v>
      </c>
      <c r="AX143" s="186">
        <v>40</v>
      </c>
      <c r="AY143" s="186">
        <v>9</v>
      </c>
      <c r="AZ143" s="438">
        <v>28</v>
      </c>
      <c r="BA143" s="189">
        <v>5</v>
      </c>
      <c r="BB143" s="10"/>
      <c r="BC143" s="434">
        <v>6944</v>
      </c>
      <c r="BD143" s="440">
        <v>2.2999999999999998</v>
      </c>
      <c r="BE143" s="434">
        <v>1131.5999999999999</v>
      </c>
      <c r="BF143" s="441">
        <v>0.16300000000000001</v>
      </c>
      <c r="BG143" s="434">
        <v>546</v>
      </c>
      <c r="BH143" s="442">
        <v>0.48299999999999998</v>
      </c>
      <c r="BI143" s="440">
        <v>237</v>
      </c>
      <c r="BJ143" s="434">
        <v>111</v>
      </c>
      <c r="BK143" s="442">
        <v>9.8000000000000004E-2</v>
      </c>
      <c r="BL143" s="443">
        <v>19</v>
      </c>
      <c r="BM143" s="444">
        <v>13</v>
      </c>
      <c r="BN143" s="445">
        <v>0.80700000000000005</v>
      </c>
    </row>
    <row r="144" spans="1:66" x14ac:dyDescent="0.25">
      <c r="A144" s="201"/>
      <c r="B144" s="202"/>
      <c r="C144" s="202" t="s">
        <v>699</v>
      </c>
      <c r="D144" s="202" t="s">
        <v>45</v>
      </c>
      <c r="E144" s="252">
        <v>4</v>
      </c>
      <c r="F144" s="201">
        <v>811</v>
      </c>
      <c r="G144" s="395">
        <v>39120241</v>
      </c>
      <c r="H144" s="396">
        <v>107</v>
      </c>
      <c r="I144" s="397">
        <v>20598010</v>
      </c>
      <c r="J144" s="396">
        <v>30</v>
      </c>
      <c r="K144" s="446">
        <v>11406088</v>
      </c>
      <c r="L144" s="506">
        <v>948</v>
      </c>
      <c r="M144" s="400">
        <v>71124339</v>
      </c>
      <c r="N144" s="321">
        <v>5742126</v>
      </c>
      <c r="O144" s="322">
        <v>9.0999999999999998E-2</v>
      </c>
      <c r="P144" s="506">
        <v>948</v>
      </c>
      <c r="Q144" s="324">
        <v>456</v>
      </c>
      <c r="R144" s="227">
        <v>476</v>
      </c>
      <c r="S144" s="227">
        <v>13</v>
      </c>
      <c r="T144" s="507">
        <v>3</v>
      </c>
      <c r="U144" s="226" t="s">
        <v>288</v>
      </c>
      <c r="V144" s="227" t="s">
        <v>131</v>
      </c>
      <c r="W144" s="227" t="s">
        <v>704</v>
      </c>
      <c r="X144" s="227">
        <v>492</v>
      </c>
      <c r="Y144" s="218">
        <v>10327.6</v>
      </c>
      <c r="Z144" s="218">
        <v>5430.4</v>
      </c>
      <c r="AA144" s="213">
        <v>948</v>
      </c>
      <c r="AB144" s="324">
        <v>408</v>
      </c>
      <c r="AC144" s="227">
        <v>140</v>
      </c>
      <c r="AD144" s="227">
        <v>361</v>
      </c>
      <c r="AE144" s="229">
        <v>39</v>
      </c>
      <c r="AF144" s="508">
        <f t="shared" si="4"/>
        <v>4.1139240506329111E-2</v>
      </c>
      <c r="AG144" s="221">
        <v>0.21299999999999999</v>
      </c>
      <c r="AH144" s="221">
        <v>0.154</v>
      </c>
      <c r="AI144" s="509">
        <v>0.22</v>
      </c>
      <c r="AJ144" s="509">
        <v>0.16</v>
      </c>
      <c r="AK144" s="228">
        <v>540</v>
      </c>
      <c r="AL144" s="251"/>
      <c r="AM144" s="246">
        <v>171</v>
      </c>
      <c r="AN144" s="185">
        <v>1509</v>
      </c>
      <c r="AO144" s="10"/>
      <c r="AP144" s="226">
        <v>632</v>
      </c>
      <c r="AQ144" s="227">
        <v>258</v>
      </c>
      <c r="AR144" s="227">
        <v>44</v>
      </c>
      <c r="AS144" s="227">
        <v>14</v>
      </c>
      <c r="AT144" s="227" t="s">
        <v>705</v>
      </c>
      <c r="AU144" s="227" t="s">
        <v>441</v>
      </c>
      <c r="AV144" s="228">
        <v>316</v>
      </c>
      <c r="AW144" s="226">
        <v>226</v>
      </c>
      <c r="AX144" s="227">
        <v>74</v>
      </c>
      <c r="AY144" s="227">
        <v>10</v>
      </c>
      <c r="AZ144" s="513">
        <v>49</v>
      </c>
      <c r="BA144" s="230">
        <v>6</v>
      </c>
      <c r="BB144" s="10"/>
      <c r="BC144" s="510">
        <v>8352</v>
      </c>
      <c r="BD144" s="511">
        <v>2.3540000000000001</v>
      </c>
      <c r="BE144" s="408">
        <v>1941.5</v>
      </c>
      <c r="BF144" s="448">
        <v>0.23200000000000001</v>
      </c>
      <c r="BG144" s="408">
        <v>1200</v>
      </c>
      <c r="BH144" s="339">
        <v>0.61799999999999999</v>
      </c>
      <c r="BI144" s="409">
        <v>520</v>
      </c>
      <c r="BJ144" s="408">
        <v>273</v>
      </c>
      <c r="BK144" s="322">
        <v>0.14099999999999999</v>
      </c>
      <c r="BL144" s="412">
        <v>47</v>
      </c>
      <c r="BM144" s="413">
        <v>32</v>
      </c>
      <c r="BN144" s="414">
        <v>0.71799999999999997</v>
      </c>
    </row>
    <row r="145" spans="1:66" x14ac:dyDescent="0.25">
      <c r="A145" s="415">
        <v>540204</v>
      </c>
      <c r="B145" s="416" t="s">
        <v>706</v>
      </c>
      <c r="C145" s="416" t="s">
        <v>707</v>
      </c>
      <c r="D145" s="416" t="s">
        <v>107</v>
      </c>
      <c r="E145" s="417">
        <v>4</v>
      </c>
      <c r="F145" s="121">
        <v>107</v>
      </c>
      <c r="G145" s="155">
        <v>3854673</v>
      </c>
      <c r="H145" s="142">
        <v>15</v>
      </c>
      <c r="I145" s="127">
        <v>3052822</v>
      </c>
      <c r="J145" s="142">
        <v>4</v>
      </c>
      <c r="K145" s="384">
        <v>4891900</v>
      </c>
      <c r="L145" s="505">
        <v>126</v>
      </c>
      <c r="M145" s="320">
        <v>11799395</v>
      </c>
      <c r="N145" s="320">
        <v>44430</v>
      </c>
      <c r="O145" s="315">
        <v>4.0000000000000001E-3</v>
      </c>
      <c r="P145" s="505">
        <v>126</v>
      </c>
      <c r="Q145" s="317">
        <v>115</v>
      </c>
      <c r="R145" s="142">
        <v>11</v>
      </c>
      <c r="S145" s="142">
        <v>0</v>
      </c>
      <c r="T145" s="122">
        <v>0</v>
      </c>
      <c r="U145" s="121" t="s">
        <v>112</v>
      </c>
      <c r="V145" s="142" t="s">
        <v>113</v>
      </c>
      <c r="W145" s="142" t="s">
        <v>292</v>
      </c>
      <c r="X145" s="142">
        <v>11</v>
      </c>
      <c r="Y145" s="135">
        <v>2613.5</v>
      </c>
      <c r="Z145" s="135">
        <v>2140</v>
      </c>
      <c r="AA145" s="129">
        <v>126</v>
      </c>
      <c r="AB145" s="317">
        <v>113</v>
      </c>
      <c r="AC145" s="142">
        <v>7</v>
      </c>
      <c r="AD145" s="142">
        <v>6</v>
      </c>
      <c r="AE145" s="142">
        <v>0</v>
      </c>
      <c r="AF145" s="393">
        <f t="shared" si="4"/>
        <v>0</v>
      </c>
      <c r="AG145" s="138">
        <v>9.7000000000000003E-2</v>
      </c>
      <c r="AH145" s="138">
        <v>4.5999999999999999E-2</v>
      </c>
      <c r="AI145" s="128">
        <v>0.12</v>
      </c>
      <c r="AJ145" s="128">
        <v>0.06</v>
      </c>
      <c r="AK145" s="143">
        <v>13</v>
      </c>
      <c r="AL145" s="251"/>
      <c r="AM145" s="121">
        <v>1</v>
      </c>
      <c r="AN145" s="225">
        <v>5083</v>
      </c>
      <c r="AO145" s="10"/>
      <c r="AP145" s="121">
        <v>123</v>
      </c>
      <c r="AQ145" s="142">
        <v>3</v>
      </c>
      <c r="AR145" s="142">
        <v>0</v>
      </c>
      <c r="AS145" s="142">
        <v>0</v>
      </c>
      <c r="AT145" s="142" t="s">
        <v>708</v>
      </c>
      <c r="AU145" s="142" t="s">
        <v>144</v>
      </c>
      <c r="AV145" s="143">
        <v>3</v>
      </c>
      <c r="AW145" s="121">
        <v>3</v>
      </c>
      <c r="AX145" s="142">
        <v>0</v>
      </c>
      <c r="AY145" s="142">
        <v>0</v>
      </c>
      <c r="AZ145" s="317">
        <v>0</v>
      </c>
      <c r="BA145" s="143">
        <v>0</v>
      </c>
      <c r="BB145" s="10"/>
      <c r="BC145" s="385">
        <v>926</v>
      </c>
      <c r="BD145" s="124">
        <v>2</v>
      </c>
      <c r="BE145" s="385">
        <v>208</v>
      </c>
      <c r="BF145" s="389">
        <v>0.22500000000000001</v>
      </c>
      <c r="BG145" s="385">
        <v>34</v>
      </c>
      <c r="BH145" s="315">
        <v>0.16300000000000001</v>
      </c>
      <c r="BI145" s="124">
        <v>17</v>
      </c>
      <c r="BJ145" s="385">
        <v>8</v>
      </c>
      <c r="BK145" s="315">
        <v>3.7999999999999999E-2</v>
      </c>
      <c r="BL145" s="26">
        <v>2</v>
      </c>
      <c r="BM145" s="390">
        <v>1</v>
      </c>
      <c r="BN145" s="153">
        <v>0.70099999999999996</v>
      </c>
    </row>
    <row r="146" spans="1:66" x14ac:dyDescent="0.25">
      <c r="A146" s="415">
        <v>540205</v>
      </c>
      <c r="B146" s="416" t="s">
        <v>709</v>
      </c>
      <c r="C146" s="416" t="s">
        <v>707</v>
      </c>
      <c r="D146" s="416" t="s">
        <v>107</v>
      </c>
      <c r="E146" s="417">
        <v>4</v>
      </c>
      <c r="F146" s="121">
        <v>13</v>
      </c>
      <c r="G146" s="155">
        <v>262980</v>
      </c>
      <c r="H146" s="142">
        <v>4</v>
      </c>
      <c r="I146" s="127">
        <v>31600</v>
      </c>
      <c r="J146" s="142">
        <v>4</v>
      </c>
      <c r="K146" s="384">
        <v>278500</v>
      </c>
      <c r="L146" s="505">
        <v>21</v>
      </c>
      <c r="M146" s="320">
        <v>573080</v>
      </c>
      <c r="N146" s="320">
        <v>116436</v>
      </c>
      <c r="O146" s="145">
        <v>0.20300000000000001</v>
      </c>
      <c r="P146" s="505">
        <v>21</v>
      </c>
      <c r="Q146" s="317">
        <v>6</v>
      </c>
      <c r="R146" s="142">
        <v>15</v>
      </c>
      <c r="S146" s="142">
        <v>0</v>
      </c>
      <c r="T146" s="122">
        <v>0</v>
      </c>
      <c r="U146" s="121" t="s">
        <v>167</v>
      </c>
      <c r="V146" s="142" t="s">
        <v>132</v>
      </c>
      <c r="W146" s="142" t="s">
        <v>710</v>
      </c>
      <c r="X146" s="142">
        <v>15</v>
      </c>
      <c r="Y146" s="135">
        <v>6849.2</v>
      </c>
      <c r="Z146" s="135">
        <v>5293</v>
      </c>
      <c r="AA146" s="129">
        <v>21</v>
      </c>
      <c r="AB146" s="317">
        <v>4</v>
      </c>
      <c r="AC146" s="142">
        <v>0</v>
      </c>
      <c r="AD146" s="142">
        <v>13</v>
      </c>
      <c r="AE146" s="142">
        <v>4</v>
      </c>
      <c r="AF146" s="156">
        <f t="shared" si="4"/>
        <v>0.19047619047619047</v>
      </c>
      <c r="AG146" s="156">
        <v>0.35099999999999998</v>
      </c>
      <c r="AH146" s="156">
        <v>0.35299999999999998</v>
      </c>
      <c r="AI146" s="128">
        <v>0.35</v>
      </c>
      <c r="AJ146" s="128">
        <v>0.35</v>
      </c>
      <c r="AK146" s="143">
        <v>17</v>
      </c>
      <c r="AL146" s="251"/>
      <c r="AM146" s="121">
        <v>6</v>
      </c>
      <c r="AN146" s="141">
        <v>33</v>
      </c>
      <c r="AO146" s="10"/>
      <c r="AP146" s="121">
        <v>5</v>
      </c>
      <c r="AQ146" s="142">
        <v>6</v>
      </c>
      <c r="AR146" s="142">
        <v>10</v>
      </c>
      <c r="AS146" s="142">
        <v>0</v>
      </c>
      <c r="AT146" s="142" t="s">
        <v>207</v>
      </c>
      <c r="AU146" s="142" t="s">
        <v>115</v>
      </c>
      <c r="AV146" s="143">
        <v>16</v>
      </c>
      <c r="AW146" s="121">
        <v>15</v>
      </c>
      <c r="AX146" s="142">
        <v>0</v>
      </c>
      <c r="AY146" s="142">
        <v>0</v>
      </c>
      <c r="AZ146" s="317">
        <v>0</v>
      </c>
      <c r="BA146" s="143">
        <v>0</v>
      </c>
      <c r="BB146" s="10"/>
      <c r="BC146" s="385">
        <v>196</v>
      </c>
      <c r="BD146" s="124">
        <v>2.2999999999999998</v>
      </c>
      <c r="BE146" s="385">
        <v>27.6</v>
      </c>
      <c r="BF146" s="389">
        <v>0.14099999999999999</v>
      </c>
      <c r="BG146" s="385">
        <v>19</v>
      </c>
      <c r="BH146" s="145">
        <v>0.68799999999999994</v>
      </c>
      <c r="BI146" s="124">
        <v>8</v>
      </c>
      <c r="BJ146" s="385">
        <v>5</v>
      </c>
      <c r="BK146" s="315">
        <v>0.18099999999999999</v>
      </c>
      <c r="BL146" s="26">
        <v>1</v>
      </c>
      <c r="BM146" s="390">
        <v>1</v>
      </c>
      <c r="BN146" s="153">
        <v>0.76900000000000002</v>
      </c>
    </row>
    <row r="147" spans="1:66" x14ac:dyDescent="0.25">
      <c r="A147" s="415">
        <v>540206</v>
      </c>
      <c r="B147" s="416" t="s">
        <v>711</v>
      </c>
      <c r="C147" s="416" t="s">
        <v>707</v>
      </c>
      <c r="D147" s="416" t="s">
        <v>107</v>
      </c>
      <c r="E147" s="417">
        <v>4</v>
      </c>
      <c r="F147" s="121">
        <v>28</v>
      </c>
      <c r="G147" s="155">
        <v>814030</v>
      </c>
      <c r="H147" s="142">
        <v>4</v>
      </c>
      <c r="I147" s="127">
        <v>92100</v>
      </c>
      <c r="J147" s="142">
        <v>3</v>
      </c>
      <c r="K147" s="384">
        <v>4374619</v>
      </c>
      <c r="L147" s="505">
        <v>35</v>
      </c>
      <c r="M147" s="320">
        <v>5280749</v>
      </c>
      <c r="N147" s="320">
        <v>0</v>
      </c>
      <c r="O147" s="315">
        <v>0</v>
      </c>
      <c r="P147" s="505">
        <v>35</v>
      </c>
      <c r="Q147" s="317">
        <v>35</v>
      </c>
      <c r="R147" s="142">
        <v>0</v>
      </c>
      <c r="S147" s="142">
        <v>0</v>
      </c>
      <c r="T147" s="122">
        <v>0</v>
      </c>
      <c r="U147" s="121" t="s">
        <v>211</v>
      </c>
      <c r="V147" s="142" t="s">
        <v>211</v>
      </c>
      <c r="W147" s="142" t="s">
        <v>211</v>
      </c>
      <c r="X147" s="142">
        <v>0</v>
      </c>
      <c r="Y147" s="135">
        <v>0</v>
      </c>
      <c r="Z147" s="135">
        <v>0</v>
      </c>
      <c r="AA147" s="129">
        <v>35</v>
      </c>
      <c r="AB147" s="317">
        <v>35</v>
      </c>
      <c r="AC147" s="142">
        <v>0</v>
      </c>
      <c r="AD147" s="142">
        <v>0</v>
      </c>
      <c r="AE147" s="142">
        <v>0</v>
      </c>
      <c r="AF147" s="393">
        <f t="shared" si="4"/>
        <v>0</v>
      </c>
      <c r="AG147" s="138">
        <v>0</v>
      </c>
      <c r="AH147" s="138">
        <v>0</v>
      </c>
      <c r="AI147" s="128">
        <v>0</v>
      </c>
      <c r="AJ147" s="128">
        <v>0</v>
      </c>
      <c r="AK147" s="143">
        <v>0</v>
      </c>
      <c r="AL147" s="251"/>
      <c r="AM147" s="121">
        <v>0</v>
      </c>
      <c r="AN147" s="141">
        <v>200</v>
      </c>
      <c r="AO147" s="251"/>
      <c r="AP147" s="121">
        <v>35</v>
      </c>
      <c r="AQ147" s="142">
        <v>0</v>
      </c>
      <c r="AR147" s="142">
        <v>0</v>
      </c>
      <c r="AS147" s="142">
        <v>0</v>
      </c>
      <c r="AT147" s="142" t="s">
        <v>211</v>
      </c>
      <c r="AU147" s="142" t="s">
        <v>211</v>
      </c>
      <c r="AV147" s="143">
        <v>0</v>
      </c>
      <c r="AW147" s="121">
        <v>0</v>
      </c>
      <c r="AX147" s="142">
        <v>0</v>
      </c>
      <c r="AY147" s="142">
        <v>0</v>
      </c>
      <c r="AZ147" s="317">
        <v>0</v>
      </c>
      <c r="BA147" s="143">
        <v>0</v>
      </c>
      <c r="BB147" s="10"/>
      <c r="BC147" s="385">
        <v>611</v>
      </c>
      <c r="BD147" s="124">
        <v>2.2999999999999998</v>
      </c>
      <c r="BE147" s="385">
        <v>64.399999999999991</v>
      </c>
      <c r="BF147" s="389">
        <v>0.105</v>
      </c>
      <c r="BG147" s="385">
        <v>0</v>
      </c>
      <c r="BH147" s="315">
        <v>0</v>
      </c>
      <c r="BI147" s="124">
        <v>0</v>
      </c>
      <c r="BJ147" s="385">
        <v>0</v>
      </c>
      <c r="BK147" s="315">
        <v>0</v>
      </c>
      <c r="BL147" s="26">
        <v>0</v>
      </c>
      <c r="BM147" s="390">
        <v>0</v>
      </c>
      <c r="BN147" s="153">
        <v>0.67900000000000005</v>
      </c>
    </row>
    <row r="148" spans="1:66" x14ac:dyDescent="0.25">
      <c r="A148" s="163">
        <v>540203</v>
      </c>
      <c r="B148" s="164" t="s">
        <v>712</v>
      </c>
      <c r="C148" s="164" t="s">
        <v>707</v>
      </c>
      <c r="D148" s="164" t="s">
        <v>170</v>
      </c>
      <c r="E148" s="189">
        <v>4</v>
      </c>
      <c r="F148" s="163">
        <v>839</v>
      </c>
      <c r="G148" s="431">
        <v>25758570</v>
      </c>
      <c r="H148" s="188">
        <v>27</v>
      </c>
      <c r="I148" s="432">
        <v>2684602</v>
      </c>
      <c r="J148" s="188">
        <v>26</v>
      </c>
      <c r="K148" s="433">
        <v>21956786</v>
      </c>
      <c r="L148" s="502">
        <v>892</v>
      </c>
      <c r="M148" s="435">
        <v>50399958</v>
      </c>
      <c r="N148" s="436">
        <v>2482338</v>
      </c>
      <c r="O148" s="309">
        <v>4.9000000000000002E-2</v>
      </c>
      <c r="P148" s="502">
        <v>892</v>
      </c>
      <c r="Q148" s="311">
        <v>651</v>
      </c>
      <c r="R148" s="186">
        <v>237</v>
      </c>
      <c r="S148" s="186">
        <v>2</v>
      </c>
      <c r="T148" s="503">
        <v>3</v>
      </c>
      <c r="U148" s="166" t="s">
        <v>289</v>
      </c>
      <c r="V148" s="186" t="s">
        <v>132</v>
      </c>
      <c r="W148" s="186" t="s">
        <v>713</v>
      </c>
      <c r="X148" s="186">
        <v>242</v>
      </c>
      <c r="Y148" s="178">
        <v>8649.2999999999993</v>
      </c>
      <c r="Z148" s="178">
        <v>4248.8</v>
      </c>
      <c r="AA148" s="174">
        <v>892</v>
      </c>
      <c r="AB148" s="311">
        <v>622</v>
      </c>
      <c r="AC148" s="186">
        <v>81</v>
      </c>
      <c r="AD148" s="186">
        <v>164</v>
      </c>
      <c r="AE148" s="188">
        <v>26</v>
      </c>
      <c r="AF148" s="439">
        <f t="shared" si="4"/>
        <v>2.914798206278027E-2</v>
      </c>
      <c r="AG148" s="182">
        <v>0.21</v>
      </c>
      <c r="AH148" s="182">
        <v>0.14399999999999999</v>
      </c>
      <c r="AI148" s="504">
        <v>0.22</v>
      </c>
      <c r="AJ148" s="504">
        <v>0.17</v>
      </c>
      <c r="AK148" s="187">
        <v>271</v>
      </c>
      <c r="AL148" s="251"/>
      <c r="AM148" s="163">
        <v>71</v>
      </c>
      <c r="AN148" s="141">
        <v>0</v>
      </c>
      <c r="AO148" s="251"/>
      <c r="AP148" s="166">
        <v>753</v>
      </c>
      <c r="AQ148" s="186">
        <v>116</v>
      </c>
      <c r="AR148" s="186">
        <v>23</v>
      </c>
      <c r="AS148" s="186">
        <v>1</v>
      </c>
      <c r="AT148" s="186" t="s">
        <v>606</v>
      </c>
      <c r="AU148" s="186" t="s">
        <v>226</v>
      </c>
      <c r="AV148" s="187">
        <v>140</v>
      </c>
      <c r="AW148" s="166">
        <v>95</v>
      </c>
      <c r="AX148" s="186">
        <v>27</v>
      </c>
      <c r="AY148" s="186">
        <v>9</v>
      </c>
      <c r="AZ148" s="438">
        <v>6</v>
      </c>
      <c r="BA148" s="189">
        <v>9</v>
      </c>
      <c r="BB148" s="10"/>
      <c r="BC148" s="434">
        <v>6904</v>
      </c>
      <c r="BD148" s="440">
        <v>2.4</v>
      </c>
      <c r="BE148" s="434">
        <v>1910.4</v>
      </c>
      <c r="BF148" s="441">
        <v>0.27700000000000002</v>
      </c>
      <c r="BG148" s="434">
        <v>708</v>
      </c>
      <c r="BH148" s="442">
        <v>0.371</v>
      </c>
      <c r="BI148" s="440">
        <v>295</v>
      </c>
      <c r="BJ148" s="434">
        <v>161</v>
      </c>
      <c r="BK148" s="442">
        <v>8.4000000000000005E-2</v>
      </c>
      <c r="BL148" s="443">
        <v>26</v>
      </c>
      <c r="BM148" s="444">
        <v>17</v>
      </c>
      <c r="BN148" s="445">
        <v>0.70299999999999996</v>
      </c>
    </row>
    <row r="149" spans="1:66" ht="15.75" thickBot="1" x14ac:dyDescent="0.3">
      <c r="A149" s="265"/>
      <c r="B149" s="266"/>
      <c r="C149" s="266" t="s">
        <v>707</v>
      </c>
      <c r="D149" s="266" t="s">
        <v>45</v>
      </c>
      <c r="E149" s="267">
        <v>4</v>
      </c>
      <c r="F149" s="265">
        <v>987</v>
      </c>
      <c r="G149" s="514">
        <v>30690253</v>
      </c>
      <c r="H149" s="515">
        <v>50</v>
      </c>
      <c r="I149" s="516">
        <v>5861124</v>
      </c>
      <c r="J149" s="515">
        <v>37</v>
      </c>
      <c r="K149" s="517">
        <v>31501805</v>
      </c>
      <c r="L149" s="518">
        <v>1074</v>
      </c>
      <c r="M149" s="519">
        <v>68053182</v>
      </c>
      <c r="N149" s="476">
        <v>2643204</v>
      </c>
      <c r="O149" s="343">
        <v>3.9E-2</v>
      </c>
      <c r="P149" s="518">
        <v>1074</v>
      </c>
      <c r="Q149" s="347">
        <v>807</v>
      </c>
      <c r="R149" s="290">
        <v>263</v>
      </c>
      <c r="S149" s="290">
        <v>2</v>
      </c>
      <c r="T149" s="520">
        <v>3</v>
      </c>
      <c r="U149" s="226" t="s">
        <v>289</v>
      </c>
      <c r="V149" s="227" t="s">
        <v>132</v>
      </c>
      <c r="W149" s="227" t="s">
        <v>714</v>
      </c>
      <c r="X149" s="227">
        <v>268</v>
      </c>
      <c r="Y149" s="218">
        <v>8234.2999999999993</v>
      </c>
      <c r="Z149" s="218">
        <v>4005.7</v>
      </c>
      <c r="AA149" s="213">
        <v>1074</v>
      </c>
      <c r="AB149" s="347">
        <v>774</v>
      </c>
      <c r="AC149" s="290">
        <v>88</v>
      </c>
      <c r="AD149" s="290">
        <v>183</v>
      </c>
      <c r="AE149" s="479">
        <v>30</v>
      </c>
      <c r="AF149" s="521">
        <f t="shared" si="4"/>
        <v>2.7932960893854747E-2</v>
      </c>
      <c r="AG149" s="285">
        <v>0.21099999999999999</v>
      </c>
      <c r="AH149" s="285">
        <v>0.14499999999999999</v>
      </c>
      <c r="AI149" s="522">
        <v>0.23</v>
      </c>
      <c r="AJ149" s="522">
        <v>0.17</v>
      </c>
      <c r="AK149" s="291">
        <v>301</v>
      </c>
      <c r="AL149" s="251"/>
      <c r="AM149" s="523">
        <v>78</v>
      </c>
      <c r="AN149" s="524">
        <v>1654</v>
      </c>
      <c r="AO149" s="251"/>
      <c r="AP149" s="525">
        <v>916</v>
      </c>
      <c r="AQ149" s="526">
        <v>125</v>
      </c>
      <c r="AR149" s="526">
        <v>33</v>
      </c>
      <c r="AS149" s="526">
        <v>1</v>
      </c>
      <c r="AT149" s="526" t="s">
        <v>204</v>
      </c>
      <c r="AU149" s="526" t="s">
        <v>298</v>
      </c>
      <c r="AV149" s="527">
        <v>159</v>
      </c>
      <c r="AW149" s="525">
        <v>113</v>
      </c>
      <c r="AX149" s="526">
        <v>27</v>
      </c>
      <c r="AY149" s="290">
        <v>9</v>
      </c>
      <c r="AZ149" s="528">
        <v>6</v>
      </c>
      <c r="BA149" s="529">
        <v>9</v>
      </c>
      <c r="BB149" s="10"/>
      <c r="BC149" s="530">
        <v>8637</v>
      </c>
      <c r="BD149" s="531">
        <v>2.3410000000000002</v>
      </c>
      <c r="BE149" s="532">
        <v>2210.4</v>
      </c>
      <c r="BF149" s="533">
        <v>0.25600000000000001</v>
      </c>
      <c r="BG149" s="532">
        <v>761</v>
      </c>
      <c r="BH149" s="534">
        <v>0.34399999999999997</v>
      </c>
      <c r="BI149" s="535">
        <v>320</v>
      </c>
      <c r="BJ149" s="532">
        <v>174</v>
      </c>
      <c r="BK149" s="534">
        <v>7.9000000000000001E-2</v>
      </c>
      <c r="BL149" s="536">
        <v>29</v>
      </c>
      <c r="BM149" s="537">
        <v>19</v>
      </c>
      <c r="BN149" s="538">
        <v>0.70299999999999996</v>
      </c>
    </row>
    <row r="150" spans="1:66" x14ac:dyDescent="0.25">
      <c r="A150" s="350">
        <v>540020</v>
      </c>
      <c r="B150" s="351" t="s">
        <v>715</v>
      </c>
      <c r="C150" s="351" t="s">
        <v>716</v>
      </c>
      <c r="D150" s="351" t="s">
        <v>170</v>
      </c>
      <c r="E150" s="352">
        <v>5</v>
      </c>
      <c r="F150" s="539">
        <v>437</v>
      </c>
      <c r="G150" s="540">
        <v>13861263</v>
      </c>
      <c r="H150" s="355">
        <v>25</v>
      </c>
      <c r="I150" s="356">
        <v>3231482</v>
      </c>
      <c r="J150" s="355">
        <v>19</v>
      </c>
      <c r="K150" s="541">
        <v>14599231</v>
      </c>
      <c r="L150" s="359">
        <v>481</v>
      </c>
      <c r="M150" s="360">
        <v>31691976</v>
      </c>
      <c r="N150" s="360">
        <v>1532611</v>
      </c>
      <c r="O150" s="362">
        <v>6.7000000000000004E-2</v>
      </c>
      <c r="P150" s="359">
        <v>481</v>
      </c>
      <c r="Q150" s="364">
        <v>319</v>
      </c>
      <c r="R150" s="364">
        <v>161</v>
      </c>
      <c r="S150" s="364">
        <v>0</v>
      </c>
      <c r="T150" s="365">
        <v>1</v>
      </c>
      <c r="U150" s="366">
        <v>9428</v>
      </c>
      <c r="V150" s="178">
        <v>6031.4</v>
      </c>
      <c r="W150" s="178">
        <v>1527330.2865093991</v>
      </c>
      <c r="X150" s="188">
        <v>162</v>
      </c>
      <c r="Y150" s="178">
        <v>8859</v>
      </c>
      <c r="Z150" s="178">
        <v>5387.3</v>
      </c>
      <c r="AA150" s="174">
        <v>481</v>
      </c>
      <c r="AB150" s="367">
        <v>311</v>
      </c>
      <c r="AC150" s="364">
        <v>30</v>
      </c>
      <c r="AD150" s="364">
        <v>103</v>
      </c>
      <c r="AE150" s="364">
        <v>37</v>
      </c>
      <c r="AF150" s="369">
        <f>AE150/AA150</f>
        <v>7.6923076923076927E-2</v>
      </c>
      <c r="AG150" s="370">
        <v>0.28899999999999998</v>
      </c>
      <c r="AH150" s="370">
        <v>0.2</v>
      </c>
      <c r="AI150" s="370">
        <v>0.29399999999999998</v>
      </c>
      <c r="AJ150" s="370">
        <v>0.20499999999999999</v>
      </c>
      <c r="AK150" s="352">
        <v>170</v>
      </c>
      <c r="AL150" s="251"/>
      <c r="AM150" s="350">
        <v>64</v>
      </c>
      <c r="AN150" s="372">
        <v>1916</v>
      </c>
      <c r="AO150" s="251"/>
      <c r="AP150" s="350">
        <v>375</v>
      </c>
      <c r="AQ150" s="364">
        <v>77</v>
      </c>
      <c r="AR150" s="364">
        <v>29</v>
      </c>
      <c r="AS150" s="364">
        <v>0</v>
      </c>
      <c r="AT150" s="373">
        <v>44248</v>
      </c>
      <c r="AU150" s="373">
        <v>21715</v>
      </c>
      <c r="AV150" s="352">
        <v>106</v>
      </c>
      <c r="AW150" s="350">
        <v>85</v>
      </c>
      <c r="AX150" s="364">
        <v>8</v>
      </c>
      <c r="AY150" s="365">
        <v>13</v>
      </c>
      <c r="AZ150" s="364">
        <v>4</v>
      </c>
      <c r="BA150" s="352">
        <v>9</v>
      </c>
      <c r="BB150" s="251"/>
      <c r="BC150" s="374">
        <v>6860</v>
      </c>
      <c r="BD150" s="375">
        <v>2.6</v>
      </c>
      <c r="BE150" s="542">
        <v>1099.8</v>
      </c>
      <c r="BF150" s="543">
        <v>0.16</v>
      </c>
      <c r="BG150" s="381">
        <v>396</v>
      </c>
      <c r="BH150" s="380">
        <v>0.36</v>
      </c>
      <c r="BI150" s="375">
        <v>152</v>
      </c>
      <c r="BJ150" s="542">
        <v>83</v>
      </c>
      <c r="BK150" s="380">
        <v>7.4999999999999997E-2</v>
      </c>
      <c r="BL150" s="381">
        <v>13</v>
      </c>
      <c r="BM150" s="382">
        <v>8</v>
      </c>
      <c r="BN150" s="383">
        <v>0.77300000000000002</v>
      </c>
    </row>
    <row r="151" spans="1:66" x14ac:dyDescent="0.25">
      <c r="A151" s="121">
        <v>540021</v>
      </c>
      <c r="B151" s="20" t="s">
        <v>717</v>
      </c>
      <c r="C151" s="20" t="s">
        <v>716</v>
      </c>
      <c r="D151" s="20" t="s">
        <v>107</v>
      </c>
      <c r="E151" s="143">
        <v>5</v>
      </c>
      <c r="F151" s="121">
        <v>94</v>
      </c>
      <c r="G151" s="155">
        <v>2715525</v>
      </c>
      <c r="H151" s="142">
        <v>34</v>
      </c>
      <c r="I151" s="127">
        <v>2721894</v>
      </c>
      <c r="J151" s="142">
        <v>3</v>
      </c>
      <c r="K151" s="544">
        <v>1014550</v>
      </c>
      <c r="L151" s="385">
        <v>131</v>
      </c>
      <c r="M151" s="320">
        <v>6451969</v>
      </c>
      <c r="N151" s="320">
        <v>199720</v>
      </c>
      <c r="O151" s="315">
        <v>3.1E-2</v>
      </c>
      <c r="P151" s="385">
        <v>131</v>
      </c>
      <c r="Q151" s="142">
        <v>101</v>
      </c>
      <c r="R151" s="142">
        <v>30</v>
      </c>
      <c r="S151" s="142">
        <v>0</v>
      </c>
      <c r="T151" s="122">
        <v>0</v>
      </c>
      <c r="U151" s="387">
        <v>6447.6</v>
      </c>
      <c r="V151" s="135">
        <v>3596.8</v>
      </c>
      <c r="W151" s="135">
        <v>193429.42953857419</v>
      </c>
      <c r="X151" s="142">
        <v>30</v>
      </c>
      <c r="Y151" s="135">
        <v>4644.7</v>
      </c>
      <c r="Z151" s="135">
        <v>1445.4</v>
      </c>
      <c r="AA151" s="129">
        <v>131</v>
      </c>
      <c r="AB151" s="317">
        <v>92</v>
      </c>
      <c r="AC151" s="142">
        <v>19</v>
      </c>
      <c r="AD151" s="142">
        <v>20</v>
      </c>
      <c r="AE151" s="142">
        <v>0</v>
      </c>
      <c r="AF151" s="393">
        <f>AE151/AA151</f>
        <v>0</v>
      </c>
      <c r="AG151" s="138">
        <v>0.112</v>
      </c>
      <c r="AH151" s="138">
        <v>9.0999999999999998E-2</v>
      </c>
      <c r="AI151" s="388">
        <v>0.123</v>
      </c>
      <c r="AJ151" s="388">
        <v>0.108</v>
      </c>
      <c r="AK151" s="143">
        <v>39</v>
      </c>
      <c r="AL151" s="251"/>
      <c r="AM151" s="121">
        <v>3</v>
      </c>
      <c r="AN151" s="141">
        <v>101</v>
      </c>
      <c r="AO151" s="251"/>
      <c r="AP151" s="121">
        <v>119</v>
      </c>
      <c r="AQ151" s="142">
        <v>12</v>
      </c>
      <c r="AR151" s="142">
        <v>0</v>
      </c>
      <c r="AS151" s="142">
        <v>0</v>
      </c>
      <c r="AT151" s="135">
        <v>74610.3</v>
      </c>
      <c r="AU151" s="135">
        <v>28000</v>
      </c>
      <c r="AV151" s="143">
        <v>12</v>
      </c>
      <c r="AW151" s="121">
        <v>8</v>
      </c>
      <c r="AX151" s="142">
        <v>0</v>
      </c>
      <c r="AY151" s="122">
        <v>4</v>
      </c>
      <c r="AZ151" s="142">
        <v>0</v>
      </c>
      <c r="BA151" s="143">
        <v>0</v>
      </c>
      <c r="BB151" s="251"/>
      <c r="BC151" s="385">
        <v>590</v>
      </c>
      <c r="BD151" s="124">
        <v>2.7</v>
      </c>
      <c r="BE151" s="505">
        <v>251.1</v>
      </c>
      <c r="BF151" s="144">
        <v>0.42599999999999999</v>
      </c>
      <c r="BG151" s="26">
        <v>63</v>
      </c>
      <c r="BH151" s="315">
        <v>0.251</v>
      </c>
      <c r="BI151" s="124">
        <v>23</v>
      </c>
      <c r="BJ151" s="505">
        <v>15</v>
      </c>
      <c r="BK151" s="315">
        <v>0.06</v>
      </c>
      <c r="BL151" s="26">
        <v>3</v>
      </c>
      <c r="BM151" s="390">
        <v>2</v>
      </c>
      <c r="BN151" s="153">
        <v>0.69099999999999995</v>
      </c>
    </row>
    <row r="152" spans="1:66" x14ac:dyDescent="0.25">
      <c r="A152" s="201"/>
      <c r="B152" s="202"/>
      <c r="C152" s="202" t="s">
        <v>716</v>
      </c>
      <c r="D152" s="202" t="s">
        <v>45</v>
      </c>
      <c r="E152" s="252">
        <v>5</v>
      </c>
      <c r="F152" s="201">
        <v>531</v>
      </c>
      <c r="G152" s="395">
        <v>16576788</v>
      </c>
      <c r="H152" s="396">
        <v>59</v>
      </c>
      <c r="I152" s="397">
        <v>5953376</v>
      </c>
      <c r="J152" s="396">
        <v>22</v>
      </c>
      <c r="K152" s="545">
        <v>15613781</v>
      </c>
      <c r="L152" s="408">
        <v>612</v>
      </c>
      <c r="M152" s="447">
        <v>38143945</v>
      </c>
      <c r="N152" s="447">
        <v>1732331</v>
      </c>
      <c r="O152" s="322">
        <v>5.8999999999999997E-2</v>
      </c>
      <c r="P152" s="408">
        <v>612</v>
      </c>
      <c r="Q152" s="229">
        <v>420</v>
      </c>
      <c r="R152" s="229">
        <v>191</v>
      </c>
      <c r="S152" s="229">
        <v>0</v>
      </c>
      <c r="T152" s="402">
        <v>1</v>
      </c>
      <c r="U152" s="403">
        <v>8962.2999999999993</v>
      </c>
      <c r="V152" s="218">
        <v>5421.9</v>
      </c>
      <c r="W152" s="218">
        <v>1720759.7160479741</v>
      </c>
      <c r="X152" s="229">
        <v>192</v>
      </c>
      <c r="Y152" s="218">
        <v>8020.1</v>
      </c>
      <c r="Z152" s="218">
        <v>4685.7</v>
      </c>
      <c r="AA152" s="213">
        <v>612</v>
      </c>
      <c r="AB152" s="404">
        <v>403</v>
      </c>
      <c r="AC152" s="229">
        <v>49</v>
      </c>
      <c r="AD152" s="229">
        <v>123</v>
      </c>
      <c r="AE152" s="229">
        <v>37</v>
      </c>
      <c r="AF152" s="546">
        <v>6.0457516339869281E-2</v>
      </c>
      <c r="AG152" s="221">
        <v>0.253</v>
      </c>
      <c r="AH152" s="221">
        <v>0.17599999999999999</v>
      </c>
      <c r="AI152" s="221">
        <v>0.26200000000000001</v>
      </c>
      <c r="AJ152" s="221">
        <v>0.186</v>
      </c>
      <c r="AK152" s="230">
        <v>209</v>
      </c>
      <c r="AL152" s="251"/>
      <c r="AM152" s="246">
        <v>67</v>
      </c>
      <c r="AN152" s="225">
        <v>2017</v>
      </c>
      <c r="AO152" s="251"/>
      <c r="AP152" s="246">
        <v>494</v>
      </c>
      <c r="AQ152" s="229">
        <v>89</v>
      </c>
      <c r="AR152" s="229">
        <v>29</v>
      </c>
      <c r="AS152" s="229">
        <v>0</v>
      </c>
      <c r="AT152" s="218">
        <v>47335.7</v>
      </c>
      <c r="AU152" s="218">
        <v>22800</v>
      </c>
      <c r="AV152" s="230">
        <v>118</v>
      </c>
      <c r="AW152" s="246">
        <v>93</v>
      </c>
      <c r="AX152" s="229">
        <v>8</v>
      </c>
      <c r="AY152" s="402">
        <v>17</v>
      </c>
      <c r="AZ152" s="229">
        <v>4</v>
      </c>
      <c r="BA152" s="230">
        <v>9</v>
      </c>
      <c r="BB152" s="251"/>
      <c r="BC152" s="408">
        <v>7450</v>
      </c>
      <c r="BD152" s="409">
        <v>2.653</v>
      </c>
      <c r="BE152" s="547">
        <v>1350.9</v>
      </c>
      <c r="BF152" s="448">
        <v>0.18099999999999999</v>
      </c>
      <c r="BG152" s="412">
        <v>459</v>
      </c>
      <c r="BH152" s="322">
        <v>0.34</v>
      </c>
      <c r="BI152" s="409">
        <v>175</v>
      </c>
      <c r="BJ152" s="547">
        <v>98</v>
      </c>
      <c r="BK152" s="322">
        <v>7.2999999999999995E-2</v>
      </c>
      <c r="BL152" s="412">
        <v>16</v>
      </c>
      <c r="BM152" s="413">
        <v>10</v>
      </c>
      <c r="BN152" s="414">
        <v>0.75900000000000001</v>
      </c>
    </row>
    <row r="153" spans="1:66" x14ac:dyDescent="0.25">
      <c r="A153" s="163">
        <v>540063</v>
      </c>
      <c r="B153" s="164" t="s">
        <v>718</v>
      </c>
      <c r="C153" s="164" t="s">
        <v>719</v>
      </c>
      <c r="D153" s="164" t="s">
        <v>170</v>
      </c>
      <c r="E153" s="189">
        <v>5</v>
      </c>
      <c r="F153" s="163">
        <v>861</v>
      </c>
      <c r="G153" s="431">
        <v>49286910</v>
      </c>
      <c r="H153" s="188">
        <v>47</v>
      </c>
      <c r="I153" s="432">
        <v>10207100</v>
      </c>
      <c r="J153" s="188">
        <v>27</v>
      </c>
      <c r="K153" s="548">
        <v>10153610</v>
      </c>
      <c r="L153" s="434">
        <v>935</v>
      </c>
      <c r="M153" s="435">
        <v>69647620</v>
      </c>
      <c r="N153" s="308">
        <v>7807434</v>
      </c>
      <c r="O153" s="335">
        <v>0.112</v>
      </c>
      <c r="P153" s="434">
        <v>935</v>
      </c>
      <c r="Q153" s="188">
        <v>653</v>
      </c>
      <c r="R153" s="188">
        <v>263</v>
      </c>
      <c r="S153" s="188">
        <v>14</v>
      </c>
      <c r="T153" s="165">
        <v>5</v>
      </c>
      <c r="U153" s="549">
        <v>27657.5</v>
      </c>
      <c r="V153" s="336">
        <v>18015.099999999999</v>
      </c>
      <c r="W153" s="178">
        <v>7799409.0607482912</v>
      </c>
      <c r="X153" s="188">
        <v>282</v>
      </c>
      <c r="Y153" s="336">
        <v>26024.799999999999</v>
      </c>
      <c r="Z153" s="336">
        <v>16573</v>
      </c>
      <c r="AA153" s="174">
        <v>935</v>
      </c>
      <c r="AB153" s="438">
        <v>645</v>
      </c>
      <c r="AC153" s="188">
        <v>50</v>
      </c>
      <c r="AD153" s="188">
        <v>138</v>
      </c>
      <c r="AE153" s="255">
        <v>102</v>
      </c>
      <c r="AF153" s="439">
        <v>0.10909090909090909</v>
      </c>
      <c r="AG153" s="259">
        <v>0.375</v>
      </c>
      <c r="AH153" s="182">
        <v>0.28299999999999997</v>
      </c>
      <c r="AI153" s="259">
        <v>0.38700000000000001</v>
      </c>
      <c r="AJ153" s="182">
        <v>0.29499999999999998</v>
      </c>
      <c r="AK153" s="189">
        <v>290</v>
      </c>
      <c r="AL153" s="251"/>
      <c r="AM153" s="163">
        <v>203</v>
      </c>
      <c r="AN153" s="185">
        <v>12967</v>
      </c>
      <c r="AO153" s="251"/>
      <c r="AP153" s="163">
        <v>733</v>
      </c>
      <c r="AQ153" s="188">
        <v>124</v>
      </c>
      <c r="AR153" s="188">
        <v>54</v>
      </c>
      <c r="AS153" s="255">
        <v>24</v>
      </c>
      <c r="AT153" s="178">
        <v>93515.199999999997</v>
      </c>
      <c r="AU153" s="178">
        <v>48005</v>
      </c>
      <c r="AV153" s="189">
        <v>202</v>
      </c>
      <c r="AW153" s="163">
        <v>93</v>
      </c>
      <c r="AX153" s="188">
        <v>64</v>
      </c>
      <c r="AY153" s="165">
        <v>41</v>
      </c>
      <c r="AZ153" s="255">
        <v>50</v>
      </c>
      <c r="BA153" s="189">
        <v>36</v>
      </c>
      <c r="BB153" s="251"/>
      <c r="BC153" s="434">
        <v>22107</v>
      </c>
      <c r="BD153" s="440">
        <v>2.7</v>
      </c>
      <c r="BE153" s="502">
        <v>2316.6</v>
      </c>
      <c r="BF153" s="441">
        <v>0.105</v>
      </c>
      <c r="BG153" s="443">
        <v>792</v>
      </c>
      <c r="BH153" s="442">
        <v>0.34200000000000003</v>
      </c>
      <c r="BI153" s="440">
        <v>293</v>
      </c>
      <c r="BJ153" s="502">
        <v>149</v>
      </c>
      <c r="BK153" s="442">
        <v>6.4000000000000001E-2</v>
      </c>
      <c r="BL153" s="443">
        <v>21</v>
      </c>
      <c r="BM153" s="444">
        <v>14</v>
      </c>
      <c r="BN153" s="445">
        <v>0.71899999999999997</v>
      </c>
    </row>
    <row r="154" spans="1:66" x14ac:dyDescent="0.25">
      <c r="A154" s="121">
        <v>540241</v>
      </c>
      <c r="B154" s="20" t="s">
        <v>720</v>
      </c>
      <c r="C154" s="20" t="s">
        <v>719</v>
      </c>
      <c r="D154" s="20" t="s">
        <v>107</v>
      </c>
      <c r="E154" s="143">
        <v>5</v>
      </c>
      <c r="F154" s="121">
        <v>135</v>
      </c>
      <c r="G154" s="155">
        <v>9350850</v>
      </c>
      <c r="H154" s="142">
        <v>13</v>
      </c>
      <c r="I154" s="127">
        <v>842873</v>
      </c>
      <c r="J154" s="142">
        <v>2</v>
      </c>
      <c r="K154" s="544">
        <v>323300</v>
      </c>
      <c r="L154" s="385">
        <v>150</v>
      </c>
      <c r="M154" s="320">
        <v>10517023</v>
      </c>
      <c r="N154" s="320">
        <v>1760567</v>
      </c>
      <c r="O154" s="145">
        <v>0.16700000000000001</v>
      </c>
      <c r="P154" s="385">
        <v>150</v>
      </c>
      <c r="Q154" s="142">
        <v>43</v>
      </c>
      <c r="R154" s="142">
        <v>103</v>
      </c>
      <c r="S154" s="142">
        <v>4</v>
      </c>
      <c r="T154" s="122">
        <v>0</v>
      </c>
      <c r="U154" s="387">
        <v>16436.099999999999</v>
      </c>
      <c r="V154" s="134">
        <v>16940.8</v>
      </c>
      <c r="W154" s="135">
        <v>1758665.2368591309</v>
      </c>
      <c r="X154" s="142">
        <v>107</v>
      </c>
      <c r="Y154" s="135">
        <v>15861</v>
      </c>
      <c r="Z154" s="134">
        <v>15625</v>
      </c>
      <c r="AA154" s="129">
        <v>150</v>
      </c>
      <c r="AB154" s="317">
        <v>41</v>
      </c>
      <c r="AC154" s="142">
        <v>19</v>
      </c>
      <c r="AD154" s="142">
        <v>46</v>
      </c>
      <c r="AE154" s="142">
        <v>44</v>
      </c>
      <c r="AF154" s="156">
        <v>0.29333333333333333</v>
      </c>
      <c r="AG154" s="156">
        <v>0.39400000000000002</v>
      </c>
      <c r="AH154" s="156">
        <v>0.373</v>
      </c>
      <c r="AI154" s="392">
        <v>0.40100000000000002</v>
      </c>
      <c r="AJ154" s="392">
        <v>0.40699999999999997</v>
      </c>
      <c r="AK154" s="143">
        <v>109</v>
      </c>
      <c r="AL154" s="251"/>
      <c r="AM154" s="121">
        <v>72</v>
      </c>
      <c r="AN154" s="141">
        <v>1739</v>
      </c>
      <c r="AO154" s="251"/>
      <c r="AP154" s="121">
        <v>72</v>
      </c>
      <c r="AQ154" s="142">
        <v>68</v>
      </c>
      <c r="AR154" s="142">
        <v>10</v>
      </c>
      <c r="AS154" s="142">
        <v>0</v>
      </c>
      <c r="AT154" s="135">
        <v>45078.8</v>
      </c>
      <c r="AU154" s="135">
        <v>29000</v>
      </c>
      <c r="AV154" s="143">
        <v>78</v>
      </c>
      <c r="AW154" s="121">
        <v>17</v>
      </c>
      <c r="AX154" s="142">
        <v>59</v>
      </c>
      <c r="AY154" s="122">
        <v>0</v>
      </c>
      <c r="AZ154" s="133">
        <v>35</v>
      </c>
      <c r="BA154" s="143">
        <v>32</v>
      </c>
      <c r="BB154" s="251"/>
      <c r="BC154" s="385">
        <v>3796</v>
      </c>
      <c r="BD154" s="124">
        <v>2.7</v>
      </c>
      <c r="BE154" s="505">
        <v>383.4</v>
      </c>
      <c r="BF154" s="389">
        <v>0.10100000000000001</v>
      </c>
      <c r="BG154" s="26">
        <v>330</v>
      </c>
      <c r="BH154" s="145">
        <v>0.86099999999999999</v>
      </c>
      <c r="BI154" s="124">
        <v>122</v>
      </c>
      <c r="BJ154" s="505">
        <v>70</v>
      </c>
      <c r="BK154" s="315">
        <v>0.183</v>
      </c>
      <c r="BL154" s="26">
        <v>10</v>
      </c>
      <c r="BM154" s="390">
        <v>7</v>
      </c>
      <c r="BN154" s="391">
        <v>0.222</v>
      </c>
    </row>
    <row r="155" spans="1:66" x14ac:dyDescent="0.25">
      <c r="A155" s="121">
        <v>540064</v>
      </c>
      <c r="B155" s="20" t="s">
        <v>721</v>
      </c>
      <c r="C155" s="20" t="s">
        <v>719</v>
      </c>
      <c r="D155" s="20" t="s">
        <v>107</v>
      </c>
      <c r="E155" s="143">
        <v>5</v>
      </c>
      <c r="F155" s="121">
        <v>16</v>
      </c>
      <c r="G155" s="155">
        <v>1736800</v>
      </c>
      <c r="H155" s="142">
        <v>3</v>
      </c>
      <c r="I155" s="127">
        <v>217800</v>
      </c>
      <c r="J155" s="142">
        <v>3</v>
      </c>
      <c r="K155" s="544">
        <v>999360</v>
      </c>
      <c r="L155" s="385">
        <v>22</v>
      </c>
      <c r="M155" s="320">
        <v>2953960</v>
      </c>
      <c r="N155" s="320">
        <v>166257</v>
      </c>
      <c r="O155" s="315">
        <v>5.6000000000000001E-2</v>
      </c>
      <c r="P155" s="385">
        <v>22</v>
      </c>
      <c r="Q155" s="142">
        <v>15</v>
      </c>
      <c r="R155" s="142">
        <v>6</v>
      </c>
      <c r="S155" s="142">
        <v>1</v>
      </c>
      <c r="T155" s="122">
        <v>0</v>
      </c>
      <c r="U155" s="452">
        <v>23751.1</v>
      </c>
      <c r="V155" s="134">
        <v>15515</v>
      </c>
      <c r="W155" s="135">
        <v>166257.9572753906</v>
      </c>
      <c r="X155" s="142">
        <v>7</v>
      </c>
      <c r="Y155" s="134">
        <v>23751.1</v>
      </c>
      <c r="Z155" s="134">
        <v>15515</v>
      </c>
      <c r="AA155" s="129">
        <v>22</v>
      </c>
      <c r="AB155" s="317">
        <v>15</v>
      </c>
      <c r="AC155" s="142">
        <v>2</v>
      </c>
      <c r="AD155" s="142">
        <v>2</v>
      </c>
      <c r="AE155" s="142">
        <v>3</v>
      </c>
      <c r="AF155" s="393">
        <v>0.13636363636363635</v>
      </c>
      <c r="AG155" s="156">
        <v>0.35</v>
      </c>
      <c r="AH155" s="138">
        <v>0.27500000000000002</v>
      </c>
      <c r="AI155" s="388">
        <v>0.35</v>
      </c>
      <c r="AJ155" s="388">
        <v>0.27500000000000002</v>
      </c>
      <c r="AK155" s="143">
        <v>7</v>
      </c>
      <c r="AL155" s="251"/>
      <c r="AM155" s="121">
        <v>5</v>
      </c>
      <c r="AN155" s="141">
        <v>289</v>
      </c>
      <c r="AO155" s="251"/>
      <c r="AP155" s="121">
        <v>16</v>
      </c>
      <c r="AQ155" s="142">
        <v>5</v>
      </c>
      <c r="AR155" s="142">
        <v>1</v>
      </c>
      <c r="AS155" s="142">
        <v>0</v>
      </c>
      <c r="AT155" s="135">
        <v>224233.3</v>
      </c>
      <c r="AU155" s="135">
        <v>29000</v>
      </c>
      <c r="AV155" s="143">
        <v>6</v>
      </c>
      <c r="AW155" s="121">
        <v>0</v>
      </c>
      <c r="AX155" s="142">
        <v>1</v>
      </c>
      <c r="AY155" s="122">
        <v>4</v>
      </c>
      <c r="AZ155" s="142">
        <v>1</v>
      </c>
      <c r="BA155" s="143">
        <v>2</v>
      </c>
      <c r="BB155" s="251"/>
      <c r="BC155" s="385">
        <v>3220</v>
      </c>
      <c r="BD155" s="124">
        <v>2.1</v>
      </c>
      <c r="BE155" s="505">
        <v>48.3</v>
      </c>
      <c r="BF155" s="389">
        <v>1.4999999999999999E-2</v>
      </c>
      <c r="BG155" s="26">
        <v>13</v>
      </c>
      <c r="BH155" s="315">
        <v>0.26900000000000002</v>
      </c>
      <c r="BI155" s="124">
        <v>6</v>
      </c>
      <c r="BJ155" s="505">
        <v>4</v>
      </c>
      <c r="BK155" s="315">
        <v>8.3000000000000004E-2</v>
      </c>
      <c r="BL155" s="26">
        <v>1</v>
      </c>
      <c r="BM155" s="390">
        <v>1</v>
      </c>
      <c r="BN155" s="391">
        <v>0</v>
      </c>
    </row>
    <row r="156" spans="1:66" x14ac:dyDescent="0.25">
      <c r="A156" s="201"/>
      <c r="B156" s="202"/>
      <c r="C156" s="202" t="s">
        <v>719</v>
      </c>
      <c r="D156" s="202" t="s">
        <v>45</v>
      </c>
      <c r="E156" s="252">
        <v>5</v>
      </c>
      <c r="F156" s="201">
        <v>1012</v>
      </c>
      <c r="G156" s="395">
        <v>60374560</v>
      </c>
      <c r="H156" s="396">
        <v>63</v>
      </c>
      <c r="I156" s="397">
        <v>11267773</v>
      </c>
      <c r="J156" s="396">
        <v>32</v>
      </c>
      <c r="K156" s="545">
        <v>11476270</v>
      </c>
      <c r="L156" s="399">
        <v>1107</v>
      </c>
      <c r="M156" s="400">
        <v>83118603</v>
      </c>
      <c r="N156" s="321">
        <v>9734258</v>
      </c>
      <c r="O156" s="339">
        <v>0.11700000000000001</v>
      </c>
      <c r="P156" s="399">
        <v>1107</v>
      </c>
      <c r="Q156" s="229">
        <v>711</v>
      </c>
      <c r="R156" s="229">
        <v>372</v>
      </c>
      <c r="S156" s="229">
        <v>19</v>
      </c>
      <c r="T156" s="402">
        <v>5</v>
      </c>
      <c r="U156" s="550">
        <v>24556.400000000001</v>
      </c>
      <c r="V156" s="551">
        <v>17275.7</v>
      </c>
      <c r="W156" s="218">
        <v>9724332.2548828125</v>
      </c>
      <c r="X156" s="229">
        <v>396</v>
      </c>
      <c r="Y156" s="551">
        <v>23287.7</v>
      </c>
      <c r="Z156" s="551">
        <v>16441.400000000001</v>
      </c>
      <c r="AA156" s="213">
        <v>1107</v>
      </c>
      <c r="AB156" s="404">
        <v>701</v>
      </c>
      <c r="AC156" s="229">
        <v>71</v>
      </c>
      <c r="AD156" s="229">
        <v>186</v>
      </c>
      <c r="AE156" s="256">
        <v>149</v>
      </c>
      <c r="AF156" s="546">
        <v>0.13459801264679314</v>
      </c>
      <c r="AG156" s="263">
        <v>0.379</v>
      </c>
      <c r="AH156" s="221">
        <v>0.30099999999999999</v>
      </c>
      <c r="AI156" s="263">
        <v>0.39</v>
      </c>
      <c r="AJ156" s="221">
        <v>0.32200000000000001</v>
      </c>
      <c r="AK156" s="230">
        <v>406</v>
      </c>
      <c r="AL156" s="251"/>
      <c r="AM156" s="224">
        <v>280</v>
      </c>
      <c r="AN156" s="225">
        <v>14995</v>
      </c>
      <c r="AO156" s="251"/>
      <c r="AP156" s="246">
        <v>821</v>
      </c>
      <c r="AQ156" s="229">
        <v>197</v>
      </c>
      <c r="AR156" s="229">
        <v>65</v>
      </c>
      <c r="AS156" s="256">
        <v>24</v>
      </c>
      <c r="AT156" s="218">
        <v>83047.7</v>
      </c>
      <c r="AU156" s="218">
        <v>34750</v>
      </c>
      <c r="AV156" s="230">
        <v>286</v>
      </c>
      <c r="AW156" s="246">
        <v>110</v>
      </c>
      <c r="AX156" s="229">
        <v>124</v>
      </c>
      <c r="AY156" s="402">
        <v>45</v>
      </c>
      <c r="AZ156" s="256">
        <v>86</v>
      </c>
      <c r="BA156" s="230">
        <v>70</v>
      </c>
      <c r="BB156" s="251"/>
      <c r="BC156" s="408">
        <v>29123</v>
      </c>
      <c r="BD156" s="409">
        <v>2.6120000000000001</v>
      </c>
      <c r="BE156" s="547">
        <v>2748.3000000000011</v>
      </c>
      <c r="BF156" s="448">
        <v>9.4E-2</v>
      </c>
      <c r="BG156" s="412">
        <v>1135</v>
      </c>
      <c r="BH156" s="322">
        <v>0.41299999999999998</v>
      </c>
      <c r="BI156" s="409">
        <v>421</v>
      </c>
      <c r="BJ156" s="547">
        <v>223</v>
      </c>
      <c r="BK156" s="322">
        <v>8.1000000000000003E-2</v>
      </c>
      <c r="BL156" s="412">
        <v>32</v>
      </c>
      <c r="BM156" s="413">
        <v>22</v>
      </c>
      <c r="BN156" s="414">
        <v>0.64100000000000001</v>
      </c>
    </row>
    <row r="157" spans="1:66" x14ac:dyDescent="0.25">
      <c r="A157" s="121">
        <v>540253</v>
      </c>
      <c r="B157" s="20" t="s">
        <v>722</v>
      </c>
      <c r="C157" s="20" t="s">
        <v>723</v>
      </c>
      <c r="D157" s="20" t="s">
        <v>107</v>
      </c>
      <c r="E157" s="143">
        <v>5</v>
      </c>
      <c r="F157" s="121">
        <v>9</v>
      </c>
      <c r="G157" s="155">
        <v>869200</v>
      </c>
      <c r="H157" s="142">
        <v>6</v>
      </c>
      <c r="I157" s="127">
        <v>647100</v>
      </c>
      <c r="J157" s="142">
        <v>1</v>
      </c>
      <c r="K157" s="544">
        <v>582120</v>
      </c>
      <c r="L157" s="385">
        <v>16</v>
      </c>
      <c r="M157" s="320">
        <v>2098420</v>
      </c>
      <c r="N157" s="320">
        <v>137169</v>
      </c>
      <c r="O157" s="315">
        <v>6.5000000000000002E-2</v>
      </c>
      <c r="P157" s="385">
        <v>16</v>
      </c>
      <c r="Q157" s="142">
        <v>3</v>
      </c>
      <c r="R157" s="142">
        <v>13</v>
      </c>
      <c r="S157" s="142">
        <v>0</v>
      </c>
      <c r="T157" s="122">
        <v>0</v>
      </c>
      <c r="U157" s="387">
        <v>10551.5</v>
      </c>
      <c r="V157" s="135">
        <v>8219.7999999999993</v>
      </c>
      <c r="W157" s="135">
        <v>137169.7705078125</v>
      </c>
      <c r="X157" s="142">
        <v>13</v>
      </c>
      <c r="Y157" s="135">
        <v>10551.5</v>
      </c>
      <c r="Z157" s="135">
        <v>8219.7999999999993</v>
      </c>
      <c r="AA157" s="129">
        <v>16</v>
      </c>
      <c r="AB157" s="317">
        <v>3</v>
      </c>
      <c r="AC157" s="142">
        <v>6</v>
      </c>
      <c r="AD157" s="142">
        <v>7</v>
      </c>
      <c r="AE157" s="142">
        <v>0</v>
      </c>
      <c r="AF157" s="393">
        <v>0</v>
      </c>
      <c r="AG157" s="138">
        <v>0.128</v>
      </c>
      <c r="AH157" s="138">
        <v>0.10199999999999999</v>
      </c>
      <c r="AI157" s="388">
        <v>0.128</v>
      </c>
      <c r="AJ157" s="388">
        <v>0.10199999999999999</v>
      </c>
      <c r="AK157" s="143">
        <v>13</v>
      </c>
      <c r="AL157" s="251"/>
      <c r="AM157" s="121">
        <v>5</v>
      </c>
      <c r="AN157" s="141">
        <v>64</v>
      </c>
      <c r="AO157" s="251"/>
      <c r="AP157" s="121">
        <v>9</v>
      </c>
      <c r="AQ157" s="142">
        <v>6</v>
      </c>
      <c r="AR157" s="142">
        <v>1</v>
      </c>
      <c r="AS157" s="142">
        <v>0</v>
      </c>
      <c r="AT157" s="135">
        <v>133331.4</v>
      </c>
      <c r="AU157" s="135">
        <v>65700</v>
      </c>
      <c r="AV157" s="143">
        <v>7</v>
      </c>
      <c r="AW157" s="121">
        <v>5</v>
      </c>
      <c r="AX157" s="142">
        <v>1</v>
      </c>
      <c r="AY157" s="122">
        <v>1</v>
      </c>
      <c r="AZ157" s="142">
        <v>1</v>
      </c>
      <c r="BA157" s="143">
        <v>0</v>
      </c>
      <c r="BB157" s="251"/>
      <c r="BC157" s="385">
        <v>1119</v>
      </c>
      <c r="BD157" s="124">
        <v>2.2999999999999998</v>
      </c>
      <c r="BE157" s="505">
        <v>27.6</v>
      </c>
      <c r="BF157" s="389">
        <v>2.5000000000000001E-2</v>
      </c>
      <c r="BG157" s="26">
        <v>17</v>
      </c>
      <c r="BH157" s="145">
        <v>0.61599999999999999</v>
      </c>
      <c r="BI157" s="124">
        <v>7</v>
      </c>
      <c r="BJ157" s="505">
        <v>4</v>
      </c>
      <c r="BK157" s="315">
        <v>0.14499999999999999</v>
      </c>
      <c r="BL157" s="26">
        <v>1</v>
      </c>
      <c r="BM157" s="390">
        <v>1</v>
      </c>
      <c r="BN157" s="153">
        <v>0.88900000000000001</v>
      </c>
    </row>
    <row r="158" spans="1:66" x14ac:dyDescent="0.25">
      <c r="A158" s="163">
        <v>540225</v>
      </c>
      <c r="B158" s="164" t="s">
        <v>724</v>
      </c>
      <c r="C158" s="164" t="s">
        <v>723</v>
      </c>
      <c r="D158" s="164" t="s">
        <v>170</v>
      </c>
      <c r="E158" s="189">
        <v>5</v>
      </c>
      <c r="F158" s="163">
        <v>248</v>
      </c>
      <c r="G158" s="431">
        <v>13569780</v>
      </c>
      <c r="H158" s="188">
        <v>23</v>
      </c>
      <c r="I158" s="432">
        <v>8840100</v>
      </c>
      <c r="J158" s="188">
        <v>5</v>
      </c>
      <c r="K158" s="548">
        <v>532753</v>
      </c>
      <c r="L158" s="434">
        <v>276</v>
      </c>
      <c r="M158" s="435">
        <v>22942633</v>
      </c>
      <c r="N158" s="436">
        <v>3127473</v>
      </c>
      <c r="O158" s="335">
        <v>0.13600000000000001</v>
      </c>
      <c r="P158" s="434">
        <v>276</v>
      </c>
      <c r="Q158" s="188">
        <v>120</v>
      </c>
      <c r="R158" s="188">
        <v>145</v>
      </c>
      <c r="S158" s="188">
        <v>7</v>
      </c>
      <c r="T158" s="165">
        <v>4</v>
      </c>
      <c r="U158" s="549">
        <v>20034.099999999999</v>
      </c>
      <c r="V158" s="178">
        <v>10442.6</v>
      </c>
      <c r="W158" s="178">
        <v>3125314.0390940071</v>
      </c>
      <c r="X158" s="188">
        <v>156</v>
      </c>
      <c r="Y158" s="336">
        <v>19305.400000000001</v>
      </c>
      <c r="Z158" s="178">
        <v>10400.5</v>
      </c>
      <c r="AA158" s="174">
        <v>276</v>
      </c>
      <c r="AB158" s="438">
        <v>118</v>
      </c>
      <c r="AC158" s="188">
        <v>19</v>
      </c>
      <c r="AD158" s="188">
        <v>71</v>
      </c>
      <c r="AE158" s="188">
        <v>68</v>
      </c>
      <c r="AF158" s="552">
        <v>0.24637681159420291</v>
      </c>
      <c r="AG158" s="259">
        <v>0.44</v>
      </c>
      <c r="AH158" s="259">
        <v>0.41099999999999998</v>
      </c>
      <c r="AI158" s="259">
        <v>0.45100000000000001</v>
      </c>
      <c r="AJ158" s="259">
        <v>0.42299999999999999</v>
      </c>
      <c r="AK158" s="189">
        <v>158</v>
      </c>
      <c r="AL158" s="251"/>
      <c r="AM158" s="163">
        <v>105</v>
      </c>
      <c r="AN158" s="185">
        <v>2715</v>
      </c>
      <c r="AO158" s="251"/>
      <c r="AP158" s="163">
        <v>148</v>
      </c>
      <c r="AQ158" s="188">
        <v>59</v>
      </c>
      <c r="AR158" s="188">
        <v>55</v>
      </c>
      <c r="AS158" s="188">
        <v>14</v>
      </c>
      <c r="AT158" s="178">
        <v>55218.7</v>
      </c>
      <c r="AU158" s="178">
        <v>19005</v>
      </c>
      <c r="AV158" s="189">
        <v>128</v>
      </c>
      <c r="AW158" s="163">
        <v>63</v>
      </c>
      <c r="AX158" s="188">
        <v>49</v>
      </c>
      <c r="AY158" s="165">
        <v>12</v>
      </c>
      <c r="AZ158" s="255">
        <v>37</v>
      </c>
      <c r="BA158" s="189">
        <v>47</v>
      </c>
      <c r="BB158" s="251"/>
      <c r="BC158" s="434">
        <v>4569</v>
      </c>
      <c r="BD158" s="440">
        <v>2.6</v>
      </c>
      <c r="BE158" s="502">
        <v>629.20000000000005</v>
      </c>
      <c r="BF158" s="441">
        <v>0.13800000000000001</v>
      </c>
      <c r="BG158" s="443">
        <v>377</v>
      </c>
      <c r="BH158" s="465">
        <v>0.59899999999999998</v>
      </c>
      <c r="BI158" s="440">
        <v>145</v>
      </c>
      <c r="BJ158" s="502">
        <v>66</v>
      </c>
      <c r="BK158" s="442">
        <v>0.105</v>
      </c>
      <c r="BL158" s="443">
        <v>10</v>
      </c>
      <c r="BM158" s="444">
        <v>7</v>
      </c>
      <c r="BN158" s="445">
        <v>0.72199999999999998</v>
      </c>
    </row>
    <row r="159" spans="1:66" x14ac:dyDescent="0.25">
      <c r="A159" s="121">
        <v>540156</v>
      </c>
      <c r="B159" s="20" t="s">
        <v>725</v>
      </c>
      <c r="C159" s="20" t="s">
        <v>723</v>
      </c>
      <c r="D159" s="20" t="s">
        <v>107</v>
      </c>
      <c r="E159" s="143">
        <v>5</v>
      </c>
      <c r="F159" s="121">
        <v>88</v>
      </c>
      <c r="G159" s="155">
        <v>5242665</v>
      </c>
      <c r="H159" s="142">
        <v>51</v>
      </c>
      <c r="I159" s="450">
        <v>16929390</v>
      </c>
      <c r="J159" s="142">
        <v>12</v>
      </c>
      <c r="K159" s="544">
        <v>3257120</v>
      </c>
      <c r="L159" s="424">
        <v>151</v>
      </c>
      <c r="M159" s="454">
        <v>25429175</v>
      </c>
      <c r="N159" s="320">
        <v>1113663</v>
      </c>
      <c r="O159" s="315">
        <v>7.2999999999999995E-2</v>
      </c>
      <c r="P159" s="424">
        <v>151</v>
      </c>
      <c r="Q159" s="142">
        <v>50</v>
      </c>
      <c r="R159" s="142">
        <v>99</v>
      </c>
      <c r="S159" s="142">
        <v>2</v>
      </c>
      <c r="T159" s="122">
        <v>0</v>
      </c>
      <c r="U159" s="387">
        <v>10997.5</v>
      </c>
      <c r="V159" s="135">
        <v>8466.6</v>
      </c>
      <c r="W159" s="135">
        <v>1110742.749398804</v>
      </c>
      <c r="X159" s="142">
        <v>101</v>
      </c>
      <c r="Y159" s="135">
        <v>10408.1</v>
      </c>
      <c r="Z159" s="135">
        <v>7972.4</v>
      </c>
      <c r="AA159" s="129">
        <v>151</v>
      </c>
      <c r="AB159" s="317">
        <v>49</v>
      </c>
      <c r="AC159" s="142">
        <v>45</v>
      </c>
      <c r="AD159" s="142">
        <v>43</v>
      </c>
      <c r="AE159" s="142">
        <v>14</v>
      </c>
      <c r="AF159" s="393">
        <v>9.2715231788079472E-2</v>
      </c>
      <c r="AG159" s="138">
        <v>0.2</v>
      </c>
      <c r="AH159" s="138">
        <v>0.109</v>
      </c>
      <c r="AI159" s="388">
        <v>0.21</v>
      </c>
      <c r="AJ159" s="388">
        <v>0.112</v>
      </c>
      <c r="AK159" s="143">
        <v>102</v>
      </c>
      <c r="AL159" s="251"/>
      <c r="AM159" s="121">
        <v>45</v>
      </c>
      <c r="AN159" s="141">
        <v>1372</v>
      </c>
      <c r="AO159" s="251"/>
      <c r="AP159" s="121">
        <v>85</v>
      </c>
      <c r="AQ159" s="142">
        <v>56</v>
      </c>
      <c r="AR159" s="142">
        <v>8</v>
      </c>
      <c r="AS159" s="142">
        <v>2</v>
      </c>
      <c r="AT159" s="135">
        <v>78284.5</v>
      </c>
      <c r="AU159" s="135">
        <v>60400</v>
      </c>
      <c r="AV159" s="143">
        <v>66</v>
      </c>
      <c r="AW159" s="121">
        <v>53</v>
      </c>
      <c r="AX159" s="142">
        <v>8</v>
      </c>
      <c r="AY159" s="122">
        <v>5</v>
      </c>
      <c r="AZ159" s="142">
        <v>5</v>
      </c>
      <c r="BA159" s="143">
        <v>10</v>
      </c>
      <c r="BB159" s="251"/>
      <c r="BC159" s="385">
        <v>1839</v>
      </c>
      <c r="BD159" s="124">
        <v>2.2000000000000002</v>
      </c>
      <c r="BE159" s="505">
        <v>204.6</v>
      </c>
      <c r="BF159" s="389">
        <v>0.111</v>
      </c>
      <c r="BG159" s="26">
        <v>130</v>
      </c>
      <c r="BH159" s="145">
        <v>0.63500000000000001</v>
      </c>
      <c r="BI159" s="124">
        <v>59</v>
      </c>
      <c r="BJ159" s="505">
        <v>24</v>
      </c>
      <c r="BK159" s="315">
        <v>0.11700000000000001</v>
      </c>
      <c r="BL159" s="26">
        <v>5</v>
      </c>
      <c r="BM159" s="390">
        <v>3</v>
      </c>
      <c r="BN159" s="153">
        <v>0.55700000000000005</v>
      </c>
    </row>
    <row r="160" spans="1:66" x14ac:dyDescent="0.25">
      <c r="A160" s="201"/>
      <c r="B160" s="202"/>
      <c r="C160" s="202" t="s">
        <v>723</v>
      </c>
      <c r="D160" s="202" t="s">
        <v>45</v>
      </c>
      <c r="E160" s="252">
        <v>5</v>
      </c>
      <c r="F160" s="201">
        <v>345</v>
      </c>
      <c r="G160" s="395">
        <v>19681645</v>
      </c>
      <c r="H160" s="396">
        <v>80</v>
      </c>
      <c r="I160" s="397">
        <v>26416590</v>
      </c>
      <c r="J160" s="396">
        <v>18</v>
      </c>
      <c r="K160" s="545">
        <v>4371993</v>
      </c>
      <c r="L160" s="408">
        <v>443</v>
      </c>
      <c r="M160" s="447">
        <v>50470228</v>
      </c>
      <c r="N160" s="447">
        <v>4378305</v>
      </c>
      <c r="O160" s="339">
        <v>0.108</v>
      </c>
      <c r="P160" s="408">
        <v>443</v>
      </c>
      <c r="Q160" s="229">
        <v>173</v>
      </c>
      <c r="R160" s="229">
        <v>257</v>
      </c>
      <c r="S160" s="229">
        <v>9</v>
      </c>
      <c r="T160" s="402">
        <v>4</v>
      </c>
      <c r="U160" s="403">
        <v>16197.1</v>
      </c>
      <c r="V160" s="218">
        <v>10110.299999999999</v>
      </c>
      <c r="W160" s="218">
        <v>4373226.5590006234</v>
      </c>
      <c r="X160" s="229">
        <v>270</v>
      </c>
      <c r="Y160" s="218">
        <v>15525.9</v>
      </c>
      <c r="Z160" s="218">
        <v>9767.7999999999993</v>
      </c>
      <c r="AA160" s="213">
        <v>443</v>
      </c>
      <c r="AB160" s="404">
        <v>170</v>
      </c>
      <c r="AC160" s="229">
        <v>70</v>
      </c>
      <c r="AD160" s="229">
        <v>121</v>
      </c>
      <c r="AE160" s="229">
        <v>82</v>
      </c>
      <c r="AF160" s="553">
        <v>0.18510158013544017</v>
      </c>
      <c r="AG160" s="263">
        <v>0.33500000000000002</v>
      </c>
      <c r="AH160" s="221">
        <v>0.20100000000000001</v>
      </c>
      <c r="AI160" s="221">
        <v>0.34599999999999997</v>
      </c>
      <c r="AJ160" s="221">
        <v>0.21099999999999999</v>
      </c>
      <c r="AK160" s="230">
        <v>273</v>
      </c>
      <c r="AL160" s="251"/>
      <c r="AM160" s="246">
        <v>155</v>
      </c>
      <c r="AN160" s="225">
        <v>4151</v>
      </c>
      <c r="AO160" s="251"/>
      <c r="AP160" s="246">
        <v>242</v>
      </c>
      <c r="AQ160" s="229">
        <v>121</v>
      </c>
      <c r="AR160" s="229">
        <v>64</v>
      </c>
      <c r="AS160" s="229">
        <v>16</v>
      </c>
      <c r="AT160" s="218">
        <v>65512.9</v>
      </c>
      <c r="AU160" s="218">
        <v>31300</v>
      </c>
      <c r="AV160" s="230">
        <v>201</v>
      </c>
      <c r="AW160" s="246">
        <v>121</v>
      </c>
      <c r="AX160" s="229">
        <v>58</v>
      </c>
      <c r="AY160" s="402">
        <v>18</v>
      </c>
      <c r="AZ160" s="256">
        <v>43</v>
      </c>
      <c r="BA160" s="230">
        <v>57</v>
      </c>
      <c r="BB160" s="251"/>
      <c r="BC160" s="408">
        <v>7527</v>
      </c>
      <c r="BD160" s="409">
        <v>2.6240000000000001</v>
      </c>
      <c r="BE160" s="547">
        <v>861.40000000000009</v>
      </c>
      <c r="BF160" s="448">
        <v>0.114</v>
      </c>
      <c r="BG160" s="412">
        <v>524</v>
      </c>
      <c r="BH160" s="339">
        <v>0.60799999999999998</v>
      </c>
      <c r="BI160" s="409">
        <v>211</v>
      </c>
      <c r="BJ160" s="547">
        <v>94</v>
      </c>
      <c r="BK160" s="322">
        <v>0.109</v>
      </c>
      <c r="BL160" s="412">
        <v>16</v>
      </c>
      <c r="BM160" s="413">
        <v>11</v>
      </c>
      <c r="BN160" s="414">
        <v>0.68400000000000005</v>
      </c>
    </row>
    <row r="161" spans="1:66" x14ac:dyDescent="0.25">
      <c r="A161" s="121">
        <v>540262</v>
      </c>
      <c r="B161" s="20" t="s">
        <v>726</v>
      </c>
      <c r="C161" s="20" t="s">
        <v>727</v>
      </c>
      <c r="D161" s="20" t="s">
        <v>107</v>
      </c>
      <c r="E161" s="143">
        <v>5</v>
      </c>
      <c r="F161" s="121">
        <v>16</v>
      </c>
      <c r="G161" s="155">
        <v>334040</v>
      </c>
      <c r="H161" s="142">
        <v>0</v>
      </c>
      <c r="I161" s="127">
        <v>0</v>
      </c>
      <c r="J161" s="142">
        <v>1</v>
      </c>
      <c r="K161" s="544">
        <v>38060</v>
      </c>
      <c r="L161" s="385">
        <v>17</v>
      </c>
      <c r="M161" s="320">
        <v>372100</v>
      </c>
      <c r="N161" s="320">
        <v>40433</v>
      </c>
      <c r="O161" s="145">
        <v>0.109</v>
      </c>
      <c r="P161" s="385">
        <v>17</v>
      </c>
      <c r="Q161" s="142">
        <v>9</v>
      </c>
      <c r="R161" s="142">
        <v>8</v>
      </c>
      <c r="S161" s="142">
        <v>0</v>
      </c>
      <c r="T161" s="122">
        <v>0</v>
      </c>
      <c r="U161" s="387">
        <v>4874.1000000000004</v>
      </c>
      <c r="V161" s="135">
        <v>3942.2</v>
      </c>
      <c r="W161" s="135">
        <v>38992.943010807037</v>
      </c>
      <c r="X161" s="142">
        <v>8</v>
      </c>
      <c r="Y161" s="135">
        <v>3675.8</v>
      </c>
      <c r="Z161" s="135">
        <v>2979.9</v>
      </c>
      <c r="AA161" s="129">
        <v>17</v>
      </c>
      <c r="AB161" s="317">
        <v>6</v>
      </c>
      <c r="AC161" s="142">
        <v>3</v>
      </c>
      <c r="AD161" s="142">
        <v>8</v>
      </c>
      <c r="AE161" s="142">
        <v>0</v>
      </c>
      <c r="AF161" s="393">
        <v>0</v>
      </c>
      <c r="AG161" s="138">
        <v>0.20200000000000001</v>
      </c>
      <c r="AH161" s="138">
        <v>0.16800000000000001</v>
      </c>
      <c r="AI161" s="388">
        <v>0.20200000000000001</v>
      </c>
      <c r="AJ161" s="388">
        <v>0.16800000000000001</v>
      </c>
      <c r="AK161" s="143">
        <v>11</v>
      </c>
      <c r="AL161" s="251"/>
      <c r="AM161" s="121">
        <v>1</v>
      </c>
      <c r="AN161" s="141">
        <v>67</v>
      </c>
      <c r="AO161" s="251"/>
      <c r="AP161" s="121">
        <v>11</v>
      </c>
      <c r="AQ161" s="142">
        <v>6</v>
      </c>
      <c r="AR161" s="142">
        <v>0</v>
      </c>
      <c r="AS161" s="142">
        <v>0</v>
      </c>
      <c r="AT161" s="135">
        <v>16133.3</v>
      </c>
      <c r="AU161" s="135">
        <v>14250</v>
      </c>
      <c r="AV161" s="143">
        <v>6</v>
      </c>
      <c r="AW161" s="121">
        <v>6</v>
      </c>
      <c r="AX161" s="142">
        <v>0</v>
      </c>
      <c r="AY161" s="122">
        <v>0</v>
      </c>
      <c r="AZ161" s="142">
        <v>0</v>
      </c>
      <c r="BA161" s="143">
        <v>0</v>
      </c>
      <c r="BB161" s="251"/>
      <c r="BC161" s="385">
        <v>121</v>
      </c>
      <c r="BD161" s="124">
        <v>2.6</v>
      </c>
      <c r="BE161" s="505">
        <v>39</v>
      </c>
      <c r="BF161" s="144">
        <v>0.32200000000000001</v>
      </c>
      <c r="BG161" s="26">
        <v>21</v>
      </c>
      <c r="BH161" s="145">
        <v>0.53800000000000003</v>
      </c>
      <c r="BI161" s="124">
        <v>8</v>
      </c>
      <c r="BJ161" s="505">
        <v>6</v>
      </c>
      <c r="BK161" s="315">
        <v>0.154</v>
      </c>
      <c r="BL161" s="26">
        <v>1</v>
      </c>
      <c r="BM161" s="390">
        <v>1</v>
      </c>
      <c r="BN161" s="153">
        <v>0.875</v>
      </c>
    </row>
    <row r="162" spans="1:66" x14ac:dyDescent="0.25">
      <c r="A162" s="121">
        <v>540179</v>
      </c>
      <c r="B162" s="20" t="s">
        <v>728</v>
      </c>
      <c r="C162" s="20" t="s">
        <v>727</v>
      </c>
      <c r="D162" s="20" t="s">
        <v>107</v>
      </c>
      <c r="E162" s="143">
        <v>5</v>
      </c>
      <c r="F162" s="121">
        <v>21</v>
      </c>
      <c r="G162" s="155">
        <v>931020</v>
      </c>
      <c r="H162" s="142">
        <v>5</v>
      </c>
      <c r="I162" s="127">
        <v>190900</v>
      </c>
      <c r="J162" s="142">
        <v>0</v>
      </c>
      <c r="K162" s="544">
        <v>0</v>
      </c>
      <c r="L162" s="385">
        <v>26</v>
      </c>
      <c r="M162" s="320">
        <v>1121920</v>
      </c>
      <c r="N162" s="320">
        <v>48071</v>
      </c>
      <c r="O162" s="315">
        <v>4.2999999999999997E-2</v>
      </c>
      <c r="P162" s="385">
        <v>26</v>
      </c>
      <c r="Q162" s="142">
        <v>16</v>
      </c>
      <c r="R162" s="142">
        <v>10</v>
      </c>
      <c r="S162" s="142">
        <v>0</v>
      </c>
      <c r="T162" s="122">
        <v>0</v>
      </c>
      <c r="U162" s="387">
        <v>4658.2</v>
      </c>
      <c r="V162" s="135">
        <v>2755.7</v>
      </c>
      <c r="W162" s="135">
        <v>46581.8779296875</v>
      </c>
      <c r="X162" s="142">
        <v>10</v>
      </c>
      <c r="Y162" s="135">
        <v>3433.7</v>
      </c>
      <c r="Z162" s="135">
        <v>2090.6999999999998</v>
      </c>
      <c r="AA162" s="129">
        <v>26</v>
      </c>
      <c r="AB162" s="317">
        <v>13</v>
      </c>
      <c r="AC162" s="142">
        <v>9</v>
      </c>
      <c r="AD162" s="142">
        <v>4</v>
      </c>
      <c r="AE162" s="142">
        <v>0</v>
      </c>
      <c r="AF162" s="393">
        <v>0</v>
      </c>
      <c r="AG162" s="138">
        <v>9.2999999999999999E-2</v>
      </c>
      <c r="AH162" s="138">
        <v>6.9000000000000006E-2</v>
      </c>
      <c r="AI162" s="388">
        <v>0.1</v>
      </c>
      <c r="AJ162" s="388">
        <v>7.3999999999999996E-2</v>
      </c>
      <c r="AK162" s="143">
        <v>13</v>
      </c>
      <c r="AL162" s="251"/>
      <c r="AM162" s="121">
        <v>1</v>
      </c>
      <c r="AN162" s="141">
        <v>67</v>
      </c>
      <c r="AO162" s="251"/>
      <c r="AP162" s="121">
        <v>21</v>
      </c>
      <c r="AQ162" s="142">
        <v>5</v>
      </c>
      <c r="AR162" s="142">
        <v>0</v>
      </c>
      <c r="AS162" s="142">
        <v>0</v>
      </c>
      <c r="AT162" s="135">
        <v>28940</v>
      </c>
      <c r="AU162" s="135">
        <v>30200</v>
      </c>
      <c r="AV162" s="143">
        <v>5</v>
      </c>
      <c r="AW162" s="121">
        <v>4</v>
      </c>
      <c r="AX162" s="142">
        <v>1</v>
      </c>
      <c r="AY162" s="122">
        <v>0</v>
      </c>
      <c r="AZ162" s="142">
        <v>0</v>
      </c>
      <c r="BA162" s="143">
        <v>0</v>
      </c>
      <c r="BB162" s="251"/>
      <c r="BC162" s="385">
        <v>398</v>
      </c>
      <c r="BD162" s="124">
        <v>3.3</v>
      </c>
      <c r="BE162" s="505">
        <v>79.199999999999989</v>
      </c>
      <c r="BF162" s="389">
        <v>0.19900000000000001</v>
      </c>
      <c r="BG162" s="26">
        <v>47</v>
      </c>
      <c r="BH162" s="145">
        <v>0.59299999999999997</v>
      </c>
      <c r="BI162" s="124">
        <v>14</v>
      </c>
      <c r="BJ162" s="505">
        <v>11</v>
      </c>
      <c r="BK162" s="315">
        <v>0.13900000000000001</v>
      </c>
      <c r="BL162" s="26">
        <v>2</v>
      </c>
      <c r="BM162" s="390">
        <v>1</v>
      </c>
      <c r="BN162" s="153">
        <v>0.85699999999999998</v>
      </c>
    </row>
    <row r="163" spans="1:66" x14ac:dyDescent="0.25">
      <c r="A163" s="121">
        <v>540180</v>
      </c>
      <c r="B163" s="20" t="s">
        <v>729</v>
      </c>
      <c r="C163" s="20" t="s">
        <v>727</v>
      </c>
      <c r="D163" s="20" t="s">
        <v>107</v>
      </c>
      <c r="E163" s="143">
        <v>5</v>
      </c>
      <c r="F163" s="121">
        <v>11</v>
      </c>
      <c r="G163" s="155">
        <v>377880</v>
      </c>
      <c r="H163" s="142">
        <v>7</v>
      </c>
      <c r="I163" s="127">
        <v>581590</v>
      </c>
      <c r="J163" s="142">
        <v>0</v>
      </c>
      <c r="K163" s="544">
        <v>0</v>
      </c>
      <c r="L163" s="385">
        <v>18</v>
      </c>
      <c r="M163" s="320">
        <v>959470</v>
      </c>
      <c r="N163" s="320">
        <v>27506</v>
      </c>
      <c r="O163" s="315">
        <v>2.9000000000000001E-2</v>
      </c>
      <c r="P163" s="385">
        <v>18</v>
      </c>
      <c r="Q163" s="142">
        <v>14</v>
      </c>
      <c r="R163" s="142">
        <v>4</v>
      </c>
      <c r="S163" s="142">
        <v>0</v>
      </c>
      <c r="T163" s="122">
        <v>0</v>
      </c>
      <c r="U163" s="387">
        <v>6648.8</v>
      </c>
      <c r="V163" s="135">
        <v>5640.6</v>
      </c>
      <c r="W163" s="135">
        <v>26595.277248978611</v>
      </c>
      <c r="X163" s="142">
        <v>4</v>
      </c>
      <c r="Y163" s="135">
        <v>4584.3999999999996</v>
      </c>
      <c r="Z163" s="135">
        <v>2909</v>
      </c>
      <c r="AA163" s="129">
        <v>18</v>
      </c>
      <c r="AB163" s="317">
        <v>13</v>
      </c>
      <c r="AC163" s="142">
        <v>5</v>
      </c>
      <c r="AD163" s="142">
        <v>0</v>
      </c>
      <c r="AE163" s="142">
        <v>0</v>
      </c>
      <c r="AF163" s="393">
        <v>0</v>
      </c>
      <c r="AG163" s="138">
        <v>4.5999999999999999E-2</v>
      </c>
      <c r="AH163" s="138">
        <v>5.1999999999999998E-2</v>
      </c>
      <c r="AI163" s="388">
        <v>5.3999999999999999E-2</v>
      </c>
      <c r="AJ163" s="388">
        <v>6.0999999999999999E-2</v>
      </c>
      <c r="AK163" s="143">
        <v>5</v>
      </c>
      <c r="AL163" s="251"/>
      <c r="AM163" s="121">
        <v>1</v>
      </c>
      <c r="AN163" s="141">
        <v>30</v>
      </c>
      <c r="AO163" s="251"/>
      <c r="AP163" s="121">
        <v>16</v>
      </c>
      <c r="AQ163" s="142">
        <v>2</v>
      </c>
      <c r="AR163" s="142">
        <v>0</v>
      </c>
      <c r="AS163" s="142">
        <v>0</v>
      </c>
      <c r="AT163" s="135">
        <v>198300</v>
      </c>
      <c r="AU163" s="135">
        <v>198300</v>
      </c>
      <c r="AV163" s="143">
        <v>2</v>
      </c>
      <c r="AW163" s="121">
        <v>2</v>
      </c>
      <c r="AX163" s="142">
        <v>0</v>
      </c>
      <c r="AY163" s="122">
        <v>0</v>
      </c>
      <c r="AZ163" s="142">
        <v>0</v>
      </c>
      <c r="BA163" s="143">
        <v>0</v>
      </c>
      <c r="BB163" s="251"/>
      <c r="BC163" s="385">
        <v>344</v>
      </c>
      <c r="BD163" s="124">
        <v>2.6</v>
      </c>
      <c r="BE163" s="505">
        <v>31.2</v>
      </c>
      <c r="BF163" s="389">
        <v>9.0999999999999998E-2</v>
      </c>
      <c r="BG163" s="26">
        <v>3</v>
      </c>
      <c r="BH163" s="315">
        <v>9.6000000000000002E-2</v>
      </c>
      <c r="BI163" s="124">
        <v>1</v>
      </c>
      <c r="BJ163" s="505">
        <v>1</v>
      </c>
      <c r="BK163" s="315">
        <v>3.2000000000000001E-2</v>
      </c>
      <c r="BL163" s="26">
        <v>1</v>
      </c>
      <c r="BM163" s="390">
        <v>1</v>
      </c>
      <c r="BN163" s="153">
        <v>0.63600000000000001</v>
      </c>
    </row>
    <row r="164" spans="1:66" x14ac:dyDescent="0.25">
      <c r="A164" s="121">
        <v>540132</v>
      </c>
      <c r="B164" s="20" t="s">
        <v>730</v>
      </c>
      <c r="C164" s="20" t="s">
        <v>727</v>
      </c>
      <c r="D164" s="20" t="s">
        <v>107</v>
      </c>
      <c r="E164" s="143">
        <v>5</v>
      </c>
      <c r="F164" s="121">
        <v>1</v>
      </c>
      <c r="G164" s="155">
        <v>17000</v>
      </c>
      <c r="H164" s="142">
        <v>0</v>
      </c>
      <c r="I164" s="127">
        <v>0</v>
      </c>
      <c r="J164" s="142">
        <v>0</v>
      </c>
      <c r="K164" s="544">
        <v>0</v>
      </c>
      <c r="L164" s="385">
        <v>1</v>
      </c>
      <c r="M164" s="320">
        <v>17000</v>
      </c>
      <c r="N164" s="320">
        <v>0</v>
      </c>
      <c r="O164" s="315">
        <v>0</v>
      </c>
      <c r="P164" s="385">
        <v>1</v>
      </c>
      <c r="Q164" s="142">
        <v>1</v>
      </c>
      <c r="R164" s="142">
        <v>0</v>
      </c>
      <c r="S164" s="142">
        <v>0</v>
      </c>
      <c r="T164" s="122">
        <v>0</v>
      </c>
      <c r="U164" s="387">
        <v>0</v>
      </c>
      <c r="V164" s="135">
        <v>0</v>
      </c>
      <c r="W164" s="135">
        <v>0</v>
      </c>
      <c r="X164" s="142">
        <v>0</v>
      </c>
      <c r="Y164" s="135">
        <v>0</v>
      </c>
      <c r="Z164" s="135">
        <v>0</v>
      </c>
      <c r="AA164" s="129">
        <v>1</v>
      </c>
      <c r="AB164" s="317">
        <v>1</v>
      </c>
      <c r="AC164" s="142">
        <v>0</v>
      </c>
      <c r="AD164" s="142">
        <v>0</v>
      </c>
      <c r="AE164" s="142">
        <v>0</v>
      </c>
      <c r="AF164" s="393">
        <v>0</v>
      </c>
      <c r="AG164" s="138">
        <v>0</v>
      </c>
      <c r="AH164" s="138">
        <v>0</v>
      </c>
      <c r="AI164" s="388">
        <v>0</v>
      </c>
      <c r="AJ164" s="388">
        <v>0</v>
      </c>
      <c r="AK164" s="143">
        <v>0</v>
      </c>
      <c r="AL164" s="251"/>
      <c r="AM164" s="121">
        <v>0</v>
      </c>
      <c r="AN164" s="141">
        <v>0</v>
      </c>
      <c r="AO164" s="251"/>
      <c r="AP164" s="121">
        <v>1</v>
      </c>
      <c r="AQ164" s="142">
        <v>0</v>
      </c>
      <c r="AR164" s="142">
        <v>0</v>
      </c>
      <c r="AS164" s="142">
        <v>0</v>
      </c>
      <c r="AT164" s="135">
        <v>0</v>
      </c>
      <c r="AU164" s="135">
        <v>0</v>
      </c>
      <c r="AV164" s="143">
        <v>0</v>
      </c>
      <c r="AW164" s="121">
        <v>0</v>
      </c>
      <c r="AX164" s="142">
        <v>0</v>
      </c>
      <c r="AY164" s="122">
        <v>0</v>
      </c>
      <c r="AZ164" s="142">
        <v>0</v>
      </c>
      <c r="BA164" s="143">
        <v>0</v>
      </c>
      <c r="BB164" s="251"/>
      <c r="BC164" s="385">
        <v>2324</v>
      </c>
      <c r="BD164" s="124">
        <v>2.5</v>
      </c>
      <c r="BE164" s="505">
        <v>2.5</v>
      </c>
      <c r="BF164" s="389">
        <v>1E-3</v>
      </c>
      <c r="BG164" s="26">
        <v>0</v>
      </c>
      <c r="BH164" s="315">
        <v>0</v>
      </c>
      <c r="BI164" s="124">
        <v>0</v>
      </c>
      <c r="BJ164" s="505">
        <v>0</v>
      </c>
      <c r="BK164" s="315">
        <v>0</v>
      </c>
      <c r="BL164" s="26">
        <v>0</v>
      </c>
      <c r="BM164" s="390">
        <v>0</v>
      </c>
      <c r="BN164" s="153">
        <v>1</v>
      </c>
    </row>
    <row r="165" spans="1:66" x14ac:dyDescent="0.25">
      <c r="A165" s="121">
        <v>540182</v>
      </c>
      <c r="B165" s="20" t="s">
        <v>731</v>
      </c>
      <c r="C165" s="20" t="s">
        <v>727</v>
      </c>
      <c r="D165" s="20" t="s">
        <v>107</v>
      </c>
      <c r="E165" s="143">
        <v>5</v>
      </c>
      <c r="F165" s="121">
        <v>16</v>
      </c>
      <c r="G165" s="155">
        <v>983420</v>
      </c>
      <c r="H165" s="418">
        <v>14</v>
      </c>
      <c r="I165" s="450">
        <v>2148300</v>
      </c>
      <c r="J165" s="418">
        <v>3</v>
      </c>
      <c r="K165" s="554">
        <v>6341911</v>
      </c>
      <c r="L165" s="424">
        <v>33</v>
      </c>
      <c r="M165" s="454">
        <v>9473631</v>
      </c>
      <c r="N165" s="320">
        <v>55428</v>
      </c>
      <c r="O165" s="315">
        <v>1.6E-2</v>
      </c>
      <c r="P165" s="424">
        <v>33</v>
      </c>
      <c r="Q165" s="142">
        <v>24</v>
      </c>
      <c r="R165" s="142">
        <v>8</v>
      </c>
      <c r="S165" s="142">
        <v>0</v>
      </c>
      <c r="T165" s="122">
        <v>0</v>
      </c>
      <c r="U165" s="387">
        <v>6682.3</v>
      </c>
      <c r="V165" s="135">
        <v>3072.3</v>
      </c>
      <c r="W165" s="135">
        <v>53458.059006512172</v>
      </c>
      <c r="X165" s="142">
        <v>8</v>
      </c>
      <c r="Y165" s="135">
        <v>3959.1</v>
      </c>
      <c r="Z165" s="135">
        <v>2302.8000000000002</v>
      </c>
      <c r="AA165" s="129">
        <v>32</v>
      </c>
      <c r="AB165" s="317">
        <v>22</v>
      </c>
      <c r="AC165" s="142">
        <v>8</v>
      </c>
      <c r="AD165" s="142">
        <v>2</v>
      </c>
      <c r="AE165" s="142">
        <v>0</v>
      </c>
      <c r="AF165" s="393">
        <v>0</v>
      </c>
      <c r="AG165" s="138">
        <v>5.6000000000000001E-2</v>
      </c>
      <c r="AH165" s="138">
        <v>0.06</v>
      </c>
      <c r="AI165" s="388">
        <v>7.5999999999999998E-2</v>
      </c>
      <c r="AJ165" s="388">
        <v>7.0999999999999994E-2</v>
      </c>
      <c r="AK165" s="143">
        <v>10</v>
      </c>
      <c r="AL165" s="251"/>
      <c r="AM165" s="121">
        <v>1</v>
      </c>
      <c r="AN165" s="141">
        <v>31</v>
      </c>
      <c r="AO165" s="251"/>
      <c r="AP165" s="121">
        <v>27</v>
      </c>
      <c r="AQ165" s="142">
        <v>5</v>
      </c>
      <c r="AR165" s="142">
        <v>0</v>
      </c>
      <c r="AS165" s="142">
        <v>0</v>
      </c>
      <c r="AT165" s="135">
        <v>113540</v>
      </c>
      <c r="AU165" s="135">
        <v>66000</v>
      </c>
      <c r="AV165" s="143">
        <v>5</v>
      </c>
      <c r="AW165" s="121">
        <v>4</v>
      </c>
      <c r="AX165" s="142">
        <v>1</v>
      </c>
      <c r="AY165" s="122">
        <v>0</v>
      </c>
      <c r="AZ165" s="142">
        <v>0</v>
      </c>
      <c r="BA165" s="143">
        <v>0</v>
      </c>
      <c r="BB165" s="251"/>
      <c r="BC165" s="385">
        <v>1053</v>
      </c>
      <c r="BD165" s="124">
        <v>2.6</v>
      </c>
      <c r="BE165" s="505">
        <v>44.2</v>
      </c>
      <c r="BF165" s="389">
        <v>4.2000000000000003E-2</v>
      </c>
      <c r="BG165" s="26">
        <v>11</v>
      </c>
      <c r="BH165" s="315">
        <v>0.249</v>
      </c>
      <c r="BI165" s="124">
        <v>4</v>
      </c>
      <c r="BJ165" s="505">
        <v>3</v>
      </c>
      <c r="BK165" s="315">
        <v>6.8000000000000005E-2</v>
      </c>
      <c r="BL165" s="26">
        <v>1</v>
      </c>
      <c r="BM165" s="390">
        <v>1</v>
      </c>
      <c r="BN165" s="153">
        <v>1</v>
      </c>
    </row>
    <row r="166" spans="1:66" x14ac:dyDescent="0.25">
      <c r="A166" s="121">
        <v>540263</v>
      </c>
      <c r="B166" s="20" t="s">
        <v>732</v>
      </c>
      <c r="C166" s="20" t="s">
        <v>727</v>
      </c>
      <c r="D166" s="20" t="s">
        <v>107</v>
      </c>
      <c r="E166" s="143">
        <v>5</v>
      </c>
      <c r="F166" s="121">
        <v>13</v>
      </c>
      <c r="G166" s="155">
        <v>444020</v>
      </c>
      <c r="H166" s="142">
        <v>1</v>
      </c>
      <c r="I166" s="127">
        <v>39100</v>
      </c>
      <c r="J166" s="142">
        <v>1</v>
      </c>
      <c r="K166" s="544">
        <v>153020</v>
      </c>
      <c r="L166" s="385">
        <v>15</v>
      </c>
      <c r="M166" s="320">
        <v>636140</v>
      </c>
      <c r="N166" s="320">
        <v>8173</v>
      </c>
      <c r="O166" s="315">
        <v>1.2999999999999999E-2</v>
      </c>
      <c r="P166" s="385">
        <v>15</v>
      </c>
      <c r="Q166" s="142">
        <v>14</v>
      </c>
      <c r="R166" s="142">
        <v>1</v>
      </c>
      <c r="S166" s="142">
        <v>0</v>
      </c>
      <c r="T166" s="122">
        <v>0</v>
      </c>
      <c r="U166" s="387">
        <v>7305.1</v>
      </c>
      <c r="V166" s="135">
        <v>7305.1</v>
      </c>
      <c r="W166" s="135">
        <v>7305.0663800239563</v>
      </c>
      <c r="X166" s="142">
        <v>1</v>
      </c>
      <c r="Y166" s="135">
        <v>4086.8</v>
      </c>
      <c r="Z166" s="135">
        <v>4086.8</v>
      </c>
      <c r="AA166" s="129">
        <v>15</v>
      </c>
      <c r="AB166" s="317">
        <v>13</v>
      </c>
      <c r="AC166" s="142">
        <v>1</v>
      </c>
      <c r="AD166" s="142">
        <v>1</v>
      </c>
      <c r="AE166" s="142">
        <v>0</v>
      </c>
      <c r="AF166" s="393">
        <v>0</v>
      </c>
      <c r="AG166" s="138">
        <v>9.1999999999999998E-2</v>
      </c>
      <c r="AH166" s="138">
        <v>9.1999999999999998E-2</v>
      </c>
      <c r="AI166" s="388">
        <v>9.1999999999999998E-2</v>
      </c>
      <c r="AJ166" s="388">
        <v>9.1999999999999998E-2</v>
      </c>
      <c r="AK166" s="143">
        <v>2</v>
      </c>
      <c r="AL166" s="251"/>
      <c r="AM166" s="121">
        <v>0</v>
      </c>
      <c r="AN166" s="141">
        <v>6</v>
      </c>
      <c r="AO166" s="251"/>
      <c r="AP166" s="121">
        <v>15</v>
      </c>
      <c r="AQ166" s="142">
        <v>0</v>
      </c>
      <c r="AR166" s="142">
        <v>0</v>
      </c>
      <c r="AS166" s="142">
        <v>0</v>
      </c>
      <c r="AT166" s="135">
        <v>0</v>
      </c>
      <c r="AU166" s="135">
        <v>0</v>
      </c>
      <c r="AV166" s="143">
        <v>0</v>
      </c>
      <c r="AW166" s="121">
        <v>0</v>
      </c>
      <c r="AX166" s="142">
        <v>0</v>
      </c>
      <c r="AY166" s="122">
        <v>0</v>
      </c>
      <c r="AZ166" s="142">
        <v>0</v>
      </c>
      <c r="BA166" s="143">
        <v>0</v>
      </c>
      <c r="BB166" s="251"/>
      <c r="BC166" s="385">
        <v>130</v>
      </c>
      <c r="BD166" s="124">
        <v>2.4</v>
      </c>
      <c r="BE166" s="505">
        <v>31.2</v>
      </c>
      <c r="BF166" s="389">
        <v>0.24</v>
      </c>
      <c r="BG166" s="26">
        <v>10</v>
      </c>
      <c r="BH166" s="315">
        <v>0.32100000000000001</v>
      </c>
      <c r="BI166" s="124">
        <v>4</v>
      </c>
      <c r="BJ166" s="505">
        <v>4</v>
      </c>
      <c r="BK166" s="315">
        <v>0.128</v>
      </c>
      <c r="BL166" s="26">
        <v>1</v>
      </c>
      <c r="BM166" s="390">
        <v>1</v>
      </c>
      <c r="BN166" s="153">
        <v>0.92300000000000004</v>
      </c>
    </row>
    <row r="167" spans="1:66" x14ac:dyDescent="0.25">
      <c r="A167" s="163">
        <v>540224</v>
      </c>
      <c r="B167" s="164" t="s">
        <v>733</v>
      </c>
      <c r="C167" s="164" t="s">
        <v>727</v>
      </c>
      <c r="D167" s="164" t="s">
        <v>170</v>
      </c>
      <c r="E167" s="189">
        <v>5</v>
      </c>
      <c r="F167" s="163">
        <v>364</v>
      </c>
      <c r="G167" s="431">
        <v>14914647</v>
      </c>
      <c r="H167" s="188">
        <v>25</v>
      </c>
      <c r="I167" s="432">
        <v>1404960</v>
      </c>
      <c r="J167" s="188">
        <v>7</v>
      </c>
      <c r="K167" s="548">
        <v>945180</v>
      </c>
      <c r="L167" s="434">
        <v>396</v>
      </c>
      <c r="M167" s="435">
        <v>17264787</v>
      </c>
      <c r="N167" s="436">
        <v>1007390</v>
      </c>
      <c r="O167" s="309">
        <v>5.8000000000000003E-2</v>
      </c>
      <c r="P167" s="434">
        <v>396</v>
      </c>
      <c r="Q167" s="188">
        <v>251</v>
      </c>
      <c r="R167" s="188">
        <v>145</v>
      </c>
      <c r="S167" s="188">
        <v>0</v>
      </c>
      <c r="T167" s="165">
        <v>0</v>
      </c>
      <c r="U167" s="366">
        <v>6832.1</v>
      </c>
      <c r="V167" s="178">
        <v>4379.7</v>
      </c>
      <c r="W167" s="178">
        <v>990659.80957429111</v>
      </c>
      <c r="X167" s="188">
        <v>145</v>
      </c>
      <c r="Y167" s="178">
        <v>5416.1</v>
      </c>
      <c r="Z167" s="178">
        <v>3245.4</v>
      </c>
      <c r="AA167" s="174">
        <v>396</v>
      </c>
      <c r="AB167" s="438">
        <v>218</v>
      </c>
      <c r="AC167" s="188">
        <v>64</v>
      </c>
      <c r="AD167" s="188">
        <v>82</v>
      </c>
      <c r="AE167" s="188">
        <v>32</v>
      </c>
      <c r="AF167" s="439">
        <v>8.0808080808080815E-2</v>
      </c>
      <c r="AG167" s="182">
        <v>0.24099999999999999</v>
      </c>
      <c r="AH167" s="182">
        <v>0.14000000000000001</v>
      </c>
      <c r="AI167" s="182">
        <v>0.252</v>
      </c>
      <c r="AJ167" s="182">
        <v>0.14399999999999999</v>
      </c>
      <c r="AK167" s="189">
        <v>178</v>
      </c>
      <c r="AL167" s="251"/>
      <c r="AM167" s="163">
        <v>46</v>
      </c>
      <c r="AN167" s="185">
        <v>1399</v>
      </c>
      <c r="AO167" s="251"/>
      <c r="AP167" s="163">
        <v>315</v>
      </c>
      <c r="AQ167" s="188">
        <v>57</v>
      </c>
      <c r="AR167" s="188">
        <v>19</v>
      </c>
      <c r="AS167" s="188">
        <v>5</v>
      </c>
      <c r="AT167" s="178">
        <v>21052.2</v>
      </c>
      <c r="AU167" s="178">
        <v>15400</v>
      </c>
      <c r="AV167" s="189">
        <v>81</v>
      </c>
      <c r="AW167" s="163">
        <v>65</v>
      </c>
      <c r="AX167" s="188">
        <v>11</v>
      </c>
      <c r="AY167" s="165">
        <v>3</v>
      </c>
      <c r="AZ167" s="188">
        <v>10</v>
      </c>
      <c r="BA167" s="189">
        <v>7</v>
      </c>
      <c r="BB167" s="251"/>
      <c r="BC167" s="434">
        <v>5635</v>
      </c>
      <c r="BD167" s="440">
        <v>2.6</v>
      </c>
      <c r="BE167" s="502">
        <v>946.4</v>
      </c>
      <c r="BF167" s="441">
        <v>0.16800000000000001</v>
      </c>
      <c r="BG167" s="443">
        <v>364</v>
      </c>
      <c r="BH167" s="442">
        <v>0.38500000000000001</v>
      </c>
      <c r="BI167" s="440">
        <v>140</v>
      </c>
      <c r="BJ167" s="502">
        <v>70</v>
      </c>
      <c r="BK167" s="442">
        <v>7.3999999999999996E-2</v>
      </c>
      <c r="BL167" s="443">
        <v>11</v>
      </c>
      <c r="BM167" s="444">
        <v>7</v>
      </c>
      <c r="BN167" s="445">
        <v>0.93100000000000005</v>
      </c>
    </row>
    <row r="168" spans="1:66" x14ac:dyDescent="0.25">
      <c r="A168" s="201"/>
      <c r="B168" s="202"/>
      <c r="C168" s="202" t="s">
        <v>727</v>
      </c>
      <c r="D168" s="202" t="s">
        <v>45</v>
      </c>
      <c r="E168" s="252">
        <v>5</v>
      </c>
      <c r="F168" s="201">
        <v>442</v>
      </c>
      <c r="G168" s="395">
        <v>18002027</v>
      </c>
      <c r="H168" s="396">
        <v>52</v>
      </c>
      <c r="I168" s="397">
        <v>4364850</v>
      </c>
      <c r="J168" s="396">
        <v>12</v>
      </c>
      <c r="K168" s="545">
        <v>7478171</v>
      </c>
      <c r="L168" s="408">
        <v>506</v>
      </c>
      <c r="M168" s="447">
        <v>29845048</v>
      </c>
      <c r="N168" s="447">
        <v>1187001</v>
      </c>
      <c r="O168" s="322">
        <v>0.05</v>
      </c>
      <c r="P168" s="408">
        <v>506</v>
      </c>
      <c r="Q168" s="229">
        <v>329</v>
      </c>
      <c r="R168" s="229">
        <v>176</v>
      </c>
      <c r="S168" s="229">
        <v>0</v>
      </c>
      <c r="T168" s="402">
        <v>0</v>
      </c>
      <c r="U168" s="403">
        <v>6611.3</v>
      </c>
      <c r="V168" s="218">
        <v>4257.2</v>
      </c>
      <c r="W168" s="218">
        <v>1163593.0331502999</v>
      </c>
      <c r="X168" s="229">
        <v>176</v>
      </c>
      <c r="Y168" s="218">
        <v>5094.3999999999996</v>
      </c>
      <c r="Z168" s="218">
        <v>2918.4</v>
      </c>
      <c r="AA168" s="213">
        <v>505</v>
      </c>
      <c r="AB168" s="404">
        <v>286</v>
      </c>
      <c r="AC168" s="229">
        <v>90</v>
      </c>
      <c r="AD168" s="229">
        <v>97</v>
      </c>
      <c r="AE168" s="229">
        <v>32</v>
      </c>
      <c r="AF168" s="546">
        <v>6.3241106719367585E-2</v>
      </c>
      <c r="AG168" s="221">
        <v>0.21299999999999999</v>
      </c>
      <c r="AH168" s="221">
        <v>0.11799999999999999</v>
      </c>
      <c r="AI168" s="221">
        <v>0.22600000000000001</v>
      </c>
      <c r="AJ168" s="221">
        <v>0.129</v>
      </c>
      <c r="AK168" s="230">
        <v>219</v>
      </c>
      <c r="AL168" s="251"/>
      <c r="AM168" s="246">
        <v>50</v>
      </c>
      <c r="AN168" s="225">
        <v>1600</v>
      </c>
      <c r="AO168" s="251"/>
      <c r="AP168" s="246">
        <v>406</v>
      </c>
      <c r="AQ168" s="229">
        <v>75</v>
      </c>
      <c r="AR168" s="229">
        <v>19</v>
      </c>
      <c r="AS168" s="229">
        <v>5</v>
      </c>
      <c r="AT168" s="218">
        <v>29404.3</v>
      </c>
      <c r="AU168" s="218">
        <v>17000</v>
      </c>
      <c r="AV168" s="230">
        <v>99</v>
      </c>
      <c r="AW168" s="246">
        <v>81</v>
      </c>
      <c r="AX168" s="229">
        <v>13</v>
      </c>
      <c r="AY168" s="402">
        <v>3</v>
      </c>
      <c r="AZ168" s="229">
        <v>10</v>
      </c>
      <c r="BA168" s="230">
        <v>7</v>
      </c>
      <c r="BB168" s="251"/>
      <c r="BC168" s="408">
        <v>10005</v>
      </c>
      <c r="BD168" s="409">
        <v>2.6160000000000001</v>
      </c>
      <c r="BE168" s="547">
        <v>1173.7</v>
      </c>
      <c r="BF168" s="448">
        <v>0.11700000000000001</v>
      </c>
      <c r="BG168" s="412">
        <v>456</v>
      </c>
      <c r="BH168" s="322">
        <v>0.38900000000000001</v>
      </c>
      <c r="BI168" s="409">
        <v>171</v>
      </c>
      <c r="BJ168" s="547">
        <v>95</v>
      </c>
      <c r="BK168" s="322">
        <v>8.1000000000000003E-2</v>
      </c>
      <c r="BL168" s="412">
        <v>17</v>
      </c>
      <c r="BM168" s="413">
        <v>12</v>
      </c>
      <c r="BN168" s="414">
        <v>0.92100000000000004</v>
      </c>
    </row>
    <row r="169" spans="1:66" x14ac:dyDescent="0.25">
      <c r="A169" s="121">
        <v>540184</v>
      </c>
      <c r="B169" s="20" t="s">
        <v>734</v>
      </c>
      <c r="C169" s="20" t="s">
        <v>735</v>
      </c>
      <c r="D169" s="20" t="s">
        <v>107</v>
      </c>
      <c r="E169" s="143">
        <v>5</v>
      </c>
      <c r="F169" s="121">
        <v>23</v>
      </c>
      <c r="G169" s="155">
        <v>1008600</v>
      </c>
      <c r="H169" s="142">
        <v>3</v>
      </c>
      <c r="I169" s="127">
        <v>71200</v>
      </c>
      <c r="J169" s="142">
        <v>3</v>
      </c>
      <c r="K169" s="544">
        <v>337770</v>
      </c>
      <c r="L169" s="385">
        <v>29</v>
      </c>
      <c r="M169" s="320">
        <v>1417570</v>
      </c>
      <c r="N169" s="320">
        <v>42020</v>
      </c>
      <c r="O169" s="315">
        <v>0.03</v>
      </c>
      <c r="P169" s="385">
        <v>29</v>
      </c>
      <c r="Q169" s="142">
        <v>20</v>
      </c>
      <c r="R169" s="142">
        <v>9</v>
      </c>
      <c r="S169" s="142">
        <v>0</v>
      </c>
      <c r="T169" s="122">
        <v>0</v>
      </c>
      <c r="U169" s="387">
        <v>4319.1000000000004</v>
      </c>
      <c r="V169" s="135">
        <v>3593.2</v>
      </c>
      <c r="W169" s="135">
        <v>38871.854248046882</v>
      </c>
      <c r="X169" s="142">
        <v>9</v>
      </c>
      <c r="Y169" s="135">
        <v>2471.8000000000002</v>
      </c>
      <c r="Z169" s="135">
        <v>1327.4</v>
      </c>
      <c r="AA169" s="129">
        <v>29</v>
      </c>
      <c r="AB169" s="317">
        <v>15</v>
      </c>
      <c r="AC169" s="142">
        <v>8</v>
      </c>
      <c r="AD169" s="142">
        <v>6</v>
      </c>
      <c r="AE169" s="142">
        <v>0</v>
      </c>
      <c r="AF169" s="393">
        <v>0</v>
      </c>
      <c r="AG169" s="138">
        <v>8.2000000000000003E-2</v>
      </c>
      <c r="AH169" s="138">
        <v>4.5999999999999999E-2</v>
      </c>
      <c r="AI169" s="388">
        <v>9.9000000000000005E-2</v>
      </c>
      <c r="AJ169" s="388">
        <v>5.3999999999999999E-2</v>
      </c>
      <c r="AK169" s="143">
        <v>14</v>
      </c>
      <c r="AL169" s="251"/>
      <c r="AM169" s="121">
        <v>0</v>
      </c>
      <c r="AN169" s="141">
        <v>59</v>
      </c>
      <c r="AO169" s="251"/>
      <c r="AP169" s="121">
        <v>24</v>
      </c>
      <c r="AQ169" s="142">
        <v>5</v>
      </c>
      <c r="AR169" s="142">
        <v>0</v>
      </c>
      <c r="AS169" s="142">
        <v>0</v>
      </c>
      <c r="AT169" s="135">
        <v>21700</v>
      </c>
      <c r="AU169" s="135">
        <v>21100</v>
      </c>
      <c r="AV169" s="143">
        <v>5</v>
      </c>
      <c r="AW169" s="121">
        <v>4</v>
      </c>
      <c r="AX169" s="142">
        <v>0</v>
      </c>
      <c r="AY169" s="122">
        <v>1</v>
      </c>
      <c r="AZ169" s="142">
        <v>0</v>
      </c>
      <c r="BA169" s="143">
        <v>1</v>
      </c>
      <c r="BB169" s="251"/>
      <c r="BC169" s="385">
        <v>113</v>
      </c>
      <c r="BD169" s="124">
        <v>2.4</v>
      </c>
      <c r="BE169" s="505">
        <v>55.2</v>
      </c>
      <c r="BF169" s="144">
        <v>0.48799999999999999</v>
      </c>
      <c r="BG169" s="26">
        <v>20</v>
      </c>
      <c r="BH169" s="315">
        <v>0.36199999999999999</v>
      </c>
      <c r="BI169" s="124">
        <v>8</v>
      </c>
      <c r="BJ169" s="505">
        <v>5</v>
      </c>
      <c r="BK169" s="315">
        <v>9.0999999999999998E-2</v>
      </c>
      <c r="BL169" s="26">
        <v>1</v>
      </c>
      <c r="BM169" s="390">
        <v>1</v>
      </c>
      <c r="BN169" s="153">
        <v>0.73899999999999999</v>
      </c>
    </row>
    <row r="170" spans="1:66" x14ac:dyDescent="0.25">
      <c r="A170" s="163">
        <v>540183</v>
      </c>
      <c r="B170" s="164" t="s">
        <v>736</v>
      </c>
      <c r="C170" s="164" t="s">
        <v>735</v>
      </c>
      <c r="D170" s="164" t="s">
        <v>170</v>
      </c>
      <c r="E170" s="189">
        <v>5</v>
      </c>
      <c r="F170" s="163">
        <v>773</v>
      </c>
      <c r="G170" s="431">
        <v>45192260</v>
      </c>
      <c r="H170" s="469">
        <v>30</v>
      </c>
      <c r="I170" s="250">
        <v>4530810</v>
      </c>
      <c r="J170" s="469">
        <v>26</v>
      </c>
      <c r="K170" s="555">
        <v>21546830</v>
      </c>
      <c r="L170" s="460">
        <v>829</v>
      </c>
      <c r="M170" s="436">
        <v>71269900</v>
      </c>
      <c r="N170" s="436">
        <v>2775228</v>
      </c>
      <c r="O170" s="309">
        <v>4.2000000000000003E-2</v>
      </c>
      <c r="P170" s="460">
        <v>829</v>
      </c>
      <c r="Q170" s="188">
        <v>591</v>
      </c>
      <c r="R170" s="188">
        <v>235</v>
      </c>
      <c r="S170" s="188">
        <v>2</v>
      </c>
      <c r="T170" s="165">
        <v>1</v>
      </c>
      <c r="U170" s="366">
        <v>11551.6</v>
      </c>
      <c r="V170" s="178">
        <v>6432</v>
      </c>
      <c r="W170" s="178">
        <v>2749290.4385016919</v>
      </c>
      <c r="X170" s="188">
        <v>238</v>
      </c>
      <c r="Y170" s="178">
        <v>9504.2000000000007</v>
      </c>
      <c r="Z170" s="178">
        <v>4735.8</v>
      </c>
      <c r="AA170" s="174">
        <v>829</v>
      </c>
      <c r="AB170" s="438">
        <v>557</v>
      </c>
      <c r="AC170" s="188">
        <v>107</v>
      </c>
      <c r="AD170" s="188">
        <v>150</v>
      </c>
      <c r="AE170" s="188">
        <v>15</v>
      </c>
      <c r="AF170" s="439">
        <v>1.8094089264173704E-2</v>
      </c>
      <c r="AG170" s="182">
        <v>0.16700000000000001</v>
      </c>
      <c r="AH170" s="182">
        <v>0.114</v>
      </c>
      <c r="AI170" s="182">
        <v>0.17899999999999999</v>
      </c>
      <c r="AJ170" s="182">
        <v>0.127</v>
      </c>
      <c r="AK170" s="189">
        <v>272</v>
      </c>
      <c r="AL170" s="251"/>
      <c r="AM170" s="163">
        <v>80</v>
      </c>
      <c r="AN170" s="185">
        <v>1378</v>
      </c>
      <c r="AO170" s="251"/>
      <c r="AP170" s="163">
        <v>724</v>
      </c>
      <c r="AQ170" s="188">
        <v>91</v>
      </c>
      <c r="AR170" s="188">
        <v>13</v>
      </c>
      <c r="AS170" s="188">
        <v>1</v>
      </c>
      <c r="AT170" s="178">
        <v>105297.1</v>
      </c>
      <c r="AU170" s="178">
        <v>46600</v>
      </c>
      <c r="AV170" s="189">
        <v>105</v>
      </c>
      <c r="AW170" s="163">
        <v>63</v>
      </c>
      <c r="AX170" s="188">
        <v>20</v>
      </c>
      <c r="AY170" s="165">
        <v>12</v>
      </c>
      <c r="AZ170" s="188">
        <v>7</v>
      </c>
      <c r="BA170" s="189">
        <v>8</v>
      </c>
      <c r="BB170" s="251"/>
      <c r="BC170" s="434">
        <v>12241</v>
      </c>
      <c r="BD170" s="440">
        <v>2.5</v>
      </c>
      <c r="BE170" s="502">
        <v>1932.5</v>
      </c>
      <c r="BF170" s="441">
        <v>0.158</v>
      </c>
      <c r="BG170" s="443">
        <v>665</v>
      </c>
      <c r="BH170" s="442">
        <v>0.34399999999999997</v>
      </c>
      <c r="BI170" s="440">
        <v>266</v>
      </c>
      <c r="BJ170" s="502">
        <v>135</v>
      </c>
      <c r="BK170" s="442">
        <v>7.0000000000000007E-2</v>
      </c>
      <c r="BL170" s="443">
        <v>21</v>
      </c>
      <c r="BM170" s="444">
        <v>14</v>
      </c>
      <c r="BN170" s="445">
        <v>0.84899999999999998</v>
      </c>
    </row>
    <row r="171" spans="1:66" x14ac:dyDescent="0.25">
      <c r="A171" s="121">
        <v>540185</v>
      </c>
      <c r="B171" s="20" t="s">
        <v>737</v>
      </c>
      <c r="C171" s="20" t="s">
        <v>735</v>
      </c>
      <c r="D171" s="20" t="s">
        <v>107</v>
      </c>
      <c r="E171" s="143">
        <v>5</v>
      </c>
      <c r="F171" s="121">
        <v>172</v>
      </c>
      <c r="G171" s="155">
        <v>7679000</v>
      </c>
      <c r="H171" s="142">
        <v>38</v>
      </c>
      <c r="I171" s="127">
        <v>10818090</v>
      </c>
      <c r="J171" s="142">
        <v>10</v>
      </c>
      <c r="K171" s="544">
        <v>14183840</v>
      </c>
      <c r="L171" s="385">
        <v>220</v>
      </c>
      <c r="M171" s="320">
        <v>32680930</v>
      </c>
      <c r="N171" s="320">
        <v>1739421</v>
      </c>
      <c r="O171" s="315">
        <v>5.2999999999999999E-2</v>
      </c>
      <c r="P171" s="385">
        <v>220</v>
      </c>
      <c r="Q171" s="142">
        <v>65</v>
      </c>
      <c r="R171" s="142">
        <v>154</v>
      </c>
      <c r="S171" s="142">
        <v>1</v>
      </c>
      <c r="T171" s="122">
        <v>0</v>
      </c>
      <c r="U171" s="387">
        <v>11192.5</v>
      </c>
      <c r="V171" s="135">
        <v>9345.4</v>
      </c>
      <c r="W171" s="135">
        <v>1734830.354705811</v>
      </c>
      <c r="X171" s="142">
        <v>155</v>
      </c>
      <c r="Y171" s="135">
        <v>10606.2</v>
      </c>
      <c r="Z171" s="135">
        <v>9089.4</v>
      </c>
      <c r="AA171" s="129">
        <v>220</v>
      </c>
      <c r="AB171" s="317">
        <v>62</v>
      </c>
      <c r="AC171" s="142">
        <v>26</v>
      </c>
      <c r="AD171" s="142">
        <v>127</v>
      </c>
      <c r="AE171" s="142">
        <v>5</v>
      </c>
      <c r="AF171" s="393">
        <v>2.2727272727272728E-2</v>
      </c>
      <c r="AG171" s="138">
        <v>0.245</v>
      </c>
      <c r="AH171" s="138">
        <v>0.23400000000000001</v>
      </c>
      <c r="AI171" s="388">
        <v>0.254</v>
      </c>
      <c r="AJ171" s="388">
        <v>0.23699999999999999</v>
      </c>
      <c r="AK171" s="143">
        <v>158</v>
      </c>
      <c r="AL171" s="251"/>
      <c r="AM171" s="121">
        <v>72</v>
      </c>
      <c r="AN171" s="141">
        <v>1015</v>
      </c>
      <c r="AO171" s="251"/>
      <c r="AP171" s="121">
        <v>96</v>
      </c>
      <c r="AQ171" s="142">
        <v>109</v>
      </c>
      <c r="AR171" s="142">
        <v>15</v>
      </c>
      <c r="AS171" s="142">
        <v>0</v>
      </c>
      <c r="AT171" s="135">
        <v>55672.800000000003</v>
      </c>
      <c r="AU171" s="135">
        <v>37150</v>
      </c>
      <c r="AV171" s="143">
        <v>124</v>
      </c>
      <c r="AW171" s="121">
        <v>111</v>
      </c>
      <c r="AX171" s="142">
        <v>13</v>
      </c>
      <c r="AY171" s="122">
        <v>0</v>
      </c>
      <c r="AZ171" s="142">
        <v>6</v>
      </c>
      <c r="BA171" s="143">
        <v>0</v>
      </c>
      <c r="BB171" s="251"/>
      <c r="BC171" s="385">
        <v>1994</v>
      </c>
      <c r="BD171" s="124">
        <v>2.1</v>
      </c>
      <c r="BE171" s="505">
        <v>392.7</v>
      </c>
      <c r="BF171" s="389">
        <v>0.19700000000000001</v>
      </c>
      <c r="BG171" s="26">
        <v>301</v>
      </c>
      <c r="BH171" s="145">
        <v>0.76600000000000001</v>
      </c>
      <c r="BI171" s="124">
        <v>143</v>
      </c>
      <c r="BJ171" s="505">
        <v>78</v>
      </c>
      <c r="BK171" s="315">
        <v>0.19900000000000001</v>
      </c>
      <c r="BL171" s="26">
        <v>15</v>
      </c>
      <c r="BM171" s="390">
        <v>10</v>
      </c>
      <c r="BN171" s="153">
        <v>0.55800000000000005</v>
      </c>
    </row>
    <row r="172" spans="1:66" x14ac:dyDescent="0.25">
      <c r="A172" s="201"/>
      <c r="B172" s="202"/>
      <c r="C172" s="202" t="s">
        <v>735</v>
      </c>
      <c r="D172" s="202" t="s">
        <v>45</v>
      </c>
      <c r="E172" s="252">
        <v>5</v>
      </c>
      <c r="F172" s="201">
        <v>968</v>
      </c>
      <c r="G172" s="395">
        <v>53879860</v>
      </c>
      <c r="H172" s="229">
        <v>71</v>
      </c>
      <c r="I172" s="253">
        <v>15420100</v>
      </c>
      <c r="J172" s="229">
        <v>39</v>
      </c>
      <c r="K172" s="556">
        <v>36068440</v>
      </c>
      <c r="L172" s="408">
        <v>1078</v>
      </c>
      <c r="M172" s="447">
        <v>105368400</v>
      </c>
      <c r="N172" s="447">
        <v>4556669</v>
      </c>
      <c r="O172" s="322">
        <v>4.4999999999999998E-2</v>
      </c>
      <c r="P172" s="408">
        <v>1078</v>
      </c>
      <c r="Q172" s="229">
        <v>676</v>
      </c>
      <c r="R172" s="229">
        <v>398</v>
      </c>
      <c r="S172" s="229">
        <v>3</v>
      </c>
      <c r="T172" s="402">
        <v>1</v>
      </c>
      <c r="U172" s="403">
        <v>11251.2</v>
      </c>
      <c r="V172" s="218">
        <v>7705.7</v>
      </c>
      <c r="W172" s="218">
        <v>4522992.6474555489</v>
      </c>
      <c r="X172" s="229">
        <v>402</v>
      </c>
      <c r="Y172" s="218">
        <v>9633.6</v>
      </c>
      <c r="Z172" s="218">
        <v>6230.9</v>
      </c>
      <c r="AA172" s="213">
        <v>1078</v>
      </c>
      <c r="AB172" s="404">
        <v>634</v>
      </c>
      <c r="AC172" s="229">
        <v>141</v>
      </c>
      <c r="AD172" s="229">
        <v>283</v>
      </c>
      <c r="AE172" s="229">
        <v>20</v>
      </c>
      <c r="AF172" s="546">
        <v>1.8552875695732839E-2</v>
      </c>
      <c r="AG172" s="221">
        <v>0.191</v>
      </c>
      <c r="AH172" s="221">
        <v>0.14599999999999999</v>
      </c>
      <c r="AI172" s="221">
        <v>0.20300000000000001</v>
      </c>
      <c r="AJ172" s="221">
        <v>0.155</v>
      </c>
      <c r="AK172" s="230">
        <v>444</v>
      </c>
      <c r="AL172" s="251"/>
      <c r="AM172" s="246">
        <v>152</v>
      </c>
      <c r="AN172" s="225">
        <v>2452</v>
      </c>
      <c r="AO172" s="251"/>
      <c r="AP172" s="246">
        <v>844</v>
      </c>
      <c r="AQ172" s="229">
        <v>205</v>
      </c>
      <c r="AR172" s="229">
        <v>28</v>
      </c>
      <c r="AS172" s="229">
        <v>1</v>
      </c>
      <c r="AT172" s="218">
        <v>77214.2</v>
      </c>
      <c r="AU172" s="218">
        <v>40250</v>
      </c>
      <c r="AV172" s="230">
        <v>234</v>
      </c>
      <c r="AW172" s="246">
        <v>178</v>
      </c>
      <c r="AX172" s="229">
        <v>33</v>
      </c>
      <c r="AY172" s="402">
        <v>13</v>
      </c>
      <c r="AZ172" s="229">
        <v>13</v>
      </c>
      <c r="BA172" s="230">
        <v>9</v>
      </c>
      <c r="BB172" s="251"/>
      <c r="BC172" s="408">
        <v>14348</v>
      </c>
      <c r="BD172" s="409">
        <v>2.4670000000000001</v>
      </c>
      <c r="BE172" s="547">
        <v>2380.4</v>
      </c>
      <c r="BF172" s="448">
        <v>0.16600000000000001</v>
      </c>
      <c r="BG172" s="412">
        <v>986</v>
      </c>
      <c r="BH172" s="322">
        <v>0.41399999999999998</v>
      </c>
      <c r="BI172" s="409">
        <v>417</v>
      </c>
      <c r="BJ172" s="547">
        <v>218</v>
      </c>
      <c r="BK172" s="322">
        <v>9.1999999999999998E-2</v>
      </c>
      <c r="BL172" s="412">
        <v>37</v>
      </c>
      <c r="BM172" s="413">
        <v>25</v>
      </c>
      <c r="BN172" s="414">
        <v>0.79400000000000004</v>
      </c>
    </row>
    <row r="173" spans="1:66" x14ac:dyDescent="0.25">
      <c r="A173" s="121">
        <v>540259</v>
      </c>
      <c r="B173" s="20" t="s">
        <v>738</v>
      </c>
      <c r="C173" s="20" t="s">
        <v>739</v>
      </c>
      <c r="D173" s="20" t="s">
        <v>107</v>
      </c>
      <c r="E173" s="143">
        <v>5</v>
      </c>
      <c r="F173" s="121">
        <v>51</v>
      </c>
      <c r="G173" s="155">
        <v>1587413</v>
      </c>
      <c r="H173" s="142">
        <v>4</v>
      </c>
      <c r="I173" s="127">
        <v>139820</v>
      </c>
      <c r="J173" s="142">
        <v>2</v>
      </c>
      <c r="K173" s="544">
        <v>174160</v>
      </c>
      <c r="L173" s="385">
        <v>57</v>
      </c>
      <c r="M173" s="320">
        <v>1901393</v>
      </c>
      <c r="N173" s="320">
        <v>702218</v>
      </c>
      <c r="O173" s="145">
        <v>0.36899999999999999</v>
      </c>
      <c r="P173" s="385">
        <v>57</v>
      </c>
      <c r="Q173" s="142">
        <v>7</v>
      </c>
      <c r="R173" s="142">
        <v>49</v>
      </c>
      <c r="S173" s="142">
        <v>1</v>
      </c>
      <c r="T173" s="122">
        <v>0</v>
      </c>
      <c r="U173" s="387">
        <v>14028.9</v>
      </c>
      <c r="V173" s="135">
        <v>10344</v>
      </c>
      <c r="W173" s="135">
        <v>701445.66542846686</v>
      </c>
      <c r="X173" s="142">
        <v>50</v>
      </c>
      <c r="Y173" s="135">
        <v>13769</v>
      </c>
      <c r="Z173" s="135">
        <v>10276.700000000001</v>
      </c>
      <c r="AA173" s="129">
        <v>57</v>
      </c>
      <c r="AB173" s="317">
        <v>6</v>
      </c>
      <c r="AC173" s="142">
        <v>4</v>
      </c>
      <c r="AD173" s="142">
        <v>23</v>
      </c>
      <c r="AE173" s="142">
        <v>24</v>
      </c>
      <c r="AF173" s="156">
        <v>0.42105263157894735</v>
      </c>
      <c r="AG173" s="156">
        <v>0.43099999999999999</v>
      </c>
      <c r="AH173" s="156">
        <v>0.41699999999999998</v>
      </c>
      <c r="AI173" s="392">
        <v>0.43099999999999999</v>
      </c>
      <c r="AJ173" s="392">
        <v>0.41699999999999998</v>
      </c>
      <c r="AK173" s="143">
        <v>51</v>
      </c>
      <c r="AL173" s="251"/>
      <c r="AM173" s="121">
        <v>30</v>
      </c>
      <c r="AN173" s="141">
        <v>894</v>
      </c>
      <c r="AO173" s="251"/>
      <c r="AP173" s="121">
        <v>14</v>
      </c>
      <c r="AQ173" s="142">
        <v>18</v>
      </c>
      <c r="AR173" s="142">
        <v>25</v>
      </c>
      <c r="AS173" s="142">
        <v>0</v>
      </c>
      <c r="AT173" s="135">
        <v>33901.5</v>
      </c>
      <c r="AU173" s="135">
        <v>29090</v>
      </c>
      <c r="AV173" s="143">
        <v>43</v>
      </c>
      <c r="AW173" s="121">
        <v>30</v>
      </c>
      <c r="AX173" s="142">
        <v>4</v>
      </c>
      <c r="AY173" s="122">
        <v>9</v>
      </c>
      <c r="AZ173" s="142">
        <v>4</v>
      </c>
      <c r="BA173" s="143">
        <v>9</v>
      </c>
      <c r="BB173" s="251"/>
      <c r="BC173" s="385">
        <v>123</v>
      </c>
      <c r="BD173" s="124">
        <v>2.6</v>
      </c>
      <c r="BE173" s="505">
        <v>132.6</v>
      </c>
      <c r="BF173" s="144">
        <v>1</v>
      </c>
      <c r="BG173" s="26">
        <v>128</v>
      </c>
      <c r="BH173" s="145">
        <v>0.96499999999999997</v>
      </c>
      <c r="BI173" s="124">
        <v>49</v>
      </c>
      <c r="BJ173" s="505">
        <v>33</v>
      </c>
      <c r="BK173" s="145">
        <v>0.249</v>
      </c>
      <c r="BL173" s="26">
        <v>5</v>
      </c>
      <c r="BM173" s="390">
        <v>4</v>
      </c>
      <c r="BN173" s="153">
        <v>0.66700000000000004</v>
      </c>
    </row>
    <row r="174" spans="1:66" x14ac:dyDescent="0.25">
      <c r="A174" s="121">
        <v>540195</v>
      </c>
      <c r="B174" s="20" t="s">
        <v>740</v>
      </c>
      <c r="C174" s="20" t="s">
        <v>739</v>
      </c>
      <c r="D174" s="20" t="s">
        <v>107</v>
      </c>
      <c r="E174" s="143">
        <v>5</v>
      </c>
      <c r="F174" s="121">
        <v>2</v>
      </c>
      <c r="G174" s="155">
        <v>82440</v>
      </c>
      <c r="H174" s="142">
        <v>0</v>
      </c>
      <c r="I174" s="127">
        <v>0</v>
      </c>
      <c r="J174" s="952">
        <v>1</v>
      </c>
      <c r="K174" s="1069">
        <v>2500000</v>
      </c>
      <c r="L174" s="1061">
        <v>3</v>
      </c>
      <c r="M174" s="320">
        <v>2582440</v>
      </c>
      <c r="N174" s="320">
        <v>7150</v>
      </c>
      <c r="O174" s="315">
        <v>8.6999999999999994E-2</v>
      </c>
      <c r="P174" s="385">
        <v>2</v>
      </c>
      <c r="Q174" s="142">
        <v>1</v>
      </c>
      <c r="R174" s="142">
        <v>1</v>
      </c>
      <c r="S174" s="142">
        <v>0</v>
      </c>
      <c r="T174" s="122">
        <v>0</v>
      </c>
      <c r="U174" s="387">
        <v>7150</v>
      </c>
      <c r="V174" s="135">
        <v>7150</v>
      </c>
      <c r="W174" s="135">
        <v>7150</v>
      </c>
      <c r="X174" s="142">
        <v>1</v>
      </c>
      <c r="Y174" s="135">
        <v>7150</v>
      </c>
      <c r="Z174" s="135">
        <v>7150</v>
      </c>
      <c r="AA174" s="129">
        <v>2</v>
      </c>
      <c r="AB174" s="317">
        <v>1</v>
      </c>
      <c r="AC174" s="142">
        <v>0</v>
      </c>
      <c r="AD174" s="142">
        <v>1</v>
      </c>
      <c r="AE174" s="142">
        <v>0</v>
      </c>
      <c r="AF174" s="393">
        <v>0</v>
      </c>
      <c r="AG174" s="138">
        <v>0.13</v>
      </c>
      <c r="AH174" s="138">
        <v>0.13</v>
      </c>
      <c r="AI174" s="388">
        <v>0.13</v>
      </c>
      <c r="AJ174" s="388">
        <v>0.13</v>
      </c>
      <c r="AK174" s="143">
        <v>1</v>
      </c>
      <c r="AL174" s="251"/>
      <c r="AM174" s="121">
        <v>0</v>
      </c>
      <c r="AN174" s="141">
        <v>0</v>
      </c>
      <c r="AO174" s="251"/>
      <c r="AP174" s="121">
        <v>2</v>
      </c>
      <c r="AQ174" s="142">
        <v>0</v>
      </c>
      <c r="AR174" s="142">
        <v>0</v>
      </c>
      <c r="AS174" s="142">
        <v>0</v>
      </c>
      <c r="AT174" s="135">
        <v>0</v>
      </c>
      <c r="AU174" s="135">
        <v>0</v>
      </c>
      <c r="AV174" s="143">
        <v>0</v>
      </c>
      <c r="AW174" s="121">
        <v>0</v>
      </c>
      <c r="AX174" s="142">
        <v>0</v>
      </c>
      <c r="AY174" s="122">
        <v>0</v>
      </c>
      <c r="AZ174" s="142">
        <v>0</v>
      </c>
      <c r="BA174" s="143">
        <v>0</v>
      </c>
      <c r="BB174" s="251"/>
      <c r="BC174" s="385">
        <v>715</v>
      </c>
      <c r="BD174" s="124">
        <v>2.2000000000000002</v>
      </c>
      <c r="BE174" s="505">
        <v>4.4000000000000004</v>
      </c>
      <c r="BF174" s="389">
        <v>6.0000000000000001E-3</v>
      </c>
      <c r="BG174" s="26">
        <v>3</v>
      </c>
      <c r="BH174" s="145">
        <v>0.68200000000000005</v>
      </c>
      <c r="BI174" s="124">
        <v>1</v>
      </c>
      <c r="BJ174" s="505">
        <v>1</v>
      </c>
      <c r="BK174" s="145">
        <v>0.22700000000000001</v>
      </c>
      <c r="BL174" s="26">
        <v>1</v>
      </c>
      <c r="BM174" s="390">
        <v>1</v>
      </c>
      <c r="BN174" s="391">
        <v>0.5</v>
      </c>
    </row>
    <row r="175" spans="1:66" x14ac:dyDescent="0.25">
      <c r="A175" s="121">
        <v>540196</v>
      </c>
      <c r="B175" s="20" t="s">
        <v>741</v>
      </c>
      <c r="C175" s="20" t="s">
        <v>739</v>
      </c>
      <c r="D175" s="20" t="s">
        <v>247</v>
      </c>
      <c r="E175" s="143">
        <v>5</v>
      </c>
      <c r="F175" s="121">
        <v>2</v>
      </c>
      <c r="G175" s="155">
        <v>92920</v>
      </c>
      <c r="H175" s="142">
        <v>1</v>
      </c>
      <c r="I175" s="127">
        <v>121800</v>
      </c>
      <c r="J175" s="142">
        <v>0</v>
      </c>
      <c r="K175" s="544">
        <v>0</v>
      </c>
      <c r="L175" s="385">
        <v>3</v>
      </c>
      <c r="M175" s="320">
        <v>214720</v>
      </c>
      <c r="N175" s="320">
        <v>0</v>
      </c>
      <c r="O175" s="315">
        <v>0</v>
      </c>
      <c r="P175" s="385">
        <v>3</v>
      </c>
      <c r="Q175" s="142">
        <v>3</v>
      </c>
      <c r="R175" s="142">
        <v>0</v>
      </c>
      <c r="S175" s="142">
        <v>0</v>
      </c>
      <c r="T175" s="122">
        <v>0</v>
      </c>
      <c r="U175" s="387">
        <v>0</v>
      </c>
      <c r="V175" s="135">
        <v>0</v>
      </c>
      <c r="W175" s="135">
        <v>0</v>
      </c>
      <c r="X175" s="142">
        <v>0</v>
      </c>
      <c r="Y175" s="135">
        <v>0</v>
      </c>
      <c r="Z175" s="135">
        <v>0</v>
      </c>
      <c r="AA175" s="129">
        <v>3</v>
      </c>
      <c r="AB175" s="317">
        <v>3</v>
      </c>
      <c r="AC175" s="142">
        <v>0</v>
      </c>
      <c r="AD175" s="142">
        <v>0</v>
      </c>
      <c r="AE175" s="142">
        <v>0</v>
      </c>
      <c r="AF175" s="393">
        <v>0</v>
      </c>
      <c r="AG175" s="138">
        <v>0</v>
      </c>
      <c r="AH175" s="138">
        <v>0</v>
      </c>
      <c r="AI175" s="388">
        <v>0</v>
      </c>
      <c r="AJ175" s="388">
        <v>0</v>
      </c>
      <c r="AK175" s="143">
        <v>0</v>
      </c>
      <c r="AL175" s="251"/>
      <c r="AM175" s="121">
        <v>0</v>
      </c>
      <c r="AN175" s="141">
        <v>0</v>
      </c>
      <c r="AO175" s="251"/>
      <c r="AP175" s="121">
        <v>3</v>
      </c>
      <c r="AQ175" s="142">
        <v>0</v>
      </c>
      <c r="AR175" s="142">
        <v>0</v>
      </c>
      <c r="AS175" s="142">
        <v>0</v>
      </c>
      <c r="AT175" s="135">
        <v>0</v>
      </c>
      <c r="AU175" s="135">
        <v>0</v>
      </c>
      <c r="AV175" s="143">
        <v>0</v>
      </c>
      <c r="AW175" s="121">
        <v>0</v>
      </c>
      <c r="AX175" s="142">
        <v>0</v>
      </c>
      <c r="AY175" s="122">
        <v>0</v>
      </c>
      <c r="AZ175" s="142">
        <v>0</v>
      </c>
      <c r="BA175" s="143">
        <v>0</v>
      </c>
      <c r="BB175" s="251"/>
      <c r="BC175" s="385">
        <v>1103</v>
      </c>
      <c r="BD175" s="124">
        <v>2.5</v>
      </c>
      <c r="BE175" s="505">
        <v>5</v>
      </c>
      <c r="BF175" s="389">
        <v>5.0000000000000001E-3</v>
      </c>
      <c r="BG175" s="26">
        <v>0</v>
      </c>
      <c r="BH175" s="315">
        <v>0</v>
      </c>
      <c r="BI175" s="124">
        <v>0</v>
      </c>
      <c r="BJ175" s="505">
        <v>0</v>
      </c>
      <c r="BK175" s="315">
        <v>0</v>
      </c>
      <c r="BL175" s="26">
        <v>0</v>
      </c>
      <c r="BM175" s="390">
        <v>0</v>
      </c>
      <c r="BN175" s="153">
        <v>1</v>
      </c>
    </row>
    <row r="176" spans="1:66" x14ac:dyDescent="0.25">
      <c r="A176" s="121">
        <v>540197</v>
      </c>
      <c r="B176" s="20" t="s">
        <v>742</v>
      </c>
      <c r="C176" s="20" t="s">
        <v>739</v>
      </c>
      <c r="D176" s="20" t="s">
        <v>107</v>
      </c>
      <c r="E176" s="143">
        <v>5</v>
      </c>
      <c r="F176" s="121">
        <v>76</v>
      </c>
      <c r="G176" s="155">
        <v>4540130</v>
      </c>
      <c r="H176" s="142">
        <v>7</v>
      </c>
      <c r="I176" s="127">
        <v>2665460</v>
      </c>
      <c r="J176" s="952">
        <v>3</v>
      </c>
      <c r="K176" s="1069">
        <v>1438656</v>
      </c>
      <c r="L176" s="1061">
        <v>86</v>
      </c>
      <c r="M176" s="320">
        <v>8644246</v>
      </c>
      <c r="N176" s="320">
        <v>1502666</v>
      </c>
      <c r="O176" s="145">
        <v>0.183</v>
      </c>
      <c r="P176" s="385">
        <v>85</v>
      </c>
      <c r="Q176" s="142">
        <v>19</v>
      </c>
      <c r="R176" s="142">
        <v>58</v>
      </c>
      <c r="S176" s="142">
        <v>6</v>
      </c>
      <c r="T176" s="122">
        <v>2</v>
      </c>
      <c r="U176" s="452">
        <v>22739.5</v>
      </c>
      <c r="V176" s="135">
        <v>10948.2</v>
      </c>
      <c r="W176" s="135">
        <v>1500807.9258239749</v>
      </c>
      <c r="X176" s="142">
        <v>66</v>
      </c>
      <c r="Y176" s="134">
        <v>21164.3</v>
      </c>
      <c r="Z176" s="135">
        <v>10556.7</v>
      </c>
      <c r="AA176" s="129">
        <v>85</v>
      </c>
      <c r="AB176" s="317">
        <v>15</v>
      </c>
      <c r="AC176" s="142">
        <v>11</v>
      </c>
      <c r="AD176" s="142">
        <v>38</v>
      </c>
      <c r="AE176" s="142">
        <v>21</v>
      </c>
      <c r="AF176" s="156">
        <v>0.24705882352941178</v>
      </c>
      <c r="AG176" s="156">
        <v>0.34399999999999997</v>
      </c>
      <c r="AH176" s="138">
        <v>0.28199999999999997</v>
      </c>
      <c r="AI176" s="388">
        <v>0.34899999999999998</v>
      </c>
      <c r="AJ176" s="388">
        <v>0.28499999999999998</v>
      </c>
      <c r="AK176" s="143">
        <v>70</v>
      </c>
      <c r="AL176" s="251"/>
      <c r="AM176" s="121">
        <v>41</v>
      </c>
      <c r="AN176" s="141">
        <v>1546</v>
      </c>
      <c r="AO176" s="251"/>
      <c r="AP176" s="121">
        <v>38</v>
      </c>
      <c r="AQ176" s="142">
        <v>24</v>
      </c>
      <c r="AR176" s="142">
        <v>19</v>
      </c>
      <c r="AS176" s="142">
        <v>4</v>
      </c>
      <c r="AT176" s="135">
        <v>76495.399999999994</v>
      </c>
      <c r="AU176" s="135">
        <v>41100</v>
      </c>
      <c r="AV176" s="143">
        <v>47</v>
      </c>
      <c r="AW176" s="121">
        <v>23</v>
      </c>
      <c r="AX176" s="142">
        <v>12</v>
      </c>
      <c r="AY176" s="122">
        <v>12</v>
      </c>
      <c r="AZ176" s="142">
        <v>12</v>
      </c>
      <c r="BA176" s="143">
        <v>10</v>
      </c>
      <c r="BB176" s="251"/>
      <c r="BC176" s="385">
        <v>1535</v>
      </c>
      <c r="BD176" s="124">
        <v>2.7</v>
      </c>
      <c r="BE176" s="505">
        <v>207.9</v>
      </c>
      <c r="BF176" s="389">
        <v>0.13500000000000001</v>
      </c>
      <c r="BG176" s="26">
        <v>187</v>
      </c>
      <c r="BH176" s="145">
        <v>0.89900000000000002</v>
      </c>
      <c r="BI176" s="124">
        <v>69</v>
      </c>
      <c r="BJ176" s="505">
        <v>41</v>
      </c>
      <c r="BK176" s="315">
        <v>0.19700000000000001</v>
      </c>
      <c r="BL176" s="26">
        <v>6</v>
      </c>
      <c r="BM176" s="390">
        <v>4</v>
      </c>
      <c r="BN176" s="153">
        <v>0.63200000000000001</v>
      </c>
    </row>
    <row r="177" spans="1:66" x14ac:dyDescent="0.25">
      <c r="A177" s="163">
        <v>540277</v>
      </c>
      <c r="B177" s="164" t="s">
        <v>743</v>
      </c>
      <c r="C177" s="164" t="s">
        <v>739</v>
      </c>
      <c r="D177" s="164" t="s">
        <v>170</v>
      </c>
      <c r="E177" s="189">
        <v>5</v>
      </c>
      <c r="F177" s="163">
        <v>639</v>
      </c>
      <c r="G177" s="431">
        <v>28215571</v>
      </c>
      <c r="H177" s="469">
        <v>17</v>
      </c>
      <c r="I177" s="250">
        <v>2303850</v>
      </c>
      <c r="J177" s="469">
        <v>15</v>
      </c>
      <c r="K177" s="555">
        <v>13811320</v>
      </c>
      <c r="L177" s="460">
        <v>671</v>
      </c>
      <c r="M177" s="436">
        <v>44330741</v>
      </c>
      <c r="N177" s="436">
        <v>2173170</v>
      </c>
      <c r="O177" s="309">
        <v>5.8000000000000003E-2</v>
      </c>
      <c r="P177" s="460">
        <v>671</v>
      </c>
      <c r="Q177" s="188">
        <v>477</v>
      </c>
      <c r="R177" s="188">
        <v>186</v>
      </c>
      <c r="S177" s="188">
        <v>7</v>
      </c>
      <c r="T177" s="165">
        <v>0</v>
      </c>
      <c r="U177" s="366">
        <v>11148.1</v>
      </c>
      <c r="V177" s="178">
        <v>6404.1</v>
      </c>
      <c r="W177" s="178">
        <v>2151591.6625984791</v>
      </c>
      <c r="X177" s="188">
        <v>193</v>
      </c>
      <c r="Y177" s="178">
        <v>8980</v>
      </c>
      <c r="Z177" s="178">
        <v>4105.6000000000004</v>
      </c>
      <c r="AA177" s="174">
        <v>670</v>
      </c>
      <c r="AB177" s="438">
        <v>441</v>
      </c>
      <c r="AC177" s="188">
        <v>75</v>
      </c>
      <c r="AD177" s="188">
        <v>103</v>
      </c>
      <c r="AE177" s="188">
        <v>51</v>
      </c>
      <c r="AF177" s="439">
        <v>7.6005961251862889E-2</v>
      </c>
      <c r="AG177" s="182">
        <v>0.26700000000000002</v>
      </c>
      <c r="AH177" s="182">
        <v>0.16</v>
      </c>
      <c r="AI177" s="182">
        <v>0.28199999999999997</v>
      </c>
      <c r="AJ177" s="182">
        <v>0.17199999999999999</v>
      </c>
      <c r="AK177" s="189">
        <v>229</v>
      </c>
      <c r="AL177" s="251"/>
      <c r="AM177" s="163">
        <v>85</v>
      </c>
      <c r="AN177" s="185">
        <v>2216</v>
      </c>
      <c r="AO177" s="251"/>
      <c r="AP177" s="163">
        <v>559</v>
      </c>
      <c r="AQ177" s="188">
        <v>64</v>
      </c>
      <c r="AR177" s="188">
        <v>41</v>
      </c>
      <c r="AS177" s="188">
        <v>6</v>
      </c>
      <c r="AT177" s="178">
        <v>41049.5</v>
      </c>
      <c r="AU177" s="178">
        <v>26000</v>
      </c>
      <c r="AV177" s="189">
        <v>111</v>
      </c>
      <c r="AW177" s="163">
        <v>64</v>
      </c>
      <c r="AX177" s="188">
        <v>16</v>
      </c>
      <c r="AY177" s="165">
        <v>29</v>
      </c>
      <c r="AZ177" s="188">
        <v>15</v>
      </c>
      <c r="BA177" s="189">
        <v>21</v>
      </c>
      <c r="BB177" s="251"/>
      <c r="BC177" s="434">
        <v>5473</v>
      </c>
      <c r="BD177" s="440">
        <v>2.5</v>
      </c>
      <c r="BE177" s="502">
        <v>1592.5</v>
      </c>
      <c r="BF177" s="441">
        <v>0.29099999999999998</v>
      </c>
      <c r="BG177" s="443">
        <v>615</v>
      </c>
      <c r="BH177" s="442">
        <v>0.38600000000000001</v>
      </c>
      <c r="BI177" s="440">
        <v>246</v>
      </c>
      <c r="BJ177" s="502">
        <v>119</v>
      </c>
      <c r="BK177" s="442">
        <v>7.4999999999999997E-2</v>
      </c>
      <c r="BL177" s="443">
        <v>19</v>
      </c>
      <c r="BM177" s="444">
        <v>12</v>
      </c>
      <c r="BN177" s="445">
        <v>0.80900000000000005</v>
      </c>
    </row>
    <row r="178" spans="1:66" x14ac:dyDescent="0.25">
      <c r="A178" s="201"/>
      <c r="B178" s="202"/>
      <c r="C178" s="202" t="s">
        <v>739</v>
      </c>
      <c r="D178" s="202" t="s">
        <v>45</v>
      </c>
      <c r="E178" s="252">
        <v>5</v>
      </c>
      <c r="F178" s="201">
        <v>770</v>
      </c>
      <c r="G178" s="395">
        <v>34518474</v>
      </c>
      <c r="H178" s="229">
        <v>29</v>
      </c>
      <c r="I178" s="253">
        <v>5230930</v>
      </c>
      <c r="J178" s="938">
        <v>21</v>
      </c>
      <c r="K178" s="1025">
        <v>17924136</v>
      </c>
      <c r="L178" s="941">
        <v>820</v>
      </c>
      <c r="M178" s="447">
        <v>57673540</v>
      </c>
      <c r="N178" s="447">
        <v>4385204</v>
      </c>
      <c r="O178" s="322">
        <v>9.1999999999999998E-2</v>
      </c>
      <c r="P178" s="408">
        <v>818</v>
      </c>
      <c r="Q178" s="229">
        <v>507</v>
      </c>
      <c r="R178" s="229">
        <v>294</v>
      </c>
      <c r="S178" s="229">
        <v>14</v>
      </c>
      <c r="T178" s="402">
        <v>2</v>
      </c>
      <c r="U178" s="403">
        <v>14067.7</v>
      </c>
      <c r="V178" s="218">
        <v>8784.7999999999993</v>
      </c>
      <c r="W178" s="218">
        <v>4360995.2538509201</v>
      </c>
      <c r="X178" s="229">
        <v>310</v>
      </c>
      <c r="Y178" s="218">
        <v>12014.3</v>
      </c>
      <c r="Z178" s="218">
        <v>6292.9</v>
      </c>
      <c r="AA178" s="213">
        <v>817</v>
      </c>
      <c r="AB178" s="404">
        <v>466</v>
      </c>
      <c r="AC178" s="229">
        <v>90</v>
      </c>
      <c r="AD178" s="229">
        <v>165</v>
      </c>
      <c r="AE178" s="229">
        <v>96</v>
      </c>
      <c r="AF178" s="546">
        <v>0.11735941320293398</v>
      </c>
      <c r="AG178" s="221">
        <v>0.30399999999999999</v>
      </c>
      <c r="AH178" s="221">
        <v>0.20200000000000001</v>
      </c>
      <c r="AI178" s="221">
        <v>0.316</v>
      </c>
      <c r="AJ178" s="221">
        <v>0.216</v>
      </c>
      <c r="AK178" s="230">
        <v>351</v>
      </c>
      <c r="AL178" s="251"/>
      <c r="AM178" s="246">
        <v>156</v>
      </c>
      <c r="AN178" s="225">
        <v>4656</v>
      </c>
      <c r="AO178" s="251"/>
      <c r="AP178" s="246">
        <v>616</v>
      </c>
      <c r="AQ178" s="229">
        <v>106</v>
      </c>
      <c r="AR178" s="229">
        <v>85</v>
      </c>
      <c r="AS178" s="229">
        <v>10</v>
      </c>
      <c r="AT178" s="218">
        <v>47808.7</v>
      </c>
      <c r="AU178" s="218">
        <v>29870</v>
      </c>
      <c r="AV178" s="230">
        <v>201</v>
      </c>
      <c r="AW178" s="246">
        <v>117</v>
      </c>
      <c r="AX178" s="229">
        <v>32</v>
      </c>
      <c r="AY178" s="402">
        <v>50</v>
      </c>
      <c r="AZ178" s="256">
        <v>31</v>
      </c>
      <c r="BA178" s="230">
        <v>40</v>
      </c>
      <c r="BB178" s="251"/>
      <c r="BC178" s="408">
        <v>8949</v>
      </c>
      <c r="BD178" s="409">
        <v>2.512</v>
      </c>
      <c r="BE178" s="547">
        <v>1942.4</v>
      </c>
      <c r="BF178" s="448">
        <v>0.217</v>
      </c>
      <c r="BG178" s="412">
        <v>933</v>
      </c>
      <c r="BH178" s="322">
        <v>0.48</v>
      </c>
      <c r="BI178" s="409">
        <v>365</v>
      </c>
      <c r="BJ178" s="547">
        <v>194</v>
      </c>
      <c r="BK178" s="322">
        <v>0.1</v>
      </c>
      <c r="BL178" s="412">
        <v>31</v>
      </c>
      <c r="BM178" s="413">
        <v>21</v>
      </c>
      <c r="BN178" s="414">
        <v>0.78200000000000003</v>
      </c>
    </row>
    <row r="179" spans="1:66" x14ac:dyDescent="0.25">
      <c r="A179" s="121">
        <v>540212</v>
      </c>
      <c r="B179" s="20" t="s">
        <v>744</v>
      </c>
      <c r="C179" s="20" t="s">
        <v>745</v>
      </c>
      <c r="D179" s="20" t="s">
        <v>107</v>
      </c>
      <c r="E179" s="143">
        <v>5</v>
      </c>
      <c r="F179" s="121">
        <v>51</v>
      </c>
      <c r="G179" s="155">
        <v>2789540</v>
      </c>
      <c r="H179" s="142">
        <v>12</v>
      </c>
      <c r="I179" s="127">
        <v>1666400</v>
      </c>
      <c r="J179" s="142">
        <v>3</v>
      </c>
      <c r="K179" s="544">
        <v>7324000</v>
      </c>
      <c r="L179" s="385">
        <v>66</v>
      </c>
      <c r="M179" s="320">
        <v>11779940</v>
      </c>
      <c r="N179" s="320">
        <v>44135</v>
      </c>
      <c r="O179" s="315">
        <v>4.0000000000000001E-3</v>
      </c>
      <c r="P179" s="385">
        <v>66</v>
      </c>
      <c r="Q179" s="142">
        <v>53</v>
      </c>
      <c r="R179" s="142">
        <v>13</v>
      </c>
      <c r="S179" s="142">
        <v>0</v>
      </c>
      <c r="T179" s="122">
        <v>0</v>
      </c>
      <c r="U179" s="387">
        <v>3276.8</v>
      </c>
      <c r="V179" s="135">
        <v>3146.1</v>
      </c>
      <c r="W179" s="135">
        <v>42598.251904296878</v>
      </c>
      <c r="X179" s="142">
        <v>13</v>
      </c>
      <c r="Y179" s="135">
        <v>2101.6999999999998</v>
      </c>
      <c r="Z179" s="135">
        <v>2085.1</v>
      </c>
      <c r="AA179" s="129">
        <v>66</v>
      </c>
      <c r="AB179" s="317">
        <v>50</v>
      </c>
      <c r="AC179" s="142">
        <v>14</v>
      </c>
      <c r="AD179" s="142">
        <v>2</v>
      </c>
      <c r="AE179" s="142">
        <v>0</v>
      </c>
      <c r="AF179" s="393">
        <v>0</v>
      </c>
      <c r="AG179" s="138">
        <v>5.0999999999999997E-2</v>
      </c>
      <c r="AH179" s="138">
        <v>4.7E-2</v>
      </c>
      <c r="AI179" s="388">
        <v>6.5000000000000002E-2</v>
      </c>
      <c r="AJ179" s="388">
        <v>7.0000000000000007E-2</v>
      </c>
      <c r="AK179" s="143">
        <v>16</v>
      </c>
      <c r="AL179" s="251"/>
      <c r="AM179" s="121">
        <v>0</v>
      </c>
      <c r="AN179" s="141">
        <v>21</v>
      </c>
      <c r="AO179" s="251"/>
      <c r="AP179" s="121">
        <v>61</v>
      </c>
      <c r="AQ179" s="142">
        <v>5</v>
      </c>
      <c r="AR179" s="142">
        <v>0</v>
      </c>
      <c r="AS179" s="142">
        <v>0</v>
      </c>
      <c r="AT179" s="135">
        <v>36840</v>
      </c>
      <c r="AU179" s="135">
        <v>42900</v>
      </c>
      <c r="AV179" s="143">
        <v>5</v>
      </c>
      <c r="AW179" s="121">
        <v>5</v>
      </c>
      <c r="AX179" s="142">
        <v>0</v>
      </c>
      <c r="AY179" s="122">
        <v>0</v>
      </c>
      <c r="AZ179" s="142">
        <v>0</v>
      </c>
      <c r="BA179" s="143">
        <v>0</v>
      </c>
      <c r="BB179" s="251"/>
      <c r="BC179" s="385">
        <v>875</v>
      </c>
      <c r="BD179" s="124">
        <v>2.5</v>
      </c>
      <c r="BE179" s="505">
        <v>140</v>
      </c>
      <c r="BF179" s="389">
        <v>0.16</v>
      </c>
      <c r="BG179" s="26">
        <v>40</v>
      </c>
      <c r="BH179" s="315">
        <v>0.28599999999999998</v>
      </c>
      <c r="BI179" s="124">
        <v>16</v>
      </c>
      <c r="BJ179" s="505">
        <v>11</v>
      </c>
      <c r="BK179" s="315">
        <v>7.9000000000000001E-2</v>
      </c>
      <c r="BL179" s="26">
        <v>2</v>
      </c>
      <c r="BM179" s="390">
        <v>2</v>
      </c>
      <c r="BN179" s="153">
        <v>0.72499999999999998</v>
      </c>
    </row>
    <row r="180" spans="1:66" x14ac:dyDescent="0.25">
      <c r="A180" s="163">
        <v>540211</v>
      </c>
      <c r="B180" s="164" t="s">
        <v>746</v>
      </c>
      <c r="C180" s="164" t="s">
        <v>745</v>
      </c>
      <c r="D180" s="164" t="s">
        <v>170</v>
      </c>
      <c r="E180" s="189">
        <v>5</v>
      </c>
      <c r="F180" s="163">
        <v>439</v>
      </c>
      <c r="G180" s="431">
        <v>15071860</v>
      </c>
      <c r="H180" s="188">
        <v>6</v>
      </c>
      <c r="I180" s="432">
        <v>970125</v>
      </c>
      <c r="J180" s="188">
        <v>11</v>
      </c>
      <c r="K180" s="548">
        <v>1268940</v>
      </c>
      <c r="L180" s="434">
        <v>456</v>
      </c>
      <c r="M180" s="435">
        <v>17310925</v>
      </c>
      <c r="N180" s="436">
        <v>488764</v>
      </c>
      <c r="O180" s="309">
        <v>2.8000000000000001E-2</v>
      </c>
      <c r="P180" s="434">
        <v>456</v>
      </c>
      <c r="Q180" s="188">
        <v>407</v>
      </c>
      <c r="R180" s="188">
        <v>49</v>
      </c>
      <c r="S180" s="188">
        <v>0</v>
      </c>
      <c r="T180" s="165">
        <v>0</v>
      </c>
      <c r="U180" s="366">
        <v>9822.6</v>
      </c>
      <c r="V180" s="178">
        <v>6298</v>
      </c>
      <c r="W180" s="178">
        <v>481305.92071533197</v>
      </c>
      <c r="X180" s="188">
        <v>49</v>
      </c>
      <c r="Y180" s="178">
        <v>7758.2</v>
      </c>
      <c r="Z180" s="178">
        <v>4774</v>
      </c>
      <c r="AA180" s="174">
        <v>456</v>
      </c>
      <c r="AB180" s="438">
        <v>393</v>
      </c>
      <c r="AC180" s="188">
        <v>15</v>
      </c>
      <c r="AD180" s="188">
        <v>33</v>
      </c>
      <c r="AE180" s="188">
        <v>15</v>
      </c>
      <c r="AF180" s="439">
        <v>3.2894736842105261E-2</v>
      </c>
      <c r="AG180" s="259">
        <v>0.307</v>
      </c>
      <c r="AH180" s="182">
        <v>0.23</v>
      </c>
      <c r="AI180" s="182">
        <v>0.307</v>
      </c>
      <c r="AJ180" s="182">
        <v>0.23</v>
      </c>
      <c r="AK180" s="189">
        <v>63</v>
      </c>
      <c r="AL180" s="251"/>
      <c r="AM180" s="163">
        <v>26</v>
      </c>
      <c r="AN180" s="185">
        <v>471</v>
      </c>
      <c r="AO180" s="251"/>
      <c r="AP180" s="163">
        <v>423</v>
      </c>
      <c r="AQ180" s="188">
        <v>22</v>
      </c>
      <c r="AR180" s="188">
        <v>8</v>
      </c>
      <c r="AS180" s="188">
        <v>3</v>
      </c>
      <c r="AT180" s="178">
        <v>30398.9</v>
      </c>
      <c r="AU180" s="178">
        <v>22300</v>
      </c>
      <c r="AV180" s="189">
        <v>33</v>
      </c>
      <c r="AW180" s="163">
        <v>25</v>
      </c>
      <c r="AX180" s="188">
        <v>7</v>
      </c>
      <c r="AY180" s="165">
        <v>1</v>
      </c>
      <c r="AZ180" s="188">
        <v>4</v>
      </c>
      <c r="BA180" s="189">
        <v>5</v>
      </c>
      <c r="BB180" s="251"/>
      <c r="BC180" s="434">
        <v>4925</v>
      </c>
      <c r="BD180" s="440">
        <v>2.4</v>
      </c>
      <c r="BE180" s="502">
        <v>1024.8</v>
      </c>
      <c r="BF180" s="441">
        <v>0.20799999999999999</v>
      </c>
      <c r="BG180" s="443">
        <v>152</v>
      </c>
      <c r="BH180" s="442">
        <v>0.14799999999999999</v>
      </c>
      <c r="BI180" s="440">
        <v>63</v>
      </c>
      <c r="BJ180" s="502">
        <v>30</v>
      </c>
      <c r="BK180" s="442">
        <v>2.9000000000000001E-2</v>
      </c>
      <c r="BL180" s="443">
        <v>5</v>
      </c>
      <c r="BM180" s="444">
        <v>4</v>
      </c>
      <c r="BN180" s="445">
        <v>0.89100000000000001</v>
      </c>
    </row>
    <row r="181" spans="1:66" x14ac:dyDescent="0.25">
      <c r="A181" s="201"/>
      <c r="B181" s="202"/>
      <c r="C181" s="202" t="s">
        <v>745</v>
      </c>
      <c r="D181" s="202" t="s">
        <v>45</v>
      </c>
      <c r="E181" s="252">
        <v>5</v>
      </c>
      <c r="F181" s="201">
        <v>490</v>
      </c>
      <c r="G181" s="395">
        <v>17861400</v>
      </c>
      <c r="H181" s="396">
        <v>18</v>
      </c>
      <c r="I181" s="397">
        <v>2636525</v>
      </c>
      <c r="J181" s="396">
        <v>14</v>
      </c>
      <c r="K181" s="545">
        <v>8592940</v>
      </c>
      <c r="L181" s="399">
        <v>522</v>
      </c>
      <c r="M181" s="400">
        <v>29090865</v>
      </c>
      <c r="N181" s="447">
        <v>532899</v>
      </c>
      <c r="O181" s="322">
        <v>1.7999999999999999E-2</v>
      </c>
      <c r="P181" s="399">
        <v>522</v>
      </c>
      <c r="Q181" s="229">
        <v>460</v>
      </c>
      <c r="R181" s="229">
        <v>62</v>
      </c>
      <c r="S181" s="229">
        <v>0</v>
      </c>
      <c r="T181" s="402">
        <v>0</v>
      </c>
      <c r="U181" s="403">
        <v>8450.1</v>
      </c>
      <c r="V181" s="218">
        <v>5067</v>
      </c>
      <c r="W181" s="218">
        <v>523904.17261962889</v>
      </c>
      <c r="X181" s="229">
        <v>62</v>
      </c>
      <c r="Y181" s="218">
        <v>6344</v>
      </c>
      <c r="Z181" s="218">
        <v>3489.8</v>
      </c>
      <c r="AA181" s="213">
        <v>522</v>
      </c>
      <c r="AB181" s="404">
        <v>443</v>
      </c>
      <c r="AC181" s="229">
        <v>29</v>
      </c>
      <c r="AD181" s="229">
        <v>35</v>
      </c>
      <c r="AE181" s="229">
        <v>15</v>
      </c>
      <c r="AF181" s="546">
        <v>2.8735632183908046E-2</v>
      </c>
      <c r="AG181" s="221">
        <v>0.24299999999999999</v>
      </c>
      <c r="AH181" s="221">
        <v>0.13</v>
      </c>
      <c r="AI181" s="221">
        <v>0.25800000000000001</v>
      </c>
      <c r="AJ181" s="221">
        <v>0.13</v>
      </c>
      <c r="AK181" s="230">
        <v>79</v>
      </c>
      <c r="AL181" s="251"/>
      <c r="AM181" s="246">
        <v>26</v>
      </c>
      <c r="AN181" s="225">
        <v>492</v>
      </c>
      <c r="AO181" s="251"/>
      <c r="AP181" s="246">
        <v>484</v>
      </c>
      <c r="AQ181" s="229">
        <v>27</v>
      </c>
      <c r="AR181" s="229">
        <v>8</v>
      </c>
      <c r="AS181" s="229">
        <v>3</v>
      </c>
      <c r="AT181" s="218">
        <v>31246.400000000001</v>
      </c>
      <c r="AU181" s="218">
        <v>23000</v>
      </c>
      <c r="AV181" s="230">
        <v>38</v>
      </c>
      <c r="AW181" s="246">
        <v>30</v>
      </c>
      <c r="AX181" s="229">
        <v>7</v>
      </c>
      <c r="AY181" s="402">
        <v>1</v>
      </c>
      <c r="AZ181" s="229">
        <v>4</v>
      </c>
      <c r="BA181" s="230">
        <v>5</v>
      </c>
      <c r="BB181" s="251"/>
      <c r="BC181" s="408">
        <v>5800</v>
      </c>
      <c r="BD181" s="409">
        <v>2.39</v>
      </c>
      <c r="BE181" s="547">
        <v>1164.8</v>
      </c>
      <c r="BF181" s="448">
        <v>0.20100000000000001</v>
      </c>
      <c r="BG181" s="412">
        <v>192</v>
      </c>
      <c r="BH181" s="322">
        <v>0.16500000000000001</v>
      </c>
      <c r="BI181" s="409">
        <v>79</v>
      </c>
      <c r="BJ181" s="547">
        <v>41</v>
      </c>
      <c r="BK181" s="322">
        <v>3.5000000000000003E-2</v>
      </c>
      <c r="BL181" s="412">
        <v>7</v>
      </c>
      <c r="BM181" s="413">
        <v>6</v>
      </c>
      <c r="BN181" s="414">
        <v>0.873</v>
      </c>
    </row>
    <row r="182" spans="1:66" x14ac:dyDescent="0.25">
      <c r="A182" s="121">
        <v>540214</v>
      </c>
      <c r="B182" s="20" t="s">
        <v>747</v>
      </c>
      <c r="C182" s="20" t="s">
        <v>748</v>
      </c>
      <c r="D182" s="20" t="s">
        <v>107</v>
      </c>
      <c r="E182" s="143">
        <v>5</v>
      </c>
      <c r="F182" s="121">
        <v>240</v>
      </c>
      <c r="G182" s="155">
        <v>19488650</v>
      </c>
      <c r="H182" s="418">
        <v>63</v>
      </c>
      <c r="I182" s="450">
        <v>55685378</v>
      </c>
      <c r="J182" s="418">
        <v>3</v>
      </c>
      <c r="K182" s="554">
        <v>70326300</v>
      </c>
      <c r="L182" s="424">
        <v>306</v>
      </c>
      <c r="M182" s="454">
        <v>145500328</v>
      </c>
      <c r="N182" s="320">
        <v>2771122</v>
      </c>
      <c r="O182" s="315">
        <v>3.5999999999999997E-2</v>
      </c>
      <c r="P182" s="424">
        <v>306</v>
      </c>
      <c r="Q182" s="142">
        <v>185</v>
      </c>
      <c r="R182" s="142">
        <v>110</v>
      </c>
      <c r="S182" s="142">
        <v>5</v>
      </c>
      <c r="T182" s="122">
        <v>6</v>
      </c>
      <c r="U182" s="452">
        <v>22867.8</v>
      </c>
      <c r="V182" s="135">
        <v>10562.5</v>
      </c>
      <c r="W182" s="135">
        <v>2766999.6018066411</v>
      </c>
      <c r="X182" s="142">
        <v>121</v>
      </c>
      <c r="Y182" s="134">
        <v>21153.599999999999</v>
      </c>
      <c r="Z182" s="135">
        <v>8951.5</v>
      </c>
      <c r="AA182" s="129">
        <v>306</v>
      </c>
      <c r="AB182" s="317">
        <v>183</v>
      </c>
      <c r="AC182" s="142">
        <v>38</v>
      </c>
      <c r="AD182" s="142">
        <v>67</v>
      </c>
      <c r="AE182" s="142">
        <v>18</v>
      </c>
      <c r="AF182" s="393">
        <v>5.8823529411764705E-2</v>
      </c>
      <c r="AG182" s="138">
        <v>0.23</v>
      </c>
      <c r="AH182" s="138">
        <v>0.182</v>
      </c>
      <c r="AI182" s="388">
        <v>0.245</v>
      </c>
      <c r="AJ182" s="388">
        <v>0.20599999999999999</v>
      </c>
      <c r="AK182" s="143">
        <v>123</v>
      </c>
      <c r="AL182" s="251"/>
      <c r="AM182" s="121">
        <v>68</v>
      </c>
      <c r="AN182" s="141">
        <v>1641</v>
      </c>
      <c r="AO182" s="251"/>
      <c r="AP182" s="121">
        <v>244</v>
      </c>
      <c r="AQ182" s="142">
        <v>41</v>
      </c>
      <c r="AR182" s="142">
        <v>18</v>
      </c>
      <c r="AS182" s="142">
        <v>3</v>
      </c>
      <c r="AT182" s="135">
        <v>150131.9</v>
      </c>
      <c r="AU182" s="135">
        <v>46150</v>
      </c>
      <c r="AV182" s="143">
        <v>62</v>
      </c>
      <c r="AW182" s="121">
        <v>38</v>
      </c>
      <c r="AX182" s="142">
        <v>8</v>
      </c>
      <c r="AY182" s="122">
        <v>15</v>
      </c>
      <c r="AZ182" s="142">
        <v>7</v>
      </c>
      <c r="BA182" s="143">
        <v>9</v>
      </c>
      <c r="BB182" s="251"/>
      <c r="BC182" s="385">
        <v>30596</v>
      </c>
      <c r="BD182" s="124">
        <v>2.2999999999999998</v>
      </c>
      <c r="BE182" s="505">
        <v>648.59999999999991</v>
      </c>
      <c r="BF182" s="389">
        <v>2.1000000000000001E-2</v>
      </c>
      <c r="BG182" s="26">
        <v>244</v>
      </c>
      <c r="BH182" s="315">
        <v>0.376</v>
      </c>
      <c r="BI182" s="124">
        <v>106</v>
      </c>
      <c r="BJ182" s="505">
        <v>53</v>
      </c>
      <c r="BK182" s="315">
        <v>8.2000000000000003E-2</v>
      </c>
      <c r="BL182" s="26">
        <v>9</v>
      </c>
      <c r="BM182" s="390">
        <v>6</v>
      </c>
      <c r="BN182" s="153">
        <v>0.78300000000000003</v>
      </c>
    </row>
    <row r="183" spans="1:66" x14ac:dyDescent="0.25">
      <c r="A183" s="121">
        <v>540215</v>
      </c>
      <c r="B183" s="20" t="s">
        <v>749</v>
      </c>
      <c r="C183" s="20" t="s">
        <v>748</v>
      </c>
      <c r="D183" s="20" t="s">
        <v>107</v>
      </c>
      <c r="E183" s="143">
        <v>5</v>
      </c>
      <c r="F183" s="121">
        <v>271</v>
      </c>
      <c r="G183" s="155">
        <v>21886570</v>
      </c>
      <c r="H183" s="418">
        <v>43</v>
      </c>
      <c r="I183" s="450">
        <v>56303980</v>
      </c>
      <c r="J183" s="418">
        <v>2</v>
      </c>
      <c r="K183" s="554">
        <v>785300</v>
      </c>
      <c r="L183" s="424">
        <v>316</v>
      </c>
      <c r="M183" s="454">
        <v>78975850</v>
      </c>
      <c r="N183" s="320">
        <v>1618603</v>
      </c>
      <c r="O183" s="315">
        <v>0.02</v>
      </c>
      <c r="P183" s="424">
        <v>316</v>
      </c>
      <c r="Q183" s="142">
        <v>271</v>
      </c>
      <c r="R183" s="142">
        <v>35</v>
      </c>
      <c r="S183" s="142">
        <v>7</v>
      </c>
      <c r="T183" s="122">
        <v>3</v>
      </c>
      <c r="U183" s="452">
        <v>35882.400000000001</v>
      </c>
      <c r="V183" s="135">
        <v>13484</v>
      </c>
      <c r="W183" s="135">
        <v>1614705.8160522459</v>
      </c>
      <c r="X183" s="142">
        <v>45</v>
      </c>
      <c r="Y183" s="134">
        <v>28903.599999999999</v>
      </c>
      <c r="Z183" s="135">
        <v>8101.9</v>
      </c>
      <c r="AA183" s="129">
        <v>316</v>
      </c>
      <c r="AB183" s="317">
        <v>271</v>
      </c>
      <c r="AC183" s="142">
        <v>21</v>
      </c>
      <c r="AD183" s="142">
        <v>24</v>
      </c>
      <c r="AE183" s="142">
        <v>0</v>
      </c>
      <c r="AF183" s="393">
        <v>0</v>
      </c>
      <c r="AG183" s="138">
        <v>7.9000000000000001E-2</v>
      </c>
      <c r="AH183" s="138">
        <v>4.8000000000000001E-2</v>
      </c>
      <c r="AI183" s="388">
        <v>9.7000000000000003E-2</v>
      </c>
      <c r="AJ183" s="388">
        <v>0.114</v>
      </c>
      <c r="AK183" s="143">
        <v>45</v>
      </c>
      <c r="AL183" s="251"/>
      <c r="AM183" s="121">
        <v>26</v>
      </c>
      <c r="AN183" s="141">
        <v>437</v>
      </c>
      <c r="AO183" s="251"/>
      <c r="AP183" s="121">
        <v>301</v>
      </c>
      <c r="AQ183" s="142">
        <v>13</v>
      </c>
      <c r="AR183" s="142">
        <v>2</v>
      </c>
      <c r="AS183" s="142">
        <v>0</v>
      </c>
      <c r="AT183" s="135">
        <v>595984</v>
      </c>
      <c r="AU183" s="135">
        <v>264300</v>
      </c>
      <c r="AV183" s="143">
        <v>15</v>
      </c>
      <c r="AW183" s="121">
        <v>6</v>
      </c>
      <c r="AX183" s="142">
        <v>9</v>
      </c>
      <c r="AY183" s="122">
        <v>0</v>
      </c>
      <c r="AZ183" s="142">
        <v>6</v>
      </c>
      <c r="BA183" s="143">
        <v>0</v>
      </c>
      <c r="BB183" s="251"/>
      <c r="BC183" s="385">
        <v>10547</v>
      </c>
      <c r="BD183" s="124">
        <v>2.2000000000000002</v>
      </c>
      <c r="BE183" s="505">
        <v>759.00000000000011</v>
      </c>
      <c r="BF183" s="389">
        <v>7.1999999999999995E-2</v>
      </c>
      <c r="BG183" s="26">
        <v>179</v>
      </c>
      <c r="BH183" s="315">
        <v>0.23599999999999999</v>
      </c>
      <c r="BI183" s="124">
        <v>81</v>
      </c>
      <c r="BJ183" s="505">
        <v>33</v>
      </c>
      <c r="BK183" s="315">
        <v>4.2999999999999997E-2</v>
      </c>
      <c r="BL183" s="26">
        <v>6</v>
      </c>
      <c r="BM183" s="390">
        <v>4</v>
      </c>
      <c r="BN183" s="153">
        <v>0.76800000000000002</v>
      </c>
    </row>
    <row r="184" spans="1:66" x14ac:dyDescent="0.25">
      <c r="A184" s="121">
        <v>540216</v>
      </c>
      <c r="B184" s="20" t="s">
        <v>750</v>
      </c>
      <c r="C184" s="20" t="s">
        <v>748</v>
      </c>
      <c r="D184" s="20" t="s">
        <v>107</v>
      </c>
      <c r="E184" s="143">
        <v>5</v>
      </c>
      <c r="F184" s="121">
        <v>58</v>
      </c>
      <c r="G184" s="155">
        <v>4828420</v>
      </c>
      <c r="H184" s="418">
        <v>39</v>
      </c>
      <c r="I184" s="450">
        <v>4066930</v>
      </c>
      <c r="J184" s="418">
        <v>2</v>
      </c>
      <c r="K184" s="554">
        <v>2125000</v>
      </c>
      <c r="L184" s="424">
        <v>99</v>
      </c>
      <c r="M184" s="454">
        <v>11020350</v>
      </c>
      <c r="N184" s="320">
        <v>2286953</v>
      </c>
      <c r="O184" s="145">
        <v>0.251</v>
      </c>
      <c r="P184" s="424">
        <v>99</v>
      </c>
      <c r="Q184" s="142">
        <v>7</v>
      </c>
      <c r="R184" s="142">
        <v>81</v>
      </c>
      <c r="S184" s="142">
        <v>5</v>
      </c>
      <c r="T184" s="122">
        <v>6</v>
      </c>
      <c r="U184" s="452">
        <v>24842</v>
      </c>
      <c r="V184" s="135">
        <v>10091.9</v>
      </c>
      <c r="W184" s="135">
        <v>2285461.5912414552</v>
      </c>
      <c r="X184" s="142">
        <v>92</v>
      </c>
      <c r="Y184" s="134">
        <v>24073.200000000001</v>
      </c>
      <c r="Z184" s="135">
        <v>9819.6</v>
      </c>
      <c r="AA184" s="129">
        <v>99</v>
      </c>
      <c r="AB184" s="317">
        <v>6</v>
      </c>
      <c r="AC184" s="142">
        <v>8</v>
      </c>
      <c r="AD184" s="142">
        <v>64</v>
      </c>
      <c r="AE184" s="142">
        <v>21</v>
      </c>
      <c r="AF184" s="156">
        <v>0.21212121212121213</v>
      </c>
      <c r="AG184" s="156">
        <v>0.316</v>
      </c>
      <c r="AH184" s="138">
        <v>0.23899999999999999</v>
      </c>
      <c r="AI184" s="388">
        <v>0.32300000000000001</v>
      </c>
      <c r="AJ184" s="388">
        <v>0.246</v>
      </c>
      <c r="AK184" s="143">
        <v>93</v>
      </c>
      <c r="AL184" s="251"/>
      <c r="AM184" s="121">
        <v>51</v>
      </c>
      <c r="AN184" s="141">
        <v>1787</v>
      </c>
      <c r="AO184" s="251"/>
      <c r="AP184" s="121">
        <v>22</v>
      </c>
      <c r="AQ184" s="142">
        <v>52</v>
      </c>
      <c r="AR184" s="142">
        <v>16</v>
      </c>
      <c r="AS184" s="142">
        <v>9</v>
      </c>
      <c r="AT184" s="135">
        <v>87818.8</v>
      </c>
      <c r="AU184" s="135">
        <v>31930</v>
      </c>
      <c r="AV184" s="143">
        <v>77</v>
      </c>
      <c r="AW184" s="121">
        <v>46</v>
      </c>
      <c r="AX184" s="142">
        <v>27</v>
      </c>
      <c r="AY184" s="122">
        <v>4</v>
      </c>
      <c r="AZ184" s="142">
        <v>22</v>
      </c>
      <c r="BA184" s="143">
        <v>8</v>
      </c>
      <c r="BB184" s="251"/>
      <c r="BC184" s="385">
        <v>2928</v>
      </c>
      <c r="BD184" s="124">
        <v>2.4</v>
      </c>
      <c r="BE184" s="505">
        <v>168</v>
      </c>
      <c r="BF184" s="389">
        <v>5.7000000000000002E-2</v>
      </c>
      <c r="BG184" s="26">
        <v>159</v>
      </c>
      <c r="BH184" s="145">
        <v>0.94599999999999995</v>
      </c>
      <c r="BI184" s="124">
        <v>66</v>
      </c>
      <c r="BJ184" s="505">
        <v>28</v>
      </c>
      <c r="BK184" s="315">
        <v>0.16700000000000001</v>
      </c>
      <c r="BL184" s="26">
        <v>5</v>
      </c>
      <c r="BM184" s="390">
        <v>3</v>
      </c>
      <c r="BN184" s="153">
        <v>0.72399999999999998</v>
      </c>
    </row>
    <row r="185" spans="1:66" x14ac:dyDescent="0.25">
      <c r="A185" s="163">
        <v>540213</v>
      </c>
      <c r="B185" s="164" t="s">
        <v>751</v>
      </c>
      <c r="C185" s="164" t="s">
        <v>748</v>
      </c>
      <c r="D185" s="164" t="s">
        <v>170</v>
      </c>
      <c r="E185" s="189">
        <v>5</v>
      </c>
      <c r="F185" s="163">
        <v>1402</v>
      </c>
      <c r="G185" s="431">
        <v>109746477</v>
      </c>
      <c r="H185" s="469">
        <v>129</v>
      </c>
      <c r="I185" s="250">
        <v>22817633</v>
      </c>
      <c r="J185" s="469">
        <v>31</v>
      </c>
      <c r="K185" s="555">
        <v>18941733</v>
      </c>
      <c r="L185" s="460">
        <v>1562</v>
      </c>
      <c r="M185" s="436">
        <v>151505843</v>
      </c>
      <c r="N185" s="308">
        <v>13390979</v>
      </c>
      <c r="O185" s="309">
        <v>9.7000000000000003E-2</v>
      </c>
      <c r="P185" s="460">
        <v>1562</v>
      </c>
      <c r="Q185" s="188">
        <v>1095</v>
      </c>
      <c r="R185" s="188">
        <v>380</v>
      </c>
      <c r="S185" s="188">
        <v>64</v>
      </c>
      <c r="T185" s="165">
        <v>26</v>
      </c>
      <c r="U185" s="549">
        <v>28469.200000000001</v>
      </c>
      <c r="V185" s="336">
        <v>16407.2</v>
      </c>
      <c r="W185" s="178">
        <v>13380537.030025629</v>
      </c>
      <c r="X185" s="188">
        <v>470</v>
      </c>
      <c r="Y185" s="336">
        <v>26675.3</v>
      </c>
      <c r="Z185" s="336">
        <v>14456.2</v>
      </c>
      <c r="AA185" s="174">
        <v>1563</v>
      </c>
      <c r="AB185" s="438">
        <v>1081</v>
      </c>
      <c r="AC185" s="188">
        <v>75</v>
      </c>
      <c r="AD185" s="188">
        <v>268</v>
      </c>
      <c r="AE185" s="255">
        <v>141</v>
      </c>
      <c r="AF185" s="439">
        <v>9.0211132437619967E-2</v>
      </c>
      <c r="AG185" s="259">
        <v>0.34200000000000003</v>
      </c>
      <c r="AH185" s="182">
        <v>0.29199999999999998</v>
      </c>
      <c r="AI185" s="259">
        <v>0.35399999999999998</v>
      </c>
      <c r="AJ185" s="182">
        <v>0.309</v>
      </c>
      <c r="AK185" s="189">
        <v>484</v>
      </c>
      <c r="AL185" s="251"/>
      <c r="AM185" s="254">
        <v>324</v>
      </c>
      <c r="AN185" s="185">
        <v>9529</v>
      </c>
      <c r="AO185" s="251"/>
      <c r="AP185" s="163">
        <v>1209</v>
      </c>
      <c r="AQ185" s="188">
        <v>238</v>
      </c>
      <c r="AR185" s="188">
        <v>97</v>
      </c>
      <c r="AS185" s="255">
        <v>21</v>
      </c>
      <c r="AT185" s="178">
        <v>92655.6</v>
      </c>
      <c r="AU185" s="178">
        <v>59650</v>
      </c>
      <c r="AV185" s="189">
        <v>356</v>
      </c>
      <c r="AW185" s="163">
        <v>161</v>
      </c>
      <c r="AX185" s="188">
        <v>167</v>
      </c>
      <c r="AY185" s="165">
        <v>27</v>
      </c>
      <c r="AZ185" s="255">
        <v>121</v>
      </c>
      <c r="BA185" s="189">
        <v>20</v>
      </c>
      <c r="BB185" s="251"/>
      <c r="BC185" s="434">
        <v>40946</v>
      </c>
      <c r="BD185" s="440">
        <v>2.4</v>
      </c>
      <c r="BE185" s="502">
        <v>3684</v>
      </c>
      <c r="BF185" s="441">
        <v>0.09</v>
      </c>
      <c r="BG185" s="443">
        <v>1227</v>
      </c>
      <c r="BH185" s="442">
        <v>0.33300000000000002</v>
      </c>
      <c r="BI185" s="440">
        <v>511</v>
      </c>
      <c r="BJ185" s="502">
        <v>215</v>
      </c>
      <c r="BK185" s="442">
        <v>5.8000000000000003E-2</v>
      </c>
      <c r="BL185" s="443">
        <v>35</v>
      </c>
      <c r="BM185" s="444">
        <v>23</v>
      </c>
      <c r="BN185" s="445">
        <v>0.80800000000000005</v>
      </c>
    </row>
    <row r="186" spans="1:66" ht="15.75" thickBot="1" x14ac:dyDescent="0.3">
      <c r="A186" s="265"/>
      <c r="B186" s="266"/>
      <c r="C186" s="266" t="s">
        <v>748</v>
      </c>
      <c r="D186" s="266" t="s">
        <v>45</v>
      </c>
      <c r="E186" s="267">
        <v>5</v>
      </c>
      <c r="F186" s="265">
        <v>1971</v>
      </c>
      <c r="G186" s="514">
        <v>155950117</v>
      </c>
      <c r="H186" s="557">
        <v>274</v>
      </c>
      <c r="I186" s="516">
        <v>138873921</v>
      </c>
      <c r="J186" s="515">
        <v>38</v>
      </c>
      <c r="K186" s="558">
        <v>92178333</v>
      </c>
      <c r="L186" s="559">
        <v>2283</v>
      </c>
      <c r="M186" s="560">
        <v>387002371</v>
      </c>
      <c r="N186" s="561">
        <v>20067657</v>
      </c>
      <c r="O186" s="534">
        <v>6.6000000000000003E-2</v>
      </c>
      <c r="P186" s="559">
        <v>2283</v>
      </c>
      <c r="Q186" s="479">
        <v>1558</v>
      </c>
      <c r="R186" s="479">
        <v>606</v>
      </c>
      <c r="S186" s="479">
        <v>81</v>
      </c>
      <c r="T186" s="480">
        <v>41</v>
      </c>
      <c r="U186" s="550">
        <v>27538.1</v>
      </c>
      <c r="V186" s="218">
        <v>13836.9</v>
      </c>
      <c r="W186" s="218">
        <v>20047704.039125979</v>
      </c>
      <c r="X186" s="229">
        <v>728</v>
      </c>
      <c r="Y186" s="551">
        <v>25596.5</v>
      </c>
      <c r="Z186" s="551">
        <v>12075.3</v>
      </c>
      <c r="AA186" s="213">
        <v>2284</v>
      </c>
      <c r="AB186" s="528">
        <v>1541</v>
      </c>
      <c r="AC186" s="562">
        <v>142</v>
      </c>
      <c r="AD186" s="562">
        <v>423</v>
      </c>
      <c r="AE186" s="563">
        <v>180</v>
      </c>
      <c r="AF186" s="564">
        <v>7.8809106830122586E-2</v>
      </c>
      <c r="AG186" s="565">
        <v>0.30099999999999999</v>
      </c>
      <c r="AH186" s="565">
        <v>0.23599999999999999</v>
      </c>
      <c r="AI186" s="565">
        <v>0.317</v>
      </c>
      <c r="AJ186" s="565">
        <v>0.254</v>
      </c>
      <c r="AK186" s="529">
        <v>745</v>
      </c>
      <c r="AL186" s="10"/>
      <c r="AM186" s="288">
        <v>469</v>
      </c>
      <c r="AN186" s="289">
        <v>13394</v>
      </c>
      <c r="AO186" s="251"/>
      <c r="AP186" s="523">
        <v>1776</v>
      </c>
      <c r="AQ186" s="562">
        <v>344</v>
      </c>
      <c r="AR186" s="562">
        <v>133</v>
      </c>
      <c r="AS186" s="563">
        <v>33</v>
      </c>
      <c r="AT186" s="566">
        <v>113716.4</v>
      </c>
      <c r="AU186" s="566">
        <v>53650</v>
      </c>
      <c r="AV186" s="529">
        <v>510</v>
      </c>
      <c r="AW186" s="478">
        <v>251</v>
      </c>
      <c r="AX186" s="479">
        <v>211</v>
      </c>
      <c r="AY186" s="480">
        <v>46</v>
      </c>
      <c r="AZ186" s="292">
        <v>156</v>
      </c>
      <c r="BA186" s="293">
        <v>37</v>
      </c>
      <c r="BB186" s="251"/>
      <c r="BC186" s="475">
        <v>85017</v>
      </c>
      <c r="BD186" s="483">
        <v>2.3769999999999998</v>
      </c>
      <c r="BE186" s="567">
        <v>5259.6</v>
      </c>
      <c r="BF186" s="484">
        <v>6.2E-2</v>
      </c>
      <c r="BG186" s="485">
        <v>1809</v>
      </c>
      <c r="BH186" s="343">
        <v>0.34399999999999997</v>
      </c>
      <c r="BI186" s="483">
        <v>764</v>
      </c>
      <c r="BJ186" s="567">
        <v>329</v>
      </c>
      <c r="BK186" s="343">
        <v>6.3E-2</v>
      </c>
      <c r="BL186" s="485">
        <v>55</v>
      </c>
      <c r="BM186" s="486">
        <v>36</v>
      </c>
      <c r="BN186" s="487">
        <v>0.79700000000000004</v>
      </c>
    </row>
    <row r="187" spans="1:66" x14ac:dyDescent="0.25">
      <c r="A187" s="350">
        <v>540024</v>
      </c>
      <c r="B187" s="351" t="s">
        <v>752</v>
      </c>
      <c r="C187" s="351" t="s">
        <v>753</v>
      </c>
      <c r="D187" s="351" t="s">
        <v>170</v>
      </c>
      <c r="E187" s="352">
        <v>6</v>
      </c>
      <c r="F187" s="568">
        <v>703</v>
      </c>
      <c r="G187" s="569" t="s">
        <v>754</v>
      </c>
      <c r="H187" s="570">
        <v>23</v>
      </c>
      <c r="I187" s="570" t="s">
        <v>755</v>
      </c>
      <c r="J187" s="570">
        <v>31</v>
      </c>
      <c r="K187" s="571" t="s">
        <v>756</v>
      </c>
      <c r="L187" s="572">
        <v>763</v>
      </c>
      <c r="M187" s="573" t="s">
        <v>757</v>
      </c>
      <c r="N187" s="360">
        <v>1298732</v>
      </c>
      <c r="O187" s="362">
        <v>3.5999999999999997E-2</v>
      </c>
      <c r="P187" s="574">
        <v>763</v>
      </c>
      <c r="Q187" s="575">
        <v>592</v>
      </c>
      <c r="R187" s="576">
        <v>165</v>
      </c>
      <c r="S187" s="576">
        <v>0</v>
      </c>
      <c r="T187" s="577">
        <v>1</v>
      </c>
      <c r="U187" s="175" t="s">
        <v>167</v>
      </c>
      <c r="V187" s="176" t="s">
        <v>112</v>
      </c>
      <c r="W187" s="176" t="s">
        <v>758</v>
      </c>
      <c r="X187" s="176">
        <v>166</v>
      </c>
      <c r="Y187" s="178">
        <v>6366.3</v>
      </c>
      <c r="Z187" s="178">
        <v>3049.2</v>
      </c>
      <c r="AA187" s="174">
        <v>763</v>
      </c>
      <c r="AB187" s="578">
        <v>568</v>
      </c>
      <c r="AC187" s="579">
        <v>76</v>
      </c>
      <c r="AD187" s="579">
        <v>98</v>
      </c>
      <c r="AE187" s="579">
        <v>16</v>
      </c>
      <c r="AF187" s="580">
        <f>AE187/AA187</f>
        <v>2.0969855832241154E-2</v>
      </c>
      <c r="AG187" s="370">
        <v>0.16700000000000001</v>
      </c>
      <c r="AH187" s="370">
        <v>0.113</v>
      </c>
      <c r="AI187" s="581">
        <v>0.18</v>
      </c>
      <c r="AJ187" s="581">
        <v>0.12</v>
      </c>
      <c r="AK187" s="582">
        <v>190</v>
      </c>
      <c r="AL187" s="10"/>
      <c r="AM187" s="350">
        <v>43</v>
      </c>
      <c r="AN187" s="372">
        <v>952</v>
      </c>
      <c r="AO187" s="251"/>
      <c r="AP187" s="568">
        <v>683</v>
      </c>
      <c r="AQ187" s="579">
        <v>68</v>
      </c>
      <c r="AR187" s="579">
        <v>7</v>
      </c>
      <c r="AS187" s="579">
        <v>0</v>
      </c>
      <c r="AT187" s="579" t="s">
        <v>291</v>
      </c>
      <c r="AU187" s="579" t="s">
        <v>367</v>
      </c>
      <c r="AV187" s="583">
        <v>75</v>
      </c>
      <c r="AW187" s="568">
        <v>53</v>
      </c>
      <c r="AX187" s="579">
        <v>11</v>
      </c>
      <c r="AY187" s="579">
        <v>9</v>
      </c>
      <c r="AZ187" s="364">
        <v>5</v>
      </c>
      <c r="BA187" s="352">
        <v>6</v>
      </c>
      <c r="BB187" s="251"/>
      <c r="BC187" s="572">
        <v>7591</v>
      </c>
      <c r="BD187" s="574">
        <v>3</v>
      </c>
      <c r="BE187" s="572">
        <v>2085</v>
      </c>
      <c r="BF187" s="584">
        <v>0.28000000000000003</v>
      </c>
      <c r="BG187" s="572">
        <v>483</v>
      </c>
      <c r="BH187" s="585">
        <v>0.23</v>
      </c>
      <c r="BI187" s="574">
        <v>161</v>
      </c>
      <c r="BJ187" s="572">
        <v>88</v>
      </c>
      <c r="BK187" s="585">
        <v>0.04</v>
      </c>
      <c r="BL187" s="573">
        <v>12</v>
      </c>
      <c r="BM187" s="586">
        <v>8</v>
      </c>
      <c r="BN187" s="587">
        <v>0.9</v>
      </c>
    </row>
    <row r="188" spans="1:66" x14ac:dyDescent="0.25">
      <c r="A188" s="121">
        <v>540025</v>
      </c>
      <c r="B188" s="20" t="s">
        <v>759</v>
      </c>
      <c r="C188" s="20" t="s">
        <v>753</v>
      </c>
      <c r="D188" s="20" t="s">
        <v>107</v>
      </c>
      <c r="E188" s="143">
        <v>6</v>
      </c>
      <c r="F188" s="121">
        <v>24</v>
      </c>
      <c r="G188" s="123" t="s">
        <v>760</v>
      </c>
      <c r="H188" s="26">
        <v>2</v>
      </c>
      <c r="I188" s="26" t="s">
        <v>761</v>
      </c>
      <c r="J188" s="26">
        <v>4</v>
      </c>
      <c r="K188" s="390" t="s">
        <v>465</v>
      </c>
      <c r="L188" s="196">
        <v>30</v>
      </c>
      <c r="M188" s="197" t="s">
        <v>762</v>
      </c>
      <c r="N188" s="320">
        <v>81224</v>
      </c>
      <c r="O188" s="315">
        <v>3.3000000000000002E-2</v>
      </c>
      <c r="P188" s="198">
        <v>30</v>
      </c>
      <c r="Q188" s="130">
        <v>15</v>
      </c>
      <c r="R188" s="131">
        <v>13</v>
      </c>
      <c r="S188" s="131">
        <v>0</v>
      </c>
      <c r="T188" s="132">
        <v>0</v>
      </c>
      <c r="U188" s="130" t="s">
        <v>131</v>
      </c>
      <c r="V188" s="131" t="s">
        <v>112</v>
      </c>
      <c r="W188" s="131" t="s">
        <v>763</v>
      </c>
      <c r="X188" s="131">
        <v>13</v>
      </c>
      <c r="Y188" s="135">
        <v>5801.8</v>
      </c>
      <c r="Z188" s="135">
        <v>3272.8</v>
      </c>
      <c r="AA188" s="129">
        <v>29</v>
      </c>
      <c r="AB188" s="317">
        <v>14</v>
      </c>
      <c r="AC188" s="142">
        <v>8</v>
      </c>
      <c r="AD188" s="142">
        <v>4</v>
      </c>
      <c r="AE188" s="142">
        <v>2</v>
      </c>
      <c r="AF188" s="393">
        <f t="shared" ref="AF188:AF234" si="5">AE188/AA188</f>
        <v>6.8965517241379309E-2</v>
      </c>
      <c r="AG188" s="138">
        <v>0.14799999999999999</v>
      </c>
      <c r="AH188" s="138">
        <v>7.8E-2</v>
      </c>
      <c r="AI188" s="139">
        <v>0.15</v>
      </c>
      <c r="AJ188" s="139">
        <v>0.08</v>
      </c>
      <c r="AK188" s="140">
        <v>14</v>
      </c>
      <c r="AL188" s="10"/>
      <c r="AM188" s="121">
        <v>2</v>
      </c>
      <c r="AN188" s="141">
        <v>298</v>
      </c>
      <c r="AO188" s="251"/>
      <c r="AP188" s="121">
        <v>25</v>
      </c>
      <c r="AQ188" s="142">
        <v>1</v>
      </c>
      <c r="AR188" s="142">
        <v>1</v>
      </c>
      <c r="AS188" s="142">
        <v>1</v>
      </c>
      <c r="AT188" s="142" t="s">
        <v>261</v>
      </c>
      <c r="AU188" s="142" t="s">
        <v>261</v>
      </c>
      <c r="AV188" s="143">
        <v>3</v>
      </c>
      <c r="AW188" s="121">
        <v>3</v>
      </c>
      <c r="AX188" s="142">
        <v>0</v>
      </c>
      <c r="AY188" s="142">
        <v>0</v>
      </c>
      <c r="AZ188" s="142">
        <v>0</v>
      </c>
      <c r="BA188" s="143">
        <v>0</v>
      </c>
      <c r="BB188" s="251"/>
      <c r="BC188" s="125">
        <v>979</v>
      </c>
      <c r="BD188" s="129">
        <v>3</v>
      </c>
      <c r="BE188" s="125">
        <v>72</v>
      </c>
      <c r="BF188" s="200">
        <v>7.0000000000000007E-2</v>
      </c>
      <c r="BG188" s="125">
        <v>27</v>
      </c>
      <c r="BH188" s="146">
        <v>0.38</v>
      </c>
      <c r="BI188" s="129">
        <v>9</v>
      </c>
      <c r="BJ188" s="125">
        <v>6</v>
      </c>
      <c r="BK188" s="146">
        <v>0.08</v>
      </c>
      <c r="BL188" s="126">
        <v>1</v>
      </c>
      <c r="BM188" s="147">
        <v>1</v>
      </c>
      <c r="BN188" s="333">
        <v>0.5</v>
      </c>
    </row>
    <row r="189" spans="1:66" x14ac:dyDescent="0.25">
      <c r="A189" s="201"/>
      <c r="B189" s="202"/>
      <c r="C189" s="202" t="s">
        <v>753</v>
      </c>
      <c r="D189" s="202" t="s">
        <v>45</v>
      </c>
      <c r="E189" s="252">
        <v>6</v>
      </c>
      <c r="F189" s="226">
        <v>727</v>
      </c>
      <c r="G189" s="205" t="s">
        <v>764</v>
      </c>
      <c r="H189" s="207">
        <v>25</v>
      </c>
      <c r="I189" s="207" t="s">
        <v>765</v>
      </c>
      <c r="J189" s="207">
        <v>35</v>
      </c>
      <c r="K189" s="588" t="s">
        <v>766</v>
      </c>
      <c r="L189" s="209">
        <v>793</v>
      </c>
      <c r="M189" s="210" t="s">
        <v>767</v>
      </c>
      <c r="N189" s="447">
        <v>1379956</v>
      </c>
      <c r="O189" s="322">
        <v>3.5999999999999997E-2</v>
      </c>
      <c r="P189" s="213">
        <v>793</v>
      </c>
      <c r="Q189" s="214">
        <v>607</v>
      </c>
      <c r="R189" s="215">
        <v>178</v>
      </c>
      <c r="S189" s="215">
        <v>0</v>
      </c>
      <c r="T189" s="216">
        <v>1</v>
      </c>
      <c r="U189" s="214" t="s">
        <v>167</v>
      </c>
      <c r="V189" s="215" t="s">
        <v>112</v>
      </c>
      <c r="W189" s="215" t="s">
        <v>768</v>
      </c>
      <c r="X189" s="215">
        <v>179</v>
      </c>
      <c r="Y189" s="218">
        <v>6330.1</v>
      </c>
      <c r="Z189" s="218">
        <v>3049.2</v>
      </c>
      <c r="AA189" s="213">
        <v>792</v>
      </c>
      <c r="AB189" s="324">
        <v>582</v>
      </c>
      <c r="AC189" s="227">
        <v>84</v>
      </c>
      <c r="AD189" s="227">
        <v>102</v>
      </c>
      <c r="AE189" s="227">
        <v>18</v>
      </c>
      <c r="AF189" s="508">
        <f t="shared" si="5"/>
        <v>2.2727272727272728E-2</v>
      </c>
      <c r="AG189" s="221">
        <v>0.16600000000000001</v>
      </c>
      <c r="AH189" s="221">
        <v>0.112</v>
      </c>
      <c r="AI189" s="222">
        <v>0.18</v>
      </c>
      <c r="AJ189" s="222">
        <v>0.12</v>
      </c>
      <c r="AK189" s="245">
        <v>204</v>
      </c>
      <c r="AL189" s="10"/>
      <c r="AM189" s="246">
        <v>45</v>
      </c>
      <c r="AN189" s="225">
        <v>1250</v>
      </c>
      <c r="AO189" s="10"/>
      <c r="AP189" s="226">
        <v>708</v>
      </c>
      <c r="AQ189" s="227">
        <v>69</v>
      </c>
      <c r="AR189" s="227">
        <v>8</v>
      </c>
      <c r="AS189" s="227">
        <v>1</v>
      </c>
      <c r="AT189" s="227" t="s">
        <v>705</v>
      </c>
      <c r="AU189" s="227" t="s">
        <v>298</v>
      </c>
      <c r="AV189" s="228">
        <v>78</v>
      </c>
      <c r="AW189" s="226">
        <v>56</v>
      </c>
      <c r="AX189" s="227">
        <v>11</v>
      </c>
      <c r="AY189" s="227">
        <v>9</v>
      </c>
      <c r="AZ189" s="229">
        <v>5</v>
      </c>
      <c r="BA189" s="230">
        <v>6</v>
      </c>
      <c r="BB189" s="251"/>
      <c r="BC189" s="209">
        <v>8570</v>
      </c>
      <c r="BD189" s="213">
        <v>3.2189999999999999</v>
      </c>
      <c r="BE189" s="209">
        <v>2157</v>
      </c>
      <c r="BF189" s="247">
        <v>0.25</v>
      </c>
      <c r="BG189" s="209">
        <v>510</v>
      </c>
      <c r="BH189" s="235">
        <v>0.24</v>
      </c>
      <c r="BI189" s="213">
        <v>170</v>
      </c>
      <c r="BJ189" s="209">
        <v>94</v>
      </c>
      <c r="BK189" s="235">
        <v>0.04</v>
      </c>
      <c r="BL189" s="210">
        <v>13</v>
      </c>
      <c r="BM189" s="236">
        <v>9</v>
      </c>
      <c r="BN189" s="326">
        <v>0.89</v>
      </c>
    </row>
    <row r="190" spans="1:66" x14ac:dyDescent="0.25">
      <c r="A190" s="121">
        <v>540054</v>
      </c>
      <c r="B190" s="20" t="s">
        <v>769</v>
      </c>
      <c r="C190" s="20" t="s">
        <v>770</v>
      </c>
      <c r="D190" s="20" t="s">
        <v>107</v>
      </c>
      <c r="E190" s="143">
        <v>6</v>
      </c>
      <c r="F190" s="121">
        <v>21</v>
      </c>
      <c r="G190" s="155" t="s">
        <v>771</v>
      </c>
      <c r="H190" s="26">
        <v>7</v>
      </c>
      <c r="I190" s="26" t="s">
        <v>772</v>
      </c>
      <c r="J190" s="26">
        <v>1</v>
      </c>
      <c r="K190" s="390" t="s">
        <v>773</v>
      </c>
      <c r="L190" s="125">
        <v>29</v>
      </c>
      <c r="M190" s="126" t="s">
        <v>774</v>
      </c>
      <c r="N190" s="320">
        <v>16808</v>
      </c>
      <c r="O190" s="315">
        <v>5.0000000000000001E-3</v>
      </c>
      <c r="P190" s="129">
        <v>29</v>
      </c>
      <c r="Q190" s="130">
        <v>26</v>
      </c>
      <c r="R190" s="131">
        <v>3</v>
      </c>
      <c r="S190" s="131">
        <v>0</v>
      </c>
      <c r="T190" s="132">
        <v>0</v>
      </c>
      <c r="U190" s="130" t="s">
        <v>132</v>
      </c>
      <c r="V190" s="131" t="s">
        <v>230</v>
      </c>
      <c r="W190" s="131" t="s">
        <v>136</v>
      </c>
      <c r="X190" s="131">
        <v>3</v>
      </c>
      <c r="Y190" s="135">
        <v>3361.7</v>
      </c>
      <c r="Z190" s="135">
        <v>1716</v>
      </c>
      <c r="AA190" s="129">
        <v>29</v>
      </c>
      <c r="AB190" s="317">
        <v>25</v>
      </c>
      <c r="AC190" s="142">
        <v>3</v>
      </c>
      <c r="AD190" s="142">
        <v>1</v>
      </c>
      <c r="AE190" s="142">
        <v>0</v>
      </c>
      <c r="AF190" s="393">
        <f t="shared" si="5"/>
        <v>0</v>
      </c>
      <c r="AG190" s="138">
        <v>0.05</v>
      </c>
      <c r="AH190" s="138">
        <v>0.04</v>
      </c>
      <c r="AI190" s="139">
        <v>0.06</v>
      </c>
      <c r="AJ190" s="139">
        <v>0.05</v>
      </c>
      <c r="AK190" s="140">
        <v>4</v>
      </c>
      <c r="AL190" s="10"/>
      <c r="AM190" s="121">
        <v>1</v>
      </c>
      <c r="AN190" s="141">
        <v>1</v>
      </c>
      <c r="AO190" s="10"/>
      <c r="AP190" s="121">
        <v>28</v>
      </c>
      <c r="AQ190" s="142">
        <v>1</v>
      </c>
      <c r="AR190" s="142">
        <v>0</v>
      </c>
      <c r="AS190" s="142">
        <v>0</v>
      </c>
      <c r="AT190" s="142" t="s">
        <v>150</v>
      </c>
      <c r="AU190" s="142" t="s">
        <v>150</v>
      </c>
      <c r="AV190" s="143">
        <v>1</v>
      </c>
      <c r="AW190" s="121">
        <v>0</v>
      </c>
      <c r="AX190" s="142">
        <v>1</v>
      </c>
      <c r="AY190" s="142">
        <v>0</v>
      </c>
      <c r="AZ190" s="142">
        <v>0</v>
      </c>
      <c r="BA190" s="143">
        <v>0</v>
      </c>
      <c r="BB190" s="251"/>
      <c r="BC190" s="125">
        <v>604</v>
      </c>
      <c r="BD190" s="129">
        <v>2.5</v>
      </c>
      <c r="BE190" s="125">
        <v>55</v>
      </c>
      <c r="BF190" s="200">
        <v>0.09</v>
      </c>
      <c r="BG190" s="125">
        <v>13</v>
      </c>
      <c r="BH190" s="146">
        <v>0.24</v>
      </c>
      <c r="BI190" s="129">
        <v>5</v>
      </c>
      <c r="BJ190" s="125">
        <v>3</v>
      </c>
      <c r="BK190" s="146">
        <v>0.06</v>
      </c>
      <c r="BL190" s="126">
        <v>1</v>
      </c>
      <c r="BM190" s="147">
        <v>1</v>
      </c>
      <c r="BN190" s="333">
        <v>0.48</v>
      </c>
    </row>
    <row r="191" spans="1:66" x14ac:dyDescent="0.25">
      <c r="A191" s="121">
        <v>540055</v>
      </c>
      <c r="B191" s="20" t="s">
        <v>775</v>
      </c>
      <c r="C191" s="20" t="s">
        <v>770</v>
      </c>
      <c r="D191" s="20" t="s">
        <v>107</v>
      </c>
      <c r="E191" s="143">
        <v>6</v>
      </c>
      <c r="F191" s="121">
        <v>96</v>
      </c>
      <c r="G191" s="155" t="s">
        <v>776</v>
      </c>
      <c r="H191" s="26">
        <v>41</v>
      </c>
      <c r="I191" s="26" t="s">
        <v>777</v>
      </c>
      <c r="J191" s="26">
        <v>5</v>
      </c>
      <c r="K191" s="390" t="s">
        <v>778</v>
      </c>
      <c r="L191" s="125">
        <v>144</v>
      </c>
      <c r="M191" s="197" t="s">
        <v>779</v>
      </c>
      <c r="N191" s="320">
        <v>1950848</v>
      </c>
      <c r="O191" s="315">
        <v>4.8000000000000001E-2</v>
      </c>
      <c r="P191" s="129">
        <v>144</v>
      </c>
      <c r="Q191" s="130">
        <v>100</v>
      </c>
      <c r="R191" s="131">
        <v>37</v>
      </c>
      <c r="S191" s="131">
        <v>4</v>
      </c>
      <c r="T191" s="132">
        <v>3</v>
      </c>
      <c r="U191" s="130" t="s">
        <v>537</v>
      </c>
      <c r="V191" s="131" t="s">
        <v>289</v>
      </c>
      <c r="W191" s="131" t="s">
        <v>780</v>
      </c>
      <c r="X191" s="131">
        <v>44</v>
      </c>
      <c r="Y191" s="134">
        <v>36808.5</v>
      </c>
      <c r="Z191" s="135">
        <v>6548.1</v>
      </c>
      <c r="AA191" s="129">
        <v>144</v>
      </c>
      <c r="AB191" s="317">
        <v>97</v>
      </c>
      <c r="AC191" s="142">
        <v>28</v>
      </c>
      <c r="AD191" s="142">
        <v>19</v>
      </c>
      <c r="AE191" s="142">
        <v>0</v>
      </c>
      <c r="AF191" s="393">
        <f t="shared" si="5"/>
        <v>0</v>
      </c>
      <c r="AG191" s="138">
        <v>8.8999999999999996E-2</v>
      </c>
      <c r="AH191" s="138">
        <v>6.6000000000000003E-2</v>
      </c>
      <c r="AI191" s="139">
        <v>0.1</v>
      </c>
      <c r="AJ191" s="139">
        <v>0.08</v>
      </c>
      <c r="AK191" s="140">
        <v>47</v>
      </c>
      <c r="AL191" s="10"/>
      <c r="AM191" s="121">
        <v>22</v>
      </c>
      <c r="AN191" s="141">
        <v>799</v>
      </c>
      <c r="AO191" s="10"/>
      <c r="AP191" s="121">
        <v>125</v>
      </c>
      <c r="AQ191" s="142">
        <v>16</v>
      </c>
      <c r="AR191" s="142">
        <v>3</v>
      </c>
      <c r="AS191" s="142">
        <v>0</v>
      </c>
      <c r="AT191" s="142" t="s">
        <v>781</v>
      </c>
      <c r="AU191" s="142" t="s">
        <v>782</v>
      </c>
      <c r="AV191" s="143">
        <v>19</v>
      </c>
      <c r="AW191" s="121">
        <v>10</v>
      </c>
      <c r="AX191" s="142">
        <v>5</v>
      </c>
      <c r="AY191" s="142">
        <v>1</v>
      </c>
      <c r="AZ191" s="142">
        <v>3</v>
      </c>
      <c r="BA191" s="143">
        <v>1</v>
      </c>
      <c r="BB191" s="251"/>
      <c r="BC191" s="125">
        <v>8382</v>
      </c>
      <c r="BD191" s="129">
        <v>2.4</v>
      </c>
      <c r="BE191" s="125">
        <v>453.6</v>
      </c>
      <c r="BF191" s="200">
        <v>0.05</v>
      </c>
      <c r="BG191" s="125">
        <v>253</v>
      </c>
      <c r="BH191" s="145">
        <v>0.56000000000000005</v>
      </c>
      <c r="BI191" s="129">
        <v>105</v>
      </c>
      <c r="BJ191" s="125">
        <v>33</v>
      </c>
      <c r="BK191" s="146">
        <v>7.0000000000000007E-2</v>
      </c>
      <c r="BL191" s="126">
        <v>6</v>
      </c>
      <c r="BM191" s="147">
        <v>4</v>
      </c>
      <c r="BN191" s="319">
        <v>0.68</v>
      </c>
    </row>
    <row r="192" spans="1:66" x14ac:dyDescent="0.25">
      <c r="A192" s="121">
        <v>540056</v>
      </c>
      <c r="B192" s="20" t="s">
        <v>783</v>
      </c>
      <c r="C192" s="20" t="s">
        <v>770</v>
      </c>
      <c r="D192" s="20" t="s">
        <v>107</v>
      </c>
      <c r="E192" s="143">
        <v>6</v>
      </c>
      <c r="F192" s="121">
        <v>375</v>
      </c>
      <c r="G192" s="155" t="s">
        <v>784</v>
      </c>
      <c r="H192" s="26">
        <v>68</v>
      </c>
      <c r="I192" s="332" t="s">
        <v>785</v>
      </c>
      <c r="J192" s="26">
        <v>10</v>
      </c>
      <c r="K192" s="390" t="s">
        <v>786</v>
      </c>
      <c r="L192" s="125">
        <v>455</v>
      </c>
      <c r="M192" s="197" t="s">
        <v>787</v>
      </c>
      <c r="N192" s="320">
        <v>3002590</v>
      </c>
      <c r="O192" s="315">
        <v>9.5000000000000001E-2</v>
      </c>
      <c r="P192" s="129">
        <v>455</v>
      </c>
      <c r="Q192" s="130">
        <v>170</v>
      </c>
      <c r="R192" s="131">
        <v>278</v>
      </c>
      <c r="S192" s="131">
        <v>4</v>
      </c>
      <c r="T192" s="132">
        <v>2</v>
      </c>
      <c r="U192" s="130" t="s">
        <v>116</v>
      </c>
      <c r="V192" s="131" t="s">
        <v>131</v>
      </c>
      <c r="W192" s="131" t="s">
        <v>788</v>
      </c>
      <c r="X192" s="131">
        <v>284</v>
      </c>
      <c r="Y192" s="135">
        <v>9471.9</v>
      </c>
      <c r="Z192" s="135">
        <v>5571.8</v>
      </c>
      <c r="AA192" s="129">
        <v>455</v>
      </c>
      <c r="AB192" s="317">
        <v>147</v>
      </c>
      <c r="AC192" s="142">
        <v>84</v>
      </c>
      <c r="AD192" s="142">
        <v>191</v>
      </c>
      <c r="AE192" s="142">
        <v>32</v>
      </c>
      <c r="AF192" s="393">
        <f t="shared" si="5"/>
        <v>7.032967032967033E-2</v>
      </c>
      <c r="AG192" s="138">
        <v>0.21</v>
      </c>
      <c r="AH192" s="138">
        <v>0.16</v>
      </c>
      <c r="AI192" s="139">
        <v>0.22</v>
      </c>
      <c r="AJ192" s="139">
        <v>0.17</v>
      </c>
      <c r="AK192" s="140">
        <v>307</v>
      </c>
      <c r="AL192" s="10"/>
      <c r="AM192" s="121">
        <v>95</v>
      </c>
      <c r="AN192" s="141">
        <v>3286</v>
      </c>
      <c r="AO192" s="10"/>
      <c r="AP192" s="121">
        <v>299</v>
      </c>
      <c r="AQ192" s="142">
        <v>110</v>
      </c>
      <c r="AR192" s="142">
        <v>44</v>
      </c>
      <c r="AS192" s="142">
        <v>1</v>
      </c>
      <c r="AT192" s="142" t="s">
        <v>789</v>
      </c>
      <c r="AU192" s="142" t="s">
        <v>669</v>
      </c>
      <c r="AV192" s="143">
        <v>155</v>
      </c>
      <c r="AW192" s="121">
        <v>138</v>
      </c>
      <c r="AX192" s="142">
        <v>16</v>
      </c>
      <c r="AY192" s="142">
        <v>0</v>
      </c>
      <c r="AZ192" s="142">
        <v>12</v>
      </c>
      <c r="BA192" s="143">
        <v>0</v>
      </c>
      <c r="BB192" s="251"/>
      <c r="BC192" s="125">
        <v>15963</v>
      </c>
      <c r="BD192" s="129">
        <v>2.5</v>
      </c>
      <c r="BE192" s="125">
        <v>982.5</v>
      </c>
      <c r="BF192" s="200">
        <v>0.06</v>
      </c>
      <c r="BG192" s="125">
        <v>620</v>
      </c>
      <c r="BH192" s="145">
        <v>0.63</v>
      </c>
      <c r="BI192" s="129">
        <v>248</v>
      </c>
      <c r="BJ192" s="125">
        <v>126</v>
      </c>
      <c r="BK192" s="146">
        <v>0.13</v>
      </c>
      <c r="BL192" s="126">
        <v>20</v>
      </c>
      <c r="BM192" s="147">
        <v>13</v>
      </c>
      <c r="BN192" s="319">
        <v>0.62</v>
      </c>
    </row>
    <row r="193" spans="1:66" x14ac:dyDescent="0.25">
      <c r="A193" s="163">
        <v>540053</v>
      </c>
      <c r="B193" s="164" t="s">
        <v>790</v>
      </c>
      <c r="C193" s="164" t="s">
        <v>770</v>
      </c>
      <c r="D193" s="164" t="s">
        <v>170</v>
      </c>
      <c r="E193" s="189">
        <v>6</v>
      </c>
      <c r="F193" s="166">
        <v>886</v>
      </c>
      <c r="G193" s="167" t="s">
        <v>791</v>
      </c>
      <c r="H193" s="168">
        <v>99</v>
      </c>
      <c r="I193" s="168" t="s">
        <v>792</v>
      </c>
      <c r="J193" s="168">
        <v>33</v>
      </c>
      <c r="K193" s="589" t="s">
        <v>793</v>
      </c>
      <c r="L193" s="238">
        <v>1019</v>
      </c>
      <c r="M193" s="171" t="s">
        <v>794</v>
      </c>
      <c r="N193" s="436">
        <v>4381696</v>
      </c>
      <c r="O193" s="309">
        <v>6.4000000000000001E-2</v>
      </c>
      <c r="P193" s="239">
        <v>1019</v>
      </c>
      <c r="Q193" s="175">
        <v>621</v>
      </c>
      <c r="R193" s="176">
        <v>391</v>
      </c>
      <c r="S193" s="176">
        <v>5</v>
      </c>
      <c r="T193" s="177">
        <v>4</v>
      </c>
      <c r="U193" s="175" t="s">
        <v>116</v>
      </c>
      <c r="V193" s="176" t="s">
        <v>132</v>
      </c>
      <c r="W193" s="176" t="s">
        <v>795</v>
      </c>
      <c r="X193" s="176">
        <v>400</v>
      </c>
      <c r="Y193" s="178">
        <v>8728.5</v>
      </c>
      <c r="Z193" s="178">
        <v>4002</v>
      </c>
      <c r="AA193" s="174">
        <v>1018</v>
      </c>
      <c r="AB193" s="311">
        <v>559</v>
      </c>
      <c r="AC193" s="186">
        <v>183</v>
      </c>
      <c r="AD193" s="186">
        <v>240</v>
      </c>
      <c r="AE193" s="186">
        <v>39</v>
      </c>
      <c r="AF193" s="462">
        <f t="shared" si="5"/>
        <v>3.8310412573673867E-2</v>
      </c>
      <c r="AG193" s="182">
        <v>0.182</v>
      </c>
      <c r="AH193" s="182">
        <v>0.114</v>
      </c>
      <c r="AI193" s="183">
        <v>0.2</v>
      </c>
      <c r="AJ193" s="183">
        <v>0.12</v>
      </c>
      <c r="AK193" s="184">
        <v>462</v>
      </c>
      <c r="AL193" s="10"/>
      <c r="AM193" s="163">
        <v>133</v>
      </c>
      <c r="AN193" s="185">
        <v>2878</v>
      </c>
      <c r="AO193" s="10"/>
      <c r="AP193" s="166">
        <v>809</v>
      </c>
      <c r="AQ193" s="186">
        <v>187</v>
      </c>
      <c r="AR193" s="186">
        <v>24</v>
      </c>
      <c r="AS193" s="186">
        <v>1</v>
      </c>
      <c r="AT193" s="186" t="s">
        <v>558</v>
      </c>
      <c r="AU193" s="186" t="s">
        <v>207</v>
      </c>
      <c r="AV193" s="187">
        <v>212</v>
      </c>
      <c r="AW193" s="166">
        <v>146</v>
      </c>
      <c r="AX193" s="186">
        <v>38</v>
      </c>
      <c r="AY193" s="186">
        <v>25</v>
      </c>
      <c r="AZ193" s="188">
        <v>23</v>
      </c>
      <c r="BA193" s="189">
        <v>11</v>
      </c>
      <c r="BB193" s="251"/>
      <c r="BC193" s="170">
        <v>33750</v>
      </c>
      <c r="BD193" s="174">
        <v>2.5</v>
      </c>
      <c r="BE193" s="170">
        <v>2232.5</v>
      </c>
      <c r="BF193" s="240">
        <v>7.0000000000000007E-2</v>
      </c>
      <c r="BG193" s="170">
        <v>1115</v>
      </c>
      <c r="BH193" s="192">
        <v>0.5</v>
      </c>
      <c r="BI193" s="174">
        <v>446</v>
      </c>
      <c r="BJ193" s="170">
        <v>207</v>
      </c>
      <c r="BK193" s="192">
        <v>0.09</v>
      </c>
      <c r="BL193" s="193">
        <v>32</v>
      </c>
      <c r="BM193" s="194">
        <v>21</v>
      </c>
      <c r="BN193" s="313">
        <v>0.76</v>
      </c>
    </row>
    <row r="194" spans="1:66" x14ac:dyDescent="0.25">
      <c r="A194" s="121">
        <v>540057</v>
      </c>
      <c r="B194" s="20" t="s">
        <v>796</v>
      </c>
      <c r="C194" s="20" t="s">
        <v>770</v>
      </c>
      <c r="D194" s="20" t="s">
        <v>107</v>
      </c>
      <c r="E194" s="143">
        <v>6</v>
      </c>
      <c r="F194" s="121">
        <v>57</v>
      </c>
      <c r="G194" s="155" t="s">
        <v>797</v>
      </c>
      <c r="H194" s="26">
        <v>13</v>
      </c>
      <c r="I194" s="26" t="s">
        <v>798</v>
      </c>
      <c r="J194" s="26">
        <v>3</v>
      </c>
      <c r="K194" s="390" t="s">
        <v>799</v>
      </c>
      <c r="L194" s="125">
        <v>73</v>
      </c>
      <c r="M194" s="126" t="s">
        <v>800</v>
      </c>
      <c r="N194" s="320">
        <v>79491</v>
      </c>
      <c r="O194" s="315">
        <v>1.7000000000000001E-2</v>
      </c>
      <c r="P194" s="129">
        <v>73</v>
      </c>
      <c r="Q194" s="130">
        <v>65</v>
      </c>
      <c r="R194" s="131">
        <v>8</v>
      </c>
      <c r="S194" s="131">
        <v>0</v>
      </c>
      <c r="T194" s="132">
        <v>0</v>
      </c>
      <c r="U194" s="130" t="s">
        <v>289</v>
      </c>
      <c r="V194" s="131" t="s">
        <v>131</v>
      </c>
      <c r="W194" s="131" t="s">
        <v>801</v>
      </c>
      <c r="X194" s="131">
        <v>8</v>
      </c>
      <c r="Y194" s="135">
        <v>6624.3</v>
      </c>
      <c r="Z194" s="135">
        <v>1791.9</v>
      </c>
      <c r="AA194" s="129">
        <v>73</v>
      </c>
      <c r="AB194" s="317">
        <v>63</v>
      </c>
      <c r="AC194" s="142">
        <v>3</v>
      </c>
      <c r="AD194" s="142">
        <v>7</v>
      </c>
      <c r="AE194" s="142">
        <v>0</v>
      </c>
      <c r="AF194" s="393">
        <f t="shared" si="5"/>
        <v>0</v>
      </c>
      <c r="AG194" s="138">
        <v>0.13900000000000001</v>
      </c>
      <c r="AH194" s="138">
        <v>0.13100000000000001</v>
      </c>
      <c r="AI194" s="139">
        <v>0.17</v>
      </c>
      <c r="AJ194" s="139">
        <v>0.16</v>
      </c>
      <c r="AK194" s="140">
        <v>10</v>
      </c>
      <c r="AL194" s="10"/>
      <c r="AM194" s="121">
        <v>1</v>
      </c>
      <c r="AN194" s="141">
        <v>50</v>
      </c>
      <c r="AO194" s="10"/>
      <c r="AP194" s="121">
        <v>67</v>
      </c>
      <c r="AQ194" s="142">
        <v>6</v>
      </c>
      <c r="AR194" s="142">
        <v>0</v>
      </c>
      <c r="AS194" s="142">
        <v>0</v>
      </c>
      <c r="AT194" s="142" t="s">
        <v>404</v>
      </c>
      <c r="AU194" s="142" t="s">
        <v>401</v>
      </c>
      <c r="AV194" s="143">
        <v>6</v>
      </c>
      <c r="AW194" s="121">
        <v>4</v>
      </c>
      <c r="AX194" s="142">
        <v>1</v>
      </c>
      <c r="AY194" s="142">
        <v>0</v>
      </c>
      <c r="AZ194" s="142">
        <v>1</v>
      </c>
      <c r="BA194" s="143">
        <v>0</v>
      </c>
      <c r="BB194" s="251"/>
      <c r="BC194" s="125">
        <v>500</v>
      </c>
      <c r="BD194" s="129">
        <v>2.9</v>
      </c>
      <c r="BE194" s="125">
        <v>165.3</v>
      </c>
      <c r="BF194" s="144">
        <v>0.33</v>
      </c>
      <c r="BG194" s="125">
        <v>29</v>
      </c>
      <c r="BH194" s="146">
        <v>0.18</v>
      </c>
      <c r="BI194" s="129">
        <v>10</v>
      </c>
      <c r="BJ194" s="125">
        <v>5</v>
      </c>
      <c r="BK194" s="146">
        <v>0.03</v>
      </c>
      <c r="BL194" s="126">
        <v>1</v>
      </c>
      <c r="BM194" s="147">
        <v>1</v>
      </c>
      <c r="BN194" s="319">
        <v>0.63</v>
      </c>
    </row>
    <row r="195" spans="1:66" x14ac:dyDescent="0.25">
      <c r="A195" s="121">
        <v>540058</v>
      </c>
      <c r="B195" s="20" t="s">
        <v>802</v>
      </c>
      <c r="C195" s="20" t="s">
        <v>770</v>
      </c>
      <c r="D195" s="20" t="s">
        <v>107</v>
      </c>
      <c r="E195" s="143">
        <v>6</v>
      </c>
      <c r="F195" s="121">
        <v>26</v>
      </c>
      <c r="G195" s="155" t="s">
        <v>803</v>
      </c>
      <c r="H195" s="26">
        <v>9</v>
      </c>
      <c r="I195" s="26" t="s">
        <v>804</v>
      </c>
      <c r="J195" s="26">
        <v>2</v>
      </c>
      <c r="K195" s="590" t="s">
        <v>805</v>
      </c>
      <c r="L195" s="125">
        <v>37</v>
      </c>
      <c r="M195" s="126" t="s">
        <v>806</v>
      </c>
      <c r="N195" s="320">
        <v>167748</v>
      </c>
      <c r="O195" s="315">
        <v>6.8000000000000005E-2</v>
      </c>
      <c r="P195" s="129">
        <v>37</v>
      </c>
      <c r="Q195" s="130">
        <v>25</v>
      </c>
      <c r="R195" s="131">
        <v>12</v>
      </c>
      <c r="S195" s="131">
        <v>1</v>
      </c>
      <c r="T195" s="132">
        <v>0</v>
      </c>
      <c r="U195" s="130" t="s">
        <v>144</v>
      </c>
      <c r="V195" s="131" t="s">
        <v>132</v>
      </c>
      <c r="W195" s="131" t="s">
        <v>807</v>
      </c>
      <c r="X195" s="131">
        <v>13</v>
      </c>
      <c r="Y195" s="135">
        <v>9867.6</v>
      </c>
      <c r="Z195" s="135">
        <v>2273.1999999999998</v>
      </c>
      <c r="AA195" s="129">
        <v>37</v>
      </c>
      <c r="AB195" s="317">
        <v>23</v>
      </c>
      <c r="AC195" s="142">
        <v>5</v>
      </c>
      <c r="AD195" s="142">
        <v>10</v>
      </c>
      <c r="AE195" s="142">
        <v>0</v>
      </c>
      <c r="AF195" s="393">
        <f t="shared" si="5"/>
        <v>0</v>
      </c>
      <c r="AG195" s="138">
        <v>0.161</v>
      </c>
      <c r="AH195" s="138">
        <v>0.14699999999999999</v>
      </c>
      <c r="AI195" s="139">
        <v>0.18</v>
      </c>
      <c r="AJ195" s="139">
        <v>0.15</v>
      </c>
      <c r="AK195" s="140">
        <v>15</v>
      </c>
      <c r="AL195" s="10"/>
      <c r="AM195" s="121">
        <v>3</v>
      </c>
      <c r="AN195" s="141">
        <v>95</v>
      </c>
      <c r="AO195" s="10"/>
      <c r="AP195" s="121">
        <v>30</v>
      </c>
      <c r="AQ195" s="142">
        <v>7</v>
      </c>
      <c r="AR195" s="142">
        <v>0</v>
      </c>
      <c r="AS195" s="142">
        <v>1</v>
      </c>
      <c r="AT195" s="142" t="s">
        <v>808</v>
      </c>
      <c r="AU195" s="142" t="s">
        <v>207</v>
      </c>
      <c r="AV195" s="143">
        <v>8</v>
      </c>
      <c r="AW195" s="121">
        <v>6</v>
      </c>
      <c r="AX195" s="142">
        <v>1</v>
      </c>
      <c r="AY195" s="142">
        <v>1</v>
      </c>
      <c r="AZ195" s="142">
        <v>1</v>
      </c>
      <c r="BA195" s="143">
        <v>1</v>
      </c>
      <c r="BB195" s="251"/>
      <c r="BC195" s="125">
        <v>863</v>
      </c>
      <c r="BD195" s="129">
        <v>2.6</v>
      </c>
      <c r="BE195" s="125">
        <v>65</v>
      </c>
      <c r="BF195" s="200">
        <v>0.08</v>
      </c>
      <c r="BG195" s="125">
        <v>24</v>
      </c>
      <c r="BH195" s="146">
        <v>0.37</v>
      </c>
      <c r="BI195" s="129">
        <v>9</v>
      </c>
      <c r="BJ195" s="125">
        <v>5</v>
      </c>
      <c r="BK195" s="146">
        <v>0.08</v>
      </c>
      <c r="BL195" s="126">
        <v>1</v>
      </c>
      <c r="BM195" s="147">
        <v>1</v>
      </c>
      <c r="BN195" s="333">
        <v>0.5</v>
      </c>
    </row>
    <row r="196" spans="1:66" x14ac:dyDescent="0.25">
      <c r="A196" s="121">
        <v>540059</v>
      </c>
      <c r="B196" s="20" t="s">
        <v>809</v>
      </c>
      <c r="C196" s="20" t="s">
        <v>770</v>
      </c>
      <c r="D196" s="20" t="s">
        <v>107</v>
      </c>
      <c r="E196" s="143">
        <v>6</v>
      </c>
      <c r="F196" s="121">
        <v>44</v>
      </c>
      <c r="G196" s="155" t="s">
        <v>810</v>
      </c>
      <c r="H196" s="26">
        <v>17</v>
      </c>
      <c r="I196" s="26" t="s">
        <v>811</v>
      </c>
      <c r="J196" s="26">
        <v>2</v>
      </c>
      <c r="K196" s="390" t="s">
        <v>415</v>
      </c>
      <c r="L196" s="125">
        <v>63</v>
      </c>
      <c r="M196" s="126" t="s">
        <v>812</v>
      </c>
      <c r="N196" s="320">
        <v>609369</v>
      </c>
      <c r="O196" s="145">
        <v>0.122</v>
      </c>
      <c r="P196" s="129">
        <v>63</v>
      </c>
      <c r="Q196" s="130">
        <v>28</v>
      </c>
      <c r="R196" s="131">
        <v>33</v>
      </c>
      <c r="S196" s="131">
        <v>0</v>
      </c>
      <c r="T196" s="132">
        <v>1</v>
      </c>
      <c r="U196" s="130" t="s">
        <v>125</v>
      </c>
      <c r="V196" s="131" t="s">
        <v>158</v>
      </c>
      <c r="W196" s="131" t="s">
        <v>813</v>
      </c>
      <c r="X196" s="131">
        <v>34</v>
      </c>
      <c r="Y196" s="135">
        <v>16036</v>
      </c>
      <c r="Z196" s="135">
        <v>6214.4</v>
      </c>
      <c r="AA196" s="129">
        <v>63</v>
      </c>
      <c r="AB196" s="317">
        <v>27</v>
      </c>
      <c r="AC196" s="142">
        <v>9</v>
      </c>
      <c r="AD196" s="142">
        <v>24</v>
      </c>
      <c r="AE196" s="142">
        <v>2</v>
      </c>
      <c r="AF196" s="393">
        <f t="shared" si="5"/>
        <v>3.1746031746031744E-2</v>
      </c>
      <c r="AG196" s="138">
        <v>0.161</v>
      </c>
      <c r="AH196" s="138">
        <v>0.14899999999999999</v>
      </c>
      <c r="AI196" s="139">
        <v>0.18</v>
      </c>
      <c r="AJ196" s="139">
        <v>0.16</v>
      </c>
      <c r="AK196" s="140">
        <v>35</v>
      </c>
      <c r="AL196" s="10"/>
      <c r="AM196" s="121">
        <v>13</v>
      </c>
      <c r="AN196" s="141">
        <v>216</v>
      </c>
      <c r="AO196" s="10"/>
      <c r="AP196" s="121">
        <v>45</v>
      </c>
      <c r="AQ196" s="142">
        <v>11</v>
      </c>
      <c r="AR196" s="142">
        <v>6</v>
      </c>
      <c r="AS196" s="142">
        <v>0</v>
      </c>
      <c r="AT196" s="142" t="s">
        <v>814</v>
      </c>
      <c r="AU196" s="142" t="s">
        <v>815</v>
      </c>
      <c r="AV196" s="143">
        <v>17</v>
      </c>
      <c r="AW196" s="121">
        <v>11</v>
      </c>
      <c r="AX196" s="142">
        <v>5</v>
      </c>
      <c r="AY196" s="142">
        <v>1</v>
      </c>
      <c r="AZ196" s="142">
        <v>4</v>
      </c>
      <c r="BA196" s="143">
        <v>1</v>
      </c>
      <c r="BB196" s="251"/>
      <c r="BC196" s="125">
        <v>1520</v>
      </c>
      <c r="BD196" s="129">
        <v>2.1</v>
      </c>
      <c r="BE196" s="125">
        <v>113.4</v>
      </c>
      <c r="BF196" s="200">
        <v>0.08</v>
      </c>
      <c r="BG196" s="125">
        <v>49</v>
      </c>
      <c r="BH196" s="146">
        <v>0.43</v>
      </c>
      <c r="BI196" s="129">
        <v>23</v>
      </c>
      <c r="BJ196" s="125">
        <v>10</v>
      </c>
      <c r="BK196" s="146">
        <v>0.09</v>
      </c>
      <c r="BL196" s="126">
        <v>2</v>
      </c>
      <c r="BM196" s="147">
        <v>2</v>
      </c>
      <c r="BN196" s="319">
        <v>0.73</v>
      </c>
    </row>
    <row r="197" spans="1:66" x14ac:dyDescent="0.25">
      <c r="A197" s="121">
        <v>540242</v>
      </c>
      <c r="B197" s="20" t="s">
        <v>816</v>
      </c>
      <c r="C197" s="20" t="s">
        <v>770</v>
      </c>
      <c r="D197" s="20" t="s">
        <v>107</v>
      </c>
      <c r="E197" s="143">
        <v>6</v>
      </c>
      <c r="F197" s="121">
        <v>130</v>
      </c>
      <c r="G197" s="155" t="s">
        <v>817</v>
      </c>
      <c r="H197" s="26">
        <v>16</v>
      </c>
      <c r="I197" s="26" t="s">
        <v>818</v>
      </c>
      <c r="J197" s="26">
        <v>5</v>
      </c>
      <c r="K197" s="390" t="s">
        <v>357</v>
      </c>
      <c r="L197" s="125">
        <v>151</v>
      </c>
      <c r="M197" s="126" t="s">
        <v>819</v>
      </c>
      <c r="N197" s="320">
        <v>615460</v>
      </c>
      <c r="O197" s="315">
        <v>7.3999999999999996E-2</v>
      </c>
      <c r="P197" s="129">
        <v>151</v>
      </c>
      <c r="Q197" s="130">
        <v>66</v>
      </c>
      <c r="R197" s="131">
        <v>84</v>
      </c>
      <c r="S197" s="131">
        <v>1</v>
      </c>
      <c r="T197" s="132">
        <v>0</v>
      </c>
      <c r="U197" s="130" t="s">
        <v>158</v>
      </c>
      <c r="V197" s="131" t="s">
        <v>132</v>
      </c>
      <c r="W197" s="131" t="s">
        <v>813</v>
      </c>
      <c r="X197" s="131">
        <v>85</v>
      </c>
      <c r="Y197" s="135">
        <v>5975.3</v>
      </c>
      <c r="Z197" s="135">
        <v>3770.9</v>
      </c>
      <c r="AA197" s="129">
        <v>151</v>
      </c>
      <c r="AB197" s="317">
        <v>54</v>
      </c>
      <c r="AC197" s="142">
        <v>44</v>
      </c>
      <c r="AD197" s="142">
        <v>47</v>
      </c>
      <c r="AE197" s="142">
        <v>6</v>
      </c>
      <c r="AF197" s="393">
        <f t="shared" si="5"/>
        <v>3.9735099337748346E-2</v>
      </c>
      <c r="AG197" s="138">
        <v>0.16</v>
      </c>
      <c r="AH197" s="138">
        <v>0.11</v>
      </c>
      <c r="AI197" s="139">
        <v>0.17</v>
      </c>
      <c r="AJ197" s="139">
        <v>0.12</v>
      </c>
      <c r="AK197" s="140">
        <v>97</v>
      </c>
      <c r="AL197" s="10"/>
      <c r="AM197" s="121">
        <v>20</v>
      </c>
      <c r="AN197" s="141">
        <v>440</v>
      </c>
      <c r="AO197" s="10"/>
      <c r="AP197" s="121">
        <v>103</v>
      </c>
      <c r="AQ197" s="142">
        <v>47</v>
      </c>
      <c r="AR197" s="142">
        <v>1</v>
      </c>
      <c r="AS197" s="142">
        <v>0</v>
      </c>
      <c r="AT197" s="142" t="s">
        <v>291</v>
      </c>
      <c r="AU197" s="142" t="s">
        <v>176</v>
      </c>
      <c r="AV197" s="143">
        <v>48</v>
      </c>
      <c r="AW197" s="121">
        <v>41</v>
      </c>
      <c r="AX197" s="142">
        <v>3</v>
      </c>
      <c r="AY197" s="142">
        <v>2</v>
      </c>
      <c r="AZ197" s="142">
        <v>0</v>
      </c>
      <c r="BA197" s="143">
        <v>0</v>
      </c>
      <c r="BB197" s="251"/>
      <c r="BC197" s="125">
        <v>1625</v>
      </c>
      <c r="BD197" s="129">
        <v>2.6</v>
      </c>
      <c r="BE197" s="125">
        <v>348.4</v>
      </c>
      <c r="BF197" s="200">
        <v>0.21</v>
      </c>
      <c r="BG197" s="125">
        <v>237</v>
      </c>
      <c r="BH197" s="145">
        <v>0.68</v>
      </c>
      <c r="BI197" s="129">
        <v>91</v>
      </c>
      <c r="BJ197" s="125">
        <v>47</v>
      </c>
      <c r="BK197" s="146">
        <v>0.14000000000000001</v>
      </c>
      <c r="BL197" s="126">
        <v>7</v>
      </c>
      <c r="BM197" s="147">
        <v>5</v>
      </c>
      <c r="BN197" s="319">
        <v>0.69</v>
      </c>
    </row>
    <row r="198" spans="1:66" x14ac:dyDescent="0.25">
      <c r="A198" s="121">
        <v>540060</v>
      </c>
      <c r="B198" s="20" t="s">
        <v>820</v>
      </c>
      <c r="C198" s="20" t="s">
        <v>770</v>
      </c>
      <c r="D198" s="20" t="s">
        <v>107</v>
      </c>
      <c r="E198" s="143">
        <v>6</v>
      </c>
      <c r="F198" s="121">
        <v>73</v>
      </c>
      <c r="G198" s="155" t="s">
        <v>821</v>
      </c>
      <c r="H198" s="26">
        <v>17</v>
      </c>
      <c r="I198" s="26" t="s">
        <v>822</v>
      </c>
      <c r="J198" s="26">
        <v>3</v>
      </c>
      <c r="K198" s="390" t="s">
        <v>823</v>
      </c>
      <c r="L198" s="196">
        <v>93</v>
      </c>
      <c r="M198" s="197" t="s">
        <v>824</v>
      </c>
      <c r="N198" s="320">
        <v>636799</v>
      </c>
      <c r="O198" s="145">
        <v>0.107</v>
      </c>
      <c r="P198" s="198">
        <v>93</v>
      </c>
      <c r="Q198" s="130">
        <v>39</v>
      </c>
      <c r="R198" s="131">
        <v>52</v>
      </c>
      <c r="S198" s="131">
        <v>1</v>
      </c>
      <c r="T198" s="132">
        <v>0</v>
      </c>
      <c r="U198" s="130" t="s">
        <v>288</v>
      </c>
      <c r="V198" s="131" t="s">
        <v>289</v>
      </c>
      <c r="W198" s="131" t="s">
        <v>825</v>
      </c>
      <c r="X198" s="131">
        <v>53</v>
      </c>
      <c r="Y198" s="135">
        <v>11171.9</v>
      </c>
      <c r="Z198" s="135">
        <v>8748.6</v>
      </c>
      <c r="AA198" s="129">
        <v>92</v>
      </c>
      <c r="AB198" s="317">
        <v>37</v>
      </c>
      <c r="AC198" s="142">
        <v>14</v>
      </c>
      <c r="AD198" s="142">
        <v>27</v>
      </c>
      <c r="AE198" s="142">
        <v>14</v>
      </c>
      <c r="AF198" s="393">
        <f t="shared" si="5"/>
        <v>0.15217391304347827</v>
      </c>
      <c r="AG198" s="138">
        <v>0.28899999999999998</v>
      </c>
      <c r="AH198" s="138">
        <v>0.24199999999999999</v>
      </c>
      <c r="AI198" s="139">
        <v>0.3</v>
      </c>
      <c r="AJ198" s="139">
        <v>0.25</v>
      </c>
      <c r="AK198" s="140">
        <v>55</v>
      </c>
      <c r="AL198" s="10"/>
      <c r="AM198" s="121">
        <v>28</v>
      </c>
      <c r="AN198" s="141">
        <v>677</v>
      </c>
      <c r="AO198" s="10"/>
      <c r="AP198" s="121">
        <v>58</v>
      </c>
      <c r="AQ198" s="142">
        <v>16</v>
      </c>
      <c r="AR198" s="142">
        <v>13</v>
      </c>
      <c r="AS198" s="142">
        <v>5</v>
      </c>
      <c r="AT198" s="142" t="s">
        <v>268</v>
      </c>
      <c r="AU198" s="142" t="s">
        <v>269</v>
      </c>
      <c r="AV198" s="143">
        <v>34</v>
      </c>
      <c r="AW198" s="121">
        <v>21</v>
      </c>
      <c r="AX198" s="142">
        <v>12</v>
      </c>
      <c r="AY198" s="142">
        <v>1</v>
      </c>
      <c r="AZ198" s="142">
        <v>10</v>
      </c>
      <c r="BA198" s="143">
        <v>4</v>
      </c>
      <c r="BB198" s="251"/>
      <c r="BC198" s="125">
        <v>2698</v>
      </c>
      <c r="BD198" s="129">
        <v>2.6</v>
      </c>
      <c r="BE198" s="125">
        <v>202.8</v>
      </c>
      <c r="BF198" s="200">
        <v>0.08</v>
      </c>
      <c r="BG198" s="125">
        <v>154</v>
      </c>
      <c r="BH198" s="145">
        <v>0.76</v>
      </c>
      <c r="BI198" s="129">
        <v>59</v>
      </c>
      <c r="BJ198" s="125">
        <v>26</v>
      </c>
      <c r="BK198" s="146">
        <v>0.13</v>
      </c>
      <c r="BL198" s="126">
        <v>4</v>
      </c>
      <c r="BM198" s="147">
        <v>3</v>
      </c>
      <c r="BN198" s="333">
        <v>0.26</v>
      </c>
    </row>
    <row r="199" spans="1:66" x14ac:dyDescent="0.25">
      <c r="A199" s="121">
        <v>540061</v>
      </c>
      <c r="B199" s="20" t="s">
        <v>826</v>
      </c>
      <c r="C199" s="20" t="s">
        <v>770</v>
      </c>
      <c r="D199" s="20" t="s">
        <v>107</v>
      </c>
      <c r="E199" s="143">
        <v>6</v>
      </c>
      <c r="F199" s="121">
        <v>7</v>
      </c>
      <c r="G199" s="155" t="s">
        <v>827</v>
      </c>
      <c r="H199" s="26">
        <v>10</v>
      </c>
      <c r="I199" s="26" t="s">
        <v>828</v>
      </c>
      <c r="J199" s="26">
        <v>0</v>
      </c>
      <c r="K199" s="390" t="s">
        <v>209</v>
      </c>
      <c r="L199" s="125">
        <v>17</v>
      </c>
      <c r="M199" s="126" t="s">
        <v>829</v>
      </c>
      <c r="N199" s="320">
        <v>63277</v>
      </c>
      <c r="O199" s="315">
        <v>3.3000000000000002E-2</v>
      </c>
      <c r="P199" s="129">
        <v>17</v>
      </c>
      <c r="Q199" s="130">
        <v>9</v>
      </c>
      <c r="R199" s="131">
        <v>8</v>
      </c>
      <c r="S199" s="131">
        <v>0</v>
      </c>
      <c r="T199" s="132">
        <v>0</v>
      </c>
      <c r="U199" s="130" t="s">
        <v>167</v>
      </c>
      <c r="V199" s="131" t="s">
        <v>167</v>
      </c>
      <c r="W199" s="131" t="s">
        <v>204</v>
      </c>
      <c r="X199" s="131">
        <v>8</v>
      </c>
      <c r="Y199" s="135">
        <v>7909.7</v>
      </c>
      <c r="Z199" s="135">
        <v>7995.1</v>
      </c>
      <c r="AA199" s="129">
        <v>17</v>
      </c>
      <c r="AB199" s="317">
        <v>9</v>
      </c>
      <c r="AC199" s="142">
        <v>5</v>
      </c>
      <c r="AD199" s="142">
        <v>3</v>
      </c>
      <c r="AE199" s="142">
        <v>0</v>
      </c>
      <c r="AF199" s="393">
        <f t="shared" si="5"/>
        <v>0</v>
      </c>
      <c r="AG199" s="138">
        <v>0.108</v>
      </c>
      <c r="AH199" s="138">
        <v>7.0999999999999994E-2</v>
      </c>
      <c r="AI199" s="139">
        <v>0.11</v>
      </c>
      <c r="AJ199" s="139">
        <v>7.0000000000000007E-2</v>
      </c>
      <c r="AK199" s="140">
        <v>8</v>
      </c>
      <c r="AL199" s="10"/>
      <c r="AM199" s="121">
        <v>2</v>
      </c>
      <c r="AN199" s="141">
        <v>63</v>
      </c>
      <c r="AO199" s="10"/>
      <c r="AP199" s="121">
        <v>11</v>
      </c>
      <c r="AQ199" s="142">
        <v>5</v>
      </c>
      <c r="AR199" s="142">
        <v>1</v>
      </c>
      <c r="AS199" s="142">
        <v>0</v>
      </c>
      <c r="AT199" s="142" t="s">
        <v>558</v>
      </c>
      <c r="AU199" s="142" t="s">
        <v>763</v>
      </c>
      <c r="AV199" s="143">
        <v>6</v>
      </c>
      <c r="AW199" s="121">
        <v>4</v>
      </c>
      <c r="AX199" s="142">
        <v>2</v>
      </c>
      <c r="AY199" s="142">
        <v>0</v>
      </c>
      <c r="AZ199" s="142">
        <v>0</v>
      </c>
      <c r="BA199" s="143">
        <v>0</v>
      </c>
      <c r="BB199" s="251"/>
      <c r="BC199" s="125">
        <v>1833</v>
      </c>
      <c r="BD199" s="129">
        <v>2.1</v>
      </c>
      <c r="BE199" s="125">
        <v>14.7</v>
      </c>
      <c r="BF199" s="200">
        <v>0.01</v>
      </c>
      <c r="BG199" s="125">
        <v>5</v>
      </c>
      <c r="BH199" s="146">
        <v>0.34</v>
      </c>
      <c r="BI199" s="129">
        <v>2</v>
      </c>
      <c r="BJ199" s="125">
        <v>1</v>
      </c>
      <c r="BK199" s="146">
        <v>7.0000000000000007E-2</v>
      </c>
      <c r="BL199" s="126">
        <v>1</v>
      </c>
      <c r="BM199" s="147">
        <v>1</v>
      </c>
      <c r="BN199" s="333">
        <v>0.43</v>
      </c>
    </row>
    <row r="200" spans="1:66" x14ac:dyDescent="0.25">
      <c r="A200" s="121">
        <v>540062</v>
      </c>
      <c r="B200" s="20" t="s">
        <v>830</v>
      </c>
      <c r="C200" s="20" t="s">
        <v>770</v>
      </c>
      <c r="D200" s="20" t="s">
        <v>107</v>
      </c>
      <c r="E200" s="143">
        <v>6</v>
      </c>
      <c r="F200" s="121">
        <v>1</v>
      </c>
      <c r="G200" s="155" t="s">
        <v>705</v>
      </c>
      <c r="H200" s="26">
        <v>0</v>
      </c>
      <c r="I200" s="26" t="s">
        <v>209</v>
      </c>
      <c r="J200" s="26">
        <v>0</v>
      </c>
      <c r="K200" s="390" t="s">
        <v>209</v>
      </c>
      <c r="L200" s="125">
        <v>1</v>
      </c>
      <c r="M200" s="126" t="s">
        <v>831</v>
      </c>
      <c r="N200" s="320">
        <v>0</v>
      </c>
      <c r="O200" s="315">
        <v>0</v>
      </c>
      <c r="P200" s="129">
        <v>1</v>
      </c>
      <c r="Q200" s="130">
        <v>1</v>
      </c>
      <c r="R200" s="131">
        <v>0</v>
      </c>
      <c r="S200" s="131">
        <v>0</v>
      </c>
      <c r="T200" s="132">
        <v>0</v>
      </c>
      <c r="U200" s="130" t="s">
        <v>211</v>
      </c>
      <c r="V200" s="131" t="s">
        <v>211</v>
      </c>
      <c r="W200" s="131" t="s">
        <v>211</v>
      </c>
      <c r="X200" s="131">
        <v>0</v>
      </c>
      <c r="Y200" s="135">
        <v>0</v>
      </c>
      <c r="Z200" s="135">
        <v>0</v>
      </c>
      <c r="AA200" s="129">
        <v>1</v>
      </c>
      <c r="AB200" s="317">
        <v>1</v>
      </c>
      <c r="AC200" s="142">
        <v>0</v>
      </c>
      <c r="AD200" s="142">
        <v>0</v>
      </c>
      <c r="AE200" s="142">
        <v>0</v>
      </c>
      <c r="AF200" s="393">
        <f t="shared" si="5"/>
        <v>0</v>
      </c>
      <c r="AG200" s="138">
        <v>0</v>
      </c>
      <c r="AH200" s="138">
        <v>0</v>
      </c>
      <c r="AI200" s="139">
        <v>0</v>
      </c>
      <c r="AJ200" s="139">
        <v>0</v>
      </c>
      <c r="AK200" s="140">
        <v>0</v>
      </c>
      <c r="AL200" s="10"/>
      <c r="AM200" s="121">
        <v>0</v>
      </c>
      <c r="AN200" s="141">
        <v>0</v>
      </c>
      <c r="AO200" s="10"/>
      <c r="AP200" s="121">
        <v>1</v>
      </c>
      <c r="AQ200" s="142">
        <v>0</v>
      </c>
      <c r="AR200" s="142">
        <v>0</v>
      </c>
      <c r="AS200" s="142">
        <v>0</v>
      </c>
      <c r="AT200" s="142" t="s">
        <v>211</v>
      </c>
      <c r="AU200" s="142" t="s">
        <v>211</v>
      </c>
      <c r="AV200" s="143">
        <v>0</v>
      </c>
      <c r="AW200" s="121">
        <v>0</v>
      </c>
      <c r="AX200" s="142">
        <v>0</v>
      </c>
      <c r="AY200" s="142">
        <v>0</v>
      </c>
      <c r="AZ200" s="142">
        <v>0</v>
      </c>
      <c r="BA200" s="143">
        <v>0</v>
      </c>
      <c r="BB200" s="251"/>
      <c r="BC200" s="125">
        <v>700</v>
      </c>
      <c r="BD200" s="129">
        <v>2.6</v>
      </c>
      <c r="BE200" s="125">
        <v>2.6</v>
      </c>
      <c r="BF200" s="200">
        <v>0</v>
      </c>
      <c r="BG200" s="125">
        <v>0</v>
      </c>
      <c r="BH200" s="146">
        <v>0</v>
      </c>
      <c r="BI200" s="129">
        <v>0</v>
      </c>
      <c r="BJ200" s="125">
        <v>0</v>
      </c>
      <c r="BK200" s="146">
        <v>0</v>
      </c>
      <c r="BL200" s="126">
        <v>0</v>
      </c>
      <c r="BM200" s="147">
        <v>0</v>
      </c>
      <c r="BN200" s="319">
        <v>1</v>
      </c>
    </row>
    <row r="201" spans="1:66" x14ac:dyDescent="0.25">
      <c r="A201" s="201"/>
      <c r="B201" s="202"/>
      <c r="C201" s="202" t="s">
        <v>770</v>
      </c>
      <c r="D201" s="202" t="s">
        <v>45</v>
      </c>
      <c r="E201" s="252">
        <v>6</v>
      </c>
      <c r="F201" s="226">
        <v>1716</v>
      </c>
      <c r="G201" s="205" t="s">
        <v>832</v>
      </c>
      <c r="H201" s="206">
        <v>297</v>
      </c>
      <c r="I201" s="227" t="s">
        <v>833</v>
      </c>
      <c r="J201" s="207">
        <v>64</v>
      </c>
      <c r="K201" s="507" t="s">
        <v>834</v>
      </c>
      <c r="L201" s="209">
        <v>2082</v>
      </c>
      <c r="M201" s="210" t="s">
        <v>835</v>
      </c>
      <c r="N201" s="321">
        <v>11524086</v>
      </c>
      <c r="O201" s="322">
        <v>6.7000000000000004E-2</v>
      </c>
      <c r="P201" s="213">
        <v>2082</v>
      </c>
      <c r="Q201" s="214">
        <v>1150</v>
      </c>
      <c r="R201" s="215">
        <v>906</v>
      </c>
      <c r="S201" s="215">
        <v>16</v>
      </c>
      <c r="T201" s="216">
        <v>10</v>
      </c>
      <c r="U201" s="214" t="s">
        <v>288</v>
      </c>
      <c r="V201" s="215" t="s">
        <v>131</v>
      </c>
      <c r="W201" s="215" t="s">
        <v>836</v>
      </c>
      <c r="X201" s="215">
        <v>932</v>
      </c>
      <c r="Y201" s="218">
        <v>10363.4</v>
      </c>
      <c r="Z201" s="218">
        <v>4683.8</v>
      </c>
      <c r="AA201" s="213">
        <v>2080</v>
      </c>
      <c r="AB201" s="324">
        <v>1042</v>
      </c>
      <c r="AC201" s="227">
        <v>378</v>
      </c>
      <c r="AD201" s="227">
        <v>569</v>
      </c>
      <c r="AE201" s="227">
        <v>93</v>
      </c>
      <c r="AF201" s="508">
        <f t="shared" si="5"/>
        <v>4.4711538461538462E-2</v>
      </c>
      <c r="AG201" s="221">
        <v>0.186</v>
      </c>
      <c r="AH201" s="221">
        <v>0.13</v>
      </c>
      <c r="AI201" s="222">
        <v>0.2</v>
      </c>
      <c r="AJ201" s="222">
        <v>0.14000000000000001</v>
      </c>
      <c r="AK201" s="245">
        <v>1040</v>
      </c>
      <c r="AL201" s="10"/>
      <c r="AM201" s="224">
        <v>318</v>
      </c>
      <c r="AN201" s="225">
        <v>8505</v>
      </c>
      <c r="AO201" s="10"/>
      <c r="AP201" s="226">
        <v>1576</v>
      </c>
      <c r="AQ201" s="227">
        <v>406</v>
      </c>
      <c r="AR201" s="227">
        <v>92</v>
      </c>
      <c r="AS201" s="227">
        <v>8</v>
      </c>
      <c r="AT201" s="227" t="s">
        <v>837</v>
      </c>
      <c r="AU201" s="227" t="s">
        <v>483</v>
      </c>
      <c r="AV201" s="228">
        <v>506</v>
      </c>
      <c r="AW201" s="226">
        <v>381</v>
      </c>
      <c r="AX201" s="227">
        <v>84</v>
      </c>
      <c r="AY201" s="227">
        <v>31</v>
      </c>
      <c r="AZ201" s="256">
        <v>54</v>
      </c>
      <c r="BA201" s="230">
        <v>18</v>
      </c>
      <c r="BB201" s="251"/>
      <c r="BC201" s="209">
        <v>68438</v>
      </c>
      <c r="BD201" s="213">
        <v>2.4849999999999999</v>
      </c>
      <c r="BE201" s="209">
        <v>4635.8</v>
      </c>
      <c r="BF201" s="247">
        <v>7.0000000000000007E-2</v>
      </c>
      <c r="BG201" s="209">
        <v>2499</v>
      </c>
      <c r="BH201" s="233">
        <v>0.54</v>
      </c>
      <c r="BI201" s="213">
        <v>998</v>
      </c>
      <c r="BJ201" s="209">
        <v>463</v>
      </c>
      <c r="BK201" s="235">
        <v>0.1</v>
      </c>
      <c r="BL201" s="210">
        <v>75</v>
      </c>
      <c r="BM201" s="236">
        <v>52</v>
      </c>
      <c r="BN201" s="326">
        <v>0.68</v>
      </c>
    </row>
    <row r="202" spans="1:66" x14ac:dyDescent="0.25">
      <c r="A202" s="121">
        <v>540098</v>
      </c>
      <c r="B202" s="20" t="s">
        <v>838</v>
      </c>
      <c r="C202" s="20" t="s">
        <v>839</v>
      </c>
      <c r="D202" s="20" t="s">
        <v>107</v>
      </c>
      <c r="E202" s="143">
        <v>6</v>
      </c>
      <c r="F202" s="121">
        <v>25</v>
      </c>
      <c r="G202" s="155" t="s">
        <v>840</v>
      </c>
      <c r="H202" s="26">
        <v>5</v>
      </c>
      <c r="I202" s="26" t="s">
        <v>841</v>
      </c>
      <c r="J202" s="26">
        <v>0</v>
      </c>
      <c r="K202" s="390" t="s">
        <v>209</v>
      </c>
      <c r="L202" s="125">
        <v>30</v>
      </c>
      <c r="M202" s="126" t="s">
        <v>842</v>
      </c>
      <c r="N202" s="320">
        <v>11102</v>
      </c>
      <c r="O202" s="315">
        <v>7.0000000000000001E-3</v>
      </c>
      <c r="P202" s="129">
        <v>30</v>
      </c>
      <c r="Q202" s="130">
        <v>27</v>
      </c>
      <c r="R202" s="131">
        <v>3</v>
      </c>
      <c r="S202" s="131">
        <v>0</v>
      </c>
      <c r="T202" s="132">
        <v>0</v>
      </c>
      <c r="U202" s="130" t="s">
        <v>113</v>
      </c>
      <c r="V202" s="131" t="s">
        <v>112</v>
      </c>
      <c r="W202" s="131" t="s">
        <v>231</v>
      </c>
      <c r="X202" s="131">
        <v>3</v>
      </c>
      <c r="Y202" s="135">
        <v>1850.4</v>
      </c>
      <c r="Z202" s="135">
        <v>1239.5</v>
      </c>
      <c r="AA202" s="129">
        <v>30</v>
      </c>
      <c r="AB202" s="317">
        <v>24</v>
      </c>
      <c r="AC202" s="142">
        <v>5</v>
      </c>
      <c r="AD202" s="142">
        <v>1</v>
      </c>
      <c r="AE202" s="142">
        <v>0</v>
      </c>
      <c r="AF202" s="393">
        <f t="shared" si="5"/>
        <v>0</v>
      </c>
      <c r="AG202" s="138">
        <v>6.4000000000000001E-2</v>
      </c>
      <c r="AH202" s="138">
        <v>3.4000000000000002E-2</v>
      </c>
      <c r="AI202" s="139">
        <v>0.06</v>
      </c>
      <c r="AJ202" s="139">
        <v>0.03</v>
      </c>
      <c r="AK202" s="140">
        <v>6</v>
      </c>
      <c r="AL202" s="10"/>
      <c r="AM202" s="121">
        <v>0</v>
      </c>
      <c r="AN202" s="141">
        <v>2</v>
      </c>
      <c r="AO202" s="10"/>
      <c r="AP202" s="121">
        <v>29</v>
      </c>
      <c r="AQ202" s="142">
        <v>1</v>
      </c>
      <c r="AR202" s="142">
        <v>0</v>
      </c>
      <c r="AS202" s="142">
        <v>0</v>
      </c>
      <c r="AT202" s="142" t="s">
        <v>136</v>
      </c>
      <c r="AU202" s="142" t="s">
        <v>136</v>
      </c>
      <c r="AV202" s="143">
        <v>1</v>
      </c>
      <c r="AW202" s="121">
        <v>1</v>
      </c>
      <c r="AX202" s="142">
        <v>0</v>
      </c>
      <c r="AY202" s="142">
        <v>0</v>
      </c>
      <c r="AZ202" s="142">
        <v>0</v>
      </c>
      <c r="BA202" s="143">
        <v>0</v>
      </c>
      <c r="BB202" s="251"/>
      <c r="BC202" s="125">
        <v>1280</v>
      </c>
      <c r="BD202" s="129">
        <v>2.4</v>
      </c>
      <c r="BE202" s="125">
        <v>74.400000000000006</v>
      </c>
      <c r="BF202" s="200">
        <v>0.06</v>
      </c>
      <c r="BG202" s="125">
        <v>22</v>
      </c>
      <c r="BH202" s="146">
        <v>0.3</v>
      </c>
      <c r="BI202" s="129">
        <v>9</v>
      </c>
      <c r="BJ202" s="125">
        <v>4</v>
      </c>
      <c r="BK202" s="146">
        <v>0.05</v>
      </c>
      <c r="BL202" s="126">
        <v>1</v>
      </c>
      <c r="BM202" s="147">
        <v>1</v>
      </c>
      <c r="BN202" s="319">
        <v>0.68</v>
      </c>
    </row>
    <row r="203" spans="1:66" x14ac:dyDescent="0.25">
      <c r="A203" s="121">
        <v>540099</v>
      </c>
      <c r="B203" s="20" t="s">
        <v>843</v>
      </c>
      <c r="C203" s="20" t="s">
        <v>839</v>
      </c>
      <c r="D203" s="20" t="s">
        <v>107</v>
      </c>
      <c r="E203" s="143">
        <v>6</v>
      </c>
      <c r="F203" s="121">
        <v>19</v>
      </c>
      <c r="G203" s="155" t="s">
        <v>844</v>
      </c>
      <c r="H203" s="26">
        <v>29</v>
      </c>
      <c r="I203" s="26" t="s">
        <v>845</v>
      </c>
      <c r="J203" s="26">
        <v>0</v>
      </c>
      <c r="K203" s="390" t="s">
        <v>209</v>
      </c>
      <c r="L203" s="125">
        <v>48</v>
      </c>
      <c r="M203" s="126" t="s">
        <v>846</v>
      </c>
      <c r="N203" s="320">
        <v>351060</v>
      </c>
      <c r="O203" s="315">
        <v>3.5000000000000003E-2</v>
      </c>
      <c r="P203" s="129">
        <v>48</v>
      </c>
      <c r="Q203" s="130">
        <v>33</v>
      </c>
      <c r="R203" s="131">
        <v>14</v>
      </c>
      <c r="S203" s="131">
        <v>1</v>
      </c>
      <c r="T203" s="132">
        <v>1</v>
      </c>
      <c r="U203" s="130" t="s">
        <v>401</v>
      </c>
      <c r="V203" s="131" t="s">
        <v>132</v>
      </c>
      <c r="W203" s="131" t="s">
        <v>847</v>
      </c>
      <c r="X203" s="131">
        <v>16</v>
      </c>
      <c r="Y203" s="135">
        <v>13502.3</v>
      </c>
      <c r="Z203" s="135">
        <v>3435.6</v>
      </c>
      <c r="AA203" s="129">
        <v>48</v>
      </c>
      <c r="AB203" s="317">
        <v>31</v>
      </c>
      <c r="AC203" s="142">
        <v>12</v>
      </c>
      <c r="AD203" s="142">
        <v>6</v>
      </c>
      <c r="AE203" s="142">
        <v>0</v>
      </c>
      <c r="AF203" s="393">
        <f t="shared" si="5"/>
        <v>0</v>
      </c>
      <c r="AG203" s="138">
        <v>5.6000000000000001E-2</v>
      </c>
      <c r="AH203" s="138">
        <v>4.3999999999999997E-2</v>
      </c>
      <c r="AI203" s="139">
        <v>0.08</v>
      </c>
      <c r="AJ203" s="139">
        <v>7.0000000000000007E-2</v>
      </c>
      <c r="AK203" s="140">
        <v>18</v>
      </c>
      <c r="AL203" s="10"/>
      <c r="AM203" s="121">
        <v>4</v>
      </c>
      <c r="AN203" s="141">
        <v>159</v>
      </c>
      <c r="AO203" s="10"/>
      <c r="AP203" s="121">
        <v>38</v>
      </c>
      <c r="AQ203" s="142">
        <v>9</v>
      </c>
      <c r="AR203" s="142">
        <v>2</v>
      </c>
      <c r="AS203" s="142">
        <v>0</v>
      </c>
      <c r="AT203" s="142" t="s">
        <v>278</v>
      </c>
      <c r="AU203" s="142" t="s">
        <v>848</v>
      </c>
      <c r="AV203" s="143">
        <v>11</v>
      </c>
      <c r="AW203" s="121">
        <v>7</v>
      </c>
      <c r="AX203" s="142">
        <v>4</v>
      </c>
      <c r="AY203" s="142">
        <v>0</v>
      </c>
      <c r="AZ203" s="142">
        <v>2</v>
      </c>
      <c r="BA203" s="143">
        <v>0</v>
      </c>
      <c r="BB203" s="251"/>
      <c r="BC203" s="125">
        <v>18575</v>
      </c>
      <c r="BD203" s="129">
        <v>2.2999999999999998</v>
      </c>
      <c r="BE203" s="125">
        <v>59.8</v>
      </c>
      <c r="BF203" s="200">
        <v>0</v>
      </c>
      <c r="BG203" s="125">
        <v>17</v>
      </c>
      <c r="BH203" s="146">
        <v>0.28000000000000003</v>
      </c>
      <c r="BI203" s="129">
        <v>7</v>
      </c>
      <c r="BJ203" s="125">
        <v>4</v>
      </c>
      <c r="BK203" s="146">
        <v>7.0000000000000007E-2</v>
      </c>
      <c r="BL203" s="126">
        <v>1</v>
      </c>
      <c r="BM203" s="147">
        <v>1</v>
      </c>
      <c r="BN203" s="319">
        <v>0.57999999999999996</v>
      </c>
    </row>
    <row r="204" spans="1:66" x14ac:dyDescent="0.25">
      <c r="A204" s="121">
        <v>540100</v>
      </c>
      <c r="B204" s="20" t="s">
        <v>849</v>
      </c>
      <c r="C204" s="20" t="s">
        <v>839</v>
      </c>
      <c r="D204" s="20" t="s">
        <v>107</v>
      </c>
      <c r="E204" s="143">
        <v>6</v>
      </c>
      <c r="F204" s="121">
        <v>22</v>
      </c>
      <c r="G204" s="123" t="s">
        <v>850</v>
      </c>
      <c r="H204" s="26">
        <v>9</v>
      </c>
      <c r="I204" s="26" t="s">
        <v>851</v>
      </c>
      <c r="J204" s="26">
        <v>2</v>
      </c>
      <c r="K204" s="390" t="s">
        <v>852</v>
      </c>
      <c r="L204" s="125">
        <v>33</v>
      </c>
      <c r="M204" s="126" t="s">
        <v>853</v>
      </c>
      <c r="N204" s="320">
        <v>210411</v>
      </c>
      <c r="O204" s="315">
        <v>6.7000000000000004E-2</v>
      </c>
      <c r="P204" s="129">
        <v>33</v>
      </c>
      <c r="Q204" s="130">
        <v>24</v>
      </c>
      <c r="R204" s="131">
        <v>8</v>
      </c>
      <c r="S204" s="131">
        <v>0</v>
      </c>
      <c r="T204" s="132">
        <v>1</v>
      </c>
      <c r="U204" s="130" t="s">
        <v>367</v>
      </c>
      <c r="V204" s="131" t="s">
        <v>132</v>
      </c>
      <c r="W204" s="131" t="s">
        <v>311</v>
      </c>
      <c r="X204" s="131">
        <v>9</v>
      </c>
      <c r="Y204" s="135">
        <v>13150.7</v>
      </c>
      <c r="Z204" s="135">
        <v>1814.5</v>
      </c>
      <c r="AA204" s="129">
        <v>33</v>
      </c>
      <c r="AB204" s="317">
        <v>22</v>
      </c>
      <c r="AC204" s="142">
        <v>5</v>
      </c>
      <c r="AD204" s="142">
        <v>6</v>
      </c>
      <c r="AE204" s="142">
        <v>0</v>
      </c>
      <c r="AF204" s="393">
        <f t="shared" si="5"/>
        <v>0</v>
      </c>
      <c r="AG204" s="138">
        <v>0.11899999999999999</v>
      </c>
      <c r="AH204" s="138">
        <v>6.6000000000000003E-2</v>
      </c>
      <c r="AI204" s="139">
        <v>0.17</v>
      </c>
      <c r="AJ204" s="139">
        <v>0.13</v>
      </c>
      <c r="AK204" s="140">
        <v>11</v>
      </c>
      <c r="AL204" s="10"/>
      <c r="AM204" s="121">
        <v>4</v>
      </c>
      <c r="AN204" s="141">
        <v>122</v>
      </c>
      <c r="AO204" s="10"/>
      <c r="AP204" s="121">
        <v>26</v>
      </c>
      <c r="AQ204" s="142">
        <v>7</v>
      </c>
      <c r="AR204" s="142">
        <v>0</v>
      </c>
      <c r="AS204" s="142">
        <v>0</v>
      </c>
      <c r="AT204" s="142" t="s">
        <v>854</v>
      </c>
      <c r="AU204" s="142" t="s">
        <v>207</v>
      </c>
      <c r="AV204" s="143">
        <v>7</v>
      </c>
      <c r="AW204" s="121">
        <v>5</v>
      </c>
      <c r="AX204" s="142">
        <v>1</v>
      </c>
      <c r="AY204" s="142">
        <v>0</v>
      </c>
      <c r="AZ204" s="142">
        <v>0</v>
      </c>
      <c r="BA204" s="143">
        <v>0</v>
      </c>
      <c r="BB204" s="251"/>
      <c r="BC204" s="125">
        <v>420</v>
      </c>
      <c r="BD204" s="129">
        <v>2.9</v>
      </c>
      <c r="BE204" s="125">
        <v>81.2</v>
      </c>
      <c r="BF204" s="200">
        <v>0.19</v>
      </c>
      <c r="BG204" s="125">
        <v>24</v>
      </c>
      <c r="BH204" s="146">
        <v>0.3</v>
      </c>
      <c r="BI204" s="129">
        <v>8</v>
      </c>
      <c r="BJ204" s="125">
        <v>5</v>
      </c>
      <c r="BK204" s="146">
        <v>0.06</v>
      </c>
      <c r="BL204" s="126">
        <v>1</v>
      </c>
      <c r="BM204" s="147">
        <v>1</v>
      </c>
      <c r="BN204" s="319">
        <v>0.73</v>
      </c>
    </row>
    <row r="205" spans="1:66" x14ac:dyDescent="0.25">
      <c r="A205" s="121">
        <v>540101</v>
      </c>
      <c r="B205" s="20" t="s">
        <v>855</v>
      </c>
      <c r="C205" s="20" t="s">
        <v>839</v>
      </c>
      <c r="D205" s="20" t="s">
        <v>107</v>
      </c>
      <c r="E205" s="143">
        <v>6</v>
      </c>
      <c r="F205" s="121">
        <v>32</v>
      </c>
      <c r="G205" s="155" t="s">
        <v>856</v>
      </c>
      <c r="H205" s="26">
        <v>17</v>
      </c>
      <c r="I205" s="26" t="s">
        <v>857</v>
      </c>
      <c r="J205" s="26">
        <v>1</v>
      </c>
      <c r="K205" s="390" t="s">
        <v>858</v>
      </c>
      <c r="L205" s="125">
        <v>51</v>
      </c>
      <c r="M205" s="126" t="s">
        <v>859</v>
      </c>
      <c r="N205" s="320">
        <v>117325</v>
      </c>
      <c r="O205" s="315">
        <v>1.7999999999999999E-2</v>
      </c>
      <c r="P205" s="129">
        <v>51</v>
      </c>
      <c r="Q205" s="130">
        <v>39</v>
      </c>
      <c r="R205" s="131">
        <v>12</v>
      </c>
      <c r="S205" s="131">
        <v>0</v>
      </c>
      <c r="T205" s="132">
        <v>0</v>
      </c>
      <c r="U205" s="130" t="s">
        <v>231</v>
      </c>
      <c r="V205" s="131" t="s">
        <v>132</v>
      </c>
      <c r="W205" s="131" t="s">
        <v>860</v>
      </c>
      <c r="X205" s="131">
        <v>12</v>
      </c>
      <c r="Y205" s="135">
        <v>4693</v>
      </c>
      <c r="Z205" s="135">
        <v>732</v>
      </c>
      <c r="AA205" s="129">
        <v>51</v>
      </c>
      <c r="AB205" s="317">
        <v>37</v>
      </c>
      <c r="AC205" s="142">
        <v>12</v>
      </c>
      <c r="AD205" s="142">
        <v>2</v>
      </c>
      <c r="AE205" s="142">
        <v>0</v>
      </c>
      <c r="AF205" s="393">
        <f t="shared" si="5"/>
        <v>0</v>
      </c>
      <c r="AG205" s="138">
        <v>3.4000000000000002E-2</v>
      </c>
      <c r="AH205" s="138">
        <v>0.03</v>
      </c>
      <c r="AI205" s="139">
        <v>0.06</v>
      </c>
      <c r="AJ205" s="139">
        <v>0.04</v>
      </c>
      <c r="AK205" s="140">
        <v>14</v>
      </c>
      <c r="AL205" s="10"/>
      <c r="AM205" s="121">
        <v>4</v>
      </c>
      <c r="AN205" s="141">
        <v>36</v>
      </c>
      <c r="AO205" s="10"/>
      <c r="AP205" s="121">
        <v>51</v>
      </c>
      <c r="AQ205" s="142">
        <v>0</v>
      </c>
      <c r="AR205" s="142">
        <v>0</v>
      </c>
      <c r="AS205" s="142">
        <v>0</v>
      </c>
      <c r="AT205" s="142" t="s">
        <v>211</v>
      </c>
      <c r="AU205" s="142" t="s">
        <v>211</v>
      </c>
      <c r="AV205" s="143">
        <v>0</v>
      </c>
      <c r="AW205" s="121">
        <v>0</v>
      </c>
      <c r="AX205" s="142">
        <v>0</v>
      </c>
      <c r="AY205" s="142">
        <v>0</v>
      </c>
      <c r="AZ205" s="142">
        <v>0</v>
      </c>
      <c r="BA205" s="143">
        <v>0</v>
      </c>
      <c r="BB205" s="251"/>
      <c r="BC205" s="125">
        <v>425</v>
      </c>
      <c r="BD205" s="129">
        <v>2.9</v>
      </c>
      <c r="BE205" s="125">
        <v>104.4</v>
      </c>
      <c r="BF205" s="200">
        <v>0.25</v>
      </c>
      <c r="BG205" s="125">
        <v>27</v>
      </c>
      <c r="BH205" s="146">
        <v>0.26</v>
      </c>
      <c r="BI205" s="129">
        <v>9</v>
      </c>
      <c r="BJ205" s="125">
        <v>6</v>
      </c>
      <c r="BK205" s="146">
        <v>0.06</v>
      </c>
      <c r="BL205" s="126">
        <v>1</v>
      </c>
      <c r="BM205" s="147">
        <v>1</v>
      </c>
      <c r="BN205" s="319">
        <v>0.76</v>
      </c>
    </row>
    <row r="206" spans="1:66" x14ac:dyDescent="0.25">
      <c r="A206" s="121">
        <v>540102</v>
      </c>
      <c r="B206" s="20" t="s">
        <v>861</v>
      </c>
      <c r="C206" s="20" t="s">
        <v>839</v>
      </c>
      <c r="D206" s="20" t="s">
        <v>107</v>
      </c>
      <c r="E206" s="143">
        <v>6</v>
      </c>
      <c r="F206" s="121">
        <v>32</v>
      </c>
      <c r="G206" s="155" t="s">
        <v>862</v>
      </c>
      <c r="H206" s="26">
        <v>3</v>
      </c>
      <c r="I206" s="26" t="s">
        <v>863</v>
      </c>
      <c r="J206" s="26">
        <v>1</v>
      </c>
      <c r="K206" s="390" t="s">
        <v>864</v>
      </c>
      <c r="L206" s="125">
        <v>36</v>
      </c>
      <c r="M206" s="126" t="s">
        <v>865</v>
      </c>
      <c r="N206" s="320">
        <v>8220</v>
      </c>
      <c r="O206" s="315">
        <v>8.0000000000000002E-3</v>
      </c>
      <c r="P206" s="129">
        <v>36</v>
      </c>
      <c r="Q206" s="130">
        <v>32</v>
      </c>
      <c r="R206" s="131">
        <v>4</v>
      </c>
      <c r="S206" s="131">
        <v>0</v>
      </c>
      <c r="T206" s="132">
        <v>0</v>
      </c>
      <c r="U206" s="130" t="s">
        <v>230</v>
      </c>
      <c r="V206" s="131" t="s">
        <v>230</v>
      </c>
      <c r="W206" s="131" t="s">
        <v>131</v>
      </c>
      <c r="X206" s="131">
        <v>4</v>
      </c>
      <c r="Y206" s="135">
        <v>1027.5</v>
      </c>
      <c r="Z206" s="135">
        <v>902</v>
      </c>
      <c r="AA206" s="129">
        <v>36</v>
      </c>
      <c r="AB206" s="317">
        <v>28</v>
      </c>
      <c r="AC206" s="142">
        <v>8</v>
      </c>
      <c r="AD206" s="142">
        <v>0</v>
      </c>
      <c r="AE206" s="142">
        <v>0</v>
      </c>
      <c r="AF206" s="393">
        <f t="shared" si="5"/>
        <v>0</v>
      </c>
      <c r="AG206" s="138">
        <v>0.04</v>
      </c>
      <c r="AH206" s="138">
        <v>0.04</v>
      </c>
      <c r="AI206" s="139">
        <v>0.04</v>
      </c>
      <c r="AJ206" s="139">
        <v>0.04</v>
      </c>
      <c r="AK206" s="140">
        <v>8</v>
      </c>
      <c r="AL206" s="10"/>
      <c r="AM206" s="121">
        <v>0</v>
      </c>
      <c r="AN206" s="141">
        <v>0</v>
      </c>
      <c r="AO206" s="10"/>
      <c r="AP206" s="121">
        <v>36</v>
      </c>
      <c r="AQ206" s="142">
        <v>0</v>
      </c>
      <c r="AR206" s="142">
        <v>0</v>
      </c>
      <c r="AS206" s="142">
        <v>0</v>
      </c>
      <c r="AT206" s="142" t="s">
        <v>211</v>
      </c>
      <c r="AU206" s="142" t="s">
        <v>211</v>
      </c>
      <c r="AV206" s="143">
        <v>0</v>
      </c>
      <c r="AW206" s="121">
        <v>0</v>
      </c>
      <c r="AX206" s="142">
        <v>0</v>
      </c>
      <c r="AY206" s="142">
        <v>0</v>
      </c>
      <c r="AZ206" s="142">
        <v>0</v>
      </c>
      <c r="BA206" s="143">
        <v>0</v>
      </c>
      <c r="BB206" s="251"/>
      <c r="BC206" s="125">
        <v>541</v>
      </c>
      <c r="BD206" s="129">
        <v>2.2999999999999998</v>
      </c>
      <c r="BE206" s="125">
        <v>73.599999999999994</v>
      </c>
      <c r="BF206" s="200">
        <v>0.14000000000000001</v>
      </c>
      <c r="BG206" s="125">
        <v>0</v>
      </c>
      <c r="BH206" s="146">
        <v>0</v>
      </c>
      <c r="BI206" s="129">
        <v>0</v>
      </c>
      <c r="BJ206" s="125">
        <v>0</v>
      </c>
      <c r="BK206" s="146">
        <v>0</v>
      </c>
      <c r="BL206" s="126">
        <v>0</v>
      </c>
      <c r="BM206" s="147">
        <v>0</v>
      </c>
      <c r="BN206" s="319">
        <v>0.69</v>
      </c>
    </row>
    <row r="207" spans="1:66" x14ac:dyDescent="0.25">
      <c r="A207" s="121">
        <v>540103</v>
      </c>
      <c r="B207" s="20" t="s">
        <v>866</v>
      </c>
      <c r="C207" s="20" t="s">
        <v>839</v>
      </c>
      <c r="D207" s="20" t="s">
        <v>107</v>
      </c>
      <c r="E207" s="143">
        <v>6</v>
      </c>
      <c r="F207" s="121">
        <v>158</v>
      </c>
      <c r="G207" s="155" t="s">
        <v>867</v>
      </c>
      <c r="H207" s="26">
        <v>32</v>
      </c>
      <c r="I207" s="26" t="s">
        <v>868</v>
      </c>
      <c r="J207" s="26">
        <v>10</v>
      </c>
      <c r="K207" s="390" t="s">
        <v>869</v>
      </c>
      <c r="L207" s="125">
        <v>202</v>
      </c>
      <c r="M207" s="126" t="s">
        <v>870</v>
      </c>
      <c r="N207" s="320">
        <v>843421</v>
      </c>
      <c r="O207" s="315">
        <v>5.2999999999999999E-2</v>
      </c>
      <c r="P207" s="129">
        <v>202</v>
      </c>
      <c r="Q207" s="130">
        <v>70</v>
      </c>
      <c r="R207" s="131">
        <v>130</v>
      </c>
      <c r="S207" s="131">
        <v>1</v>
      </c>
      <c r="T207" s="132">
        <v>0</v>
      </c>
      <c r="U207" s="130" t="s">
        <v>131</v>
      </c>
      <c r="V207" s="131" t="s">
        <v>112</v>
      </c>
      <c r="W207" s="131" t="s">
        <v>871</v>
      </c>
      <c r="X207" s="131">
        <v>131</v>
      </c>
      <c r="Y207" s="135">
        <v>5622.8</v>
      </c>
      <c r="Z207" s="135">
        <v>3494</v>
      </c>
      <c r="AA207" s="129">
        <v>202</v>
      </c>
      <c r="AB207" s="317">
        <v>61</v>
      </c>
      <c r="AC207" s="142">
        <v>79</v>
      </c>
      <c r="AD207" s="142">
        <v>57</v>
      </c>
      <c r="AE207" s="142">
        <v>4</v>
      </c>
      <c r="AF207" s="393">
        <f t="shared" si="5"/>
        <v>1.9801980198019802E-2</v>
      </c>
      <c r="AG207" s="138">
        <v>0.11600000000000001</v>
      </c>
      <c r="AH207" s="138">
        <v>7.0000000000000007E-2</v>
      </c>
      <c r="AI207" s="139">
        <v>0.12</v>
      </c>
      <c r="AJ207" s="139">
        <v>0.08</v>
      </c>
      <c r="AK207" s="140">
        <v>140</v>
      </c>
      <c r="AL207" s="10"/>
      <c r="AM207" s="121">
        <v>20</v>
      </c>
      <c r="AN207" s="141">
        <v>694</v>
      </c>
      <c r="AO207" s="10"/>
      <c r="AP207" s="121">
        <v>165</v>
      </c>
      <c r="AQ207" s="142">
        <v>23</v>
      </c>
      <c r="AR207" s="142">
        <v>7</v>
      </c>
      <c r="AS207" s="142">
        <v>6</v>
      </c>
      <c r="AT207" s="142" t="s">
        <v>789</v>
      </c>
      <c r="AU207" s="142" t="s">
        <v>298</v>
      </c>
      <c r="AV207" s="143">
        <v>36</v>
      </c>
      <c r="AW207" s="121">
        <v>26</v>
      </c>
      <c r="AX207" s="142">
        <v>6</v>
      </c>
      <c r="AY207" s="142">
        <v>4</v>
      </c>
      <c r="AZ207" s="142">
        <v>4</v>
      </c>
      <c r="BA207" s="143">
        <v>1</v>
      </c>
      <c r="BB207" s="251"/>
      <c r="BC207" s="125">
        <v>1822</v>
      </c>
      <c r="BD207" s="129">
        <v>2.7</v>
      </c>
      <c r="BE207" s="125">
        <v>464.4</v>
      </c>
      <c r="BF207" s="200">
        <v>0.26</v>
      </c>
      <c r="BG207" s="125">
        <v>297</v>
      </c>
      <c r="BH207" s="145">
        <v>0.64</v>
      </c>
      <c r="BI207" s="129">
        <v>110</v>
      </c>
      <c r="BJ207" s="125">
        <v>58</v>
      </c>
      <c r="BK207" s="146">
        <v>0.13</v>
      </c>
      <c r="BL207" s="126">
        <v>9</v>
      </c>
      <c r="BM207" s="147">
        <v>6</v>
      </c>
      <c r="BN207" s="319">
        <v>0.76</v>
      </c>
    </row>
    <row r="208" spans="1:66" x14ac:dyDescent="0.25">
      <c r="A208" s="163">
        <v>540097</v>
      </c>
      <c r="B208" s="164" t="s">
        <v>872</v>
      </c>
      <c r="C208" s="164" t="s">
        <v>839</v>
      </c>
      <c r="D208" s="164" t="s">
        <v>170</v>
      </c>
      <c r="E208" s="189">
        <v>6</v>
      </c>
      <c r="F208" s="166">
        <v>1047</v>
      </c>
      <c r="G208" s="167" t="s">
        <v>873</v>
      </c>
      <c r="H208" s="168">
        <v>92</v>
      </c>
      <c r="I208" s="168" t="s">
        <v>874</v>
      </c>
      <c r="J208" s="168">
        <v>22</v>
      </c>
      <c r="K208" s="589" t="s">
        <v>875</v>
      </c>
      <c r="L208" s="170">
        <v>1162</v>
      </c>
      <c r="M208" s="193" t="s">
        <v>876</v>
      </c>
      <c r="N208" s="308">
        <v>7275268</v>
      </c>
      <c r="O208" s="309">
        <v>8.4000000000000005E-2</v>
      </c>
      <c r="P208" s="174">
        <v>1162</v>
      </c>
      <c r="Q208" s="175">
        <v>670</v>
      </c>
      <c r="R208" s="176">
        <v>469</v>
      </c>
      <c r="S208" s="176">
        <v>16</v>
      </c>
      <c r="T208" s="177">
        <v>5</v>
      </c>
      <c r="U208" s="175" t="s">
        <v>115</v>
      </c>
      <c r="V208" s="176" t="s">
        <v>231</v>
      </c>
      <c r="W208" s="176" t="s">
        <v>877</v>
      </c>
      <c r="X208" s="176">
        <v>490</v>
      </c>
      <c r="Y208" s="178">
        <v>12922.3</v>
      </c>
      <c r="Z208" s="178">
        <v>7036.1</v>
      </c>
      <c r="AA208" s="174">
        <v>1162</v>
      </c>
      <c r="AB208" s="311">
        <v>632</v>
      </c>
      <c r="AC208" s="186">
        <v>192</v>
      </c>
      <c r="AD208" s="186">
        <v>257</v>
      </c>
      <c r="AE208" s="186">
        <v>79</v>
      </c>
      <c r="AF208" s="462">
        <f t="shared" si="5"/>
        <v>6.7986230636833053E-2</v>
      </c>
      <c r="AG208" s="182">
        <v>0.218</v>
      </c>
      <c r="AH208" s="182">
        <v>0.14099999999999999</v>
      </c>
      <c r="AI208" s="183">
        <v>0.23</v>
      </c>
      <c r="AJ208" s="183">
        <v>0.15</v>
      </c>
      <c r="AK208" s="184">
        <v>528</v>
      </c>
      <c r="AL208" s="10"/>
      <c r="AM208" s="163">
        <v>250</v>
      </c>
      <c r="AN208" s="185">
        <v>4477</v>
      </c>
      <c r="AO208" s="10"/>
      <c r="AP208" s="166">
        <v>920</v>
      </c>
      <c r="AQ208" s="186">
        <v>187</v>
      </c>
      <c r="AR208" s="186">
        <v>48</v>
      </c>
      <c r="AS208" s="186">
        <v>5</v>
      </c>
      <c r="AT208" s="186" t="s">
        <v>801</v>
      </c>
      <c r="AU208" s="186" t="s">
        <v>160</v>
      </c>
      <c r="AV208" s="187">
        <v>240</v>
      </c>
      <c r="AW208" s="166">
        <v>170</v>
      </c>
      <c r="AX208" s="186">
        <v>51</v>
      </c>
      <c r="AY208" s="186">
        <v>15</v>
      </c>
      <c r="AZ208" s="188">
        <v>27</v>
      </c>
      <c r="BA208" s="189">
        <v>11</v>
      </c>
      <c r="BB208" s="251"/>
      <c r="BC208" s="170">
        <v>27167</v>
      </c>
      <c r="BD208" s="174">
        <v>2.5</v>
      </c>
      <c r="BE208" s="170">
        <v>2672.5</v>
      </c>
      <c r="BF208" s="240">
        <v>0.1</v>
      </c>
      <c r="BG208" s="170">
        <v>1365</v>
      </c>
      <c r="BH208" s="191">
        <v>0.51</v>
      </c>
      <c r="BI208" s="174">
        <v>546</v>
      </c>
      <c r="BJ208" s="170">
        <v>237</v>
      </c>
      <c r="BK208" s="192">
        <v>0.09</v>
      </c>
      <c r="BL208" s="193">
        <v>37</v>
      </c>
      <c r="BM208" s="194">
        <v>24</v>
      </c>
      <c r="BN208" s="313">
        <v>0.8</v>
      </c>
    </row>
    <row r="209" spans="1:66" x14ac:dyDescent="0.25">
      <c r="A209" s="121">
        <v>540104</v>
      </c>
      <c r="B209" s="20" t="s">
        <v>878</v>
      </c>
      <c r="C209" s="20" t="s">
        <v>839</v>
      </c>
      <c r="D209" s="20" t="s">
        <v>107</v>
      </c>
      <c r="E209" s="143">
        <v>6</v>
      </c>
      <c r="F209" s="121">
        <v>18</v>
      </c>
      <c r="G209" s="155" t="s">
        <v>879</v>
      </c>
      <c r="H209" s="26">
        <v>2</v>
      </c>
      <c r="I209" s="332" t="s">
        <v>880</v>
      </c>
      <c r="J209" s="26">
        <v>2</v>
      </c>
      <c r="K209" s="390" t="s">
        <v>492</v>
      </c>
      <c r="L209" s="125">
        <v>22</v>
      </c>
      <c r="M209" s="126" t="s">
        <v>881</v>
      </c>
      <c r="N209" s="320">
        <v>217477</v>
      </c>
      <c r="O209" s="315">
        <v>0.08</v>
      </c>
      <c r="P209" s="129">
        <v>22</v>
      </c>
      <c r="Q209" s="130">
        <v>9</v>
      </c>
      <c r="R209" s="131">
        <v>13</v>
      </c>
      <c r="S209" s="131">
        <v>0</v>
      </c>
      <c r="T209" s="132">
        <v>1</v>
      </c>
      <c r="U209" s="130" t="s">
        <v>115</v>
      </c>
      <c r="V209" s="131" t="s">
        <v>132</v>
      </c>
      <c r="W209" s="131" t="s">
        <v>882</v>
      </c>
      <c r="X209" s="131">
        <v>14</v>
      </c>
      <c r="Y209" s="135">
        <v>13592.3</v>
      </c>
      <c r="Z209" s="135">
        <v>4725.2</v>
      </c>
      <c r="AA209" s="129">
        <v>22</v>
      </c>
      <c r="AB209" s="317">
        <v>9</v>
      </c>
      <c r="AC209" s="142">
        <v>3</v>
      </c>
      <c r="AD209" s="142">
        <v>11</v>
      </c>
      <c r="AE209" s="142">
        <v>0</v>
      </c>
      <c r="AF209" s="393">
        <f t="shared" si="5"/>
        <v>0</v>
      </c>
      <c r="AG209" s="138">
        <v>0.18</v>
      </c>
      <c r="AH209" s="138">
        <v>0.16200000000000001</v>
      </c>
      <c r="AI209" s="139">
        <v>0.21</v>
      </c>
      <c r="AJ209" s="139">
        <v>0.18</v>
      </c>
      <c r="AK209" s="140">
        <v>14</v>
      </c>
      <c r="AL209" s="10"/>
      <c r="AM209" s="121">
        <v>5</v>
      </c>
      <c r="AN209" s="141">
        <v>91</v>
      </c>
      <c r="AO209" s="10"/>
      <c r="AP209" s="121">
        <v>17</v>
      </c>
      <c r="AQ209" s="142">
        <v>6</v>
      </c>
      <c r="AR209" s="142">
        <v>0</v>
      </c>
      <c r="AS209" s="142">
        <v>0</v>
      </c>
      <c r="AT209" s="142" t="s">
        <v>883</v>
      </c>
      <c r="AU209" s="142" t="s">
        <v>518</v>
      </c>
      <c r="AV209" s="143">
        <v>6</v>
      </c>
      <c r="AW209" s="121">
        <v>5</v>
      </c>
      <c r="AX209" s="142">
        <v>1</v>
      </c>
      <c r="AY209" s="142">
        <v>0</v>
      </c>
      <c r="AZ209" s="142">
        <v>0</v>
      </c>
      <c r="BA209" s="143">
        <v>0</v>
      </c>
      <c r="BB209" s="251"/>
      <c r="BC209" s="125">
        <v>1131</v>
      </c>
      <c r="BD209" s="129">
        <v>2.4</v>
      </c>
      <c r="BE209" s="125">
        <v>43.2</v>
      </c>
      <c r="BF209" s="200">
        <v>0.04</v>
      </c>
      <c r="BG209" s="125">
        <v>27</v>
      </c>
      <c r="BH209" s="145">
        <v>0.63</v>
      </c>
      <c r="BI209" s="129">
        <v>11</v>
      </c>
      <c r="BJ209" s="125">
        <v>5</v>
      </c>
      <c r="BK209" s="146">
        <v>0.12</v>
      </c>
      <c r="BL209" s="126">
        <v>1</v>
      </c>
      <c r="BM209" s="147">
        <v>1</v>
      </c>
      <c r="BN209" s="319">
        <v>0.72</v>
      </c>
    </row>
    <row r="210" spans="1:66" x14ac:dyDescent="0.25">
      <c r="A210" s="121">
        <v>540292</v>
      </c>
      <c r="B210" s="20" t="s">
        <v>884</v>
      </c>
      <c r="C210" s="20" t="s">
        <v>839</v>
      </c>
      <c r="D210" s="20" t="s">
        <v>107</v>
      </c>
      <c r="E210" s="143">
        <v>6</v>
      </c>
      <c r="F210" s="121">
        <v>56</v>
      </c>
      <c r="G210" s="155" t="s">
        <v>885</v>
      </c>
      <c r="H210" s="26">
        <v>0</v>
      </c>
      <c r="I210" s="26" t="s">
        <v>209</v>
      </c>
      <c r="J210" s="26">
        <v>0</v>
      </c>
      <c r="K210" s="390" t="s">
        <v>209</v>
      </c>
      <c r="L210" s="125">
        <v>56</v>
      </c>
      <c r="M210" s="126" t="s">
        <v>886</v>
      </c>
      <c r="N210" s="320">
        <v>1265072</v>
      </c>
      <c r="O210" s="145">
        <v>0.24199999999999999</v>
      </c>
      <c r="P210" s="129">
        <v>56</v>
      </c>
      <c r="Q210" s="130">
        <v>15</v>
      </c>
      <c r="R210" s="131">
        <v>34</v>
      </c>
      <c r="S210" s="131">
        <v>7</v>
      </c>
      <c r="T210" s="132">
        <v>0</v>
      </c>
      <c r="U210" s="130" t="s">
        <v>669</v>
      </c>
      <c r="V210" s="131" t="s">
        <v>135</v>
      </c>
      <c r="W210" s="131" t="s">
        <v>887</v>
      </c>
      <c r="X210" s="131">
        <v>41</v>
      </c>
      <c r="Y210" s="134">
        <v>29420.3</v>
      </c>
      <c r="Z210" s="134">
        <v>19752.400000000001</v>
      </c>
      <c r="AA210" s="129">
        <v>56</v>
      </c>
      <c r="AB210" s="317">
        <v>14</v>
      </c>
      <c r="AC210" s="142">
        <v>5</v>
      </c>
      <c r="AD210" s="142">
        <v>25</v>
      </c>
      <c r="AE210" s="142">
        <v>12</v>
      </c>
      <c r="AF210" s="156">
        <f t="shared" si="5"/>
        <v>0.21428571428571427</v>
      </c>
      <c r="AG210" s="156">
        <v>0.34499999999999997</v>
      </c>
      <c r="AH210" s="156">
        <v>0.33800000000000002</v>
      </c>
      <c r="AI210" s="139">
        <v>0.35</v>
      </c>
      <c r="AJ210" s="149">
        <v>0.36</v>
      </c>
      <c r="AK210" s="140">
        <v>42</v>
      </c>
      <c r="AL210" s="10"/>
      <c r="AM210" s="121">
        <v>33</v>
      </c>
      <c r="AN210" s="141">
        <v>523</v>
      </c>
      <c r="AO210" s="10"/>
      <c r="AP210" s="121">
        <v>28</v>
      </c>
      <c r="AQ210" s="142">
        <v>15</v>
      </c>
      <c r="AR210" s="142">
        <v>9</v>
      </c>
      <c r="AS210" s="142">
        <v>4</v>
      </c>
      <c r="AT210" s="142" t="s">
        <v>888</v>
      </c>
      <c r="AU210" s="142" t="s">
        <v>475</v>
      </c>
      <c r="AV210" s="143">
        <v>28</v>
      </c>
      <c r="AW210" s="121">
        <v>24</v>
      </c>
      <c r="AX210" s="142">
        <v>1</v>
      </c>
      <c r="AY210" s="142">
        <v>3</v>
      </c>
      <c r="AZ210" s="142">
        <v>1</v>
      </c>
      <c r="BA210" s="143">
        <v>2</v>
      </c>
      <c r="BB210" s="251"/>
      <c r="BC210" s="125">
        <v>3175</v>
      </c>
      <c r="BD210" s="129">
        <v>2.2999999999999998</v>
      </c>
      <c r="BE210" s="125">
        <v>138</v>
      </c>
      <c r="BF210" s="200">
        <v>0.04</v>
      </c>
      <c r="BG210" s="125">
        <v>95</v>
      </c>
      <c r="BH210" s="145">
        <v>0.69</v>
      </c>
      <c r="BI210" s="129">
        <v>41</v>
      </c>
      <c r="BJ210" s="125">
        <v>17</v>
      </c>
      <c r="BK210" s="146">
        <v>0.12</v>
      </c>
      <c r="BL210" s="126">
        <v>3</v>
      </c>
      <c r="BM210" s="147">
        <v>2</v>
      </c>
      <c r="BN210" s="319">
        <v>0.82</v>
      </c>
    </row>
    <row r="211" spans="1:66" x14ac:dyDescent="0.25">
      <c r="A211" s="121">
        <v>540105</v>
      </c>
      <c r="B211" s="20" t="s">
        <v>889</v>
      </c>
      <c r="C211" s="20" t="s">
        <v>839</v>
      </c>
      <c r="D211" s="20" t="s">
        <v>107</v>
      </c>
      <c r="E211" s="143">
        <v>6</v>
      </c>
      <c r="F211" s="121">
        <v>11</v>
      </c>
      <c r="G211" s="155" t="s">
        <v>890</v>
      </c>
      <c r="H211" s="26">
        <v>8</v>
      </c>
      <c r="I211" s="26" t="s">
        <v>891</v>
      </c>
      <c r="J211" s="26">
        <v>4</v>
      </c>
      <c r="K211" s="390" t="s">
        <v>892</v>
      </c>
      <c r="L211" s="125">
        <v>23</v>
      </c>
      <c r="M211" s="126" t="s">
        <v>156</v>
      </c>
      <c r="N211" s="320">
        <v>99995</v>
      </c>
      <c r="O211" s="315">
        <v>7.6999999999999999E-2</v>
      </c>
      <c r="P211" s="129">
        <v>23</v>
      </c>
      <c r="Q211" s="130">
        <v>12</v>
      </c>
      <c r="R211" s="131">
        <v>11</v>
      </c>
      <c r="S211" s="131">
        <v>0</v>
      </c>
      <c r="T211" s="132">
        <v>0</v>
      </c>
      <c r="U211" s="130" t="s">
        <v>231</v>
      </c>
      <c r="V211" s="131" t="s">
        <v>131</v>
      </c>
      <c r="W211" s="133" t="s">
        <v>657</v>
      </c>
      <c r="X211" s="131">
        <v>11</v>
      </c>
      <c r="Y211" s="135">
        <v>7142.5</v>
      </c>
      <c r="Z211" s="135">
        <v>3515.5</v>
      </c>
      <c r="AA211" s="129">
        <v>23</v>
      </c>
      <c r="AB211" s="317">
        <v>10</v>
      </c>
      <c r="AC211" s="142">
        <v>2</v>
      </c>
      <c r="AD211" s="142">
        <v>10</v>
      </c>
      <c r="AE211" s="142">
        <v>1</v>
      </c>
      <c r="AF211" s="393">
        <f t="shared" si="5"/>
        <v>4.3478260869565216E-2</v>
      </c>
      <c r="AG211" s="138">
        <v>0.19900000000000001</v>
      </c>
      <c r="AH211" s="138">
        <v>0.18099999999999999</v>
      </c>
      <c r="AI211" s="139">
        <v>0.22</v>
      </c>
      <c r="AJ211" s="139">
        <v>0.2</v>
      </c>
      <c r="AK211" s="140">
        <v>13</v>
      </c>
      <c r="AL211" s="10"/>
      <c r="AM211" s="121">
        <v>5</v>
      </c>
      <c r="AN211" s="141">
        <v>50</v>
      </c>
      <c r="AO211" s="10"/>
      <c r="AP211" s="121">
        <v>14</v>
      </c>
      <c r="AQ211" s="142">
        <v>8</v>
      </c>
      <c r="AR211" s="142">
        <v>1</v>
      </c>
      <c r="AS211" s="142">
        <v>0</v>
      </c>
      <c r="AT211" s="142" t="s">
        <v>373</v>
      </c>
      <c r="AU211" s="142" t="s">
        <v>144</v>
      </c>
      <c r="AV211" s="143">
        <v>9</v>
      </c>
      <c r="AW211" s="121">
        <v>9</v>
      </c>
      <c r="AX211" s="142">
        <v>0</v>
      </c>
      <c r="AY211" s="142">
        <v>0</v>
      </c>
      <c r="AZ211" s="142">
        <v>0</v>
      </c>
      <c r="BA211" s="143">
        <v>0</v>
      </c>
      <c r="BB211" s="251"/>
      <c r="BC211" s="125">
        <v>1150</v>
      </c>
      <c r="BD211" s="129">
        <v>2.8</v>
      </c>
      <c r="BE211" s="125">
        <v>39.200000000000003</v>
      </c>
      <c r="BF211" s="200">
        <v>0.03</v>
      </c>
      <c r="BG211" s="125">
        <v>20</v>
      </c>
      <c r="BH211" s="145">
        <v>0.51</v>
      </c>
      <c r="BI211" s="129">
        <v>7</v>
      </c>
      <c r="BJ211" s="125">
        <v>4</v>
      </c>
      <c r="BK211" s="146">
        <v>0.1</v>
      </c>
      <c r="BL211" s="126">
        <v>1</v>
      </c>
      <c r="BM211" s="147">
        <v>1</v>
      </c>
      <c r="BN211" s="319">
        <v>0.64</v>
      </c>
    </row>
    <row r="212" spans="1:66" x14ac:dyDescent="0.25">
      <c r="A212" s="121">
        <v>540106</v>
      </c>
      <c r="B212" s="20" t="s">
        <v>893</v>
      </c>
      <c r="C212" s="20" t="s">
        <v>839</v>
      </c>
      <c r="D212" s="20" t="s">
        <v>107</v>
      </c>
      <c r="E212" s="143">
        <v>6</v>
      </c>
      <c r="F212" s="121">
        <v>33</v>
      </c>
      <c r="G212" s="155" t="s">
        <v>894</v>
      </c>
      <c r="H212" s="26">
        <v>12</v>
      </c>
      <c r="I212" s="26" t="s">
        <v>895</v>
      </c>
      <c r="J212" s="26">
        <v>0</v>
      </c>
      <c r="K212" s="390" t="s">
        <v>209</v>
      </c>
      <c r="L212" s="125">
        <v>47</v>
      </c>
      <c r="M212" s="126" t="s">
        <v>896</v>
      </c>
      <c r="N212" s="320">
        <v>605335</v>
      </c>
      <c r="O212" s="145">
        <v>0.22600000000000001</v>
      </c>
      <c r="P212" s="129">
        <v>47</v>
      </c>
      <c r="Q212" s="130">
        <v>8</v>
      </c>
      <c r="R212" s="131">
        <v>36</v>
      </c>
      <c r="S212" s="131">
        <v>1</v>
      </c>
      <c r="T212" s="132">
        <v>0</v>
      </c>
      <c r="U212" s="130" t="s">
        <v>136</v>
      </c>
      <c r="V212" s="131" t="s">
        <v>288</v>
      </c>
      <c r="W212" s="131" t="s">
        <v>897</v>
      </c>
      <c r="X212" s="131">
        <v>37</v>
      </c>
      <c r="Y212" s="135">
        <v>16360.4</v>
      </c>
      <c r="Z212" s="135">
        <v>11910.4</v>
      </c>
      <c r="AA212" s="129">
        <v>47</v>
      </c>
      <c r="AB212" s="317">
        <v>8</v>
      </c>
      <c r="AC212" s="142">
        <v>6</v>
      </c>
      <c r="AD212" s="142">
        <v>25</v>
      </c>
      <c r="AE212" s="142">
        <v>6</v>
      </c>
      <c r="AF212" s="393">
        <f t="shared" si="5"/>
        <v>0.1276595744680851</v>
      </c>
      <c r="AG212" s="138">
        <v>0.28499999999999998</v>
      </c>
      <c r="AH212" s="138">
        <v>0.22800000000000001</v>
      </c>
      <c r="AI212" s="139">
        <v>0.28999999999999998</v>
      </c>
      <c r="AJ212" s="139">
        <v>0.23</v>
      </c>
      <c r="AK212" s="140">
        <v>37</v>
      </c>
      <c r="AL212" s="10"/>
      <c r="AM212" s="121">
        <v>20</v>
      </c>
      <c r="AN212" s="141">
        <v>406</v>
      </c>
      <c r="AO212" s="10"/>
      <c r="AP212" s="121">
        <v>17</v>
      </c>
      <c r="AQ212" s="142">
        <v>14</v>
      </c>
      <c r="AR212" s="142">
        <v>14</v>
      </c>
      <c r="AS212" s="142">
        <v>0</v>
      </c>
      <c r="AT212" s="142" t="s">
        <v>898</v>
      </c>
      <c r="AU212" s="142" t="s">
        <v>190</v>
      </c>
      <c r="AV212" s="143">
        <v>28</v>
      </c>
      <c r="AW212" s="121">
        <v>27</v>
      </c>
      <c r="AX212" s="142">
        <v>1</v>
      </c>
      <c r="AY212" s="142">
        <v>0</v>
      </c>
      <c r="AZ212" s="142">
        <v>1</v>
      </c>
      <c r="BA212" s="143">
        <v>0</v>
      </c>
      <c r="BB212" s="251"/>
      <c r="BC212" s="125">
        <v>171</v>
      </c>
      <c r="BD212" s="129">
        <v>2.2000000000000002</v>
      </c>
      <c r="BE212" s="125">
        <v>88</v>
      </c>
      <c r="BF212" s="144">
        <v>0.52</v>
      </c>
      <c r="BG212" s="125">
        <v>67</v>
      </c>
      <c r="BH212" s="145">
        <v>0.76</v>
      </c>
      <c r="BI212" s="129">
        <v>30</v>
      </c>
      <c r="BJ212" s="125">
        <v>20</v>
      </c>
      <c r="BK212" s="145">
        <v>0.23</v>
      </c>
      <c r="BL212" s="126">
        <v>4</v>
      </c>
      <c r="BM212" s="147">
        <v>3</v>
      </c>
      <c r="BN212" s="319">
        <v>0.66</v>
      </c>
    </row>
    <row r="213" spans="1:66" x14ac:dyDescent="0.25">
      <c r="A213" s="201"/>
      <c r="B213" s="202"/>
      <c r="C213" s="202" t="s">
        <v>839</v>
      </c>
      <c r="D213" s="202" t="s">
        <v>45</v>
      </c>
      <c r="E213" s="252">
        <v>6</v>
      </c>
      <c r="F213" s="226">
        <v>1453</v>
      </c>
      <c r="G213" s="591" t="s">
        <v>899</v>
      </c>
      <c r="H213" s="207">
        <v>209</v>
      </c>
      <c r="I213" s="207" t="s">
        <v>900</v>
      </c>
      <c r="J213" s="207">
        <v>42</v>
      </c>
      <c r="K213" s="588" t="s">
        <v>901</v>
      </c>
      <c r="L213" s="209">
        <v>1710</v>
      </c>
      <c r="M213" s="210" t="s">
        <v>902</v>
      </c>
      <c r="N213" s="321">
        <v>11012454</v>
      </c>
      <c r="O213" s="322">
        <v>8.1000000000000003E-2</v>
      </c>
      <c r="P213" s="213">
        <v>1710</v>
      </c>
      <c r="Q213" s="214">
        <v>939</v>
      </c>
      <c r="R213" s="215">
        <v>734</v>
      </c>
      <c r="S213" s="215">
        <v>26</v>
      </c>
      <c r="T213" s="216">
        <v>8</v>
      </c>
      <c r="U213" s="214" t="s">
        <v>150</v>
      </c>
      <c r="V213" s="215" t="s">
        <v>167</v>
      </c>
      <c r="W213" s="215" t="s">
        <v>903</v>
      </c>
      <c r="X213" s="215">
        <v>768</v>
      </c>
      <c r="Y213" s="218">
        <v>12168.5</v>
      </c>
      <c r="Z213" s="218">
        <v>5776</v>
      </c>
      <c r="AA213" s="213">
        <v>1710</v>
      </c>
      <c r="AB213" s="324">
        <v>876</v>
      </c>
      <c r="AC213" s="227">
        <v>329</v>
      </c>
      <c r="AD213" s="227">
        <v>400</v>
      </c>
      <c r="AE213" s="217">
        <v>102</v>
      </c>
      <c r="AF213" s="508">
        <f t="shared" si="5"/>
        <v>5.9649122807017542E-2</v>
      </c>
      <c r="AG213" s="221">
        <v>0.19500000000000001</v>
      </c>
      <c r="AH213" s="221">
        <v>0.12</v>
      </c>
      <c r="AI213" s="222">
        <v>0.21</v>
      </c>
      <c r="AJ213" s="222">
        <v>0.14000000000000001</v>
      </c>
      <c r="AK213" s="245">
        <v>831</v>
      </c>
      <c r="AL213" s="10"/>
      <c r="AM213" s="224">
        <v>345</v>
      </c>
      <c r="AN213" s="225">
        <v>6566</v>
      </c>
      <c r="AO213" s="10"/>
      <c r="AP213" s="226">
        <v>1341</v>
      </c>
      <c r="AQ213" s="227">
        <v>270</v>
      </c>
      <c r="AR213" s="227">
        <v>81</v>
      </c>
      <c r="AS213" s="227">
        <v>15</v>
      </c>
      <c r="AT213" s="227" t="s">
        <v>904</v>
      </c>
      <c r="AU213" s="227" t="s">
        <v>292</v>
      </c>
      <c r="AV213" s="228">
        <v>366</v>
      </c>
      <c r="AW213" s="226">
        <v>274</v>
      </c>
      <c r="AX213" s="227">
        <v>65</v>
      </c>
      <c r="AY213" s="227">
        <v>22</v>
      </c>
      <c r="AZ213" s="256">
        <v>35</v>
      </c>
      <c r="BA213" s="230">
        <v>14</v>
      </c>
      <c r="BB213" s="251"/>
      <c r="BC213" s="209">
        <v>55857</v>
      </c>
      <c r="BD213" s="213">
        <v>2.4950000000000001</v>
      </c>
      <c r="BE213" s="209">
        <v>3838.7</v>
      </c>
      <c r="BF213" s="247">
        <v>7.0000000000000007E-2</v>
      </c>
      <c r="BG213" s="209">
        <v>1961</v>
      </c>
      <c r="BH213" s="233">
        <v>0.51</v>
      </c>
      <c r="BI213" s="213">
        <v>778</v>
      </c>
      <c r="BJ213" s="209">
        <v>360</v>
      </c>
      <c r="BK213" s="235">
        <v>0.09</v>
      </c>
      <c r="BL213" s="210">
        <v>59</v>
      </c>
      <c r="BM213" s="236">
        <v>41</v>
      </c>
      <c r="BN213" s="326">
        <v>0.78</v>
      </c>
    </row>
    <row r="214" spans="1:66" x14ac:dyDescent="0.25">
      <c r="A214" s="121">
        <v>540140</v>
      </c>
      <c r="B214" s="20" t="s">
        <v>905</v>
      </c>
      <c r="C214" s="20" t="s">
        <v>906</v>
      </c>
      <c r="D214" s="20" t="s">
        <v>107</v>
      </c>
      <c r="E214" s="143">
        <v>6</v>
      </c>
      <c r="F214" s="121">
        <v>13</v>
      </c>
      <c r="G214" s="155" t="s">
        <v>907</v>
      </c>
      <c r="H214" s="26">
        <v>2</v>
      </c>
      <c r="I214" s="26" t="s">
        <v>487</v>
      </c>
      <c r="J214" s="26">
        <v>0</v>
      </c>
      <c r="K214" s="390" t="s">
        <v>209</v>
      </c>
      <c r="L214" s="125">
        <v>15</v>
      </c>
      <c r="M214" s="126" t="s">
        <v>908</v>
      </c>
      <c r="N214" s="320">
        <v>110237</v>
      </c>
      <c r="O214" s="145">
        <v>0.16500000000000001</v>
      </c>
      <c r="P214" s="129">
        <v>15</v>
      </c>
      <c r="Q214" s="130">
        <v>4</v>
      </c>
      <c r="R214" s="131">
        <v>11</v>
      </c>
      <c r="S214" s="131">
        <v>0</v>
      </c>
      <c r="T214" s="132">
        <v>0</v>
      </c>
      <c r="U214" s="130" t="s">
        <v>289</v>
      </c>
      <c r="V214" s="131" t="s">
        <v>112</v>
      </c>
      <c r="W214" s="131" t="s">
        <v>909</v>
      </c>
      <c r="X214" s="131">
        <v>11</v>
      </c>
      <c r="Y214" s="135">
        <v>10021.6</v>
      </c>
      <c r="Z214" s="135">
        <v>4496.1000000000004</v>
      </c>
      <c r="AA214" s="129">
        <v>15</v>
      </c>
      <c r="AB214" s="317">
        <v>4</v>
      </c>
      <c r="AC214" s="142">
        <v>3</v>
      </c>
      <c r="AD214" s="142">
        <v>6</v>
      </c>
      <c r="AE214" s="142">
        <v>2</v>
      </c>
      <c r="AF214" s="393">
        <f t="shared" si="5"/>
        <v>0.13333333333333333</v>
      </c>
      <c r="AG214" s="138">
        <v>0.216</v>
      </c>
      <c r="AH214" s="138">
        <v>0.13400000000000001</v>
      </c>
      <c r="AI214" s="139">
        <v>0.22</v>
      </c>
      <c r="AJ214" s="139">
        <v>0.13</v>
      </c>
      <c r="AK214" s="140">
        <v>11</v>
      </c>
      <c r="AL214" s="10"/>
      <c r="AM214" s="121">
        <v>4</v>
      </c>
      <c r="AN214" s="141">
        <v>141</v>
      </c>
      <c r="AO214" s="10"/>
      <c r="AP214" s="121">
        <v>10</v>
      </c>
      <c r="AQ214" s="142">
        <v>5</v>
      </c>
      <c r="AR214" s="142">
        <v>0</v>
      </c>
      <c r="AS214" s="142">
        <v>0</v>
      </c>
      <c r="AT214" s="142" t="s">
        <v>679</v>
      </c>
      <c r="AU214" s="142" t="s">
        <v>261</v>
      </c>
      <c r="AV214" s="143">
        <v>5</v>
      </c>
      <c r="AW214" s="121">
        <v>4</v>
      </c>
      <c r="AX214" s="142">
        <v>0</v>
      </c>
      <c r="AY214" s="142">
        <v>1</v>
      </c>
      <c r="AZ214" s="142">
        <v>0</v>
      </c>
      <c r="BA214" s="143">
        <v>0</v>
      </c>
      <c r="BB214" s="251"/>
      <c r="BC214" s="125">
        <v>168</v>
      </c>
      <c r="BD214" s="129">
        <v>3</v>
      </c>
      <c r="BE214" s="125">
        <v>39</v>
      </c>
      <c r="BF214" s="200">
        <v>0.23</v>
      </c>
      <c r="BG214" s="125">
        <v>24</v>
      </c>
      <c r="BH214" s="145">
        <v>0.62</v>
      </c>
      <c r="BI214" s="129">
        <v>8</v>
      </c>
      <c r="BJ214" s="125">
        <v>4</v>
      </c>
      <c r="BK214" s="146">
        <v>0.1</v>
      </c>
      <c r="BL214" s="126">
        <v>1</v>
      </c>
      <c r="BM214" s="147">
        <v>1</v>
      </c>
      <c r="BN214" s="319">
        <v>0.54</v>
      </c>
    </row>
    <row r="215" spans="1:66" x14ac:dyDescent="0.25">
      <c r="A215" s="121">
        <v>540272</v>
      </c>
      <c r="B215" s="20" t="s">
        <v>910</v>
      </c>
      <c r="C215" s="20" t="s">
        <v>906</v>
      </c>
      <c r="D215" s="20" t="s">
        <v>107</v>
      </c>
      <c r="E215" s="143">
        <v>6</v>
      </c>
      <c r="F215" s="121">
        <v>20</v>
      </c>
      <c r="G215" s="155" t="s">
        <v>911</v>
      </c>
      <c r="H215" s="26">
        <v>9</v>
      </c>
      <c r="I215" s="26" t="s">
        <v>912</v>
      </c>
      <c r="J215" s="26">
        <v>0</v>
      </c>
      <c r="K215" s="390" t="s">
        <v>209</v>
      </c>
      <c r="L215" s="125">
        <v>29</v>
      </c>
      <c r="M215" s="126" t="s">
        <v>913</v>
      </c>
      <c r="N215" s="320">
        <v>20914</v>
      </c>
      <c r="O215" s="315">
        <v>1.6E-2</v>
      </c>
      <c r="P215" s="129">
        <v>29</v>
      </c>
      <c r="Q215" s="130">
        <v>25</v>
      </c>
      <c r="R215" s="131">
        <v>4</v>
      </c>
      <c r="S215" s="131">
        <v>0</v>
      </c>
      <c r="T215" s="132">
        <v>0</v>
      </c>
      <c r="U215" s="130" t="s">
        <v>132</v>
      </c>
      <c r="V215" s="131" t="s">
        <v>112</v>
      </c>
      <c r="W215" s="131" t="s">
        <v>143</v>
      </c>
      <c r="X215" s="131">
        <v>4</v>
      </c>
      <c r="Y215" s="135">
        <v>2091.4</v>
      </c>
      <c r="Z215" s="135">
        <v>466.9</v>
      </c>
      <c r="AA215" s="129">
        <v>29</v>
      </c>
      <c r="AB215" s="317">
        <v>23</v>
      </c>
      <c r="AC215" s="142">
        <v>4</v>
      </c>
      <c r="AD215" s="142">
        <v>2</v>
      </c>
      <c r="AE215" s="142">
        <v>0</v>
      </c>
      <c r="AF215" s="393">
        <f t="shared" si="5"/>
        <v>0</v>
      </c>
      <c r="AG215" s="138">
        <v>4.1000000000000002E-2</v>
      </c>
      <c r="AH215" s="138">
        <v>1.4999999999999999E-2</v>
      </c>
      <c r="AI215" s="139">
        <v>7.0000000000000007E-2</v>
      </c>
      <c r="AJ215" s="139">
        <v>0.03</v>
      </c>
      <c r="AK215" s="140">
        <v>6</v>
      </c>
      <c r="AL215" s="10"/>
      <c r="AM215" s="121">
        <v>1</v>
      </c>
      <c r="AN215" s="141">
        <v>18</v>
      </c>
      <c r="AO215" s="10"/>
      <c r="AP215" s="121">
        <v>27</v>
      </c>
      <c r="AQ215" s="142">
        <v>2</v>
      </c>
      <c r="AR215" s="142">
        <v>0</v>
      </c>
      <c r="AS215" s="142">
        <v>0</v>
      </c>
      <c r="AT215" s="142" t="s">
        <v>914</v>
      </c>
      <c r="AU215" s="142" t="s">
        <v>914</v>
      </c>
      <c r="AV215" s="143">
        <v>2</v>
      </c>
      <c r="AW215" s="121">
        <v>2</v>
      </c>
      <c r="AX215" s="142">
        <v>0</v>
      </c>
      <c r="AY215" s="142">
        <v>0</v>
      </c>
      <c r="AZ215" s="142">
        <v>0</v>
      </c>
      <c r="BA215" s="143">
        <v>0</v>
      </c>
      <c r="BB215" s="251"/>
      <c r="BC215" s="125">
        <v>2538</v>
      </c>
      <c r="BD215" s="129">
        <v>2.5</v>
      </c>
      <c r="BE215" s="125">
        <v>62.5</v>
      </c>
      <c r="BF215" s="200">
        <v>0.03</v>
      </c>
      <c r="BG215" s="125">
        <v>13</v>
      </c>
      <c r="BH215" s="146">
        <v>0.21</v>
      </c>
      <c r="BI215" s="129">
        <v>5</v>
      </c>
      <c r="BJ215" s="125">
        <v>3</v>
      </c>
      <c r="BK215" s="146">
        <v>0.05</v>
      </c>
      <c r="BL215" s="126">
        <v>1</v>
      </c>
      <c r="BM215" s="147">
        <v>1</v>
      </c>
      <c r="BN215" s="333">
        <v>0.4</v>
      </c>
    </row>
    <row r="216" spans="1:66" x14ac:dyDescent="0.25">
      <c r="A216" s="163">
        <v>540139</v>
      </c>
      <c r="B216" s="164" t="s">
        <v>915</v>
      </c>
      <c r="C216" s="164" t="s">
        <v>906</v>
      </c>
      <c r="D216" s="164" t="s">
        <v>170</v>
      </c>
      <c r="E216" s="189">
        <v>6</v>
      </c>
      <c r="F216" s="166">
        <v>870</v>
      </c>
      <c r="G216" s="167" t="s">
        <v>916</v>
      </c>
      <c r="H216" s="168">
        <v>96</v>
      </c>
      <c r="I216" s="168" t="s">
        <v>917</v>
      </c>
      <c r="J216" s="168">
        <v>29</v>
      </c>
      <c r="K216" s="589" t="s">
        <v>918</v>
      </c>
      <c r="L216" s="170">
        <v>1004</v>
      </c>
      <c r="M216" s="171" t="s">
        <v>919</v>
      </c>
      <c r="N216" s="308">
        <v>14664034</v>
      </c>
      <c r="O216" s="309">
        <v>9.8000000000000004E-2</v>
      </c>
      <c r="P216" s="174">
        <v>1004</v>
      </c>
      <c r="Q216" s="175">
        <v>666</v>
      </c>
      <c r="R216" s="176">
        <v>302</v>
      </c>
      <c r="S216" s="176">
        <v>13</v>
      </c>
      <c r="T216" s="177">
        <v>22</v>
      </c>
      <c r="U216" s="175" t="s">
        <v>261</v>
      </c>
      <c r="V216" s="176" t="s">
        <v>131</v>
      </c>
      <c r="W216" s="176" t="s">
        <v>920</v>
      </c>
      <c r="X216" s="176">
        <v>337</v>
      </c>
      <c r="Y216" s="336">
        <v>35765.9</v>
      </c>
      <c r="Z216" s="178">
        <v>4097.8</v>
      </c>
      <c r="AA216" s="174">
        <v>1004</v>
      </c>
      <c r="AB216" s="311">
        <v>629</v>
      </c>
      <c r="AC216" s="186">
        <v>192</v>
      </c>
      <c r="AD216" s="186">
        <v>154</v>
      </c>
      <c r="AE216" s="186">
        <v>28</v>
      </c>
      <c r="AF216" s="462">
        <f t="shared" si="5"/>
        <v>2.7888446215139442E-2</v>
      </c>
      <c r="AG216" s="182">
        <v>0.14399999999999999</v>
      </c>
      <c r="AH216" s="182">
        <v>0.08</v>
      </c>
      <c r="AI216" s="183">
        <v>0.16</v>
      </c>
      <c r="AJ216" s="183">
        <v>0.1</v>
      </c>
      <c r="AK216" s="184">
        <v>374</v>
      </c>
      <c r="AL216" s="10"/>
      <c r="AM216" s="163">
        <v>119</v>
      </c>
      <c r="AN216" s="185">
        <v>4821</v>
      </c>
      <c r="AO216" s="10"/>
      <c r="AP216" s="166">
        <v>874</v>
      </c>
      <c r="AQ216" s="186">
        <v>104</v>
      </c>
      <c r="AR216" s="186">
        <v>18</v>
      </c>
      <c r="AS216" s="186">
        <v>7</v>
      </c>
      <c r="AT216" s="186" t="s">
        <v>921</v>
      </c>
      <c r="AU216" s="186" t="s">
        <v>475</v>
      </c>
      <c r="AV216" s="187">
        <v>129</v>
      </c>
      <c r="AW216" s="166">
        <v>70</v>
      </c>
      <c r="AX216" s="186">
        <v>32</v>
      </c>
      <c r="AY216" s="186">
        <v>15</v>
      </c>
      <c r="AZ216" s="188">
        <v>14</v>
      </c>
      <c r="BA216" s="189">
        <v>12</v>
      </c>
      <c r="BB216" s="251"/>
      <c r="BC216" s="170">
        <v>64500</v>
      </c>
      <c r="BD216" s="174">
        <v>2.6</v>
      </c>
      <c r="BE216" s="170">
        <v>3250</v>
      </c>
      <c r="BF216" s="240">
        <v>0.05</v>
      </c>
      <c r="BG216" s="170">
        <v>1142</v>
      </c>
      <c r="BH216" s="192">
        <v>0.35</v>
      </c>
      <c r="BI216" s="174">
        <v>439</v>
      </c>
      <c r="BJ216" s="170">
        <v>196</v>
      </c>
      <c r="BK216" s="192">
        <v>0.06</v>
      </c>
      <c r="BL216" s="193">
        <v>29</v>
      </c>
      <c r="BM216" s="194">
        <v>19</v>
      </c>
      <c r="BN216" s="313">
        <v>0.65</v>
      </c>
    </row>
    <row r="217" spans="1:66" x14ac:dyDescent="0.25">
      <c r="A217" s="121">
        <v>540141</v>
      </c>
      <c r="B217" s="20" t="s">
        <v>922</v>
      </c>
      <c r="C217" s="20" t="s">
        <v>906</v>
      </c>
      <c r="D217" s="20" t="s">
        <v>107</v>
      </c>
      <c r="E217" s="143">
        <v>6</v>
      </c>
      <c r="F217" s="121">
        <v>112</v>
      </c>
      <c r="G217" s="155" t="s">
        <v>923</v>
      </c>
      <c r="H217" s="26">
        <v>52</v>
      </c>
      <c r="I217" s="26" t="s">
        <v>924</v>
      </c>
      <c r="J217" s="26">
        <v>6</v>
      </c>
      <c r="K217" s="429" t="s">
        <v>925</v>
      </c>
      <c r="L217" s="125">
        <v>170</v>
      </c>
      <c r="M217" s="197" t="s">
        <v>926</v>
      </c>
      <c r="N217" s="320">
        <v>1004768</v>
      </c>
      <c r="O217" s="315">
        <v>2.3E-2</v>
      </c>
      <c r="P217" s="129">
        <v>170</v>
      </c>
      <c r="Q217" s="130">
        <v>89</v>
      </c>
      <c r="R217" s="131">
        <v>79</v>
      </c>
      <c r="S217" s="131">
        <v>1</v>
      </c>
      <c r="T217" s="132">
        <v>1</v>
      </c>
      <c r="U217" s="130" t="s">
        <v>288</v>
      </c>
      <c r="V217" s="131" t="s">
        <v>158</v>
      </c>
      <c r="W217" s="133" t="s">
        <v>927</v>
      </c>
      <c r="X217" s="131">
        <v>81</v>
      </c>
      <c r="Y217" s="135">
        <v>9478.9</v>
      </c>
      <c r="Z217" s="135">
        <v>4458.8</v>
      </c>
      <c r="AA217" s="129">
        <v>170</v>
      </c>
      <c r="AB217" s="317">
        <v>80</v>
      </c>
      <c r="AC217" s="142">
        <v>51</v>
      </c>
      <c r="AD217" s="142">
        <v>39</v>
      </c>
      <c r="AE217" s="142">
        <v>0</v>
      </c>
      <c r="AF217" s="393">
        <f t="shared" si="5"/>
        <v>0</v>
      </c>
      <c r="AG217" s="138">
        <v>7.9000000000000001E-2</v>
      </c>
      <c r="AH217" s="138">
        <v>5.5E-2</v>
      </c>
      <c r="AI217" s="139">
        <v>0.09</v>
      </c>
      <c r="AJ217" s="139">
        <v>0.08</v>
      </c>
      <c r="AK217" s="140">
        <v>90</v>
      </c>
      <c r="AL217" s="10"/>
      <c r="AM217" s="121">
        <v>30</v>
      </c>
      <c r="AN217" s="141">
        <v>347</v>
      </c>
      <c r="AO217" s="10"/>
      <c r="AP217" s="121">
        <v>145</v>
      </c>
      <c r="AQ217" s="142">
        <v>25</v>
      </c>
      <c r="AR217" s="142">
        <v>0</v>
      </c>
      <c r="AS217" s="142">
        <v>0</v>
      </c>
      <c r="AT217" s="142" t="s">
        <v>814</v>
      </c>
      <c r="AU217" s="142" t="s">
        <v>599</v>
      </c>
      <c r="AV217" s="143">
        <v>25</v>
      </c>
      <c r="AW217" s="121">
        <v>13</v>
      </c>
      <c r="AX217" s="142">
        <v>11</v>
      </c>
      <c r="AY217" s="142">
        <v>1</v>
      </c>
      <c r="AZ217" s="142">
        <v>0</v>
      </c>
      <c r="BA217" s="143">
        <v>0</v>
      </c>
      <c r="BB217" s="251"/>
      <c r="BC217" s="125">
        <v>30099</v>
      </c>
      <c r="BD217" s="129">
        <v>2.4</v>
      </c>
      <c r="BE217" s="125">
        <v>360</v>
      </c>
      <c r="BF217" s="200">
        <v>0.01</v>
      </c>
      <c r="BG217" s="125">
        <v>226</v>
      </c>
      <c r="BH217" s="145">
        <v>0.63</v>
      </c>
      <c r="BI217" s="129">
        <v>94</v>
      </c>
      <c r="BJ217" s="125">
        <v>49</v>
      </c>
      <c r="BK217" s="146">
        <v>0.14000000000000001</v>
      </c>
      <c r="BL217" s="126">
        <v>8</v>
      </c>
      <c r="BM217" s="147">
        <v>6</v>
      </c>
      <c r="BN217" s="333">
        <v>0.42</v>
      </c>
    </row>
    <row r="218" spans="1:66" x14ac:dyDescent="0.25">
      <c r="A218" s="121">
        <v>540273</v>
      </c>
      <c r="B218" s="20" t="s">
        <v>928</v>
      </c>
      <c r="C218" s="20" t="s">
        <v>906</v>
      </c>
      <c r="D218" s="20" t="s">
        <v>107</v>
      </c>
      <c r="E218" s="143">
        <v>6</v>
      </c>
      <c r="F218" s="121">
        <v>14</v>
      </c>
      <c r="G218" s="155" t="s">
        <v>929</v>
      </c>
      <c r="H218" s="26">
        <v>2</v>
      </c>
      <c r="I218" s="26" t="s">
        <v>930</v>
      </c>
      <c r="J218" s="26">
        <v>1</v>
      </c>
      <c r="K218" s="429" t="s">
        <v>931</v>
      </c>
      <c r="L218" s="125">
        <v>17</v>
      </c>
      <c r="M218" s="197" t="s">
        <v>932</v>
      </c>
      <c r="N218" s="320">
        <v>616029</v>
      </c>
      <c r="O218" s="145">
        <v>0.10100000000000001</v>
      </c>
      <c r="P218" s="129">
        <v>17</v>
      </c>
      <c r="Q218" s="130">
        <v>7</v>
      </c>
      <c r="R218" s="131">
        <v>9</v>
      </c>
      <c r="S218" s="131">
        <v>0</v>
      </c>
      <c r="T218" s="132">
        <v>1</v>
      </c>
      <c r="U218" s="130" t="s">
        <v>475</v>
      </c>
      <c r="V218" s="131" t="s">
        <v>230</v>
      </c>
      <c r="W218" s="131" t="s">
        <v>933</v>
      </c>
      <c r="X218" s="131">
        <v>10</v>
      </c>
      <c r="Y218" s="134">
        <v>61602.9</v>
      </c>
      <c r="Z218" s="135">
        <v>1680</v>
      </c>
      <c r="AA218" s="129">
        <v>17</v>
      </c>
      <c r="AB218" s="317">
        <v>7</v>
      </c>
      <c r="AC218" s="142">
        <v>8</v>
      </c>
      <c r="AD218" s="142">
        <v>2</v>
      </c>
      <c r="AE218" s="142">
        <v>0</v>
      </c>
      <c r="AF218" s="393">
        <f t="shared" si="5"/>
        <v>0</v>
      </c>
      <c r="AG218" s="138">
        <v>0.04</v>
      </c>
      <c r="AH218" s="138">
        <v>1.4999999999999999E-2</v>
      </c>
      <c r="AI218" s="139">
        <v>0.04</v>
      </c>
      <c r="AJ218" s="139">
        <v>0.02</v>
      </c>
      <c r="AK218" s="140">
        <v>10</v>
      </c>
      <c r="AL218" s="10"/>
      <c r="AM218" s="121">
        <v>2</v>
      </c>
      <c r="AN218" s="141">
        <v>29</v>
      </c>
      <c r="AO218" s="10"/>
      <c r="AP218" s="121">
        <v>15</v>
      </c>
      <c r="AQ218" s="142">
        <v>1</v>
      </c>
      <c r="AR218" s="142">
        <v>1</v>
      </c>
      <c r="AS218" s="142">
        <v>0</v>
      </c>
      <c r="AT218" s="142" t="s">
        <v>934</v>
      </c>
      <c r="AU218" s="142" t="s">
        <v>934</v>
      </c>
      <c r="AV218" s="143">
        <v>2</v>
      </c>
      <c r="AW218" s="121">
        <v>0</v>
      </c>
      <c r="AX218" s="142">
        <v>1</v>
      </c>
      <c r="AY218" s="142">
        <v>1</v>
      </c>
      <c r="AZ218" s="142">
        <v>1</v>
      </c>
      <c r="BA218" s="143">
        <v>1</v>
      </c>
      <c r="BB218" s="251"/>
      <c r="BC218" s="125">
        <v>2256</v>
      </c>
      <c r="BD218" s="129">
        <v>2.5</v>
      </c>
      <c r="BE218" s="125">
        <v>70</v>
      </c>
      <c r="BF218" s="200">
        <v>0.03</v>
      </c>
      <c r="BG218" s="125">
        <v>0</v>
      </c>
      <c r="BH218" s="146">
        <v>0</v>
      </c>
      <c r="BI218" s="129">
        <v>0</v>
      </c>
      <c r="BJ218" s="125">
        <v>0</v>
      </c>
      <c r="BK218" s="146">
        <v>0</v>
      </c>
      <c r="BL218" s="126">
        <v>0</v>
      </c>
      <c r="BM218" s="147">
        <v>0</v>
      </c>
      <c r="BN218" s="333">
        <v>0.36</v>
      </c>
    </row>
    <row r="219" spans="1:66" x14ac:dyDescent="0.25">
      <c r="A219" s="121">
        <v>540274</v>
      </c>
      <c r="B219" s="20" t="s">
        <v>935</v>
      </c>
      <c r="C219" s="20" t="s">
        <v>906</v>
      </c>
      <c r="D219" s="20" t="s">
        <v>107</v>
      </c>
      <c r="E219" s="143">
        <v>6</v>
      </c>
      <c r="F219" s="121">
        <v>22</v>
      </c>
      <c r="G219" s="123" t="s">
        <v>936</v>
      </c>
      <c r="H219" s="26">
        <v>6</v>
      </c>
      <c r="I219" s="26" t="s">
        <v>937</v>
      </c>
      <c r="J219" s="26">
        <v>0</v>
      </c>
      <c r="K219" s="390" t="s">
        <v>209</v>
      </c>
      <c r="L219" s="125">
        <v>29</v>
      </c>
      <c r="M219" s="126" t="s">
        <v>938</v>
      </c>
      <c r="N219" s="320">
        <v>229775</v>
      </c>
      <c r="O219" s="315">
        <v>7.3999999999999996E-2</v>
      </c>
      <c r="P219" s="129">
        <v>29</v>
      </c>
      <c r="Q219" s="130">
        <v>13</v>
      </c>
      <c r="R219" s="131">
        <v>16</v>
      </c>
      <c r="S219" s="131">
        <v>0</v>
      </c>
      <c r="T219" s="132">
        <v>0</v>
      </c>
      <c r="U219" s="130" t="s">
        <v>150</v>
      </c>
      <c r="V219" s="131" t="s">
        <v>116</v>
      </c>
      <c r="W219" s="131" t="s">
        <v>939</v>
      </c>
      <c r="X219" s="131">
        <v>16</v>
      </c>
      <c r="Y219" s="135">
        <v>11488.8</v>
      </c>
      <c r="Z219" s="135">
        <v>7406</v>
      </c>
      <c r="AA219" s="129">
        <v>29</v>
      </c>
      <c r="AB219" s="317">
        <v>13</v>
      </c>
      <c r="AC219" s="142">
        <v>1</v>
      </c>
      <c r="AD219" s="142">
        <v>9</v>
      </c>
      <c r="AE219" s="142">
        <v>6</v>
      </c>
      <c r="AF219" s="156">
        <f t="shared" si="5"/>
        <v>0.20689655172413793</v>
      </c>
      <c r="AG219" s="156">
        <v>0.33900000000000002</v>
      </c>
      <c r="AH219" s="138">
        <v>0.27500000000000002</v>
      </c>
      <c r="AI219" s="149">
        <v>0.42</v>
      </c>
      <c r="AJ219" s="149">
        <v>0.41</v>
      </c>
      <c r="AK219" s="140">
        <v>16</v>
      </c>
      <c r="AL219" s="10"/>
      <c r="AM219" s="121">
        <v>9</v>
      </c>
      <c r="AN219" s="141">
        <v>241</v>
      </c>
      <c r="AO219" s="10"/>
      <c r="AP219" s="121">
        <v>17</v>
      </c>
      <c r="AQ219" s="142">
        <v>11</v>
      </c>
      <c r="AR219" s="142">
        <v>1</v>
      </c>
      <c r="AS219" s="142">
        <v>0</v>
      </c>
      <c r="AT219" s="142" t="s">
        <v>282</v>
      </c>
      <c r="AU219" s="142" t="s">
        <v>136</v>
      </c>
      <c r="AV219" s="143">
        <v>12</v>
      </c>
      <c r="AW219" s="121">
        <v>3</v>
      </c>
      <c r="AX219" s="142">
        <v>4</v>
      </c>
      <c r="AY219" s="142">
        <v>5</v>
      </c>
      <c r="AZ219" s="142">
        <v>3</v>
      </c>
      <c r="BA219" s="143">
        <v>4</v>
      </c>
      <c r="BB219" s="251"/>
      <c r="BC219" s="125">
        <v>4154</v>
      </c>
      <c r="BD219" s="129">
        <v>2.2999999999999998</v>
      </c>
      <c r="BE219" s="125">
        <v>92</v>
      </c>
      <c r="BF219" s="200">
        <v>0.02</v>
      </c>
      <c r="BG219" s="125">
        <v>79</v>
      </c>
      <c r="BH219" s="145">
        <v>0.86</v>
      </c>
      <c r="BI219" s="129">
        <v>34</v>
      </c>
      <c r="BJ219" s="125">
        <v>16</v>
      </c>
      <c r="BK219" s="146">
        <v>0.17</v>
      </c>
      <c r="BL219" s="126">
        <v>3</v>
      </c>
      <c r="BM219" s="147">
        <v>2</v>
      </c>
      <c r="BN219" s="333">
        <v>0.26</v>
      </c>
    </row>
    <row r="220" spans="1:66" x14ac:dyDescent="0.25">
      <c r="A220" s="201"/>
      <c r="B220" s="202"/>
      <c r="C220" s="202" t="s">
        <v>906</v>
      </c>
      <c r="D220" s="202" t="s">
        <v>45</v>
      </c>
      <c r="E220" s="252">
        <v>6</v>
      </c>
      <c r="F220" s="226">
        <v>1051</v>
      </c>
      <c r="G220" s="205" t="s">
        <v>940</v>
      </c>
      <c r="H220" s="207">
        <v>167</v>
      </c>
      <c r="I220" s="227" t="s">
        <v>941</v>
      </c>
      <c r="J220" s="207">
        <v>36</v>
      </c>
      <c r="K220" s="507" t="s">
        <v>942</v>
      </c>
      <c r="L220" s="209">
        <v>1264</v>
      </c>
      <c r="M220" s="210" t="s">
        <v>943</v>
      </c>
      <c r="N220" s="321">
        <v>16645757</v>
      </c>
      <c r="O220" s="322">
        <v>8.1000000000000003E-2</v>
      </c>
      <c r="P220" s="213">
        <v>1264</v>
      </c>
      <c r="Q220" s="214">
        <v>804</v>
      </c>
      <c r="R220" s="215">
        <v>421</v>
      </c>
      <c r="S220" s="215">
        <v>14</v>
      </c>
      <c r="T220" s="216">
        <v>24</v>
      </c>
      <c r="U220" s="214" t="s">
        <v>269</v>
      </c>
      <c r="V220" s="215" t="s">
        <v>131</v>
      </c>
      <c r="W220" s="215" t="s">
        <v>944</v>
      </c>
      <c r="X220" s="215">
        <v>459</v>
      </c>
      <c r="Y220" s="551">
        <v>29357.599999999999</v>
      </c>
      <c r="Z220" s="218">
        <v>4221.1000000000004</v>
      </c>
      <c r="AA220" s="213">
        <v>1264</v>
      </c>
      <c r="AB220" s="324">
        <v>756</v>
      </c>
      <c r="AC220" s="227">
        <v>259</v>
      </c>
      <c r="AD220" s="227">
        <v>212</v>
      </c>
      <c r="AE220" s="227">
        <v>36</v>
      </c>
      <c r="AF220" s="508">
        <f t="shared" si="5"/>
        <v>2.8481012658227847E-2</v>
      </c>
      <c r="AG220" s="221">
        <v>0.13700000000000001</v>
      </c>
      <c r="AH220" s="221">
        <v>7.3999999999999996E-2</v>
      </c>
      <c r="AI220" s="222">
        <v>0.15</v>
      </c>
      <c r="AJ220" s="222">
        <v>0.1</v>
      </c>
      <c r="AK220" s="245">
        <v>507</v>
      </c>
      <c r="AL220" s="10"/>
      <c r="AM220" s="246">
        <v>165</v>
      </c>
      <c r="AN220" s="225">
        <v>5597</v>
      </c>
      <c r="AO220" s="10"/>
      <c r="AP220" s="226">
        <v>1088</v>
      </c>
      <c r="AQ220" s="227">
        <v>148</v>
      </c>
      <c r="AR220" s="227">
        <v>20</v>
      </c>
      <c r="AS220" s="227">
        <v>7</v>
      </c>
      <c r="AT220" s="227" t="s">
        <v>945</v>
      </c>
      <c r="AU220" s="227" t="s">
        <v>444</v>
      </c>
      <c r="AV220" s="228">
        <v>175</v>
      </c>
      <c r="AW220" s="226">
        <v>92</v>
      </c>
      <c r="AX220" s="227">
        <v>48</v>
      </c>
      <c r="AY220" s="227">
        <v>23</v>
      </c>
      <c r="AZ220" s="229">
        <v>18</v>
      </c>
      <c r="BA220" s="230">
        <v>17</v>
      </c>
      <c r="BB220" s="251"/>
      <c r="BC220" s="209">
        <v>103715</v>
      </c>
      <c r="BD220" s="213">
        <v>2.7</v>
      </c>
      <c r="BE220" s="209">
        <v>3873.5</v>
      </c>
      <c r="BF220" s="247">
        <v>0.04</v>
      </c>
      <c r="BG220" s="209">
        <v>1484</v>
      </c>
      <c r="BH220" s="235">
        <v>0.38</v>
      </c>
      <c r="BI220" s="213">
        <v>580</v>
      </c>
      <c r="BJ220" s="209">
        <v>268</v>
      </c>
      <c r="BK220" s="235">
        <v>7.0000000000000007E-2</v>
      </c>
      <c r="BL220" s="210">
        <v>42</v>
      </c>
      <c r="BM220" s="236">
        <v>29</v>
      </c>
      <c r="BN220" s="326">
        <v>0.6</v>
      </c>
    </row>
    <row r="221" spans="1:66" x14ac:dyDescent="0.25">
      <c r="A221" s="121">
        <v>540161</v>
      </c>
      <c r="B221" s="20" t="s">
        <v>946</v>
      </c>
      <c r="C221" s="20" t="s">
        <v>947</v>
      </c>
      <c r="D221" s="20" t="s">
        <v>107</v>
      </c>
      <c r="E221" s="143">
        <v>6</v>
      </c>
      <c r="F221" s="121">
        <v>44</v>
      </c>
      <c r="G221" s="155" t="s">
        <v>948</v>
      </c>
      <c r="H221" s="26">
        <v>2</v>
      </c>
      <c r="I221" s="26" t="s">
        <v>949</v>
      </c>
      <c r="J221" s="26">
        <v>6</v>
      </c>
      <c r="K221" s="390" t="s">
        <v>950</v>
      </c>
      <c r="L221" s="125">
        <v>52</v>
      </c>
      <c r="M221" s="126" t="s">
        <v>951</v>
      </c>
      <c r="N221" s="320">
        <v>390662</v>
      </c>
      <c r="O221" s="145">
        <v>0.19900000000000001</v>
      </c>
      <c r="P221" s="129">
        <v>52</v>
      </c>
      <c r="Q221" s="130">
        <v>13</v>
      </c>
      <c r="R221" s="131">
        <v>39</v>
      </c>
      <c r="S221" s="131">
        <v>0</v>
      </c>
      <c r="T221" s="132">
        <v>0</v>
      </c>
      <c r="U221" s="130" t="s">
        <v>289</v>
      </c>
      <c r="V221" s="131" t="s">
        <v>289</v>
      </c>
      <c r="W221" s="131" t="s">
        <v>952</v>
      </c>
      <c r="X221" s="131">
        <v>39</v>
      </c>
      <c r="Y221" s="135">
        <v>9085.2000000000007</v>
      </c>
      <c r="Z221" s="135">
        <v>9461.9</v>
      </c>
      <c r="AA221" s="129">
        <v>52</v>
      </c>
      <c r="AB221" s="317">
        <v>9</v>
      </c>
      <c r="AC221" s="142">
        <v>9</v>
      </c>
      <c r="AD221" s="142">
        <v>20</v>
      </c>
      <c r="AE221" s="142">
        <v>14</v>
      </c>
      <c r="AF221" s="156">
        <f t="shared" si="5"/>
        <v>0.26923076923076922</v>
      </c>
      <c r="AG221" s="156">
        <v>0.32800000000000001</v>
      </c>
      <c r="AH221" s="138">
        <v>0.221</v>
      </c>
      <c r="AI221" s="139">
        <v>0.33</v>
      </c>
      <c r="AJ221" s="139">
        <v>0.22</v>
      </c>
      <c r="AK221" s="140">
        <v>43</v>
      </c>
      <c r="AL221" s="10"/>
      <c r="AM221" s="121">
        <v>24</v>
      </c>
      <c r="AN221" s="141">
        <v>653</v>
      </c>
      <c r="AO221" s="10"/>
      <c r="AP221" s="121">
        <v>23</v>
      </c>
      <c r="AQ221" s="142">
        <v>24</v>
      </c>
      <c r="AR221" s="142">
        <v>4</v>
      </c>
      <c r="AS221" s="142">
        <v>1</v>
      </c>
      <c r="AT221" s="142" t="s">
        <v>261</v>
      </c>
      <c r="AU221" s="142" t="s">
        <v>418</v>
      </c>
      <c r="AV221" s="143">
        <v>29</v>
      </c>
      <c r="AW221" s="121">
        <v>18</v>
      </c>
      <c r="AX221" s="142">
        <v>9</v>
      </c>
      <c r="AY221" s="142">
        <v>2</v>
      </c>
      <c r="AZ221" s="142">
        <v>2</v>
      </c>
      <c r="BA221" s="143">
        <v>2</v>
      </c>
      <c r="BB221" s="251"/>
      <c r="BC221" s="125">
        <v>314</v>
      </c>
      <c r="BD221" s="129">
        <v>2.9</v>
      </c>
      <c r="BE221" s="125">
        <v>113.1</v>
      </c>
      <c r="BF221" s="144">
        <v>0.36</v>
      </c>
      <c r="BG221" s="125">
        <v>96</v>
      </c>
      <c r="BH221" s="145">
        <v>0.85</v>
      </c>
      <c r="BI221" s="129">
        <v>33</v>
      </c>
      <c r="BJ221" s="125">
        <v>23</v>
      </c>
      <c r="BK221" s="146">
        <v>0.2</v>
      </c>
      <c r="BL221" s="126">
        <v>4</v>
      </c>
      <c r="BM221" s="147">
        <v>2</v>
      </c>
      <c r="BN221" s="319">
        <v>0.55000000000000004</v>
      </c>
    </row>
    <row r="222" spans="1:66" x14ac:dyDescent="0.25">
      <c r="A222" s="121">
        <v>540162</v>
      </c>
      <c r="B222" s="20" t="s">
        <v>953</v>
      </c>
      <c r="C222" s="20" t="s">
        <v>947</v>
      </c>
      <c r="D222" s="20" t="s">
        <v>107</v>
      </c>
      <c r="E222" s="143">
        <v>6</v>
      </c>
      <c r="F222" s="121">
        <v>16</v>
      </c>
      <c r="G222" s="155" t="s">
        <v>954</v>
      </c>
      <c r="H222" s="26">
        <v>13</v>
      </c>
      <c r="I222" s="26" t="s">
        <v>955</v>
      </c>
      <c r="J222" s="26">
        <v>2</v>
      </c>
      <c r="K222" s="390" t="s">
        <v>956</v>
      </c>
      <c r="L222" s="125">
        <v>29</v>
      </c>
      <c r="M222" s="126" t="s">
        <v>957</v>
      </c>
      <c r="N222" s="320">
        <v>409422</v>
      </c>
      <c r="O222" s="145">
        <v>0.109</v>
      </c>
      <c r="P222" s="129">
        <v>29</v>
      </c>
      <c r="Q222" s="130">
        <v>8</v>
      </c>
      <c r="R222" s="131">
        <v>21</v>
      </c>
      <c r="S222" s="131">
        <v>1</v>
      </c>
      <c r="T222" s="132">
        <v>0</v>
      </c>
      <c r="U222" s="130" t="s">
        <v>143</v>
      </c>
      <c r="V222" s="131" t="s">
        <v>116</v>
      </c>
      <c r="W222" s="131" t="s">
        <v>958</v>
      </c>
      <c r="X222" s="131">
        <v>22</v>
      </c>
      <c r="Y222" s="134">
        <v>17059.3</v>
      </c>
      <c r="Z222" s="135">
        <v>8796.2000000000007</v>
      </c>
      <c r="AA222" s="129">
        <v>29</v>
      </c>
      <c r="AB222" s="317">
        <v>6</v>
      </c>
      <c r="AC222" s="142">
        <v>6</v>
      </c>
      <c r="AD222" s="142">
        <v>17</v>
      </c>
      <c r="AE222" s="142">
        <v>1</v>
      </c>
      <c r="AF222" s="393">
        <f t="shared" si="5"/>
        <v>3.4482758620689655E-2</v>
      </c>
      <c r="AG222" s="138">
        <v>0.18099999999999999</v>
      </c>
      <c r="AH222" s="138">
        <v>0.16300000000000001</v>
      </c>
      <c r="AI222" s="139">
        <v>0.18</v>
      </c>
      <c r="AJ222" s="139">
        <v>0.16</v>
      </c>
      <c r="AK222" s="140">
        <v>24</v>
      </c>
      <c r="AL222" s="10"/>
      <c r="AM222" s="121">
        <v>13</v>
      </c>
      <c r="AN222" s="141">
        <v>242</v>
      </c>
      <c r="AO222" s="10"/>
      <c r="AP222" s="121">
        <v>15</v>
      </c>
      <c r="AQ222" s="142">
        <v>10</v>
      </c>
      <c r="AR222" s="142">
        <v>5</v>
      </c>
      <c r="AS222" s="142">
        <v>0</v>
      </c>
      <c r="AT222" s="142" t="s">
        <v>959</v>
      </c>
      <c r="AU222" s="142" t="s">
        <v>960</v>
      </c>
      <c r="AV222" s="143">
        <v>15</v>
      </c>
      <c r="AW222" s="121">
        <v>11</v>
      </c>
      <c r="AX222" s="142">
        <v>3</v>
      </c>
      <c r="AY222" s="142">
        <v>1</v>
      </c>
      <c r="AZ222" s="142">
        <v>2</v>
      </c>
      <c r="BA222" s="143">
        <v>0</v>
      </c>
      <c r="BB222" s="251"/>
      <c r="BC222" s="125">
        <v>50</v>
      </c>
      <c r="BD222" s="129">
        <v>2</v>
      </c>
      <c r="BE222" s="125">
        <v>30</v>
      </c>
      <c r="BF222" s="144">
        <v>0.6</v>
      </c>
      <c r="BG222" s="125">
        <v>22</v>
      </c>
      <c r="BH222" s="145">
        <v>0.73</v>
      </c>
      <c r="BI222" s="129">
        <v>11</v>
      </c>
      <c r="BJ222" s="125">
        <v>5</v>
      </c>
      <c r="BK222" s="146">
        <v>0.17</v>
      </c>
      <c r="BL222" s="126">
        <v>1</v>
      </c>
      <c r="BM222" s="147">
        <v>1</v>
      </c>
      <c r="BN222" s="333">
        <v>0.21</v>
      </c>
    </row>
    <row r="223" spans="1:66" x14ac:dyDescent="0.25">
      <c r="A223" s="121">
        <v>540254</v>
      </c>
      <c r="B223" s="20" t="s">
        <v>961</v>
      </c>
      <c r="C223" s="20" t="s">
        <v>947</v>
      </c>
      <c r="D223" s="20" t="s">
        <v>107</v>
      </c>
      <c r="E223" s="143">
        <v>6</v>
      </c>
      <c r="F223" s="121">
        <v>1</v>
      </c>
      <c r="G223" s="155" t="s">
        <v>669</v>
      </c>
      <c r="H223" s="26">
        <v>0</v>
      </c>
      <c r="I223" s="26" t="s">
        <v>209</v>
      </c>
      <c r="J223" s="26">
        <v>0</v>
      </c>
      <c r="K223" s="390" t="s">
        <v>209</v>
      </c>
      <c r="L223" s="125">
        <v>1</v>
      </c>
      <c r="M223" s="126" t="s">
        <v>210</v>
      </c>
      <c r="N223" s="320">
        <v>0</v>
      </c>
      <c r="O223" s="315">
        <v>0</v>
      </c>
      <c r="P223" s="129">
        <v>1</v>
      </c>
      <c r="Q223" s="130">
        <v>1</v>
      </c>
      <c r="R223" s="131">
        <v>0</v>
      </c>
      <c r="S223" s="131">
        <v>0</v>
      </c>
      <c r="T223" s="132">
        <v>0</v>
      </c>
      <c r="U223" s="130" t="s">
        <v>211</v>
      </c>
      <c r="V223" s="131" t="s">
        <v>211</v>
      </c>
      <c r="W223" s="131" t="s">
        <v>211</v>
      </c>
      <c r="X223" s="131">
        <v>0</v>
      </c>
      <c r="Y223" s="135">
        <v>0</v>
      </c>
      <c r="Z223" s="135">
        <v>0</v>
      </c>
      <c r="AA223" s="129">
        <v>1</v>
      </c>
      <c r="AB223" s="317">
        <v>1</v>
      </c>
      <c r="AC223" s="142">
        <v>0</v>
      </c>
      <c r="AD223" s="142">
        <v>0</v>
      </c>
      <c r="AE223" s="142">
        <v>0</v>
      </c>
      <c r="AF223" s="393">
        <f t="shared" si="5"/>
        <v>0</v>
      </c>
      <c r="AG223" s="138">
        <v>0</v>
      </c>
      <c r="AH223" s="138">
        <v>0</v>
      </c>
      <c r="AI223" s="139">
        <v>0</v>
      </c>
      <c r="AJ223" s="139">
        <v>0</v>
      </c>
      <c r="AK223" s="140">
        <v>0</v>
      </c>
      <c r="AL223" s="10"/>
      <c r="AM223" s="121">
        <v>0</v>
      </c>
      <c r="AN223" s="141">
        <v>0</v>
      </c>
      <c r="AO223" s="10"/>
      <c r="AP223" s="121">
        <v>1</v>
      </c>
      <c r="AQ223" s="142">
        <v>0</v>
      </c>
      <c r="AR223" s="142">
        <v>0</v>
      </c>
      <c r="AS223" s="142">
        <v>0</v>
      </c>
      <c r="AT223" s="142" t="s">
        <v>211</v>
      </c>
      <c r="AU223" s="142" t="s">
        <v>211</v>
      </c>
      <c r="AV223" s="143">
        <v>0</v>
      </c>
      <c r="AW223" s="121">
        <v>0</v>
      </c>
      <c r="AX223" s="142">
        <v>0</v>
      </c>
      <c r="AY223" s="142">
        <v>0</v>
      </c>
      <c r="AZ223" s="142">
        <v>0</v>
      </c>
      <c r="BA223" s="143">
        <v>0</v>
      </c>
      <c r="BB223" s="251"/>
      <c r="BC223" s="125">
        <v>2942</v>
      </c>
      <c r="BD223" s="129">
        <v>2.5</v>
      </c>
      <c r="BE223" s="125">
        <v>2.5</v>
      </c>
      <c r="BF223" s="200">
        <v>0</v>
      </c>
      <c r="BG223" s="125">
        <v>0</v>
      </c>
      <c r="BH223" s="146">
        <v>0</v>
      </c>
      <c r="BI223" s="129">
        <v>0</v>
      </c>
      <c r="BJ223" s="125">
        <v>0</v>
      </c>
      <c r="BK223" s="146">
        <v>0</v>
      </c>
      <c r="BL223" s="126">
        <v>0</v>
      </c>
      <c r="BM223" s="147">
        <v>0</v>
      </c>
      <c r="BN223" s="333">
        <v>0</v>
      </c>
    </row>
    <row r="224" spans="1:66" x14ac:dyDescent="0.25">
      <c r="A224" s="121">
        <v>540270</v>
      </c>
      <c r="B224" s="20" t="s">
        <v>962</v>
      </c>
      <c r="C224" s="20" t="s">
        <v>947</v>
      </c>
      <c r="D224" s="20" t="s">
        <v>107</v>
      </c>
      <c r="E224" s="143">
        <v>6</v>
      </c>
      <c r="F224" s="121">
        <v>0</v>
      </c>
      <c r="G224" s="155" t="s">
        <v>211</v>
      </c>
      <c r="H224" s="26">
        <v>0</v>
      </c>
      <c r="I224" s="26" t="s">
        <v>209</v>
      </c>
      <c r="J224" s="26">
        <v>0</v>
      </c>
      <c r="K224" s="390" t="s">
        <v>209</v>
      </c>
      <c r="L224" s="125">
        <v>0</v>
      </c>
      <c r="M224" s="126" t="s">
        <v>209</v>
      </c>
      <c r="N224" s="320">
        <v>0</v>
      </c>
      <c r="O224" s="26" t="s">
        <v>638</v>
      </c>
      <c r="P224" s="129">
        <v>0</v>
      </c>
      <c r="Q224" s="130">
        <v>0</v>
      </c>
      <c r="R224" s="131">
        <v>0</v>
      </c>
      <c r="S224" s="131">
        <v>0</v>
      </c>
      <c r="T224" s="132">
        <v>0</v>
      </c>
      <c r="U224" s="130" t="s">
        <v>211</v>
      </c>
      <c r="V224" s="131" t="s">
        <v>211</v>
      </c>
      <c r="W224" s="131" t="s">
        <v>211</v>
      </c>
      <c r="X224" s="131">
        <v>0</v>
      </c>
      <c r="Y224" s="135">
        <v>0</v>
      </c>
      <c r="Z224" s="135">
        <v>0</v>
      </c>
      <c r="AA224" s="129">
        <v>0</v>
      </c>
      <c r="AB224" s="317">
        <v>0</v>
      </c>
      <c r="AC224" s="142">
        <v>0</v>
      </c>
      <c r="AD224" s="142">
        <v>0</v>
      </c>
      <c r="AE224" s="142">
        <v>0</v>
      </c>
      <c r="AF224" s="393">
        <v>0</v>
      </c>
      <c r="AG224" s="138">
        <v>0</v>
      </c>
      <c r="AH224" s="138">
        <v>0</v>
      </c>
      <c r="AI224" s="139">
        <v>0</v>
      </c>
      <c r="AJ224" s="139">
        <v>0</v>
      </c>
      <c r="AK224" s="140">
        <v>0</v>
      </c>
      <c r="AL224" s="10"/>
      <c r="AM224" s="121">
        <v>0</v>
      </c>
      <c r="AN224" s="141">
        <v>0</v>
      </c>
      <c r="AO224" s="10"/>
      <c r="AP224" s="121">
        <v>0</v>
      </c>
      <c r="AQ224" s="142">
        <v>0</v>
      </c>
      <c r="AR224" s="142">
        <v>0</v>
      </c>
      <c r="AS224" s="142">
        <v>0</v>
      </c>
      <c r="AT224" s="142" t="s">
        <v>211</v>
      </c>
      <c r="AU224" s="142" t="s">
        <v>211</v>
      </c>
      <c r="AV224" s="143">
        <v>0</v>
      </c>
      <c r="AW224" s="121">
        <v>0</v>
      </c>
      <c r="AX224" s="142">
        <v>0</v>
      </c>
      <c r="AY224" s="142">
        <v>0</v>
      </c>
      <c r="AZ224" s="142">
        <v>0</v>
      </c>
      <c r="BA224" s="143">
        <v>0</v>
      </c>
      <c r="BB224" s="251"/>
      <c r="BC224" s="125">
        <v>611</v>
      </c>
      <c r="BD224" s="129">
        <v>2.1</v>
      </c>
      <c r="BE224" s="125">
        <v>0</v>
      </c>
      <c r="BF224" s="200">
        <v>0</v>
      </c>
      <c r="BG224" s="125">
        <v>0</v>
      </c>
      <c r="BH224" s="126" t="s">
        <v>638</v>
      </c>
      <c r="BI224" s="129">
        <v>0</v>
      </c>
      <c r="BJ224" s="125">
        <v>0</v>
      </c>
      <c r="BK224" s="126" t="s">
        <v>638</v>
      </c>
      <c r="BL224" s="126">
        <v>0</v>
      </c>
      <c r="BM224" s="147">
        <v>0</v>
      </c>
      <c r="BN224" s="592" t="s">
        <v>638</v>
      </c>
    </row>
    <row r="225" spans="1:66" x14ac:dyDescent="0.25">
      <c r="A225" s="121">
        <v>540268</v>
      </c>
      <c r="B225" s="20" t="s">
        <v>963</v>
      </c>
      <c r="C225" s="20" t="s">
        <v>947</v>
      </c>
      <c r="D225" s="20" t="s">
        <v>107</v>
      </c>
      <c r="E225" s="143">
        <v>6</v>
      </c>
      <c r="F225" s="121">
        <v>18</v>
      </c>
      <c r="G225" s="155" t="s">
        <v>964</v>
      </c>
      <c r="H225" s="26">
        <v>2</v>
      </c>
      <c r="I225" s="26" t="s">
        <v>965</v>
      </c>
      <c r="J225" s="26">
        <v>1</v>
      </c>
      <c r="K225" s="590" t="s">
        <v>966</v>
      </c>
      <c r="L225" s="125">
        <v>21</v>
      </c>
      <c r="M225" s="126" t="s">
        <v>967</v>
      </c>
      <c r="N225" s="320">
        <v>101866</v>
      </c>
      <c r="O225" s="145">
        <v>0.13900000000000001</v>
      </c>
      <c r="P225" s="129">
        <v>21</v>
      </c>
      <c r="Q225" s="130">
        <v>7</v>
      </c>
      <c r="R225" s="131">
        <v>14</v>
      </c>
      <c r="S225" s="131">
        <v>0</v>
      </c>
      <c r="T225" s="132">
        <v>0</v>
      </c>
      <c r="U225" s="130" t="s">
        <v>158</v>
      </c>
      <c r="V225" s="131" t="s">
        <v>167</v>
      </c>
      <c r="W225" s="131" t="s">
        <v>968</v>
      </c>
      <c r="X225" s="131">
        <v>14</v>
      </c>
      <c r="Y225" s="135">
        <v>6791.1</v>
      </c>
      <c r="Z225" s="135">
        <v>6545.3</v>
      </c>
      <c r="AA225" s="129">
        <v>21</v>
      </c>
      <c r="AB225" s="317">
        <v>6</v>
      </c>
      <c r="AC225" s="142">
        <v>2</v>
      </c>
      <c r="AD225" s="142">
        <v>13</v>
      </c>
      <c r="AE225" s="142">
        <v>0</v>
      </c>
      <c r="AF225" s="393">
        <f t="shared" si="5"/>
        <v>0</v>
      </c>
      <c r="AG225" s="138">
        <v>0.216</v>
      </c>
      <c r="AH225" s="138">
        <v>0.21</v>
      </c>
      <c r="AI225" s="139">
        <v>0.22</v>
      </c>
      <c r="AJ225" s="139">
        <v>0.21</v>
      </c>
      <c r="AK225" s="140">
        <v>15</v>
      </c>
      <c r="AL225" s="10"/>
      <c r="AM225" s="121">
        <v>3</v>
      </c>
      <c r="AN225" s="141">
        <v>101</v>
      </c>
      <c r="AO225" s="10"/>
      <c r="AP225" s="121">
        <v>12</v>
      </c>
      <c r="AQ225" s="142">
        <v>9</v>
      </c>
      <c r="AR225" s="142">
        <v>0</v>
      </c>
      <c r="AS225" s="142">
        <v>0</v>
      </c>
      <c r="AT225" s="142" t="s">
        <v>592</v>
      </c>
      <c r="AU225" s="142" t="s">
        <v>298</v>
      </c>
      <c r="AV225" s="143">
        <v>9</v>
      </c>
      <c r="AW225" s="121">
        <v>7</v>
      </c>
      <c r="AX225" s="142">
        <v>2</v>
      </c>
      <c r="AY225" s="142">
        <v>0</v>
      </c>
      <c r="AZ225" s="142">
        <v>1</v>
      </c>
      <c r="BA225" s="143">
        <v>0</v>
      </c>
      <c r="BB225" s="251"/>
      <c r="BC225" s="125">
        <v>408</v>
      </c>
      <c r="BD225" s="129">
        <v>2.9</v>
      </c>
      <c r="BE225" s="125">
        <v>52.2</v>
      </c>
      <c r="BF225" s="200">
        <v>0.13</v>
      </c>
      <c r="BG225" s="125">
        <v>35</v>
      </c>
      <c r="BH225" s="145">
        <v>0.67</v>
      </c>
      <c r="BI225" s="129">
        <v>12</v>
      </c>
      <c r="BJ225" s="125">
        <v>7</v>
      </c>
      <c r="BK225" s="146">
        <v>0.13</v>
      </c>
      <c r="BL225" s="126">
        <v>1</v>
      </c>
      <c r="BM225" s="147">
        <v>1</v>
      </c>
      <c r="BN225" s="319">
        <v>0.72</v>
      </c>
    </row>
    <row r="226" spans="1:66" x14ac:dyDescent="0.25">
      <c r="A226" s="163">
        <v>540160</v>
      </c>
      <c r="B226" s="164" t="s">
        <v>969</v>
      </c>
      <c r="C226" s="164" t="s">
        <v>947</v>
      </c>
      <c r="D226" s="164" t="s">
        <v>170</v>
      </c>
      <c r="E226" s="189">
        <v>6</v>
      </c>
      <c r="F226" s="166">
        <v>442</v>
      </c>
      <c r="G226" s="167" t="s">
        <v>970</v>
      </c>
      <c r="H226" s="168">
        <v>32</v>
      </c>
      <c r="I226" s="168" t="s">
        <v>971</v>
      </c>
      <c r="J226" s="168">
        <v>19</v>
      </c>
      <c r="K226" s="589" t="s">
        <v>972</v>
      </c>
      <c r="L226" s="170">
        <v>483</v>
      </c>
      <c r="M226" s="193" t="s">
        <v>973</v>
      </c>
      <c r="N226" s="308">
        <v>26125076</v>
      </c>
      <c r="O226" s="309">
        <v>7.6999999999999999E-2</v>
      </c>
      <c r="P226" s="174">
        <v>483</v>
      </c>
      <c r="Q226" s="175">
        <v>212</v>
      </c>
      <c r="R226" s="176">
        <v>257</v>
      </c>
      <c r="S226" s="176">
        <v>10</v>
      </c>
      <c r="T226" s="177">
        <v>13</v>
      </c>
      <c r="U226" s="175" t="s">
        <v>670</v>
      </c>
      <c r="V226" s="176" t="s">
        <v>231</v>
      </c>
      <c r="W226" s="176" t="s">
        <v>974</v>
      </c>
      <c r="X226" s="176">
        <v>280</v>
      </c>
      <c r="Y226" s="336">
        <v>83466.7</v>
      </c>
      <c r="Z226" s="178">
        <v>8710</v>
      </c>
      <c r="AA226" s="174">
        <v>483</v>
      </c>
      <c r="AB226" s="311">
        <v>193</v>
      </c>
      <c r="AC226" s="186">
        <v>97</v>
      </c>
      <c r="AD226" s="186">
        <v>149</v>
      </c>
      <c r="AE226" s="186">
        <v>53</v>
      </c>
      <c r="AF226" s="462">
        <f t="shared" si="5"/>
        <v>0.10973084886128365</v>
      </c>
      <c r="AG226" s="182">
        <v>0.246</v>
      </c>
      <c r="AH226" s="182">
        <v>0.17199999999999999</v>
      </c>
      <c r="AI226" s="183">
        <v>0.26</v>
      </c>
      <c r="AJ226" s="183">
        <v>0.19</v>
      </c>
      <c r="AK226" s="184">
        <v>299</v>
      </c>
      <c r="AL226" s="10"/>
      <c r="AM226" s="163">
        <v>156</v>
      </c>
      <c r="AN226" s="185">
        <v>4715</v>
      </c>
      <c r="AO226" s="10"/>
      <c r="AP226" s="166">
        <v>328</v>
      </c>
      <c r="AQ226" s="186">
        <v>130</v>
      </c>
      <c r="AR226" s="186">
        <v>29</v>
      </c>
      <c r="AS226" s="186">
        <v>5</v>
      </c>
      <c r="AT226" s="186" t="s">
        <v>975</v>
      </c>
      <c r="AU226" s="186" t="s">
        <v>261</v>
      </c>
      <c r="AV226" s="187">
        <v>164</v>
      </c>
      <c r="AW226" s="166">
        <v>87</v>
      </c>
      <c r="AX226" s="186">
        <v>52</v>
      </c>
      <c r="AY226" s="186">
        <v>22</v>
      </c>
      <c r="AZ226" s="255">
        <v>38</v>
      </c>
      <c r="BA226" s="189">
        <v>31</v>
      </c>
      <c r="BB226" s="251"/>
      <c r="BC226" s="170">
        <v>26538</v>
      </c>
      <c r="BD226" s="174">
        <v>2.5</v>
      </c>
      <c r="BE226" s="170">
        <v>1082.5</v>
      </c>
      <c r="BF226" s="240">
        <v>0.04</v>
      </c>
      <c r="BG226" s="170">
        <v>673</v>
      </c>
      <c r="BH226" s="191">
        <v>0.62</v>
      </c>
      <c r="BI226" s="174">
        <v>269</v>
      </c>
      <c r="BJ226" s="170">
        <v>123</v>
      </c>
      <c r="BK226" s="192">
        <v>0.11</v>
      </c>
      <c r="BL226" s="193">
        <v>19</v>
      </c>
      <c r="BM226" s="194">
        <v>13</v>
      </c>
      <c r="BN226" s="313">
        <v>0.76</v>
      </c>
    </row>
    <row r="227" spans="1:66" x14ac:dyDescent="0.25">
      <c r="A227" s="121">
        <v>540269</v>
      </c>
      <c r="B227" s="20" t="s">
        <v>976</v>
      </c>
      <c r="C227" s="20" t="s">
        <v>947</v>
      </c>
      <c r="D227" s="20" t="s">
        <v>107</v>
      </c>
      <c r="E227" s="143">
        <v>6</v>
      </c>
      <c r="F227" s="121">
        <v>0</v>
      </c>
      <c r="G227" s="155" t="s">
        <v>211</v>
      </c>
      <c r="H227" s="26">
        <v>0</v>
      </c>
      <c r="I227" s="26" t="s">
        <v>209</v>
      </c>
      <c r="J227" s="26">
        <v>0</v>
      </c>
      <c r="K227" s="390" t="s">
        <v>209</v>
      </c>
      <c r="L227" s="125">
        <v>0</v>
      </c>
      <c r="M227" s="126" t="s">
        <v>209</v>
      </c>
      <c r="N227" s="320">
        <v>0</v>
      </c>
      <c r="O227" s="26" t="s">
        <v>638</v>
      </c>
      <c r="P227" s="129">
        <v>0</v>
      </c>
      <c r="Q227" s="130">
        <v>0</v>
      </c>
      <c r="R227" s="131">
        <v>0</v>
      </c>
      <c r="S227" s="131">
        <v>0</v>
      </c>
      <c r="T227" s="132">
        <v>0</v>
      </c>
      <c r="U227" s="130" t="s">
        <v>211</v>
      </c>
      <c r="V227" s="131" t="s">
        <v>211</v>
      </c>
      <c r="W227" s="131" t="s">
        <v>211</v>
      </c>
      <c r="X227" s="131">
        <v>0</v>
      </c>
      <c r="Y227" s="135">
        <v>0</v>
      </c>
      <c r="Z227" s="135">
        <v>0</v>
      </c>
      <c r="AA227" s="129">
        <v>0</v>
      </c>
      <c r="AB227" s="317">
        <v>0</v>
      </c>
      <c r="AC227" s="142">
        <v>0</v>
      </c>
      <c r="AD227" s="142">
        <v>0</v>
      </c>
      <c r="AE227" s="142">
        <v>0</v>
      </c>
      <c r="AF227" s="393">
        <v>0</v>
      </c>
      <c r="AG227" s="138">
        <v>0</v>
      </c>
      <c r="AH227" s="138">
        <v>0</v>
      </c>
      <c r="AI227" s="139">
        <v>0</v>
      </c>
      <c r="AJ227" s="139">
        <v>0</v>
      </c>
      <c r="AK227" s="140">
        <v>0</v>
      </c>
      <c r="AL227" s="10"/>
      <c r="AM227" s="121">
        <v>0</v>
      </c>
      <c r="AN227" s="141">
        <v>0</v>
      </c>
      <c r="AO227" s="10"/>
      <c r="AP227" s="121">
        <v>0</v>
      </c>
      <c r="AQ227" s="142">
        <v>0</v>
      </c>
      <c r="AR227" s="142">
        <v>0</v>
      </c>
      <c r="AS227" s="142">
        <v>0</v>
      </c>
      <c r="AT227" s="142" t="s">
        <v>211</v>
      </c>
      <c r="AU227" s="142" t="s">
        <v>211</v>
      </c>
      <c r="AV227" s="143">
        <v>0</v>
      </c>
      <c r="AW227" s="121">
        <v>0</v>
      </c>
      <c r="AX227" s="142">
        <v>0</v>
      </c>
      <c r="AY227" s="142">
        <v>0</v>
      </c>
      <c r="AZ227" s="142">
        <v>0</v>
      </c>
      <c r="BA227" s="143">
        <v>0</v>
      </c>
      <c r="BB227" s="251"/>
      <c r="BC227" s="125">
        <v>427</v>
      </c>
      <c r="BD227" s="129">
        <v>2.2000000000000002</v>
      </c>
      <c r="BE227" s="125">
        <v>0</v>
      </c>
      <c r="BF227" s="200">
        <v>0</v>
      </c>
      <c r="BG227" s="125">
        <v>0</v>
      </c>
      <c r="BH227" s="126" t="s">
        <v>638</v>
      </c>
      <c r="BI227" s="129">
        <v>0</v>
      </c>
      <c r="BJ227" s="125">
        <v>0</v>
      </c>
      <c r="BK227" s="126" t="s">
        <v>638</v>
      </c>
      <c r="BL227" s="126">
        <v>0</v>
      </c>
      <c r="BM227" s="147">
        <v>0</v>
      </c>
      <c r="BN227" s="592" t="s">
        <v>638</v>
      </c>
    </row>
    <row r="228" spans="1:66" x14ac:dyDescent="0.25">
      <c r="A228" s="121">
        <v>540163</v>
      </c>
      <c r="B228" s="20" t="s">
        <v>977</v>
      </c>
      <c r="C228" s="20" t="s">
        <v>947</v>
      </c>
      <c r="D228" s="20" t="s">
        <v>107</v>
      </c>
      <c r="E228" s="143">
        <v>6</v>
      </c>
      <c r="F228" s="121">
        <v>99</v>
      </c>
      <c r="G228" s="155" t="s">
        <v>978</v>
      </c>
      <c r="H228" s="26">
        <v>18</v>
      </c>
      <c r="I228" s="26" t="s">
        <v>979</v>
      </c>
      <c r="J228" s="26">
        <v>9</v>
      </c>
      <c r="K228" s="590" t="s">
        <v>980</v>
      </c>
      <c r="L228" s="125">
        <v>125</v>
      </c>
      <c r="M228" s="126" t="s">
        <v>981</v>
      </c>
      <c r="N228" s="320">
        <v>2195222</v>
      </c>
      <c r="O228" s="145">
        <v>0.30099999999999999</v>
      </c>
      <c r="P228" s="129">
        <v>125</v>
      </c>
      <c r="Q228" s="130">
        <v>19</v>
      </c>
      <c r="R228" s="131">
        <v>104</v>
      </c>
      <c r="S228" s="131">
        <v>1</v>
      </c>
      <c r="T228" s="132">
        <v>1</v>
      </c>
      <c r="U228" s="130" t="s">
        <v>191</v>
      </c>
      <c r="V228" s="131" t="s">
        <v>150</v>
      </c>
      <c r="W228" s="131" t="s">
        <v>982</v>
      </c>
      <c r="X228" s="131">
        <v>106</v>
      </c>
      <c r="Y228" s="134">
        <v>19776.8</v>
      </c>
      <c r="Z228" s="134">
        <v>13479</v>
      </c>
      <c r="AA228" s="129">
        <v>125</v>
      </c>
      <c r="AB228" s="317">
        <v>14</v>
      </c>
      <c r="AC228" s="142">
        <v>11</v>
      </c>
      <c r="AD228" s="142">
        <v>62</v>
      </c>
      <c r="AE228" s="142">
        <v>38</v>
      </c>
      <c r="AF228" s="156">
        <f t="shared" si="5"/>
        <v>0.30399999999999999</v>
      </c>
      <c r="AG228" s="156">
        <v>0.379</v>
      </c>
      <c r="AH228" s="156">
        <v>0.313</v>
      </c>
      <c r="AI228" s="149">
        <v>0.38</v>
      </c>
      <c r="AJ228" s="139">
        <v>0.31</v>
      </c>
      <c r="AK228" s="140">
        <v>111</v>
      </c>
      <c r="AL228" s="10"/>
      <c r="AM228" s="121">
        <v>71</v>
      </c>
      <c r="AN228" s="141">
        <v>2798</v>
      </c>
      <c r="AO228" s="10"/>
      <c r="AP228" s="121">
        <v>29</v>
      </c>
      <c r="AQ228" s="142">
        <v>46</v>
      </c>
      <c r="AR228" s="142">
        <v>41</v>
      </c>
      <c r="AS228" s="142">
        <v>9</v>
      </c>
      <c r="AT228" s="142" t="s">
        <v>444</v>
      </c>
      <c r="AU228" s="142" t="s">
        <v>292</v>
      </c>
      <c r="AV228" s="143">
        <v>96</v>
      </c>
      <c r="AW228" s="121">
        <v>39</v>
      </c>
      <c r="AX228" s="142">
        <v>18</v>
      </c>
      <c r="AY228" s="142">
        <v>0</v>
      </c>
      <c r="AZ228" s="142">
        <v>18</v>
      </c>
      <c r="BA228" s="143">
        <v>35</v>
      </c>
      <c r="BB228" s="251"/>
      <c r="BC228" s="125">
        <v>518</v>
      </c>
      <c r="BD228" s="129">
        <v>2.5</v>
      </c>
      <c r="BE228" s="125">
        <v>250</v>
      </c>
      <c r="BF228" s="144">
        <v>0.48</v>
      </c>
      <c r="BG228" s="125">
        <v>223</v>
      </c>
      <c r="BH228" s="145">
        <v>0.89</v>
      </c>
      <c r="BI228" s="129">
        <v>89</v>
      </c>
      <c r="BJ228" s="125">
        <v>49</v>
      </c>
      <c r="BK228" s="146">
        <v>0.2</v>
      </c>
      <c r="BL228" s="126">
        <v>8</v>
      </c>
      <c r="BM228" s="147">
        <v>5</v>
      </c>
      <c r="BN228" s="319">
        <v>0.78</v>
      </c>
    </row>
    <row r="229" spans="1:66" x14ac:dyDescent="0.25">
      <c r="A229" s="121">
        <v>540257</v>
      </c>
      <c r="B229" s="20" t="s">
        <v>983</v>
      </c>
      <c r="C229" s="20" t="s">
        <v>947</v>
      </c>
      <c r="D229" s="20" t="s">
        <v>107</v>
      </c>
      <c r="E229" s="143">
        <v>6</v>
      </c>
      <c r="F229" s="121">
        <v>24</v>
      </c>
      <c r="G229" s="155" t="s">
        <v>984</v>
      </c>
      <c r="H229" s="26">
        <v>3</v>
      </c>
      <c r="I229" s="26" t="s">
        <v>985</v>
      </c>
      <c r="J229" s="26">
        <v>1</v>
      </c>
      <c r="K229" s="390" t="s">
        <v>986</v>
      </c>
      <c r="L229" s="125">
        <v>28</v>
      </c>
      <c r="M229" s="126" t="s">
        <v>987</v>
      </c>
      <c r="N229" s="320">
        <v>53969</v>
      </c>
      <c r="O229" s="315">
        <v>3.4000000000000002E-2</v>
      </c>
      <c r="P229" s="129">
        <v>28</v>
      </c>
      <c r="Q229" s="130">
        <v>23</v>
      </c>
      <c r="R229" s="131">
        <v>5</v>
      </c>
      <c r="S229" s="131">
        <v>0</v>
      </c>
      <c r="T229" s="132">
        <v>0</v>
      </c>
      <c r="U229" s="130" t="s">
        <v>289</v>
      </c>
      <c r="V229" s="131" t="s">
        <v>131</v>
      </c>
      <c r="W229" s="131" t="s">
        <v>334</v>
      </c>
      <c r="X229" s="131">
        <v>5</v>
      </c>
      <c r="Y229" s="135">
        <v>4906.3</v>
      </c>
      <c r="Z229" s="135">
        <v>971.9</v>
      </c>
      <c r="AA229" s="129">
        <v>28</v>
      </c>
      <c r="AB229" s="317">
        <v>19</v>
      </c>
      <c r="AC229" s="142">
        <v>9</v>
      </c>
      <c r="AD229" s="142">
        <v>0</v>
      </c>
      <c r="AE229" s="142">
        <v>0</v>
      </c>
      <c r="AF229" s="393">
        <f t="shared" si="5"/>
        <v>0</v>
      </c>
      <c r="AG229" s="138">
        <v>0.04</v>
      </c>
      <c r="AH229" s="138">
        <v>0.04</v>
      </c>
      <c r="AI229" s="139">
        <v>0.05</v>
      </c>
      <c r="AJ229" s="139">
        <v>0.04</v>
      </c>
      <c r="AK229" s="140">
        <v>9</v>
      </c>
      <c r="AL229" s="10"/>
      <c r="AM229" s="121">
        <v>1</v>
      </c>
      <c r="AN229" s="141">
        <v>19</v>
      </c>
      <c r="AO229" s="10"/>
      <c r="AP229" s="121">
        <v>26</v>
      </c>
      <c r="AQ229" s="142">
        <v>2</v>
      </c>
      <c r="AR229" s="142">
        <v>0</v>
      </c>
      <c r="AS229" s="142">
        <v>0</v>
      </c>
      <c r="AT229" s="142" t="s">
        <v>988</v>
      </c>
      <c r="AU229" s="142" t="s">
        <v>988</v>
      </c>
      <c r="AV229" s="143">
        <v>2</v>
      </c>
      <c r="AW229" s="121">
        <v>2</v>
      </c>
      <c r="AX229" s="142">
        <v>0</v>
      </c>
      <c r="AY229" s="142">
        <v>0</v>
      </c>
      <c r="AZ229" s="142">
        <v>0</v>
      </c>
      <c r="BA229" s="143">
        <v>0</v>
      </c>
      <c r="BB229" s="251"/>
      <c r="BC229" s="125">
        <v>1566</v>
      </c>
      <c r="BD229" s="129">
        <v>2.5</v>
      </c>
      <c r="BE229" s="125">
        <v>62.5</v>
      </c>
      <c r="BF229" s="200">
        <v>0.04</v>
      </c>
      <c r="BG229" s="125">
        <v>20</v>
      </c>
      <c r="BH229" s="146">
        <v>0.32</v>
      </c>
      <c r="BI229" s="129">
        <v>8</v>
      </c>
      <c r="BJ229" s="125">
        <v>5</v>
      </c>
      <c r="BK229" s="146">
        <v>0.08</v>
      </c>
      <c r="BL229" s="126">
        <v>1</v>
      </c>
      <c r="BM229" s="147">
        <v>1</v>
      </c>
      <c r="BN229" s="319">
        <v>0.67</v>
      </c>
    </row>
    <row r="230" spans="1:66" x14ac:dyDescent="0.25">
      <c r="A230" s="201"/>
      <c r="B230" s="202"/>
      <c r="C230" s="202" t="s">
        <v>947</v>
      </c>
      <c r="D230" s="202" t="s">
        <v>45</v>
      </c>
      <c r="E230" s="252">
        <v>6</v>
      </c>
      <c r="F230" s="226">
        <v>644</v>
      </c>
      <c r="G230" s="205" t="s">
        <v>989</v>
      </c>
      <c r="H230" s="207">
        <v>70</v>
      </c>
      <c r="I230" s="207" t="s">
        <v>990</v>
      </c>
      <c r="J230" s="207">
        <v>38</v>
      </c>
      <c r="K230" s="588" t="s">
        <v>991</v>
      </c>
      <c r="L230" s="209">
        <v>739</v>
      </c>
      <c r="M230" s="210" t="s">
        <v>992</v>
      </c>
      <c r="N230" s="321">
        <v>29276217</v>
      </c>
      <c r="O230" s="322">
        <v>8.2000000000000003E-2</v>
      </c>
      <c r="P230" s="213">
        <v>739</v>
      </c>
      <c r="Q230" s="214">
        <v>283</v>
      </c>
      <c r="R230" s="215">
        <v>440</v>
      </c>
      <c r="S230" s="215">
        <v>12</v>
      </c>
      <c r="T230" s="216">
        <v>14</v>
      </c>
      <c r="U230" s="214" t="s">
        <v>204</v>
      </c>
      <c r="V230" s="215" t="s">
        <v>289</v>
      </c>
      <c r="W230" s="215" t="s">
        <v>993</v>
      </c>
      <c r="X230" s="215">
        <v>466</v>
      </c>
      <c r="Y230" s="551">
        <v>56627.1</v>
      </c>
      <c r="Z230" s="218">
        <v>9015.1</v>
      </c>
      <c r="AA230" s="213">
        <v>739</v>
      </c>
      <c r="AB230" s="324">
        <v>248</v>
      </c>
      <c r="AC230" s="227">
        <v>134</v>
      </c>
      <c r="AD230" s="227">
        <v>261</v>
      </c>
      <c r="AE230" s="217">
        <v>106</v>
      </c>
      <c r="AF230" s="508">
        <f t="shared" si="5"/>
        <v>0.14343707713125844</v>
      </c>
      <c r="AG230" s="221">
        <v>0.27300000000000002</v>
      </c>
      <c r="AH230" s="221">
        <v>0.192</v>
      </c>
      <c r="AI230" s="222">
        <v>0.28000000000000003</v>
      </c>
      <c r="AJ230" s="222">
        <v>0.2</v>
      </c>
      <c r="AK230" s="245">
        <v>501</v>
      </c>
      <c r="AL230" s="10"/>
      <c r="AM230" s="224">
        <v>268</v>
      </c>
      <c r="AN230" s="225">
        <v>8528</v>
      </c>
      <c r="AO230" s="10"/>
      <c r="AP230" s="226">
        <v>434</v>
      </c>
      <c r="AQ230" s="227">
        <v>221</v>
      </c>
      <c r="AR230" s="227">
        <v>79</v>
      </c>
      <c r="AS230" s="227">
        <v>15</v>
      </c>
      <c r="AT230" s="227" t="s">
        <v>994</v>
      </c>
      <c r="AU230" s="227" t="s">
        <v>183</v>
      </c>
      <c r="AV230" s="228">
        <v>315</v>
      </c>
      <c r="AW230" s="226">
        <v>164</v>
      </c>
      <c r="AX230" s="227">
        <v>84</v>
      </c>
      <c r="AY230" s="227">
        <v>25</v>
      </c>
      <c r="AZ230" s="256">
        <v>61</v>
      </c>
      <c r="BA230" s="230">
        <v>68</v>
      </c>
      <c r="BB230" s="251"/>
      <c r="BC230" s="209">
        <v>33374</v>
      </c>
      <c r="BD230" s="213">
        <v>2.72</v>
      </c>
      <c r="BE230" s="209">
        <v>1592.8</v>
      </c>
      <c r="BF230" s="247">
        <v>0.05</v>
      </c>
      <c r="BG230" s="209">
        <v>1069</v>
      </c>
      <c r="BH230" s="233">
        <v>0.67</v>
      </c>
      <c r="BI230" s="213">
        <v>422</v>
      </c>
      <c r="BJ230" s="209">
        <v>212</v>
      </c>
      <c r="BK230" s="235">
        <v>0.13</v>
      </c>
      <c r="BL230" s="210">
        <v>34</v>
      </c>
      <c r="BM230" s="236">
        <v>23</v>
      </c>
      <c r="BN230" s="326">
        <v>0.73</v>
      </c>
    </row>
    <row r="231" spans="1:66" x14ac:dyDescent="0.25">
      <c r="A231" s="121">
        <v>540189</v>
      </c>
      <c r="B231" s="20" t="s">
        <v>995</v>
      </c>
      <c r="C231" s="20" t="s">
        <v>996</v>
      </c>
      <c r="D231" s="20" t="s">
        <v>107</v>
      </c>
      <c r="E231" s="143">
        <v>6</v>
      </c>
      <c r="F231" s="121">
        <v>7</v>
      </c>
      <c r="G231" s="155" t="s">
        <v>997</v>
      </c>
      <c r="H231" s="26">
        <v>3</v>
      </c>
      <c r="I231" s="26" t="s">
        <v>998</v>
      </c>
      <c r="J231" s="26">
        <v>3</v>
      </c>
      <c r="K231" s="390" t="s">
        <v>999</v>
      </c>
      <c r="L231" s="125">
        <v>13</v>
      </c>
      <c r="M231" s="126" t="s">
        <v>1000</v>
      </c>
      <c r="N231" s="320">
        <v>33619</v>
      </c>
      <c r="O231" s="315">
        <v>6.3E-2</v>
      </c>
      <c r="P231" s="129">
        <v>13</v>
      </c>
      <c r="Q231" s="130">
        <v>7</v>
      </c>
      <c r="R231" s="131">
        <v>6</v>
      </c>
      <c r="S231" s="131">
        <v>0</v>
      </c>
      <c r="T231" s="132">
        <v>0</v>
      </c>
      <c r="U231" s="130" t="s">
        <v>132</v>
      </c>
      <c r="V231" s="131" t="s">
        <v>113</v>
      </c>
      <c r="W231" s="131" t="s">
        <v>483</v>
      </c>
      <c r="X231" s="131">
        <v>6</v>
      </c>
      <c r="Y231" s="135">
        <v>3056.3</v>
      </c>
      <c r="Z231" s="135">
        <v>1918.2</v>
      </c>
      <c r="AA231" s="129">
        <v>13</v>
      </c>
      <c r="AB231" s="317">
        <v>4</v>
      </c>
      <c r="AC231" s="142">
        <v>5</v>
      </c>
      <c r="AD231" s="142">
        <v>4</v>
      </c>
      <c r="AE231" s="142">
        <v>0</v>
      </c>
      <c r="AF231" s="393">
        <f t="shared" si="5"/>
        <v>0</v>
      </c>
      <c r="AG231" s="138">
        <v>7.0999999999999994E-2</v>
      </c>
      <c r="AH231" s="138">
        <v>6.3E-2</v>
      </c>
      <c r="AI231" s="139">
        <v>0.09</v>
      </c>
      <c r="AJ231" s="139">
        <v>7.0000000000000007E-2</v>
      </c>
      <c r="AK231" s="140">
        <v>9</v>
      </c>
      <c r="AL231" s="10"/>
      <c r="AM231" s="121">
        <v>1</v>
      </c>
      <c r="AN231" s="141">
        <v>15</v>
      </c>
      <c r="AO231" s="10"/>
      <c r="AP231" s="121">
        <v>8</v>
      </c>
      <c r="AQ231" s="142">
        <v>5</v>
      </c>
      <c r="AR231" s="142">
        <v>0</v>
      </c>
      <c r="AS231" s="142">
        <v>0</v>
      </c>
      <c r="AT231" s="142" t="s">
        <v>1001</v>
      </c>
      <c r="AU231" s="142" t="s">
        <v>320</v>
      </c>
      <c r="AV231" s="143">
        <v>5</v>
      </c>
      <c r="AW231" s="121">
        <v>3</v>
      </c>
      <c r="AX231" s="142">
        <v>0</v>
      </c>
      <c r="AY231" s="142">
        <v>2</v>
      </c>
      <c r="AZ231" s="142">
        <v>0</v>
      </c>
      <c r="BA231" s="143">
        <v>1</v>
      </c>
      <c r="BB231" s="251"/>
      <c r="BC231" s="125">
        <v>384</v>
      </c>
      <c r="BD231" s="129">
        <v>2.7</v>
      </c>
      <c r="BE231" s="125">
        <v>18.899999999999999</v>
      </c>
      <c r="BF231" s="200">
        <v>0.05</v>
      </c>
      <c r="BG231" s="125">
        <v>11</v>
      </c>
      <c r="BH231" s="145">
        <v>0.57999999999999996</v>
      </c>
      <c r="BI231" s="129">
        <v>4</v>
      </c>
      <c r="BJ231" s="125">
        <v>3</v>
      </c>
      <c r="BK231" s="146">
        <v>0.16</v>
      </c>
      <c r="BL231" s="126">
        <v>1</v>
      </c>
      <c r="BM231" s="147">
        <v>1</v>
      </c>
      <c r="BN231" s="319">
        <v>0.86</v>
      </c>
    </row>
    <row r="232" spans="1:66" x14ac:dyDescent="0.25">
      <c r="A232" s="121">
        <v>540190</v>
      </c>
      <c r="B232" s="20" t="s">
        <v>1002</v>
      </c>
      <c r="C232" s="20" t="s">
        <v>996</v>
      </c>
      <c r="D232" s="20" t="s">
        <v>107</v>
      </c>
      <c r="E232" s="143">
        <v>6</v>
      </c>
      <c r="F232" s="121">
        <v>134</v>
      </c>
      <c r="G232" s="155" t="s">
        <v>923</v>
      </c>
      <c r="H232" s="26">
        <v>13</v>
      </c>
      <c r="I232" s="26" t="s">
        <v>1003</v>
      </c>
      <c r="J232" s="26">
        <v>7</v>
      </c>
      <c r="K232" s="390" t="s">
        <v>1004</v>
      </c>
      <c r="L232" s="125">
        <v>153</v>
      </c>
      <c r="M232" s="126" t="s">
        <v>1005</v>
      </c>
      <c r="N232" s="320">
        <v>604704</v>
      </c>
      <c r="O232" s="315">
        <v>2.1000000000000001E-2</v>
      </c>
      <c r="P232" s="129">
        <v>153</v>
      </c>
      <c r="Q232" s="130">
        <v>91</v>
      </c>
      <c r="R232" s="131">
        <v>60</v>
      </c>
      <c r="S232" s="131">
        <v>2</v>
      </c>
      <c r="T232" s="132">
        <v>0</v>
      </c>
      <c r="U232" s="130" t="s">
        <v>289</v>
      </c>
      <c r="V232" s="131" t="s">
        <v>132</v>
      </c>
      <c r="W232" s="131" t="s">
        <v>1006</v>
      </c>
      <c r="X232" s="131">
        <v>62</v>
      </c>
      <c r="Y232" s="135">
        <v>8763.7999999999993</v>
      </c>
      <c r="Z232" s="135">
        <v>3860</v>
      </c>
      <c r="AA232" s="129">
        <v>153</v>
      </c>
      <c r="AB232" s="317">
        <v>87</v>
      </c>
      <c r="AC232" s="142">
        <v>38</v>
      </c>
      <c r="AD232" s="142">
        <v>25</v>
      </c>
      <c r="AE232" s="142">
        <v>3</v>
      </c>
      <c r="AF232" s="393">
        <f t="shared" si="5"/>
        <v>1.9607843137254902E-2</v>
      </c>
      <c r="AG232" s="138">
        <v>0.129</v>
      </c>
      <c r="AH232" s="138">
        <v>7.3999999999999996E-2</v>
      </c>
      <c r="AI232" s="139">
        <v>0.14000000000000001</v>
      </c>
      <c r="AJ232" s="139">
        <v>0.08</v>
      </c>
      <c r="AK232" s="140">
        <v>66</v>
      </c>
      <c r="AL232" s="10"/>
      <c r="AM232" s="121">
        <v>17</v>
      </c>
      <c r="AN232" s="141">
        <v>299</v>
      </c>
      <c r="AO232" s="10"/>
      <c r="AP232" s="121">
        <v>132</v>
      </c>
      <c r="AQ232" s="142">
        <v>17</v>
      </c>
      <c r="AR232" s="142">
        <v>3</v>
      </c>
      <c r="AS232" s="142">
        <v>1</v>
      </c>
      <c r="AT232" s="142" t="s">
        <v>1007</v>
      </c>
      <c r="AU232" s="142" t="s">
        <v>275</v>
      </c>
      <c r="AV232" s="143">
        <v>21</v>
      </c>
      <c r="AW232" s="121">
        <v>14</v>
      </c>
      <c r="AX232" s="142">
        <v>3</v>
      </c>
      <c r="AY232" s="142">
        <v>3</v>
      </c>
      <c r="AZ232" s="142">
        <v>2</v>
      </c>
      <c r="BA232" s="143">
        <v>2</v>
      </c>
      <c r="BB232" s="251"/>
      <c r="BC232" s="125">
        <v>5118</v>
      </c>
      <c r="BD232" s="129">
        <v>2.4</v>
      </c>
      <c r="BE232" s="125">
        <v>386.4</v>
      </c>
      <c r="BF232" s="200">
        <v>0.08</v>
      </c>
      <c r="BG232" s="125">
        <v>135</v>
      </c>
      <c r="BH232" s="146">
        <v>0.35</v>
      </c>
      <c r="BI232" s="129">
        <v>56</v>
      </c>
      <c r="BJ232" s="125">
        <v>32</v>
      </c>
      <c r="BK232" s="146">
        <v>0.08</v>
      </c>
      <c r="BL232" s="126">
        <v>6</v>
      </c>
      <c r="BM232" s="147">
        <v>4</v>
      </c>
      <c r="BN232" s="319">
        <v>0.72</v>
      </c>
    </row>
    <row r="233" spans="1:66" x14ac:dyDescent="0.25">
      <c r="A233" s="163">
        <v>540188</v>
      </c>
      <c r="B233" s="164" t="s">
        <v>1008</v>
      </c>
      <c r="C233" s="164" t="s">
        <v>996</v>
      </c>
      <c r="D233" s="164" t="s">
        <v>170</v>
      </c>
      <c r="E233" s="189">
        <v>6</v>
      </c>
      <c r="F233" s="166">
        <v>232</v>
      </c>
      <c r="G233" s="167" t="s">
        <v>1009</v>
      </c>
      <c r="H233" s="168">
        <v>21</v>
      </c>
      <c r="I233" s="168" t="s">
        <v>1010</v>
      </c>
      <c r="J233" s="168">
        <v>9</v>
      </c>
      <c r="K233" s="589" t="s">
        <v>1011</v>
      </c>
      <c r="L233" s="170">
        <v>263</v>
      </c>
      <c r="M233" s="171" t="s">
        <v>1012</v>
      </c>
      <c r="N233" s="436">
        <v>2173612</v>
      </c>
      <c r="O233" s="335">
        <v>0.124</v>
      </c>
      <c r="P233" s="174">
        <v>263</v>
      </c>
      <c r="Q233" s="175">
        <v>124</v>
      </c>
      <c r="R233" s="176">
        <v>127</v>
      </c>
      <c r="S233" s="176">
        <v>8</v>
      </c>
      <c r="T233" s="177">
        <v>2</v>
      </c>
      <c r="U233" s="175" t="s">
        <v>136</v>
      </c>
      <c r="V233" s="176" t="s">
        <v>167</v>
      </c>
      <c r="W233" s="176" t="s">
        <v>1013</v>
      </c>
      <c r="X233" s="176">
        <v>137</v>
      </c>
      <c r="Y233" s="178">
        <v>14300.1</v>
      </c>
      <c r="Z233" s="178">
        <v>7541.6</v>
      </c>
      <c r="AA233" s="174">
        <v>263</v>
      </c>
      <c r="AB233" s="311">
        <v>114</v>
      </c>
      <c r="AC233" s="186">
        <v>43</v>
      </c>
      <c r="AD233" s="186">
        <v>88</v>
      </c>
      <c r="AE233" s="186">
        <v>16</v>
      </c>
      <c r="AF233" s="462">
        <f t="shared" si="5"/>
        <v>6.0836501901140684E-2</v>
      </c>
      <c r="AG233" s="182">
        <v>0.23300000000000001</v>
      </c>
      <c r="AH233" s="182">
        <v>0.16500000000000001</v>
      </c>
      <c r="AI233" s="183">
        <v>0.24</v>
      </c>
      <c r="AJ233" s="183">
        <v>0.18</v>
      </c>
      <c r="AK233" s="184">
        <v>147</v>
      </c>
      <c r="AL233" s="10"/>
      <c r="AM233" s="163">
        <v>63</v>
      </c>
      <c r="AN233" s="185">
        <v>1299</v>
      </c>
      <c r="AO233" s="10"/>
      <c r="AP233" s="166">
        <v>176</v>
      </c>
      <c r="AQ233" s="186">
        <v>67</v>
      </c>
      <c r="AR233" s="186">
        <v>13</v>
      </c>
      <c r="AS233" s="186">
        <v>5</v>
      </c>
      <c r="AT233" s="186" t="s">
        <v>606</v>
      </c>
      <c r="AU233" s="186" t="s">
        <v>883</v>
      </c>
      <c r="AV233" s="187">
        <v>85</v>
      </c>
      <c r="AW233" s="166">
        <v>54</v>
      </c>
      <c r="AX233" s="186">
        <v>15</v>
      </c>
      <c r="AY233" s="186">
        <v>7</v>
      </c>
      <c r="AZ233" s="188">
        <v>10</v>
      </c>
      <c r="BA233" s="189">
        <v>5</v>
      </c>
      <c r="BB233" s="251"/>
      <c r="BC233" s="170">
        <v>11475</v>
      </c>
      <c r="BD233" s="174">
        <v>2.6</v>
      </c>
      <c r="BE233" s="170">
        <v>626.6</v>
      </c>
      <c r="BF233" s="240">
        <v>0.06</v>
      </c>
      <c r="BG233" s="170">
        <v>341</v>
      </c>
      <c r="BH233" s="191">
        <v>0.54</v>
      </c>
      <c r="BI233" s="174">
        <v>131</v>
      </c>
      <c r="BJ233" s="170">
        <v>59</v>
      </c>
      <c r="BK233" s="192">
        <v>0.09</v>
      </c>
      <c r="BL233" s="193">
        <v>9</v>
      </c>
      <c r="BM233" s="194">
        <v>6</v>
      </c>
      <c r="BN233" s="313">
        <v>0.71</v>
      </c>
    </row>
    <row r="234" spans="1:66" ht="15.75" thickBot="1" x14ac:dyDescent="0.3">
      <c r="A234" s="265"/>
      <c r="B234" s="266"/>
      <c r="C234" s="266" t="s">
        <v>996</v>
      </c>
      <c r="D234" s="266" t="s">
        <v>45</v>
      </c>
      <c r="E234" s="267">
        <v>6</v>
      </c>
      <c r="F234" s="268">
        <v>373</v>
      </c>
      <c r="G234" s="269" t="s">
        <v>1014</v>
      </c>
      <c r="H234" s="270">
        <v>37</v>
      </c>
      <c r="I234" s="270" t="s">
        <v>1015</v>
      </c>
      <c r="J234" s="270">
        <v>19</v>
      </c>
      <c r="K234" s="593" t="s">
        <v>1016</v>
      </c>
      <c r="L234" s="594">
        <v>429</v>
      </c>
      <c r="M234" s="595" t="s">
        <v>1017</v>
      </c>
      <c r="N234" s="596">
        <v>2811935</v>
      </c>
      <c r="O234" s="534">
        <v>0.06</v>
      </c>
      <c r="P234" s="597">
        <v>429</v>
      </c>
      <c r="Q234" s="278">
        <v>222</v>
      </c>
      <c r="R234" s="279">
        <v>193</v>
      </c>
      <c r="S234" s="279">
        <v>10</v>
      </c>
      <c r="T234" s="280">
        <v>2</v>
      </c>
      <c r="U234" s="214" t="s">
        <v>150</v>
      </c>
      <c r="V234" s="215" t="s">
        <v>158</v>
      </c>
      <c r="W234" s="215" t="s">
        <v>1018</v>
      </c>
      <c r="X234" s="215">
        <v>205</v>
      </c>
      <c r="Y234" s="218">
        <v>12120.4</v>
      </c>
      <c r="Z234" s="218">
        <v>5814.4</v>
      </c>
      <c r="AA234" s="213">
        <v>429</v>
      </c>
      <c r="AB234" s="347">
        <v>205</v>
      </c>
      <c r="AC234" s="290">
        <v>86</v>
      </c>
      <c r="AD234" s="290">
        <v>117</v>
      </c>
      <c r="AE234" s="290">
        <v>19</v>
      </c>
      <c r="AF234" s="521">
        <f t="shared" si="5"/>
        <v>4.4289044289044288E-2</v>
      </c>
      <c r="AG234" s="285">
        <v>0.19500000000000001</v>
      </c>
      <c r="AH234" s="285">
        <v>0.13500000000000001</v>
      </c>
      <c r="AI234" s="286">
        <v>0.2</v>
      </c>
      <c r="AJ234" s="286">
        <v>0.14000000000000001</v>
      </c>
      <c r="AK234" s="287">
        <v>222</v>
      </c>
      <c r="AL234" s="10"/>
      <c r="AM234" s="478">
        <v>81</v>
      </c>
      <c r="AN234" s="598">
        <v>1613</v>
      </c>
      <c r="AO234" s="10"/>
      <c r="AP234" s="268">
        <v>316</v>
      </c>
      <c r="AQ234" s="290">
        <v>89</v>
      </c>
      <c r="AR234" s="290">
        <v>16</v>
      </c>
      <c r="AS234" s="290">
        <v>6</v>
      </c>
      <c r="AT234" s="290" t="s">
        <v>815</v>
      </c>
      <c r="AU234" s="290" t="s">
        <v>292</v>
      </c>
      <c r="AV234" s="291">
        <v>111</v>
      </c>
      <c r="AW234" s="268">
        <v>71</v>
      </c>
      <c r="AX234" s="290">
        <v>18</v>
      </c>
      <c r="AY234" s="290">
        <v>12</v>
      </c>
      <c r="AZ234" s="479">
        <v>12</v>
      </c>
      <c r="BA234" s="293">
        <v>8</v>
      </c>
      <c r="BB234" s="251"/>
      <c r="BC234" s="273">
        <v>16977</v>
      </c>
      <c r="BD234" s="277">
        <v>2.5659999999999998</v>
      </c>
      <c r="BE234" s="273">
        <v>1031.9000000000001</v>
      </c>
      <c r="BF234" s="294">
        <v>0.06</v>
      </c>
      <c r="BG234" s="273">
        <v>487</v>
      </c>
      <c r="BH234" s="296">
        <v>0.47</v>
      </c>
      <c r="BI234" s="277">
        <v>191</v>
      </c>
      <c r="BJ234" s="273">
        <v>94</v>
      </c>
      <c r="BK234" s="296">
        <v>0.09</v>
      </c>
      <c r="BL234" s="274">
        <v>16</v>
      </c>
      <c r="BM234" s="297">
        <v>11</v>
      </c>
      <c r="BN234" s="349">
        <v>0.72</v>
      </c>
    </row>
    <row r="235" spans="1:66" x14ac:dyDescent="0.25">
      <c r="A235" s="350">
        <v>540001</v>
      </c>
      <c r="B235" s="351" t="s">
        <v>1019</v>
      </c>
      <c r="C235" s="351" t="s">
        <v>1020</v>
      </c>
      <c r="D235" s="351" t="s">
        <v>170</v>
      </c>
      <c r="E235" s="352">
        <v>7</v>
      </c>
      <c r="F235" s="599">
        <v>379</v>
      </c>
      <c r="G235" s="600" t="s">
        <v>1021</v>
      </c>
      <c r="H235" s="570">
        <v>7</v>
      </c>
      <c r="I235" s="570" t="s">
        <v>1022</v>
      </c>
      <c r="J235" s="570">
        <v>15</v>
      </c>
      <c r="K235" s="571" t="s">
        <v>1023</v>
      </c>
      <c r="L235" s="572">
        <v>410</v>
      </c>
      <c r="M235" s="573" t="s">
        <v>1024</v>
      </c>
      <c r="N235" s="360">
        <v>3194583</v>
      </c>
      <c r="O235" s="601">
        <v>0.16200000000000001</v>
      </c>
      <c r="P235" s="586">
        <v>410</v>
      </c>
      <c r="Q235" s="575">
        <v>217</v>
      </c>
      <c r="R235" s="576">
        <v>179</v>
      </c>
      <c r="S235" s="576">
        <v>5</v>
      </c>
      <c r="T235" s="577">
        <v>2</v>
      </c>
      <c r="U235" s="175" t="s">
        <v>161</v>
      </c>
      <c r="V235" s="176" t="s">
        <v>288</v>
      </c>
      <c r="W235" s="176" t="s">
        <v>1025</v>
      </c>
      <c r="X235" s="176">
        <v>186</v>
      </c>
      <c r="Y235" s="178">
        <v>15583.3</v>
      </c>
      <c r="Z235" s="178">
        <v>11177.7</v>
      </c>
      <c r="AA235" s="174">
        <v>410</v>
      </c>
      <c r="AB235" s="578">
        <v>205</v>
      </c>
      <c r="AC235" s="579">
        <v>30</v>
      </c>
      <c r="AD235" s="579">
        <v>71</v>
      </c>
      <c r="AE235" s="579">
        <v>97</v>
      </c>
      <c r="AF235" s="602">
        <f>AE235/AA235</f>
        <v>0.23658536585365852</v>
      </c>
      <c r="AG235" s="602">
        <v>0.41099999999999998</v>
      </c>
      <c r="AH235" s="602">
        <v>0.41699999999999998</v>
      </c>
      <c r="AI235" s="603">
        <v>0.43</v>
      </c>
      <c r="AJ235" s="603">
        <v>0.48</v>
      </c>
      <c r="AK235" s="582">
        <v>198</v>
      </c>
      <c r="AL235" s="10"/>
      <c r="AM235" s="350">
        <v>124</v>
      </c>
      <c r="AN235" s="372">
        <v>3294</v>
      </c>
      <c r="AO235" s="10"/>
      <c r="AP235" s="568">
        <v>260</v>
      </c>
      <c r="AQ235" s="579">
        <v>60</v>
      </c>
      <c r="AR235" s="579">
        <v>67</v>
      </c>
      <c r="AS235" s="579">
        <v>16</v>
      </c>
      <c r="AT235" s="579" t="s">
        <v>883</v>
      </c>
      <c r="AU235" s="579" t="s">
        <v>207</v>
      </c>
      <c r="AV235" s="583">
        <v>143</v>
      </c>
      <c r="AW235" s="568">
        <v>89</v>
      </c>
      <c r="AX235" s="579">
        <v>32</v>
      </c>
      <c r="AY235" s="579">
        <v>18</v>
      </c>
      <c r="AZ235" s="364">
        <v>27</v>
      </c>
      <c r="BA235" s="352">
        <v>22</v>
      </c>
      <c r="BB235" s="251"/>
      <c r="BC235" s="572">
        <v>10925</v>
      </c>
      <c r="BD235" s="574">
        <v>2.7</v>
      </c>
      <c r="BE235" s="572">
        <v>1044.9000000000001</v>
      </c>
      <c r="BF235" s="584">
        <v>0.1</v>
      </c>
      <c r="BG235" s="572">
        <v>538</v>
      </c>
      <c r="BH235" s="604">
        <v>0.52</v>
      </c>
      <c r="BI235" s="574">
        <v>199</v>
      </c>
      <c r="BJ235" s="572">
        <v>104</v>
      </c>
      <c r="BK235" s="585">
        <v>0.1</v>
      </c>
      <c r="BL235" s="573">
        <v>15</v>
      </c>
      <c r="BM235" s="586">
        <v>10</v>
      </c>
      <c r="BN235" s="587">
        <v>0.77</v>
      </c>
    </row>
    <row r="236" spans="1:66" x14ac:dyDescent="0.25">
      <c r="A236" s="121">
        <v>540002</v>
      </c>
      <c r="B236" s="20" t="s">
        <v>1026</v>
      </c>
      <c r="C236" s="20" t="s">
        <v>1020</v>
      </c>
      <c r="D236" s="20" t="s">
        <v>107</v>
      </c>
      <c r="E236" s="143">
        <v>7</v>
      </c>
      <c r="F236" s="385">
        <v>58</v>
      </c>
      <c r="G236" s="605" t="s">
        <v>1027</v>
      </c>
      <c r="H236" s="26">
        <v>33</v>
      </c>
      <c r="I236" s="26" t="s">
        <v>1028</v>
      </c>
      <c r="J236" s="26">
        <v>10</v>
      </c>
      <c r="K236" s="390" t="s">
        <v>1029</v>
      </c>
      <c r="L236" s="125">
        <v>103</v>
      </c>
      <c r="M236" s="197" t="s">
        <v>1030</v>
      </c>
      <c r="N236" s="320">
        <v>1904</v>
      </c>
      <c r="O236" s="315">
        <v>0</v>
      </c>
      <c r="P236" s="147">
        <v>103</v>
      </c>
      <c r="Q236" s="130">
        <v>101</v>
      </c>
      <c r="R236" s="131">
        <v>1</v>
      </c>
      <c r="S236" s="131">
        <v>0</v>
      </c>
      <c r="T236" s="132">
        <v>0</v>
      </c>
      <c r="U236" s="130" t="s">
        <v>1031</v>
      </c>
      <c r="V236" s="131" t="s">
        <v>1031</v>
      </c>
      <c r="W236" s="131" t="s">
        <v>1031</v>
      </c>
      <c r="X236" s="131">
        <v>1</v>
      </c>
      <c r="Y236" s="135">
        <v>635</v>
      </c>
      <c r="Z236" s="135">
        <v>738</v>
      </c>
      <c r="AA236" s="129">
        <v>103</v>
      </c>
      <c r="AB236" s="317">
        <v>100</v>
      </c>
      <c r="AC236" s="142">
        <v>2</v>
      </c>
      <c r="AD236" s="142">
        <v>0</v>
      </c>
      <c r="AE236" s="142">
        <v>0</v>
      </c>
      <c r="AF236" s="318">
        <f t="shared" ref="AF236:AF271" si="6">AE236/AA236</f>
        <v>0</v>
      </c>
      <c r="AG236" s="138">
        <v>8.0000000000000002E-3</v>
      </c>
      <c r="AH236" s="138">
        <v>0.01</v>
      </c>
      <c r="AI236" s="139">
        <v>0.01</v>
      </c>
      <c r="AJ236" s="139">
        <v>0.01</v>
      </c>
      <c r="AK236" s="140">
        <v>2</v>
      </c>
      <c r="AL236" s="10"/>
      <c r="AM236" s="121">
        <v>0</v>
      </c>
      <c r="AN236" s="141">
        <v>0</v>
      </c>
      <c r="AO236" s="10"/>
      <c r="AP236" s="121">
        <v>102</v>
      </c>
      <c r="AQ236" s="142">
        <v>0</v>
      </c>
      <c r="AR236" s="142">
        <v>0</v>
      </c>
      <c r="AS236" s="142">
        <v>0</v>
      </c>
      <c r="AT236" s="142" t="s">
        <v>211</v>
      </c>
      <c r="AU236" s="142" t="s">
        <v>211</v>
      </c>
      <c r="AV236" s="143">
        <v>0</v>
      </c>
      <c r="AW236" s="121">
        <v>0</v>
      </c>
      <c r="AX236" s="142">
        <v>0</v>
      </c>
      <c r="AY236" s="142">
        <v>0</v>
      </c>
      <c r="AZ236" s="142">
        <v>0</v>
      </c>
      <c r="BA236" s="143">
        <v>0</v>
      </c>
      <c r="BB236" s="251"/>
      <c r="BC236" s="125">
        <v>2031</v>
      </c>
      <c r="BD236" s="129">
        <v>2.8</v>
      </c>
      <c r="BE236" s="125">
        <v>182</v>
      </c>
      <c r="BF236" s="200">
        <v>0.09</v>
      </c>
      <c r="BG236" s="125">
        <v>14</v>
      </c>
      <c r="BH236" s="146">
        <v>0.08</v>
      </c>
      <c r="BI236" s="129">
        <v>5</v>
      </c>
      <c r="BJ236" s="125">
        <v>4</v>
      </c>
      <c r="BK236" s="146">
        <v>0.02</v>
      </c>
      <c r="BL236" s="126">
        <v>1</v>
      </c>
      <c r="BM236" s="147">
        <v>1</v>
      </c>
      <c r="BN236" s="319">
        <v>0.6</v>
      </c>
    </row>
    <row r="237" spans="1:66" x14ac:dyDescent="0.25">
      <c r="A237" s="121">
        <v>540003</v>
      </c>
      <c r="B237" s="20" t="s">
        <v>1032</v>
      </c>
      <c r="C237" s="20" t="s">
        <v>1020</v>
      </c>
      <c r="D237" s="20" t="s">
        <v>107</v>
      </c>
      <c r="E237" s="143">
        <v>7</v>
      </c>
      <c r="F237" s="385">
        <v>17</v>
      </c>
      <c r="G237" s="605" t="s">
        <v>1033</v>
      </c>
      <c r="H237" s="26">
        <v>0</v>
      </c>
      <c r="I237" s="26" t="s">
        <v>209</v>
      </c>
      <c r="J237" s="26">
        <v>1</v>
      </c>
      <c r="K237" s="390" t="s">
        <v>1034</v>
      </c>
      <c r="L237" s="125">
        <v>18</v>
      </c>
      <c r="M237" s="126" t="s">
        <v>1035</v>
      </c>
      <c r="N237" s="320">
        <v>65812</v>
      </c>
      <c r="O237" s="315">
        <v>6.0999999999999999E-2</v>
      </c>
      <c r="P237" s="147">
        <v>18</v>
      </c>
      <c r="Q237" s="130">
        <v>7</v>
      </c>
      <c r="R237" s="131">
        <v>11</v>
      </c>
      <c r="S237" s="131">
        <v>0</v>
      </c>
      <c r="T237" s="132">
        <v>0</v>
      </c>
      <c r="U237" s="130" t="s">
        <v>131</v>
      </c>
      <c r="V237" s="131" t="s">
        <v>112</v>
      </c>
      <c r="W237" s="131" t="s">
        <v>789</v>
      </c>
      <c r="X237" s="131">
        <v>11</v>
      </c>
      <c r="Y237" s="135">
        <v>5484.4</v>
      </c>
      <c r="Z237" s="135">
        <v>3434.3</v>
      </c>
      <c r="AA237" s="129">
        <v>18</v>
      </c>
      <c r="AB237" s="317">
        <v>7</v>
      </c>
      <c r="AC237" s="142">
        <v>3</v>
      </c>
      <c r="AD237" s="142">
        <v>5</v>
      </c>
      <c r="AE237" s="142">
        <v>3</v>
      </c>
      <c r="AF237" s="334">
        <f t="shared" si="6"/>
        <v>0.16666666666666666</v>
      </c>
      <c r="AG237" s="138">
        <v>0.30499999999999999</v>
      </c>
      <c r="AH237" s="138">
        <v>0.222</v>
      </c>
      <c r="AI237" s="139">
        <v>0.33</v>
      </c>
      <c r="AJ237" s="139">
        <v>0.31</v>
      </c>
      <c r="AK237" s="140">
        <v>11</v>
      </c>
      <c r="AL237" s="10"/>
      <c r="AM237" s="121">
        <v>4</v>
      </c>
      <c r="AN237" s="141">
        <v>109</v>
      </c>
      <c r="AO237" s="10"/>
      <c r="AP237" s="121">
        <v>11</v>
      </c>
      <c r="AQ237" s="142">
        <v>4</v>
      </c>
      <c r="AR237" s="142">
        <v>3</v>
      </c>
      <c r="AS237" s="142">
        <v>0</v>
      </c>
      <c r="AT237" s="142" t="s">
        <v>143</v>
      </c>
      <c r="AU237" s="142" t="s">
        <v>135</v>
      </c>
      <c r="AV237" s="143">
        <v>7</v>
      </c>
      <c r="AW237" s="121">
        <v>7</v>
      </c>
      <c r="AX237" s="142">
        <v>0</v>
      </c>
      <c r="AY237" s="142">
        <v>0</v>
      </c>
      <c r="AZ237" s="142">
        <v>0</v>
      </c>
      <c r="BA237" s="143">
        <v>0</v>
      </c>
      <c r="BB237" s="251"/>
      <c r="BC237" s="125">
        <v>427</v>
      </c>
      <c r="BD237" s="129">
        <v>2.7</v>
      </c>
      <c r="BE237" s="125">
        <v>45.9</v>
      </c>
      <c r="BF237" s="200">
        <v>0.11</v>
      </c>
      <c r="BG237" s="125">
        <v>30</v>
      </c>
      <c r="BH237" s="145">
        <v>0.65</v>
      </c>
      <c r="BI237" s="129">
        <v>11</v>
      </c>
      <c r="BJ237" s="125">
        <v>8</v>
      </c>
      <c r="BK237" s="146">
        <v>0.17</v>
      </c>
      <c r="BL237" s="126">
        <v>2</v>
      </c>
      <c r="BM237" s="147">
        <v>1</v>
      </c>
      <c r="BN237" s="319">
        <v>0.53</v>
      </c>
    </row>
    <row r="238" spans="1:66" x14ac:dyDescent="0.25">
      <c r="A238" s="121">
        <v>540004</v>
      </c>
      <c r="B238" s="20" t="s">
        <v>1036</v>
      </c>
      <c r="C238" s="20" t="s">
        <v>1020</v>
      </c>
      <c r="D238" s="20" t="s">
        <v>107</v>
      </c>
      <c r="E238" s="143">
        <v>7</v>
      </c>
      <c r="F238" s="385">
        <v>223</v>
      </c>
      <c r="G238" s="605" t="s">
        <v>1037</v>
      </c>
      <c r="H238" s="26">
        <v>75</v>
      </c>
      <c r="I238" s="26" t="s">
        <v>1038</v>
      </c>
      <c r="J238" s="26">
        <v>12</v>
      </c>
      <c r="K238" s="390" t="s">
        <v>1039</v>
      </c>
      <c r="L238" s="125">
        <v>311</v>
      </c>
      <c r="M238" s="126" t="s">
        <v>1040</v>
      </c>
      <c r="N238" s="320">
        <v>2372784</v>
      </c>
      <c r="O238" s="315">
        <v>7.2999999999999995E-2</v>
      </c>
      <c r="P238" s="147">
        <v>311</v>
      </c>
      <c r="Q238" s="130">
        <v>140</v>
      </c>
      <c r="R238" s="131">
        <v>165</v>
      </c>
      <c r="S238" s="131">
        <v>2</v>
      </c>
      <c r="T238" s="132">
        <v>4</v>
      </c>
      <c r="U238" s="130" t="s">
        <v>150</v>
      </c>
      <c r="V238" s="131" t="s">
        <v>158</v>
      </c>
      <c r="W238" s="131" t="s">
        <v>1041</v>
      </c>
      <c r="X238" s="131">
        <v>171</v>
      </c>
      <c r="Y238" s="135">
        <v>11407.6</v>
      </c>
      <c r="Z238" s="135">
        <v>5359.3</v>
      </c>
      <c r="AA238" s="129">
        <v>311</v>
      </c>
      <c r="AB238" s="317">
        <v>128</v>
      </c>
      <c r="AC238" s="142">
        <v>73</v>
      </c>
      <c r="AD238" s="142">
        <v>106</v>
      </c>
      <c r="AE238" s="142">
        <v>4</v>
      </c>
      <c r="AF238" s="318">
        <f t="shared" si="6"/>
        <v>1.2861736334405145E-2</v>
      </c>
      <c r="AG238" s="138">
        <v>0.13</v>
      </c>
      <c r="AH238" s="138">
        <v>0.109</v>
      </c>
      <c r="AI238" s="139">
        <v>0.15</v>
      </c>
      <c r="AJ238" s="139">
        <v>0.12</v>
      </c>
      <c r="AK238" s="140">
        <v>183</v>
      </c>
      <c r="AL238" s="10"/>
      <c r="AM238" s="121">
        <v>58</v>
      </c>
      <c r="AN238" s="141">
        <v>1161</v>
      </c>
      <c r="AO238" s="10"/>
      <c r="AP238" s="121">
        <v>228</v>
      </c>
      <c r="AQ238" s="142">
        <v>74</v>
      </c>
      <c r="AR238" s="142">
        <v>9</v>
      </c>
      <c r="AS238" s="142">
        <v>0</v>
      </c>
      <c r="AT238" s="142" t="s">
        <v>1042</v>
      </c>
      <c r="AU238" s="142" t="s">
        <v>671</v>
      </c>
      <c r="AV238" s="143">
        <v>83</v>
      </c>
      <c r="AW238" s="121">
        <v>70</v>
      </c>
      <c r="AX238" s="142">
        <v>10</v>
      </c>
      <c r="AY238" s="142">
        <v>2</v>
      </c>
      <c r="AZ238" s="142">
        <v>6</v>
      </c>
      <c r="BA238" s="143">
        <v>3</v>
      </c>
      <c r="BB238" s="251"/>
      <c r="BC238" s="125">
        <v>3407</v>
      </c>
      <c r="BD238" s="129">
        <v>2</v>
      </c>
      <c r="BE238" s="125">
        <v>662</v>
      </c>
      <c r="BF238" s="200">
        <v>0.19</v>
      </c>
      <c r="BG238" s="125">
        <v>316</v>
      </c>
      <c r="BH238" s="146">
        <v>0.48</v>
      </c>
      <c r="BI238" s="129">
        <v>158</v>
      </c>
      <c r="BJ238" s="125">
        <v>81</v>
      </c>
      <c r="BK238" s="146">
        <v>0.12</v>
      </c>
      <c r="BL238" s="126">
        <v>16</v>
      </c>
      <c r="BM238" s="147">
        <v>11</v>
      </c>
      <c r="BN238" s="333">
        <v>0.48</v>
      </c>
    </row>
    <row r="239" spans="1:66" x14ac:dyDescent="0.25">
      <c r="A239" s="201"/>
      <c r="B239" s="202"/>
      <c r="C239" s="202" t="s">
        <v>1020</v>
      </c>
      <c r="D239" s="202" t="s">
        <v>45</v>
      </c>
      <c r="E239" s="252">
        <v>7</v>
      </c>
      <c r="F239" s="606">
        <v>677</v>
      </c>
      <c r="G239" s="607" t="s">
        <v>1043</v>
      </c>
      <c r="H239" s="207">
        <v>115</v>
      </c>
      <c r="I239" s="207" t="s">
        <v>1044</v>
      </c>
      <c r="J239" s="207">
        <v>38</v>
      </c>
      <c r="K239" s="588" t="s">
        <v>1045</v>
      </c>
      <c r="L239" s="209">
        <v>842</v>
      </c>
      <c r="M239" s="210" t="s">
        <v>1046</v>
      </c>
      <c r="N239" s="321">
        <v>5635083</v>
      </c>
      <c r="O239" s="322">
        <v>0.09</v>
      </c>
      <c r="P239" s="236">
        <v>842</v>
      </c>
      <c r="Q239" s="214">
        <v>465</v>
      </c>
      <c r="R239" s="215">
        <v>356</v>
      </c>
      <c r="S239" s="215">
        <v>7</v>
      </c>
      <c r="T239" s="216">
        <v>6</v>
      </c>
      <c r="U239" s="214" t="s">
        <v>115</v>
      </c>
      <c r="V239" s="215" t="s">
        <v>231</v>
      </c>
      <c r="W239" s="215" t="s">
        <v>1047</v>
      </c>
      <c r="X239" s="215">
        <v>369</v>
      </c>
      <c r="Y239" s="218">
        <v>13166.1</v>
      </c>
      <c r="Z239" s="218">
        <v>7746.6</v>
      </c>
      <c r="AA239" s="213">
        <v>842</v>
      </c>
      <c r="AB239" s="324">
        <v>440</v>
      </c>
      <c r="AC239" s="227">
        <v>108</v>
      </c>
      <c r="AD239" s="227">
        <v>182</v>
      </c>
      <c r="AE239" s="217">
        <v>104</v>
      </c>
      <c r="AF239" s="608">
        <f t="shared" si="6"/>
        <v>0.12351543942992874</v>
      </c>
      <c r="AG239" s="221">
        <v>0.26900000000000002</v>
      </c>
      <c r="AH239" s="221">
        <v>0.152</v>
      </c>
      <c r="AI239" s="222">
        <v>0.28999999999999998</v>
      </c>
      <c r="AJ239" s="222">
        <v>0.17</v>
      </c>
      <c r="AK239" s="245">
        <v>394</v>
      </c>
      <c r="AL239" s="10"/>
      <c r="AM239" s="246">
        <v>186</v>
      </c>
      <c r="AN239" s="225">
        <v>4564</v>
      </c>
      <c r="AO239" s="10"/>
      <c r="AP239" s="226">
        <v>601</v>
      </c>
      <c r="AQ239" s="227">
        <v>138</v>
      </c>
      <c r="AR239" s="227">
        <v>79</v>
      </c>
      <c r="AS239" s="227">
        <v>16</v>
      </c>
      <c r="AT239" s="227" t="s">
        <v>1048</v>
      </c>
      <c r="AU239" s="227" t="s">
        <v>122</v>
      </c>
      <c r="AV239" s="228">
        <v>233</v>
      </c>
      <c r="AW239" s="226">
        <v>166</v>
      </c>
      <c r="AX239" s="227">
        <v>42</v>
      </c>
      <c r="AY239" s="227">
        <v>20</v>
      </c>
      <c r="AZ239" s="256">
        <v>33</v>
      </c>
      <c r="BA239" s="230">
        <v>25</v>
      </c>
      <c r="BB239" s="251"/>
      <c r="BC239" s="209">
        <v>16790</v>
      </c>
      <c r="BD239" s="213">
        <v>2.6680000000000001</v>
      </c>
      <c r="BE239" s="209">
        <v>1934.8</v>
      </c>
      <c r="BF239" s="247">
        <v>0.12</v>
      </c>
      <c r="BG239" s="209">
        <v>898</v>
      </c>
      <c r="BH239" s="235">
        <v>0.46</v>
      </c>
      <c r="BI239" s="213">
        <v>373</v>
      </c>
      <c r="BJ239" s="209">
        <v>197</v>
      </c>
      <c r="BK239" s="235">
        <v>0.1</v>
      </c>
      <c r="BL239" s="210">
        <v>34</v>
      </c>
      <c r="BM239" s="236">
        <v>23</v>
      </c>
      <c r="BN239" s="326">
        <v>0.66</v>
      </c>
    </row>
    <row r="240" spans="1:66" x14ac:dyDescent="0.25">
      <c r="A240" s="163">
        <v>540009</v>
      </c>
      <c r="B240" s="164" t="s">
        <v>1049</v>
      </c>
      <c r="C240" s="164" t="s">
        <v>1050</v>
      </c>
      <c r="D240" s="164" t="s">
        <v>170</v>
      </c>
      <c r="E240" s="189">
        <v>7</v>
      </c>
      <c r="F240" s="166">
        <v>655</v>
      </c>
      <c r="G240" s="167" t="s">
        <v>1051</v>
      </c>
      <c r="H240" s="168">
        <v>51</v>
      </c>
      <c r="I240" s="168" t="s">
        <v>1052</v>
      </c>
      <c r="J240" s="168">
        <v>27</v>
      </c>
      <c r="K240" s="589" t="s">
        <v>1053</v>
      </c>
      <c r="L240" s="170">
        <v>735</v>
      </c>
      <c r="M240" s="193" t="s">
        <v>1054</v>
      </c>
      <c r="N240" s="436">
        <v>2444584</v>
      </c>
      <c r="O240" s="309">
        <v>6.7000000000000004E-2</v>
      </c>
      <c r="P240" s="194">
        <v>735</v>
      </c>
      <c r="Q240" s="175">
        <v>578</v>
      </c>
      <c r="R240" s="176">
        <v>153</v>
      </c>
      <c r="S240" s="176">
        <v>2</v>
      </c>
      <c r="T240" s="177">
        <v>0</v>
      </c>
      <c r="U240" s="175" t="s">
        <v>136</v>
      </c>
      <c r="V240" s="176" t="s">
        <v>144</v>
      </c>
      <c r="W240" s="176" t="s">
        <v>1055</v>
      </c>
      <c r="X240" s="176">
        <v>155</v>
      </c>
      <c r="Y240" s="178">
        <v>14906</v>
      </c>
      <c r="Z240" s="336">
        <v>12579</v>
      </c>
      <c r="AA240" s="174">
        <v>735</v>
      </c>
      <c r="AB240" s="311">
        <v>572</v>
      </c>
      <c r="AC240" s="186">
        <v>16</v>
      </c>
      <c r="AD240" s="186">
        <v>100</v>
      </c>
      <c r="AE240" s="186">
        <v>45</v>
      </c>
      <c r="AF240" s="609">
        <f t="shared" si="6"/>
        <v>6.1224489795918366E-2</v>
      </c>
      <c r="AG240" s="259">
        <v>0.34599999999999997</v>
      </c>
      <c r="AH240" s="259">
        <v>0.308</v>
      </c>
      <c r="AI240" s="183">
        <v>0.35</v>
      </c>
      <c r="AJ240" s="183">
        <v>0.32</v>
      </c>
      <c r="AK240" s="184">
        <v>161</v>
      </c>
      <c r="AL240" s="10"/>
      <c r="AM240" s="163">
        <v>101</v>
      </c>
      <c r="AN240" s="185">
        <v>2388</v>
      </c>
      <c r="AO240" s="10"/>
      <c r="AP240" s="166">
        <v>622</v>
      </c>
      <c r="AQ240" s="186">
        <v>79</v>
      </c>
      <c r="AR240" s="186">
        <v>28</v>
      </c>
      <c r="AS240" s="186">
        <v>4</v>
      </c>
      <c r="AT240" s="186" t="s">
        <v>268</v>
      </c>
      <c r="AU240" s="186" t="s">
        <v>160</v>
      </c>
      <c r="AV240" s="187">
        <v>111</v>
      </c>
      <c r="AW240" s="166">
        <v>98</v>
      </c>
      <c r="AX240" s="186">
        <v>9</v>
      </c>
      <c r="AY240" s="186">
        <v>4</v>
      </c>
      <c r="AZ240" s="188">
        <v>4</v>
      </c>
      <c r="BA240" s="189">
        <v>15</v>
      </c>
      <c r="BB240" s="251"/>
      <c r="BC240" s="170">
        <v>11339</v>
      </c>
      <c r="BD240" s="174">
        <v>2.5</v>
      </c>
      <c r="BE240" s="170">
        <v>1627.5</v>
      </c>
      <c r="BF240" s="240">
        <v>0.14000000000000001</v>
      </c>
      <c r="BG240" s="170">
        <v>443</v>
      </c>
      <c r="BH240" s="192">
        <v>0.27</v>
      </c>
      <c r="BI240" s="174">
        <v>177</v>
      </c>
      <c r="BJ240" s="170">
        <v>89</v>
      </c>
      <c r="BK240" s="192">
        <v>0.06</v>
      </c>
      <c r="BL240" s="193">
        <v>14</v>
      </c>
      <c r="BM240" s="194">
        <v>9</v>
      </c>
      <c r="BN240" s="313">
        <v>0.76</v>
      </c>
    </row>
    <row r="241" spans="1:66" x14ac:dyDescent="0.25">
      <c r="A241" s="121">
        <v>540010</v>
      </c>
      <c r="B241" s="20" t="s">
        <v>1056</v>
      </c>
      <c r="C241" s="20" t="s">
        <v>1050</v>
      </c>
      <c r="D241" s="20" t="s">
        <v>107</v>
      </c>
      <c r="E241" s="143">
        <v>7</v>
      </c>
      <c r="F241" s="121">
        <v>14</v>
      </c>
      <c r="G241" s="155" t="s">
        <v>1057</v>
      </c>
      <c r="H241" s="26">
        <v>5</v>
      </c>
      <c r="I241" s="26" t="s">
        <v>1058</v>
      </c>
      <c r="J241" s="26">
        <v>3</v>
      </c>
      <c r="K241" s="390" t="s">
        <v>309</v>
      </c>
      <c r="L241" s="125">
        <v>22</v>
      </c>
      <c r="M241" s="126" t="s">
        <v>1059</v>
      </c>
      <c r="N241" s="320">
        <v>53128</v>
      </c>
      <c r="O241" s="315">
        <v>3.2000000000000001E-2</v>
      </c>
      <c r="P241" s="147">
        <v>22</v>
      </c>
      <c r="Q241" s="130">
        <v>19</v>
      </c>
      <c r="R241" s="131">
        <v>3</v>
      </c>
      <c r="S241" s="131">
        <v>0</v>
      </c>
      <c r="T241" s="132">
        <v>0</v>
      </c>
      <c r="U241" s="130" t="s">
        <v>125</v>
      </c>
      <c r="V241" s="131" t="s">
        <v>158</v>
      </c>
      <c r="W241" s="131" t="s">
        <v>190</v>
      </c>
      <c r="X241" s="131">
        <v>3</v>
      </c>
      <c r="Y241" s="134">
        <v>17709.5</v>
      </c>
      <c r="Z241" s="135">
        <v>6838.9</v>
      </c>
      <c r="AA241" s="129">
        <v>22</v>
      </c>
      <c r="AB241" s="317">
        <v>19</v>
      </c>
      <c r="AC241" s="142">
        <v>0</v>
      </c>
      <c r="AD241" s="142">
        <v>3</v>
      </c>
      <c r="AE241" s="142">
        <v>0</v>
      </c>
      <c r="AF241" s="318">
        <f t="shared" si="6"/>
        <v>0</v>
      </c>
      <c r="AG241" s="138">
        <v>0.28199999999999997</v>
      </c>
      <c r="AH241" s="138">
        <v>0.27500000000000002</v>
      </c>
      <c r="AI241" s="139">
        <v>0.28000000000000003</v>
      </c>
      <c r="AJ241" s="139">
        <v>0.28000000000000003</v>
      </c>
      <c r="AK241" s="140">
        <v>3</v>
      </c>
      <c r="AL241" s="10"/>
      <c r="AM241" s="121">
        <v>1</v>
      </c>
      <c r="AN241" s="141">
        <v>25</v>
      </c>
      <c r="AO241" s="10"/>
      <c r="AP241" s="121">
        <v>19</v>
      </c>
      <c r="AQ241" s="142">
        <v>2</v>
      </c>
      <c r="AR241" s="142">
        <v>1</v>
      </c>
      <c r="AS241" s="142">
        <v>0</v>
      </c>
      <c r="AT241" s="142" t="s">
        <v>606</v>
      </c>
      <c r="AU241" s="142" t="s">
        <v>269</v>
      </c>
      <c r="AV241" s="143">
        <v>3</v>
      </c>
      <c r="AW241" s="121">
        <v>3</v>
      </c>
      <c r="AX241" s="142">
        <v>0</v>
      </c>
      <c r="AY241" s="142">
        <v>0</v>
      </c>
      <c r="AZ241" s="142">
        <v>0</v>
      </c>
      <c r="BA241" s="143">
        <v>0</v>
      </c>
      <c r="BB241" s="251"/>
      <c r="BC241" s="125">
        <v>604</v>
      </c>
      <c r="BD241" s="129">
        <v>2.8</v>
      </c>
      <c r="BE241" s="125">
        <v>33.6</v>
      </c>
      <c r="BF241" s="200">
        <v>0.06</v>
      </c>
      <c r="BG241" s="125">
        <v>9</v>
      </c>
      <c r="BH241" s="146">
        <v>0.27</v>
      </c>
      <c r="BI241" s="129">
        <v>3</v>
      </c>
      <c r="BJ241" s="125">
        <v>2</v>
      </c>
      <c r="BK241" s="146">
        <v>0.06</v>
      </c>
      <c r="BL241" s="126">
        <v>1</v>
      </c>
      <c r="BM241" s="147">
        <v>1</v>
      </c>
      <c r="BN241" s="333">
        <v>0.43</v>
      </c>
    </row>
    <row r="242" spans="1:66" x14ac:dyDescent="0.25">
      <c r="A242" s="121">
        <v>540237</v>
      </c>
      <c r="B242" s="20" t="s">
        <v>1060</v>
      </c>
      <c r="C242" s="20" t="s">
        <v>1050</v>
      </c>
      <c r="D242" s="20" t="s">
        <v>107</v>
      </c>
      <c r="E242" s="143">
        <v>7</v>
      </c>
      <c r="F242" s="121">
        <v>35</v>
      </c>
      <c r="G242" s="155" t="s">
        <v>1061</v>
      </c>
      <c r="H242" s="26">
        <v>7</v>
      </c>
      <c r="I242" s="168" t="s">
        <v>1062</v>
      </c>
      <c r="J242" s="26">
        <v>0</v>
      </c>
      <c r="K242" s="390" t="s">
        <v>209</v>
      </c>
      <c r="L242" s="125">
        <v>42</v>
      </c>
      <c r="M242" s="197" t="s">
        <v>1063</v>
      </c>
      <c r="N242" s="320">
        <v>10456</v>
      </c>
      <c r="O242" s="315">
        <v>5.0000000000000001E-3</v>
      </c>
      <c r="P242" s="147">
        <v>42</v>
      </c>
      <c r="Q242" s="130">
        <v>41</v>
      </c>
      <c r="R242" s="131">
        <v>1</v>
      </c>
      <c r="S242" s="131">
        <v>0</v>
      </c>
      <c r="T242" s="132">
        <v>0</v>
      </c>
      <c r="U242" s="130" t="s">
        <v>289</v>
      </c>
      <c r="V242" s="131" t="s">
        <v>289</v>
      </c>
      <c r="W242" s="131" t="s">
        <v>289</v>
      </c>
      <c r="X242" s="131">
        <v>1</v>
      </c>
      <c r="Y242" s="135">
        <v>10456.700000000001</v>
      </c>
      <c r="Z242" s="135">
        <v>10456.700000000001</v>
      </c>
      <c r="AA242" s="129">
        <v>42</v>
      </c>
      <c r="AB242" s="317">
        <v>41</v>
      </c>
      <c r="AC242" s="142">
        <v>0</v>
      </c>
      <c r="AD242" s="142">
        <v>0</v>
      </c>
      <c r="AE242" s="142">
        <v>1</v>
      </c>
      <c r="AF242" s="318">
        <f t="shared" si="6"/>
        <v>2.3809523809523808E-2</v>
      </c>
      <c r="AG242" s="156">
        <v>0.64200000000000002</v>
      </c>
      <c r="AH242" s="156">
        <v>0.64200000000000002</v>
      </c>
      <c r="AI242" s="149">
        <v>0.64</v>
      </c>
      <c r="AJ242" s="149">
        <v>0.64</v>
      </c>
      <c r="AK242" s="140">
        <v>1</v>
      </c>
      <c r="AL242" s="10"/>
      <c r="AM242" s="121">
        <v>1</v>
      </c>
      <c r="AN242" s="141">
        <v>20</v>
      </c>
      <c r="AO242" s="10"/>
      <c r="AP242" s="121">
        <v>41</v>
      </c>
      <c r="AQ242" s="142">
        <v>1</v>
      </c>
      <c r="AR242" s="142">
        <v>0</v>
      </c>
      <c r="AS242" s="142">
        <v>0</v>
      </c>
      <c r="AT242" s="142" t="s">
        <v>136</v>
      </c>
      <c r="AU242" s="142" t="s">
        <v>136</v>
      </c>
      <c r="AV242" s="143">
        <v>1</v>
      </c>
      <c r="AW242" s="121">
        <v>1</v>
      </c>
      <c r="AX242" s="142">
        <v>0</v>
      </c>
      <c r="AY242" s="142">
        <v>0</v>
      </c>
      <c r="AZ242" s="142">
        <v>0</v>
      </c>
      <c r="BA242" s="143">
        <v>0</v>
      </c>
      <c r="BB242" s="251"/>
      <c r="BC242" s="125">
        <v>923</v>
      </c>
      <c r="BD242" s="129">
        <v>2.2000000000000002</v>
      </c>
      <c r="BE242" s="125">
        <v>79.2</v>
      </c>
      <c r="BF242" s="200">
        <v>0.09</v>
      </c>
      <c r="BG242" s="125">
        <v>7</v>
      </c>
      <c r="BH242" s="146">
        <v>0.09</v>
      </c>
      <c r="BI242" s="129">
        <v>3</v>
      </c>
      <c r="BJ242" s="125">
        <v>2</v>
      </c>
      <c r="BK242" s="146">
        <v>0.03</v>
      </c>
      <c r="BL242" s="126">
        <v>1</v>
      </c>
      <c r="BM242" s="147">
        <v>1</v>
      </c>
      <c r="BN242" s="319">
        <v>0.6</v>
      </c>
    </row>
    <row r="243" spans="1:66" x14ac:dyDescent="0.25">
      <c r="A243" s="121">
        <v>540236</v>
      </c>
      <c r="B243" s="20" t="s">
        <v>1064</v>
      </c>
      <c r="C243" s="20" t="s">
        <v>1050</v>
      </c>
      <c r="D243" s="20" t="s">
        <v>107</v>
      </c>
      <c r="E243" s="143">
        <v>7</v>
      </c>
      <c r="F243" s="121">
        <v>9</v>
      </c>
      <c r="G243" s="155" t="s">
        <v>1065</v>
      </c>
      <c r="H243" s="26">
        <v>18</v>
      </c>
      <c r="I243" s="26" t="s">
        <v>1066</v>
      </c>
      <c r="J243" s="26">
        <v>0</v>
      </c>
      <c r="K243" s="390" t="s">
        <v>209</v>
      </c>
      <c r="L243" s="125">
        <v>31</v>
      </c>
      <c r="M243" s="126" t="s">
        <v>1067</v>
      </c>
      <c r="N243" s="320">
        <v>9523</v>
      </c>
      <c r="O243" s="315">
        <v>4.0000000000000001E-3</v>
      </c>
      <c r="P243" s="147">
        <v>31</v>
      </c>
      <c r="Q243" s="130">
        <v>29</v>
      </c>
      <c r="R243" s="131">
        <v>2</v>
      </c>
      <c r="S243" s="131">
        <v>0</v>
      </c>
      <c r="T243" s="132">
        <v>0</v>
      </c>
      <c r="U243" s="130" t="s">
        <v>132</v>
      </c>
      <c r="V243" s="131" t="s">
        <v>132</v>
      </c>
      <c r="W243" s="131" t="s">
        <v>231</v>
      </c>
      <c r="X243" s="131">
        <v>2</v>
      </c>
      <c r="Y243" s="135">
        <v>3174.4</v>
      </c>
      <c r="Z243" s="135">
        <v>3189.6</v>
      </c>
      <c r="AA243" s="129">
        <v>31</v>
      </c>
      <c r="AB243" s="317">
        <v>29</v>
      </c>
      <c r="AC243" s="142">
        <v>0</v>
      </c>
      <c r="AD243" s="142">
        <v>2</v>
      </c>
      <c r="AE243" s="142">
        <v>0</v>
      </c>
      <c r="AF243" s="318">
        <f t="shared" si="6"/>
        <v>0</v>
      </c>
      <c r="AG243" s="138">
        <v>0.113</v>
      </c>
      <c r="AH243" s="138">
        <v>0.13600000000000001</v>
      </c>
      <c r="AI243" s="139">
        <v>0.17</v>
      </c>
      <c r="AJ243" s="139">
        <v>0.17</v>
      </c>
      <c r="AK243" s="140">
        <v>2</v>
      </c>
      <c r="AL243" s="10"/>
      <c r="AM243" s="121">
        <v>0</v>
      </c>
      <c r="AN243" s="141">
        <v>16</v>
      </c>
      <c r="AO243" s="10"/>
      <c r="AP243" s="121">
        <v>29</v>
      </c>
      <c r="AQ243" s="142">
        <v>1</v>
      </c>
      <c r="AR243" s="142">
        <v>1</v>
      </c>
      <c r="AS243" s="142">
        <v>0</v>
      </c>
      <c r="AT243" s="142" t="s">
        <v>207</v>
      </c>
      <c r="AU243" s="142" t="s">
        <v>207</v>
      </c>
      <c r="AV243" s="143">
        <v>2</v>
      </c>
      <c r="AW243" s="121">
        <v>2</v>
      </c>
      <c r="AX243" s="142">
        <v>0</v>
      </c>
      <c r="AY243" s="142">
        <v>0</v>
      </c>
      <c r="AZ243" s="142">
        <v>0</v>
      </c>
      <c r="BA243" s="143">
        <v>0</v>
      </c>
      <c r="BB243" s="251"/>
      <c r="BC243" s="125">
        <v>1254</v>
      </c>
      <c r="BD243" s="129">
        <v>2.8</v>
      </c>
      <c r="BE243" s="125">
        <v>33.6</v>
      </c>
      <c r="BF243" s="200">
        <v>0.03</v>
      </c>
      <c r="BG243" s="125">
        <v>3</v>
      </c>
      <c r="BH243" s="146">
        <v>0.09</v>
      </c>
      <c r="BI243" s="129">
        <v>1</v>
      </c>
      <c r="BJ243" s="125">
        <v>1</v>
      </c>
      <c r="BK243" s="146">
        <v>0.03</v>
      </c>
      <c r="BL243" s="126">
        <v>1</v>
      </c>
      <c r="BM243" s="147">
        <v>1</v>
      </c>
      <c r="BN243" s="319">
        <v>0.85</v>
      </c>
    </row>
    <row r="244" spans="1:66" x14ac:dyDescent="0.25">
      <c r="A244" s="201"/>
      <c r="B244" s="202"/>
      <c r="C244" s="202" t="s">
        <v>1050</v>
      </c>
      <c r="D244" s="202" t="s">
        <v>45</v>
      </c>
      <c r="E244" s="252">
        <v>7</v>
      </c>
      <c r="F244" s="226">
        <v>713</v>
      </c>
      <c r="G244" s="205" t="s">
        <v>1068</v>
      </c>
      <c r="H244" s="207">
        <v>81</v>
      </c>
      <c r="I244" s="227" t="s">
        <v>1069</v>
      </c>
      <c r="J244" s="207">
        <v>30</v>
      </c>
      <c r="K244" s="588" t="s">
        <v>1070</v>
      </c>
      <c r="L244" s="209">
        <v>830</v>
      </c>
      <c r="M244" s="210" t="s">
        <v>1071</v>
      </c>
      <c r="N244" s="447">
        <v>2517691</v>
      </c>
      <c r="O244" s="322">
        <v>5.8999999999999997E-2</v>
      </c>
      <c r="P244" s="236">
        <v>830</v>
      </c>
      <c r="Q244" s="214">
        <v>667</v>
      </c>
      <c r="R244" s="215">
        <v>159</v>
      </c>
      <c r="S244" s="215">
        <v>2</v>
      </c>
      <c r="T244" s="216">
        <v>0</v>
      </c>
      <c r="U244" s="214" t="s">
        <v>136</v>
      </c>
      <c r="V244" s="215" t="s">
        <v>144</v>
      </c>
      <c r="W244" s="215" t="s">
        <v>1072</v>
      </c>
      <c r="X244" s="215">
        <v>161</v>
      </c>
      <c r="Y244" s="218">
        <v>14723.3</v>
      </c>
      <c r="Z244" s="551">
        <v>12168</v>
      </c>
      <c r="AA244" s="213">
        <v>830</v>
      </c>
      <c r="AB244" s="324">
        <v>661</v>
      </c>
      <c r="AC244" s="227">
        <v>16</v>
      </c>
      <c r="AD244" s="227">
        <v>105</v>
      </c>
      <c r="AE244" s="227">
        <v>46</v>
      </c>
      <c r="AF244" s="608">
        <f t="shared" si="6"/>
        <v>5.5421686746987948E-2</v>
      </c>
      <c r="AG244" s="263">
        <v>0.34300000000000003</v>
      </c>
      <c r="AH244" s="221">
        <v>0.27500000000000002</v>
      </c>
      <c r="AI244" s="222">
        <v>0.35</v>
      </c>
      <c r="AJ244" s="222">
        <v>0.32</v>
      </c>
      <c r="AK244" s="245">
        <v>167</v>
      </c>
      <c r="AL244" s="10"/>
      <c r="AM244" s="246">
        <v>103</v>
      </c>
      <c r="AN244" s="225">
        <v>2449</v>
      </c>
      <c r="AO244" s="10"/>
      <c r="AP244" s="226">
        <v>711</v>
      </c>
      <c r="AQ244" s="227">
        <v>83</v>
      </c>
      <c r="AR244" s="227">
        <v>30</v>
      </c>
      <c r="AS244" s="227">
        <v>4</v>
      </c>
      <c r="AT244" s="227" t="s">
        <v>268</v>
      </c>
      <c r="AU244" s="227" t="s">
        <v>160</v>
      </c>
      <c r="AV244" s="228">
        <v>117</v>
      </c>
      <c r="AW244" s="226">
        <v>104</v>
      </c>
      <c r="AX244" s="227">
        <v>9</v>
      </c>
      <c r="AY244" s="227">
        <v>4</v>
      </c>
      <c r="AZ244" s="229">
        <v>4</v>
      </c>
      <c r="BA244" s="230">
        <v>15</v>
      </c>
      <c r="BB244" s="251"/>
      <c r="BC244" s="209">
        <v>14120</v>
      </c>
      <c r="BD244" s="213">
        <v>2.605</v>
      </c>
      <c r="BE244" s="209">
        <v>1773.9</v>
      </c>
      <c r="BF244" s="247">
        <v>0.13</v>
      </c>
      <c r="BG244" s="209">
        <v>462</v>
      </c>
      <c r="BH244" s="235">
        <v>0.26</v>
      </c>
      <c r="BI244" s="213">
        <v>184</v>
      </c>
      <c r="BJ244" s="209">
        <v>94</v>
      </c>
      <c r="BK244" s="235">
        <v>0.05</v>
      </c>
      <c r="BL244" s="210">
        <v>17</v>
      </c>
      <c r="BM244" s="236">
        <v>12</v>
      </c>
      <c r="BN244" s="326">
        <v>0.75</v>
      </c>
    </row>
    <row r="245" spans="1:66" x14ac:dyDescent="0.25">
      <c r="A245" s="163">
        <v>540035</v>
      </c>
      <c r="B245" s="164" t="s">
        <v>1073</v>
      </c>
      <c r="C245" s="164" t="s">
        <v>1074</v>
      </c>
      <c r="D245" s="164" t="s">
        <v>170</v>
      </c>
      <c r="E245" s="189">
        <v>7</v>
      </c>
      <c r="F245" s="166">
        <v>324</v>
      </c>
      <c r="G245" s="167" t="s">
        <v>1075</v>
      </c>
      <c r="H245" s="168">
        <v>21</v>
      </c>
      <c r="I245" s="168" t="s">
        <v>1076</v>
      </c>
      <c r="J245" s="168">
        <v>12</v>
      </c>
      <c r="K245" s="589" t="s">
        <v>1077</v>
      </c>
      <c r="L245" s="170">
        <v>358</v>
      </c>
      <c r="M245" s="193" t="s">
        <v>1078</v>
      </c>
      <c r="N245" s="436">
        <v>1305309</v>
      </c>
      <c r="O245" s="309">
        <v>7.4999999999999997E-2</v>
      </c>
      <c r="P245" s="194">
        <v>358</v>
      </c>
      <c r="Q245" s="175">
        <v>227</v>
      </c>
      <c r="R245" s="176">
        <v>129</v>
      </c>
      <c r="S245" s="176">
        <v>1</v>
      </c>
      <c r="T245" s="177">
        <v>1</v>
      </c>
      <c r="U245" s="175" t="s">
        <v>289</v>
      </c>
      <c r="V245" s="176" t="s">
        <v>158</v>
      </c>
      <c r="W245" s="176" t="s">
        <v>554</v>
      </c>
      <c r="X245" s="176">
        <v>131</v>
      </c>
      <c r="Y245" s="178">
        <v>8367.4</v>
      </c>
      <c r="Z245" s="178">
        <v>5554.9</v>
      </c>
      <c r="AA245" s="174">
        <v>358</v>
      </c>
      <c r="AB245" s="311">
        <v>212</v>
      </c>
      <c r="AC245" s="186">
        <v>42</v>
      </c>
      <c r="AD245" s="186">
        <v>81</v>
      </c>
      <c r="AE245" s="186">
        <v>23</v>
      </c>
      <c r="AF245" s="609">
        <f t="shared" si="6"/>
        <v>6.4245810055865923E-2</v>
      </c>
      <c r="AG245" s="182">
        <v>0.245</v>
      </c>
      <c r="AH245" s="182">
        <v>0.186</v>
      </c>
      <c r="AI245" s="183">
        <v>0.26</v>
      </c>
      <c r="AJ245" s="183">
        <v>0.2</v>
      </c>
      <c r="AK245" s="184">
        <v>146</v>
      </c>
      <c r="AL245" s="10"/>
      <c r="AM245" s="163">
        <v>54</v>
      </c>
      <c r="AN245" s="185">
        <v>1489</v>
      </c>
      <c r="AO245" s="10"/>
      <c r="AP245" s="166">
        <v>282</v>
      </c>
      <c r="AQ245" s="186">
        <v>62</v>
      </c>
      <c r="AR245" s="186">
        <v>13</v>
      </c>
      <c r="AS245" s="186">
        <v>1</v>
      </c>
      <c r="AT245" s="186" t="s">
        <v>537</v>
      </c>
      <c r="AU245" s="186" t="s">
        <v>226</v>
      </c>
      <c r="AV245" s="187">
        <v>76</v>
      </c>
      <c r="AW245" s="166">
        <v>59</v>
      </c>
      <c r="AX245" s="186">
        <v>16</v>
      </c>
      <c r="AY245" s="186">
        <v>1</v>
      </c>
      <c r="AZ245" s="188">
        <v>4</v>
      </c>
      <c r="BA245" s="189">
        <v>6</v>
      </c>
      <c r="BB245" s="251"/>
      <c r="BC245" s="170">
        <v>6202</v>
      </c>
      <c r="BD245" s="174">
        <v>2.4</v>
      </c>
      <c r="BE245" s="170">
        <v>780</v>
      </c>
      <c r="BF245" s="240">
        <v>0.13</v>
      </c>
      <c r="BG245" s="170">
        <v>370</v>
      </c>
      <c r="BH245" s="192">
        <v>0.47</v>
      </c>
      <c r="BI245" s="174">
        <v>154</v>
      </c>
      <c r="BJ245" s="170">
        <v>75</v>
      </c>
      <c r="BK245" s="192">
        <v>0.1</v>
      </c>
      <c r="BL245" s="193">
        <v>12</v>
      </c>
      <c r="BM245" s="194">
        <v>8</v>
      </c>
      <c r="BN245" s="313">
        <v>0.82</v>
      </c>
    </row>
    <row r="246" spans="1:66" x14ac:dyDescent="0.25">
      <c r="A246" s="121">
        <v>540036</v>
      </c>
      <c r="B246" s="20" t="s">
        <v>1079</v>
      </c>
      <c r="C246" s="20" t="s">
        <v>1074</v>
      </c>
      <c r="D246" s="20" t="s">
        <v>107</v>
      </c>
      <c r="E246" s="143">
        <v>7</v>
      </c>
      <c r="F246" s="121">
        <v>79</v>
      </c>
      <c r="G246" s="155" t="s">
        <v>1080</v>
      </c>
      <c r="H246" s="26">
        <v>40</v>
      </c>
      <c r="I246" s="168" t="s">
        <v>1081</v>
      </c>
      <c r="J246" s="26">
        <v>7</v>
      </c>
      <c r="K246" s="390" t="s">
        <v>1082</v>
      </c>
      <c r="L246" s="125">
        <v>128</v>
      </c>
      <c r="M246" s="197" t="s">
        <v>1083</v>
      </c>
      <c r="N246" s="320">
        <v>1595257</v>
      </c>
      <c r="O246" s="315">
        <v>6.5000000000000002E-2</v>
      </c>
      <c r="P246" s="147">
        <v>128</v>
      </c>
      <c r="Q246" s="130">
        <v>48</v>
      </c>
      <c r="R246" s="131">
        <v>79</v>
      </c>
      <c r="S246" s="131">
        <v>0</v>
      </c>
      <c r="T246" s="132">
        <v>1</v>
      </c>
      <c r="U246" s="130" t="s">
        <v>135</v>
      </c>
      <c r="V246" s="131" t="s">
        <v>131</v>
      </c>
      <c r="W246" s="131" t="s">
        <v>1084</v>
      </c>
      <c r="X246" s="131">
        <v>80</v>
      </c>
      <c r="Y246" s="134">
        <v>18336.3</v>
      </c>
      <c r="Z246" s="135">
        <v>5365.7</v>
      </c>
      <c r="AA246" s="129">
        <v>128</v>
      </c>
      <c r="AB246" s="317">
        <v>47</v>
      </c>
      <c r="AC246" s="142">
        <v>31</v>
      </c>
      <c r="AD246" s="142">
        <v>44</v>
      </c>
      <c r="AE246" s="142">
        <v>6</v>
      </c>
      <c r="AF246" s="318">
        <f t="shared" si="6"/>
        <v>4.6875E-2</v>
      </c>
      <c r="AG246" s="138">
        <v>0.16800000000000001</v>
      </c>
      <c r="AH246" s="138">
        <v>0.13600000000000001</v>
      </c>
      <c r="AI246" s="139">
        <v>0.18</v>
      </c>
      <c r="AJ246" s="139">
        <v>0.14000000000000001</v>
      </c>
      <c r="AK246" s="140">
        <v>81</v>
      </c>
      <c r="AL246" s="10"/>
      <c r="AM246" s="121">
        <v>21</v>
      </c>
      <c r="AN246" s="141">
        <v>591</v>
      </c>
      <c r="AO246" s="10"/>
      <c r="AP246" s="121">
        <v>93</v>
      </c>
      <c r="AQ246" s="142">
        <v>26</v>
      </c>
      <c r="AR246" s="142">
        <v>9</v>
      </c>
      <c r="AS246" s="142">
        <v>0</v>
      </c>
      <c r="AT246" s="142" t="s">
        <v>1085</v>
      </c>
      <c r="AU246" s="142" t="s">
        <v>183</v>
      </c>
      <c r="AV246" s="143">
        <v>35</v>
      </c>
      <c r="AW246" s="121">
        <v>33</v>
      </c>
      <c r="AX246" s="142">
        <v>2</v>
      </c>
      <c r="AY246" s="142">
        <v>0</v>
      </c>
      <c r="AZ246" s="142">
        <v>0</v>
      </c>
      <c r="BA246" s="143">
        <v>3</v>
      </c>
      <c r="BB246" s="251"/>
      <c r="BC246" s="125">
        <v>1906</v>
      </c>
      <c r="BD246" s="129">
        <v>2.4</v>
      </c>
      <c r="BE246" s="125">
        <v>184.8</v>
      </c>
      <c r="BF246" s="200">
        <v>0.1</v>
      </c>
      <c r="BG246" s="125">
        <v>142</v>
      </c>
      <c r="BH246" s="145">
        <v>0.77</v>
      </c>
      <c r="BI246" s="129">
        <v>59</v>
      </c>
      <c r="BJ246" s="125">
        <v>36</v>
      </c>
      <c r="BK246" s="146">
        <v>0.2</v>
      </c>
      <c r="BL246" s="126">
        <v>6</v>
      </c>
      <c r="BM246" s="147">
        <v>4</v>
      </c>
      <c r="BN246" s="333">
        <v>0.36</v>
      </c>
    </row>
    <row r="247" spans="1:66" x14ac:dyDescent="0.25">
      <c r="A247" s="121">
        <v>540037</v>
      </c>
      <c r="B247" s="20" t="s">
        <v>1086</v>
      </c>
      <c r="C247" s="20" t="s">
        <v>1074</v>
      </c>
      <c r="D247" s="20" t="s">
        <v>107</v>
      </c>
      <c r="E247" s="143">
        <v>7</v>
      </c>
      <c r="F247" s="121">
        <v>14</v>
      </c>
      <c r="G247" s="155" t="s">
        <v>1087</v>
      </c>
      <c r="H247" s="26">
        <v>3</v>
      </c>
      <c r="I247" s="26" t="s">
        <v>1088</v>
      </c>
      <c r="J247" s="26">
        <v>1</v>
      </c>
      <c r="K247" s="390" t="s">
        <v>1089</v>
      </c>
      <c r="L247" s="125">
        <v>18</v>
      </c>
      <c r="M247" s="126" t="s">
        <v>1090</v>
      </c>
      <c r="N247" s="320">
        <v>31116</v>
      </c>
      <c r="O247" s="315">
        <v>3.6999999999999998E-2</v>
      </c>
      <c r="P247" s="147">
        <v>18</v>
      </c>
      <c r="Q247" s="130">
        <v>14</v>
      </c>
      <c r="R247" s="131">
        <v>4</v>
      </c>
      <c r="S247" s="131">
        <v>0</v>
      </c>
      <c r="T247" s="132">
        <v>0</v>
      </c>
      <c r="U247" s="130" t="s">
        <v>158</v>
      </c>
      <c r="V247" s="131" t="s">
        <v>131</v>
      </c>
      <c r="W247" s="131" t="s">
        <v>418</v>
      </c>
      <c r="X247" s="131">
        <v>4</v>
      </c>
      <c r="Y247" s="135">
        <v>3111.6</v>
      </c>
      <c r="Z247" s="135">
        <v>640.20000000000005</v>
      </c>
      <c r="AA247" s="129">
        <v>18</v>
      </c>
      <c r="AB247" s="317">
        <v>10</v>
      </c>
      <c r="AC247" s="142">
        <v>5</v>
      </c>
      <c r="AD247" s="142">
        <v>3</v>
      </c>
      <c r="AE247" s="142">
        <v>0</v>
      </c>
      <c r="AF247" s="318">
        <f t="shared" si="6"/>
        <v>0</v>
      </c>
      <c r="AG247" s="138">
        <v>0.1</v>
      </c>
      <c r="AH247" s="138">
        <v>6.5000000000000002E-2</v>
      </c>
      <c r="AI247" s="139">
        <v>0.12</v>
      </c>
      <c r="AJ247" s="139">
        <v>0.08</v>
      </c>
      <c r="AK247" s="140">
        <v>8</v>
      </c>
      <c r="AL247" s="10"/>
      <c r="AM247" s="121">
        <v>1</v>
      </c>
      <c r="AN247" s="141">
        <v>16</v>
      </c>
      <c r="AO247" s="10"/>
      <c r="AP247" s="121">
        <v>13</v>
      </c>
      <c r="AQ247" s="142">
        <v>5</v>
      </c>
      <c r="AR247" s="142">
        <v>0</v>
      </c>
      <c r="AS247" s="142">
        <v>0</v>
      </c>
      <c r="AT247" s="142" t="s">
        <v>483</v>
      </c>
      <c r="AU247" s="142" t="s">
        <v>226</v>
      </c>
      <c r="AV247" s="143">
        <v>5</v>
      </c>
      <c r="AW247" s="121">
        <v>4</v>
      </c>
      <c r="AX247" s="142">
        <v>1</v>
      </c>
      <c r="AY247" s="142">
        <v>0</v>
      </c>
      <c r="AZ247" s="142">
        <v>0</v>
      </c>
      <c r="BA247" s="143">
        <v>0</v>
      </c>
      <c r="BB247" s="251"/>
      <c r="BC247" s="125">
        <v>197</v>
      </c>
      <c r="BD247" s="129">
        <v>3.1</v>
      </c>
      <c r="BE247" s="125">
        <v>40.299999999999997</v>
      </c>
      <c r="BF247" s="200">
        <v>0.21</v>
      </c>
      <c r="BG247" s="125">
        <v>31</v>
      </c>
      <c r="BH247" s="145">
        <v>0.77</v>
      </c>
      <c r="BI247" s="129">
        <v>10</v>
      </c>
      <c r="BJ247" s="125">
        <v>5</v>
      </c>
      <c r="BK247" s="146">
        <v>0.12</v>
      </c>
      <c r="BL247" s="126">
        <v>1</v>
      </c>
      <c r="BM247" s="147">
        <v>1</v>
      </c>
      <c r="BN247" s="333">
        <v>0.43</v>
      </c>
    </row>
    <row r="248" spans="1:66" x14ac:dyDescent="0.25">
      <c r="A248" s="201"/>
      <c r="B248" s="202"/>
      <c r="C248" s="202" t="s">
        <v>1074</v>
      </c>
      <c r="D248" s="202" t="s">
        <v>45</v>
      </c>
      <c r="E248" s="252">
        <v>7</v>
      </c>
      <c r="F248" s="226">
        <v>417</v>
      </c>
      <c r="G248" s="205" t="s">
        <v>1091</v>
      </c>
      <c r="H248" s="207">
        <v>64</v>
      </c>
      <c r="I248" s="206" t="s">
        <v>1092</v>
      </c>
      <c r="J248" s="207">
        <v>20</v>
      </c>
      <c r="K248" s="588" t="s">
        <v>1093</v>
      </c>
      <c r="L248" s="209">
        <v>504</v>
      </c>
      <c r="M248" s="210" t="s">
        <v>1094</v>
      </c>
      <c r="N248" s="447">
        <v>2931682</v>
      </c>
      <c r="O248" s="322">
        <v>6.8000000000000005E-2</v>
      </c>
      <c r="P248" s="236">
        <v>504</v>
      </c>
      <c r="Q248" s="214">
        <v>289</v>
      </c>
      <c r="R248" s="215">
        <v>212</v>
      </c>
      <c r="S248" s="215">
        <v>1</v>
      </c>
      <c r="T248" s="216">
        <v>2</v>
      </c>
      <c r="U248" s="214" t="s">
        <v>150</v>
      </c>
      <c r="V248" s="215" t="s">
        <v>131</v>
      </c>
      <c r="W248" s="215" t="s">
        <v>1095</v>
      </c>
      <c r="X248" s="215">
        <v>215</v>
      </c>
      <c r="Y248" s="218">
        <v>11587.7</v>
      </c>
      <c r="Z248" s="218">
        <v>5365.7</v>
      </c>
      <c r="AA248" s="213">
        <v>504</v>
      </c>
      <c r="AB248" s="324">
        <v>269</v>
      </c>
      <c r="AC248" s="227">
        <v>78</v>
      </c>
      <c r="AD248" s="227">
        <v>128</v>
      </c>
      <c r="AE248" s="227">
        <v>29</v>
      </c>
      <c r="AF248" s="608">
        <f t="shared" si="6"/>
        <v>5.7539682539682536E-2</v>
      </c>
      <c r="AG248" s="221">
        <v>0.21199999999999999</v>
      </c>
      <c r="AH248" s="221">
        <v>0.14299999999999999</v>
      </c>
      <c r="AI248" s="222">
        <v>0.23</v>
      </c>
      <c r="AJ248" s="222">
        <v>0.16</v>
      </c>
      <c r="AK248" s="245">
        <v>235</v>
      </c>
      <c r="AL248" s="10"/>
      <c r="AM248" s="246">
        <v>76</v>
      </c>
      <c r="AN248" s="225">
        <v>2096</v>
      </c>
      <c r="AO248" s="10"/>
      <c r="AP248" s="226">
        <v>388</v>
      </c>
      <c r="AQ248" s="227">
        <v>93</v>
      </c>
      <c r="AR248" s="227">
        <v>22</v>
      </c>
      <c r="AS248" s="227">
        <v>1</v>
      </c>
      <c r="AT248" s="227" t="s">
        <v>693</v>
      </c>
      <c r="AU248" s="227" t="s">
        <v>669</v>
      </c>
      <c r="AV248" s="228">
        <v>116</v>
      </c>
      <c r="AW248" s="226">
        <v>96</v>
      </c>
      <c r="AX248" s="227">
        <v>19</v>
      </c>
      <c r="AY248" s="227">
        <v>1</v>
      </c>
      <c r="AZ248" s="229">
        <v>4</v>
      </c>
      <c r="BA248" s="230">
        <v>9</v>
      </c>
      <c r="BB248" s="251"/>
      <c r="BC248" s="209">
        <v>8305</v>
      </c>
      <c r="BD248" s="213">
        <v>3.073</v>
      </c>
      <c r="BE248" s="209">
        <v>1005.1</v>
      </c>
      <c r="BF248" s="247">
        <v>0.12</v>
      </c>
      <c r="BG248" s="209">
        <v>543</v>
      </c>
      <c r="BH248" s="233">
        <v>0.54</v>
      </c>
      <c r="BI248" s="213">
        <v>223</v>
      </c>
      <c r="BJ248" s="209">
        <v>116</v>
      </c>
      <c r="BK248" s="235">
        <v>0.12</v>
      </c>
      <c r="BL248" s="210">
        <v>19</v>
      </c>
      <c r="BM248" s="236">
        <v>13</v>
      </c>
      <c r="BN248" s="326">
        <v>0.72</v>
      </c>
    </row>
    <row r="249" spans="1:66" x14ac:dyDescent="0.25">
      <c r="A249" s="121">
        <v>540086</v>
      </c>
      <c r="B249" s="20" t="s">
        <v>1096</v>
      </c>
      <c r="C249" s="20" t="s">
        <v>1097</v>
      </c>
      <c r="D249" s="20" t="s">
        <v>107</v>
      </c>
      <c r="E249" s="143">
        <v>7</v>
      </c>
      <c r="F249" s="121">
        <v>19</v>
      </c>
      <c r="G249" s="123" t="s">
        <v>1098</v>
      </c>
      <c r="H249" s="26">
        <v>12</v>
      </c>
      <c r="I249" s="26" t="s">
        <v>1099</v>
      </c>
      <c r="J249" s="26">
        <v>1</v>
      </c>
      <c r="K249" s="390" t="s">
        <v>804</v>
      </c>
      <c r="L249" s="125">
        <v>32</v>
      </c>
      <c r="M249" s="126" t="s">
        <v>1100</v>
      </c>
      <c r="N249" s="320">
        <v>341907</v>
      </c>
      <c r="O249" s="145">
        <v>0.13100000000000001</v>
      </c>
      <c r="P249" s="147">
        <v>32</v>
      </c>
      <c r="Q249" s="130">
        <v>10</v>
      </c>
      <c r="R249" s="131">
        <v>21</v>
      </c>
      <c r="S249" s="131">
        <v>1</v>
      </c>
      <c r="T249" s="132">
        <v>0</v>
      </c>
      <c r="U249" s="130" t="s">
        <v>136</v>
      </c>
      <c r="V249" s="131" t="s">
        <v>289</v>
      </c>
      <c r="W249" s="131" t="s">
        <v>1101</v>
      </c>
      <c r="X249" s="131">
        <v>22</v>
      </c>
      <c r="Y249" s="135">
        <v>15541.2</v>
      </c>
      <c r="Z249" s="135">
        <v>10459.5</v>
      </c>
      <c r="AA249" s="129">
        <v>32</v>
      </c>
      <c r="AB249" s="317">
        <v>10</v>
      </c>
      <c r="AC249" s="142">
        <v>3</v>
      </c>
      <c r="AD249" s="142">
        <v>17</v>
      </c>
      <c r="AE249" s="142">
        <v>2</v>
      </c>
      <c r="AF249" s="318">
        <f t="shared" si="6"/>
        <v>6.25E-2</v>
      </c>
      <c r="AG249" s="138">
        <v>0.249</v>
      </c>
      <c r="AH249" s="138">
        <v>0.19</v>
      </c>
      <c r="AI249" s="139">
        <v>0.25</v>
      </c>
      <c r="AJ249" s="139">
        <v>0.19</v>
      </c>
      <c r="AK249" s="140">
        <v>22</v>
      </c>
      <c r="AL249" s="10"/>
      <c r="AM249" s="121">
        <v>12</v>
      </c>
      <c r="AN249" s="141">
        <v>341</v>
      </c>
      <c r="AO249" s="10"/>
      <c r="AP249" s="121">
        <v>12</v>
      </c>
      <c r="AQ249" s="142">
        <v>16</v>
      </c>
      <c r="AR249" s="142">
        <v>3</v>
      </c>
      <c r="AS249" s="142">
        <v>1</v>
      </c>
      <c r="AT249" s="142" t="s">
        <v>815</v>
      </c>
      <c r="AU249" s="142" t="s">
        <v>320</v>
      </c>
      <c r="AV249" s="143">
        <v>20</v>
      </c>
      <c r="AW249" s="121">
        <v>12</v>
      </c>
      <c r="AX249" s="142">
        <v>7</v>
      </c>
      <c r="AY249" s="142">
        <v>1</v>
      </c>
      <c r="AZ249" s="142">
        <v>5</v>
      </c>
      <c r="BA249" s="143">
        <v>0</v>
      </c>
      <c r="BB249" s="251"/>
      <c r="BC249" s="125">
        <v>412</v>
      </c>
      <c r="BD249" s="129">
        <v>2.5</v>
      </c>
      <c r="BE249" s="125">
        <v>55</v>
      </c>
      <c r="BF249" s="200">
        <v>0.13</v>
      </c>
      <c r="BG249" s="125">
        <v>40</v>
      </c>
      <c r="BH249" s="145">
        <v>0.73</v>
      </c>
      <c r="BI249" s="129">
        <v>16</v>
      </c>
      <c r="BJ249" s="125">
        <v>8</v>
      </c>
      <c r="BK249" s="146">
        <v>0.15</v>
      </c>
      <c r="BL249" s="126">
        <v>2</v>
      </c>
      <c r="BM249" s="147">
        <v>1</v>
      </c>
      <c r="BN249" s="319">
        <v>0.57999999999999996</v>
      </c>
    </row>
    <row r="250" spans="1:66" x14ac:dyDescent="0.25">
      <c r="A250" s="163">
        <v>540085</v>
      </c>
      <c r="B250" s="164" t="s">
        <v>1102</v>
      </c>
      <c r="C250" s="164" t="s">
        <v>1097</v>
      </c>
      <c r="D250" s="164" t="s">
        <v>170</v>
      </c>
      <c r="E250" s="189">
        <v>7</v>
      </c>
      <c r="F250" s="166">
        <v>574</v>
      </c>
      <c r="G250" s="167" t="s">
        <v>1103</v>
      </c>
      <c r="H250" s="168">
        <v>72</v>
      </c>
      <c r="I250" s="168" t="s">
        <v>1104</v>
      </c>
      <c r="J250" s="168">
        <v>26</v>
      </c>
      <c r="K250" s="589" t="s">
        <v>1105</v>
      </c>
      <c r="L250" s="170">
        <v>684</v>
      </c>
      <c r="M250" s="193" t="s">
        <v>1106</v>
      </c>
      <c r="N250" s="436">
        <v>2680020</v>
      </c>
      <c r="O250" s="309">
        <v>4.2999999999999997E-2</v>
      </c>
      <c r="P250" s="194">
        <v>684</v>
      </c>
      <c r="Q250" s="175">
        <v>539</v>
      </c>
      <c r="R250" s="176">
        <v>136</v>
      </c>
      <c r="S250" s="176">
        <v>2</v>
      </c>
      <c r="T250" s="177">
        <v>3</v>
      </c>
      <c r="U250" s="175" t="s">
        <v>143</v>
      </c>
      <c r="V250" s="176" t="s">
        <v>116</v>
      </c>
      <c r="W250" s="176" t="s">
        <v>1107</v>
      </c>
      <c r="X250" s="176">
        <v>141</v>
      </c>
      <c r="Y250" s="336">
        <v>18231.400000000001</v>
      </c>
      <c r="Z250" s="178">
        <v>10454</v>
      </c>
      <c r="AA250" s="174">
        <v>684</v>
      </c>
      <c r="AB250" s="311">
        <v>533</v>
      </c>
      <c r="AC250" s="186">
        <v>24</v>
      </c>
      <c r="AD250" s="186">
        <v>112</v>
      </c>
      <c r="AE250" s="186">
        <v>11</v>
      </c>
      <c r="AF250" s="609">
        <f t="shared" si="6"/>
        <v>1.6081871345029239E-2</v>
      </c>
      <c r="AG250" s="182">
        <v>0.214</v>
      </c>
      <c r="AH250" s="182">
        <v>0.14000000000000001</v>
      </c>
      <c r="AI250" s="183">
        <v>0.21</v>
      </c>
      <c r="AJ250" s="183">
        <v>0.14000000000000001</v>
      </c>
      <c r="AK250" s="184">
        <v>147</v>
      </c>
      <c r="AL250" s="10"/>
      <c r="AM250" s="163">
        <v>79</v>
      </c>
      <c r="AN250" s="185">
        <v>1657</v>
      </c>
      <c r="AO250" s="10"/>
      <c r="AP250" s="166">
        <v>600</v>
      </c>
      <c r="AQ250" s="186">
        <v>63</v>
      </c>
      <c r="AR250" s="186">
        <v>17</v>
      </c>
      <c r="AS250" s="186">
        <v>0</v>
      </c>
      <c r="AT250" s="186" t="s">
        <v>1108</v>
      </c>
      <c r="AU250" s="186" t="s">
        <v>697</v>
      </c>
      <c r="AV250" s="187">
        <v>80</v>
      </c>
      <c r="AW250" s="166">
        <v>44</v>
      </c>
      <c r="AX250" s="186">
        <v>28</v>
      </c>
      <c r="AY250" s="186">
        <v>8</v>
      </c>
      <c r="AZ250" s="188">
        <v>14</v>
      </c>
      <c r="BA250" s="189">
        <v>4</v>
      </c>
      <c r="BB250" s="251"/>
      <c r="BC250" s="170">
        <v>11919</v>
      </c>
      <c r="BD250" s="174">
        <v>2.5</v>
      </c>
      <c r="BE250" s="170">
        <v>1512.5</v>
      </c>
      <c r="BF250" s="240">
        <v>0.13</v>
      </c>
      <c r="BG250" s="170">
        <v>375</v>
      </c>
      <c r="BH250" s="192">
        <v>0.25</v>
      </c>
      <c r="BI250" s="174">
        <v>150</v>
      </c>
      <c r="BJ250" s="170">
        <v>72</v>
      </c>
      <c r="BK250" s="192">
        <v>0.05</v>
      </c>
      <c r="BL250" s="193">
        <v>11</v>
      </c>
      <c r="BM250" s="194">
        <v>8</v>
      </c>
      <c r="BN250" s="313">
        <v>0.69</v>
      </c>
    </row>
    <row r="251" spans="1:66" x14ac:dyDescent="0.25">
      <c r="A251" s="121">
        <v>540087</v>
      </c>
      <c r="B251" s="20" t="s">
        <v>1109</v>
      </c>
      <c r="C251" s="20" t="s">
        <v>1097</v>
      </c>
      <c r="D251" s="20" t="s">
        <v>107</v>
      </c>
      <c r="E251" s="143">
        <v>7</v>
      </c>
      <c r="F251" s="121">
        <v>261</v>
      </c>
      <c r="G251" s="155" t="s">
        <v>1110</v>
      </c>
      <c r="H251" s="26">
        <v>65</v>
      </c>
      <c r="I251" s="332" t="s">
        <v>1111</v>
      </c>
      <c r="J251" s="26">
        <v>12</v>
      </c>
      <c r="K251" s="390" t="s">
        <v>1112</v>
      </c>
      <c r="L251" s="125">
        <v>339</v>
      </c>
      <c r="M251" s="126" t="s">
        <v>1113</v>
      </c>
      <c r="N251" s="320">
        <v>708248</v>
      </c>
      <c r="O251" s="315">
        <v>2.3E-2</v>
      </c>
      <c r="P251" s="147">
        <v>339</v>
      </c>
      <c r="Q251" s="130">
        <v>257</v>
      </c>
      <c r="R251" s="131">
        <v>79</v>
      </c>
      <c r="S251" s="131">
        <v>1</v>
      </c>
      <c r="T251" s="132">
        <v>1</v>
      </c>
      <c r="U251" s="130" t="s">
        <v>231</v>
      </c>
      <c r="V251" s="131" t="s">
        <v>112</v>
      </c>
      <c r="W251" s="131" t="s">
        <v>1114</v>
      </c>
      <c r="X251" s="131">
        <v>81</v>
      </c>
      <c r="Y251" s="135">
        <v>6105.6</v>
      </c>
      <c r="Z251" s="135">
        <v>2056.4</v>
      </c>
      <c r="AA251" s="129">
        <v>339</v>
      </c>
      <c r="AB251" s="317">
        <v>238</v>
      </c>
      <c r="AC251" s="142">
        <v>54</v>
      </c>
      <c r="AD251" s="142">
        <v>46</v>
      </c>
      <c r="AE251" s="142">
        <v>0</v>
      </c>
      <c r="AF251" s="318">
        <f t="shared" si="6"/>
        <v>0</v>
      </c>
      <c r="AG251" s="138">
        <v>8.5000000000000006E-2</v>
      </c>
      <c r="AH251" s="138">
        <v>5.5E-2</v>
      </c>
      <c r="AI251" s="139">
        <v>0.1</v>
      </c>
      <c r="AJ251" s="139">
        <v>0.09</v>
      </c>
      <c r="AK251" s="140">
        <v>100</v>
      </c>
      <c r="AL251" s="10"/>
      <c r="AM251" s="121">
        <v>14</v>
      </c>
      <c r="AN251" s="141">
        <v>558</v>
      </c>
      <c r="AO251" s="10"/>
      <c r="AP251" s="121">
        <v>311</v>
      </c>
      <c r="AQ251" s="142">
        <v>24</v>
      </c>
      <c r="AR251" s="142">
        <v>3</v>
      </c>
      <c r="AS251" s="142">
        <v>0</v>
      </c>
      <c r="AT251" s="142" t="s">
        <v>1007</v>
      </c>
      <c r="AU251" s="142" t="s">
        <v>1001</v>
      </c>
      <c r="AV251" s="143">
        <v>27</v>
      </c>
      <c r="AW251" s="121">
        <v>25</v>
      </c>
      <c r="AX251" s="142">
        <v>2</v>
      </c>
      <c r="AY251" s="142">
        <v>0</v>
      </c>
      <c r="AZ251" s="142">
        <v>1</v>
      </c>
      <c r="BA251" s="143">
        <v>0</v>
      </c>
      <c r="BB251" s="251"/>
      <c r="BC251" s="125">
        <v>4040</v>
      </c>
      <c r="BD251" s="129">
        <v>2.4</v>
      </c>
      <c r="BE251" s="125">
        <v>842.4</v>
      </c>
      <c r="BF251" s="200">
        <v>0.21</v>
      </c>
      <c r="BG251" s="125">
        <v>358</v>
      </c>
      <c r="BH251" s="146">
        <v>0.43</v>
      </c>
      <c r="BI251" s="129">
        <v>149</v>
      </c>
      <c r="BJ251" s="125">
        <v>75</v>
      </c>
      <c r="BK251" s="146">
        <v>0.09</v>
      </c>
      <c r="BL251" s="126">
        <v>12</v>
      </c>
      <c r="BM251" s="147">
        <v>8</v>
      </c>
      <c r="BN251" s="319">
        <v>0.61</v>
      </c>
    </row>
    <row r="252" spans="1:66" x14ac:dyDescent="0.25">
      <c r="A252" s="201"/>
      <c r="B252" s="202"/>
      <c r="C252" s="202" t="s">
        <v>1097</v>
      </c>
      <c r="D252" s="202" t="s">
        <v>45</v>
      </c>
      <c r="E252" s="252">
        <v>7</v>
      </c>
      <c r="F252" s="226">
        <v>854</v>
      </c>
      <c r="G252" s="205" t="s">
        <v>1115</v>
      </c>
      <c r="H252" s="207">
        <v>149</v>
      </c>
      <c r="I252" s="207" t="s">
        <v>1116</v>
      </c>
      <c r="J252" s="207">
        <v>39</v>
      </c>
      <c r="K252" s="588" t="s">
        <v>1117</v>
      </c>
      <c r="L252" s="209">
        <v>1055</v>
      </c>
      <c r="M252" s="210" t="s">
        <v>1118</v>
      </c>
      <c r="N252" s="447">
        <v>3730175</v>
      </c>
      <c r="O252" s="322">
        <v>3.9E-2</v>
      </c>
      <c r="P252" s="236">
        <v>1055</v>
      </c>
      <c r="Q252" s="214">
        <v>806</v>
      </c>
      <c r="R252" s="215">
        <v>236</v>
      </c>
      <c r="S252" s="215">
        <v>4</v>
      </c>
      <c r="T252" s="216">
        <v>4</v>
      </c>
      <c r="U252" s="214" t="s">
        <v>115</v>
      </c>
      <c r="V252" s="215" t="s">
        <v>167</v>
      </c>
      <c r="W252" s="215" t="s">
        <v>1119</v>
      </c>
      <c r="X252" s="215">
        <v>244</v>
      </c>
      <c r="Y252" s="218">
        <v>13088.3</v>
      </c>
      <c r="Z252" s="218">
        <v>5774</v>
      </c>
      <c r="AA252" s="213">
        <v>1055</v>
      </c>
      <c r="AB252" s="324">
        <v>781</v>
      </c>
      <c r="AC252" s="227">
        <v>81</v>
      </c>
      <c r="AD252" s="227">
        <v>175</v>
      </c>
      <c r="AE252" s="227">
        <v>13</v>
      </c>
      <c r="AF252" s="608">
        <f t="shared" si="6"/>
        <v>1.2322274881516588E-2</v>
      </c>
      <c r="AG252" s="221">
        <v>0.16400000000000001</v>
      </c>
      <c r="AH252" s="221">
        <v>0.13</v>
      </c>
      <c r="AI252" s="222">
        <v>0.17</v>
      </c>
      <c r="AJ252" s="222">
        <v>0.13</v>
      </c>
      <c r="AK252" s="245">
        <v>269</v>
      </c>
      <c r="AL252" s="10"/>
      <c r="AM252" s="246">
        <v>105</v>
      </c>
      <c r="AN252" s="225">
        <v>2556</v>
      </c>
      <c r="AO252" s="10"/>
      <c r="AP252" s="226">
        <v>923</v>
      </c>
      <c r="AQ252" s="227">
        <v>103</v>
      </c>
      <c r="AR252" s="227">
        <v>23</v>
      </c>
      <c r="AS252" s="227">
        <v>1</v>
      </c>
      <c r="AT252" s="227" t="s">
        <v>238</v>
      </c>
      <c r="AU252" s="227" t="s">
        <v>1001</v>
      </c>
      <c r="AV252" s="228">
        <v>127</v>
      </c>
      <c r="AW252" s="226">
        <v>81</v>
      </c>
      <c r="AX252" s="227">
        <v>37</v>
      </c>
      <c r="AY252" s="227">
        <v>9</v>
      </c>
      <c r="AZ252" s="229">
        <v>20</v>
      </c>
      <c r="BA252" s="230">
        <v>4</v>
      </c>
      <c r="BB252" s="251"/>
      <c r="BC252" s="209">
        <v>16371</v>
      </c>
      <c r="BD252" s="213">
        <v>2.4860000000000002</v>
      </c>
      <c r="BE252" s="209">
        <v>2409.9</v>
      </c>
      <c r="BF252" s="247">
        <v>0.15</v>
      </c>
      <c r="BG252" s="209">
        <v>773</v>
      </c>
      <c r="BH252" s="235">
        <v>0.32</v>
      </c>
      <c r="BI252" s="213">
        <v>315</v>
      </c>
      <c r="BJ252" s="209">
        <v>155</v>
      </c>
      <c r="BK252" s="235">
        <v>0.06</v>
      </c>
      <c r="BL252" s="210">
        <v>25</v>
      </c>
      <c r="BM252" s="236">
        <v>17</v>
      </c>
      <c r="BN252" s="326">
        <v>0.66</v>
      </c>
    </row>
    <row r="253" spans="1:66" x14ac:dyDescent="0.25">
      <c r="A253" s="121">
        <v>540267</v>
      </c>
      <c r="B253" s="20" t="s">
        <v>1120</v>
      </c>
      <c r="C253" s="20" t="s">
        <v>1121</v>
      </c>
      <c r="D253" s="20" t="s">
        <v>107</v>
      </c>
      <c r="E253" s="143">
        <v>7</v>
      </c>
      <c r="F253" s="121">
        <v>19</v>
      </c>
      <c r="G253" s="155" t="s">
        <v>1122</v>
      </c>
      <c r="H253" s="26">
        <v>8</v>
      </c>
      <c r="I253" s="26" t="s">
        <v>1123</v>
      </c>
      <c r="J253" s="26">
        <v>1</v>
      </c>
      <c r="K253" s="390" t="s">
        <v>1124</v>
      </c>
      <c r="L253" s="125">
        <v>28</v>
      </c>
      <c r="M253" s="126" t="s">
        <v>1125</v>
      </c>
      <c r="N253" s="320">
        <v>59465</v>
      </c>
      <c r="O253" s="315">
        <v>2.5000000000000001E-2</v>
      </c>
      <c r="P253" s="147">
        <v>28</v>
      </c>
      <c r="Q253" s="130">
        <v>23</v>
      </c>
      <c r="R253" s="131">
        <v>5</v>
      </c>
      <c r="S253" s="131">
        <v>0</v>
      </c>
      <c r="T253" s="132">
        <v>0</v>
      </c>
      <c r="U253" s="130" t="s">
        <v>288</v>
      </c>
      <c r="V253" s="131" t="s">
        <v>112</v>
      </c>
      <c r="W253" s="131" t="s">
        <v>898</v>
      </c>
      <c r="X253" s="131">
        <v>5</v>
      </c>
      <c r="Y253" s="135">
        <v>5946.6</v>
      </c>
      <c r="Z253" s="135">
        <v>1564</v>
      </c>
      <c r="AA253" s="129">
        <v>28</v>
      </c>
      <c r="AB253" s="317">
        <v>21</v>
      </c>
      <c r="AC253" s="142">
        <v>5</v>
      </c>
      <c r="AD253" s="142">
        <v>2</v>
      </c>
      <c r="AE253" s="142">
        <v>0</v>
      </c>
      <c r="AF253" s="318">
        <f t="shared" si="6"/>
        <v>0</v>
      </c>
      <c r="AG253" s="138">
        <v>5.3999999999999999E-2</v>
      </c>
      <c r="AH253" s="138">
        <v>2.8000000000000001E-2</v>
      </c>
      <c r="AI253" s="139">
        <v>0.08</v>
      </c>
      <c r="AJ253" s="139">
        <v>0.06</v>
      </c>
      <c r="AK253" s="140">
        <v>7</v>
      </c>
      <c r="AL253" s="10"/>
      <c r="AM253" s="121">
        <v>1</v>
      </c>
      <c r="AN253" s="141">
        <v>14</v>
      </c>
      <c r="AO253" s="10"/>
      <c r="AP253" s="121">
        <v>27</v>
      </c>
      <c r="AQ253" s="142">
        <v>1</v>
      </c>
      <c r="AR253" s="142">
        <v>0</v>
      </c>
      <c r="AS253" s="142">
        <v>0</v>
      </c>
      <c r="AT253" s="142" t="s">
        <v>158</v>
      </c>
      <c r="AU253" s="142" t="s">
        <v>158</v>
      </c>
      <c r="AV253" s="143">
        <v>1</v>
      </c>
      <c r="AW253" s="121">
        <v>1</v>
      </c>
      <c r="AX253" s="142">
        <v>0</v>
      </c>
      <c r="AY253" s="142">
        <v>0</v>
      </c>
      <c r="AZ253" s="142">
        <v>0</v>
      </c>
      <c r="BA253" s="143">
        <v>0</v>
      </c>
      <c r="BB253" s="251"/>
      <c r="BC253" s="125">
        <v>639</v>
      </c>
      <c r="BD253" s="129">
        <v>2.2000000000000002</v>
      </c>
      <c r="BE253" s="125">
        <v>72.599999999999994</v>
      </c>
      <c r="BF253" s="200">
        <v>0.11</v>
      </c>
      <c r="BG253" s="125">
        <v>18</v>
      </c>
      <c r="BH253" s="146">
        <v>0.25</v>
      </c>
      <c r="BI253" s="129">
        <v>8</v>
      </c>
      <c r="BJ253" s="125">
        <v>4</v>
      </c>
      <c r="BK253" s="146">
        <v>0.06</v>
      </c>
      <c r="BL253" s="126">
        <v>1</v>
      </c>
      <c r="BM253" s="147">
        <v>1</v>
      </c>
      <c r="BN253" s="333">
        <v>0.37</v>
      </c>
    </row>
    <row r="254" spans="1:66" x14ac:dyDescent="0.25">
      <c r="A254" s="121">
        <v>540177</v>
      </c>
      <c r="B254" s="20" t="s">
        <v>1126</v>
      </c>
      <c r="C254" s="20" t="s">
        <v>1121</v>
      </c>
      <c r="D254" s="20" t="s">
        <v>107</v>
      </c>
      <c r="E254" s="143">
        <v>7</v>
      </c>
      <c r="F254" s="121">
        <v>195</v>
      </c>
      <c r="G254" s="155" t="s">
        <v>1127</v>
      </c>
      <c r="H254" s="26">
        <v>29</v>
      </c>
      <c r="I254" s="26" t="s">
        <v>1128</v>
      </c>
      <c r="J254" s="26">
        <v>3</v>
      </c>
      <c r="K254" s="390" t="s">
        <v>139</v>
      </c>
      <c r="L254" s="125">
        <v>231</v>
      </c>
      <c r="M254" s="126" t="s">
        <v>1129</v>
      </c>
      <c r="N254" s="320">
        <v>135420</v>
      </c>
      <c r="O254" s="315">
        <v>7.0000000000000001E-3</v>
      </c>
      <c r="P254" s="147">
        <v>231</v>
      </c>
      <c r="Q254" s="130">
        <v>209</v>
      </c>
      <c r="R254" s="131">
        <v>19</v>
      </c>
      <c r="S254" s="131">
        <v>0</v>
      </c>
      <c r="T254" s="132">
        <v>0</v>
      </c>
      <c r="U254" s="130" t="s">
        <v>158</v>
      </c>
      <c r="V254" s="131" t="s">
        <v>112</v>
      </c>
      <c r="W254" s="131" t="s">
        <v>1130</v>
      </c>
      <c r="X254" s="131">
        <v>19</v>
      </c>
      <c r="Y254" s="135">
        <v>5887.9</v>
      </c>
      <c r="Z254" s="135">
        <v>3213.2</v>
      </c>
      <c r="AA254" s="129">
        <v>231</v>
      </c>
      <c r="AB254" s="317">
        <v>208</v>
      </c>
      <c r="AC254" s="142">
        <v>13</v>
      </c>
      <c r="AD254" s="142">
        <v>7</v>
      </c>
      <c r="AE254" s="142">
        <v>0</v>
      </c>
      <c r="AF254" s="318">
        <f t="shared" si="6"/>
        <v>0</v>
      </c>
      <c r="AG254" s="138">
        <v>7.0000000000000007E-2</v>
      </c>
      <c r="AH254" s="138">
        <v>5.3999999999999999E-2</v>
      </c>
      <c r="AI254" s="139">
        <v>0.08</v>
      </c>
      <c r="AJ254" s="139">
        <v>0.06</v>
      </c>
      <c r="AK254" s="140">
        <v>20</v>
      </c>
      <c r="AL254" s="10"/>
      <c r="AM254" s="121">
        <v>3</v>
      </c>
      <c r="AN254" s="141">
        <v>45</v>
      </c>
      <c r="AO254" s="10"/>
      <c r="AP254" s="121">
        <v>226</v>
      </c>
      <c r="AQ254" s="142">
        <v>1</v>
      </c>
      <c r="AR254" s="142">
        <v>1</v>
      </c>
      <c r="AS254" s="142">
        <v>0</v>
      </c>
      <c r="AT254" s="142" t="s">
        <v>1131</v>
      </c>
      <c r="AU254" s="142" t="s">
        <v>1131</v>
      </c>
      <c r="AV254" s="143">
        <v>2</v>
      </c>
      <c r="AW254" s="121">
        <v>1</v>
      </c>
      <c r="AX254" s="142">
        <v>1</v>
      </c>
      <c r="AY254" s="142">
        <v>0</v>
      </c>
      <c r="AZ254" s="142">
        <v>0</v>
      </c>
      <c r="BA254" s="143">
        <v>0</v>
      </c>
      <c r="BB254" s="251"/>
      <c r="BC254" s="125">
        <v>7154</v>
      </c>
      <c r="BD254" s="129">
        <v>2.2000000000000002</v>
      </c>
      <c r="BE254" s="125">
        <v>530.20000000000005</v>
      </c>
      <c r="BF254" s="200">
        <v>7.0000000000000007E-2</v>
      </c>
      <c r="BG254" s="125">
        <v>58</v>
      </c>
      <c r="BH254" s="146">
        <v>0.11</v>
      </c>
      <c r="BI254" s="129">
        <v>26</v>
      </c>
      <c r="BJ254" s="125">
        <v>12</v>
      </c>
      <c r="BK254" s="146">
        <v>0.02</v>
      </c>
      <c r="BL254" s="126">
        <v>3</v>
      </c>
      <c r="BM254" s="147">
        <v>2</v>
      </c>
      <c r="BN254" s="319">
        <v>0.6</v>
      </c>
    </row>
    <row r="255" spans="1:66" x14ac:dyDescent="0.25">
      <c r="A255" s="121">
        <v>540178</v>
      </c>
      <c r="B255" s="20" t="s">
        <v>1132</v>
      </c>
      <c r="C255" s="20" t="s">
        <v>1121</v>
      </c>
      <c r="D255" s="20" t="s">
        <v>107</v>
      </c>
      <c r="E255" s="143">
        <v>7</v>
      </c>
      <c r="F255" s="121">
        <v>29</v>
      </c>
      <c r="G255" s="155" t="s">
        <v>1133</v>
      </c>
      <c r="H255" s="26">
        <v>3</v>
      </c>
      <c r="I255" s="26" t="s">
        <v>1134</v>
      </c>
      <c r="J255" s="26">
        <v>2</v>
      </c>
      <c r="K255" s="390" t="s">
        <v>1135</v>
      </c>
      <c r="L255" s="125">
        <v>34</v>
      </c>
      <c r="M255" s="126" t="s">
        <v>1136</v>
      </c>
      <c r="N255" s="320">
        <v>141943</v>
      </c>
      <c r="O255" s="315">
        <v>3.6999999999999998E-2</v>
      </c>
      <c r="P255" s="147">
        <v>34</v>
      </c>
      <c r="Q255" s="130">
        <v>22</v>
      </c>
      <c r="R255" s="131">
        <v>13</v>
      </c>
      <c r="S255" s="131">
        <v>0</v>
      </c>
      <c r="T255" s="132">
        <v>0</v>
      </c>
      <c r="U255" s="130" t="s">
        <v>116</v>
      </c>
      <c r="V255" s="131" t="s">
        <v>158</v>
      </c>
      <c r="W255" s="131" t="s">
        <v>1137</v>
      </c>
      <c r="X255" s="131">
        <v>13</v>
      </c>
      <c r="Y255" s="135">
        <v>10918.7</v>
      </c>
      <c r="Z255" s="135">
        <v>7448</v>
      </c>
      <c r="AA255" s="129">
        <v>34</v>
      </c>
      <c r="AB255" s="317">
        <v>22</v>
      </c>
      <c r="AC255" s="142">
        <v>0</v>
      </c>
      <c r="AD255" s="142">
        <v>13</v>
      </c>
      <c r="AE255" s="142">
        <v>0</v>
      </c>
      <c r="AF255" s="318">
        <f t="shared" si="6"/>
        <v>0</v>
      </c>
      <c r="AG255" s="138">
        <v>0.21299999999999999</v>
      </c>
      <c r="AH255" s="138">
        <v>0.19</v>
      </c>
      <c r="AI255" s="139">
        <v>0.21</v>
      </c>
      <c r="AJ255" s="139">
        <v>0.19</v>
      </c>
      <c r="AK255" s="140">
        <v>13</v>
      </c>
      <c r="AL255" s="10"/>
      <c r="AM255" s="121">
        <v>6</v>
      </c>
      <c r="AN255" s="141">
        <v>15</v>
      </c>
      <c r="AO255" s="10"/>
      <c r="AP255" s="121">
        <v>32</v>
      </c>
      <c r="AQ255" s="142">
        <v>3</v>
      </c>
      <c r="AR255" s="142">
        <v>0</v>
      </c>
      <c r="AS255" s="142">
        <v>0</v>
      </c>
      <c r="AT255" s="142" t="s">
        <v>160</v>
      </c>
      <c r="AU255" s="142" t="s">
        <v>671</v>
      </c>
      <c r="AV255" s="143">
        <v>3</v>
      </c>
      <c r="AW255" s="121">
        <v>0</v>
      </c>
      <c r="AX255" s="142">
        <v>1</v>
      </c>
      <c r="AY255" s="142">
        <v>2</v>
      </c>
      <c r="AZ255" s="142">
        <v>0</v>
      </c>
      <c r="BA255" s="143">
        <v>1</v>
      </c>
      <c r="BB255" s="251"/>
      <c r="BC255" s="125">
        <v>92</v>
      </c>
      <c r="BD255" s="129">
        <v>1.9</v>
      </c>
      <c r="BE255" s="125">
        <v>53.2</v>
      </c>
      <c r="BF255" s="144">
        <v>0.57999999999999996</v>
      </c>
      <c r="BG255" s="125">
        <v>37</v>
      </c>
      <c r="BH255" s="145">
        <v>0.7</v>
      </c>
      <c r="BI255" s="129">
        <v>19</v>
      </c>
      <c r="BJ255" s="125">
        <v>10</v>
      </c>
      <c r="BK255" s="146">
        <v>0.19</v>
      </c>
      <c r="BL255" s="126">
        <v>2</v>
      </c>
      <c r="BM255" s="147">
        <v>2</v>
      </c>
      <c r="BN255" s="319">
        <v>0.83</v>
      </c>
    </row>
    <row r="256" spans="1:66" x14ac:dyDescent="0.25">
      <c r="A256" s="121">
        <v>540264</v>
      </c>
      <c r="B256" s="20" t="s">
        <v>1138</v>
      </c>
      <c r="C256" s="20" t="s">
        <v>1121</v>
      </c>
      <c r="D256" s="20" t="s">
        <v>107</v>
      </c>
      <c r="E256" s="143">
        <v>7</v>
      </c>
      <c r="F256" s="121">
        <v>0</v>
      </c>
      <c r="G256" s="155" t="s">
        <v>211</v>
      </c>
      <c r="H256" s="26">
        <v>0</v>
      </c>
      <c r="I256" s="26" t="s">
        <v>209</v>
      </c>
      <c r="J256" s="26">
        <v>0</v>
      </c>
      <c r="K256" s="390" t="s">
        <v>209</v>
      </c>
      <c r="L256" s="125">
        <v>0</v>
      </c>
      <c r="M256" s="126" t="s">
        <v>209</v>
      </c>
      <c r="N256" s="320">
        <v>0</v>
      </c>
      <c r="O256" s="26" t="s">
        <v>638</v>
      </c>
      <c r="P256" s="147">
        <v>0</v>
      </c>
      <c r="Q256" s="130">
        <v>0</v>
      </c>
      <c r="R256" s="131">
        <v>0</v>
      </c>
      <c r="S256" s="131">
        <v>0</v>
      </c>
      <c r="T256" s="132">
        <v>0</v>
      </c>
      <c r="U256" s="130" t="s">
        <v>211</v>
      </c>
      <c r="V256" s="131" t="s">
        <v>211</v>
      </c>
      <c r="W256" s="131" t="s">
        <v>211</v>
      </c>
      <c r="X256" s="131">
        <v>0</v>
      </c>
      <c r="Y256" s="135">
        <v>0</v>
      </c>
      <c r="Z256" s="135">
        <v>0</v>
      </c>
      <c r="AA256" s="129">
        <v>0</v>
      </c>
      <c r="AB256" s="317">
        <v>0</v>
      </c>
      <c r="AC256" s="142">
        <v>0</v>
      </c>
      <c r="AD256" s="142">
        <v>0</v>
      </c>
      <c r="AE256" s="142">
        <v>0</v>
      </c>
      <c r="AF256" s="393">
        <v>0</v>
      </c>
      <c r="AG256" s="138">
        <v>0</v>
      </c>
      <c r="AH256" s="138">
        <v>0</v>
      </c>
      <c r="AI256" s="139">
        <v>0</v>
      </c>
      <c r="AJ256" s="139">
        <v>0</v>
      </c>
      <c r="AK256" s="140">
        <v>0</v>
      </c>
      <c r="AL256" s="10"/>
      <c r="AM256" s="121">
        <v>0</v>
      </c>
      <c r="AN256" s="141">
        <v>0</v>
      </c>
      <c r="AO256" s="10"/>
      <c r="AP256" s="121">
        <v>0</v>
      </c>
      <c r="AQ256" s="142">
        <v>0</v>
      </c>
      <c r="AR256" s="142">
        <v>0</v>
      </c>
      <c r="AS256" s="142">
        <v>0</v>
      </c>
      <c r="AT256" s="142" t="s">
        <v>211</v>
      </c>
      <c r="AU256" s="142" t="s">
        <v>211</v>
      </c>
      <c r="AV256" s="143">
        <v>0</v>
      </c>
      <c r="AW256" s="121">
        <v>0</v>
      </c>
      <c r="AX256" s="142">
        <v>0</v>
      </c>
      <c r="AY256" s="142">
        <v>0</v>
      </c>
      <c r="AZ256" s="142">
        <v>0</v>
      </c>
      <c r="BA256" s="143">
        <v>0</v>
      </c>
      <c r="BB256" s="251"/>
      <c r="BC256" s="125">
        <v>211</v>
      </c>
      <c r="BD256" s="129">
        <v>2.9</v>
      </c>
      <c r="BE256" s="125">
        <v>0</v>
      </c>
      <c r="BF256" s="200">
        <v>0</v>
      </c>
      <c r="BG256" s="125">
        <v>0</v>
      </c>
      <c r="BH256" s="126" t="s">
        <v>638</v>
      </c>
      <c r="BI256" s="129">
        <v>0</v>
      </c>
      <c r="BJ256" s="125">
        <v>0</v>
      </c>
      <c r="BK256" s="126" t="s">
        <v>638</v>
      </c>
      <c r="BL256" s="126">
        <v>0</v>
      </c>
      <c r="BM256" s="147">
        <v>0</v>
      </c>
      <c r="BN256" s="592" t="s">
        <v>638</v>
      </c>
    </row>
    <row r="257" spans="1:66" x14ac:dyDescent="0.25">
      <c r="A257" s="121">
        <v>540266</v>
      </c>
      <c r="B257" s="20" t="s">
        <v>1139</v>
      </c>
      <c r="C257" s="20" t="s">
        <v>1121</v>
      </c>
      <c r="D257" s="20" t="s">
        <v>107</v>
      </c>
      <c r="E257" s="143">
        <v>7</v>
      </c>
      <c r="F257" s="121">
        <v>17</v>
      </c>
      <c r="G257" s="155" t="s">
        <v>1140</v>
      </c>
      <c r="H257" s="26">
        <v>0</v>
      </c>
      <c r="I257" s="26" t="s">
        <v>209</v>
      </c>
      <c r="J257" s="26">
        <v>1</v>
      </c>
      <c r="K257" s="390" t="s">
        <v>1141</v>
      </c>
      <c r="L257" s="125">
        <v>18</v>
      </c>
      <c r="M257" s="126" t="s">
        <v>1142</v>
      </c>
      <c r="N257" s="320">
        <v>2083</v>
      </c>
      <c r="O257" s="315">
        <v>3.0000000000000001E-3</v>
      </c>
      <c r="P257" s="147">
        <v>18</v>
      </c>
      <c r="Q257" s="130">
        <v>17</v>
      </c>
      <c r="R257" s="131">
        <v>1</v>
      </c>
      <c r="S257" s="131">
        <v>0</v>
      </c>
      <c r="T257" s="132">
        <v>0</v>
      </c>
      <c r="U257" s="130" t="s">
        <v>1031</v>
      </c>
      <c r="V257" s="131" t="s">
        <v>1031</v>
      </c>
      <c r="W257" s="131" t="s">
        <v>1031</v>
      </c>
      <c r="X257" s="131">
        <v>1</v>
      </c>
      <c r="Y257" s="135">
        <v>1041.5</v>
      </c>
      <c r="Z257" s="135">
        <v>1041.5</v>
      </c>
      <c r="AA257" s="129">
        <v>18</v>
      </c>
      <c r="AB257" s="317">
        <v>16</v>
      </c>
      <c r="AC257" s="142">
        <v>2</v>
      </c>
      <c r="AD257" s="142">
        <v>0</v>
      </c>
      <c r="AE257" s="142">
        <v>0</v>
      </c>
      <c r="AF257" s="318">
        <f t="shared" si="6"/>
        <v>0</v>
      </c>
      <c r="AG257" s="138">
        <v>4.2999999999999997E-2</v>
      </c>
      <c r="AH257" s="138">
        <v>4.2999999999999997E-2</v>
      </c>
      <c r="AI257" s="139">
        <v>0.04</v>
      </c>
      <c r="AJ257" s="139">
        <v>0.04</v>
      </c>
      <c r="AK257" s="140">
        <v>2</v>
      </c>
      <c r="AL257" s="10"/>
      <c r="AM257" s="121">
        <v>0</v>
      </c>
      <c r="AN257" s="141">
        <v>0</v>
      </c>
      <c r="AO257" s="10"/>
      <c r="AP257" s="121">
        <v>18</v>
      </c>
      <c r="AQ257" s="142">
        <v>0</v>
      </c>
      <c r="AR257" s="142">
        <v>0</v>
      </c>
      <c r="AS257" s="142">
        <v>0</v>
      </c>
      <c r="AT257" s="142" t="s">
        <v>211</v>
      </c>
      <c r="AU257" s="142" t="s">
        <v>211</v>
      </c>
      <c r="AV257" s="143">
        <v>0</v>
      </c>
      <c r="AW257" s="121">
        <v>0</v>
      </c>
      <c r="AX257" s="142">
        <v>0</v>
      </c>
      <c r="AY257" s="142">
        <v>0</v>
      </c>
      <c r="AZ257" s="142">
        <v>0</v>
      </c>
      <c r="BA257" s="143">
        <v>0</v>
      </c>
      <c r="BB257" s="251"/>
      <c r="BC257" s="125">
        <v>755</v>
      </c>
      <c r="BD257" s="129">
        <v>2.4</v>
      </c>
      <c r="BE257" s="125">
        <v>40.799999999999997</v>
      </c>
      <c r="BF257" s="200">
        <v>0.05</v>
      </c>
      <c r="BG257" s="125">
        <v>32</v>
      </c>
      <c r="BH257" s="145">
        <v>0.78</v>
      </c>
      <c r="BI257" s="129">
        <v>13</v>
      </c>
      <c r="BJ257" s="125">
        <v>8</v>
      </c>
      <c r="BK257" s="146">
        <v>0.2</v>
      </c>
      <c r="BL257" s="126">
        <v>2</v>
      </c>
      <c r="BM257" s="147">
        <v>1</v>
      </c>
      <c r="BN257" s="333">
        <v>0.35</v>
      </c>
    </row>
    <row r="258" spans="1:66" x14ac:dyDescent="0.25">
      <c r="A258" s="121">
        <v>540265</v>
      </c>
      <c r="B258" s="20" t="s">
        <v>1143</v>
      </c>
      <c r="C258" s="20" t="s">
        <v>1121</v>
      </c>
      <c r="D258" s="20" t="s">
        <v>107</v>
      </c>
      <c r="E258" s="143">
        <v>7</v>
      </c>
      <c r="F258" s="121">
        <v>21</v>
      </c>
      <c r="G258" s="155" t="s">
        <v>984</v>
      </c>
      <c r="H258" s="26">
        <v>1</v>
      </c>
      <c r="I258" s="26" t="s">
        <v>1144</v>
      </c>
      <c r="J258" s="26">
        <v>0</v>
      </c>
      <c r="K258" s="390" t="s">
        <v>209</v>
      </c>
      <c r="L258" s="125">
        <v>22</v>
      </c>
      <c r="M258" s="126" t="s">
        <v>1145</v>
      </c>
      <c r="N258" s="320">
        <v>0</v>
      </c>
      <c r="O258" s="315">
        <v>0</v>
      </c>
      <c r="P258" s="147">
        <v>22</v>
      </c>
      <c r="Q258" s="130">
        <v>22</v>
      </c>
      <c r="R258" s="131">
        <v>0</v>
      </c>
      <c r="S258" s="131">
        <v>0</v>
      </c>
      <c r="T258" s="132">
        <v>0</v>
      </c>
      <c r="U258" s="130" t="s">
        <v>211</v>
      </c>
      <c r="V258" s="131" t="s">
        <v>211</v>
      </c>
      <c r="W258" s="131" t="s">
        <v>211</v>
      </c>
      <c r="X258" s="131">
        <v>0</v>
      </c>
      <c r="Y258" s="135">
        <v>0</v>
      </c>
      <c r="Z258" s="135">
        <v>0</v>
      </c>
      <c r="AA258" s="129">
        <v>22</v>
      </c>
      <c r="AB258" s="317">
        <v>22</v>
      </c>
      <c r="AC258" s="142">
        <v>0</v>
      </c>
      <c r="AD258" s="142">
        <v>0</v>
      </c>
      <c r="AE258" s="142">
        <v>0</v>
      </c>
      <c r="AF258" s="318">
        <f t="shared" si="6"/>
        <v>0</v>
      </c>
      <c r="AG258" s="138">
        <v>0</v>
      </c>
      <c r="AH258" s="138">
        <v>0</v>
      </c>
      <c r="AI258" s="139">
        <v>0</v>
      </c>
      <c r="AJ258" s="139">
        <v>0</v>
      </c>
      <c r="AK258" s="140">
        <v>0</v>
      </c>
      <c r="AL258" s="10"/>
      <c r="AM258" s="121">
        <v>0</v>
      </c>
      <c r="AN258" s="141">
        <v>0</v>
      </c>
      <c r="AO258" s="10"/>
      <c r="AP258" s="121">
        <v>22</v>
      </c>
      <c r="AQ258" s="142">
        <v>0</v>
      </c>
      <c r="AR258" s="142">
        <v>0</v>
      </c>
      <c r="AS258" s="142">
        <v>0</v>
      </c>
      <c r="AT258" s="142" t="s">
        <v>211</v>
      </c>
      <c r="AU258" s="142" t="s">
        <v>211</v>
      </c>
      <c r="AV258" s="143">
        <v>0</v>
      </c>
      <c r="AW258" s="121">
        <v>0</v>
      </c>
      <c r="AX258" s="142">
        <v>0</v>
      </c>
      <c r="AY258" s="142">
        <v>0</v>
      </c>
      <c r="AZ258" s="142">
        <v>0</v>
      </c>
      <c r="BA258" s="143">
        <v>0</v>
      </c>
      <c r="BB258" s="251"/>
      <c r="BC258" s="125">
        <v>166</v>
      </c>
      <c r="BD258" s="129">
        <v>2.5</v>
      </c>
      <c r="BE258" s="125">
        <v>50</v>
      </c>
      <c r="BF258" s="200">
        <v>0.3</v>
      </c>
      <c r="BG258" s="125">
        <v>0</v>
      </c>
      <c r="BH258" s="146">
        <v>0</v>
      </c>
      <c r="BI258" s="129">
        <v>0</v>
      </c>
      <c r="BJ258" s="125">
        <v>0</v>
      </c>
      <c r="BK258" s="146">
        <v>0</v>
      </c>
      <c r="BL258" s="126">
        <v>0</v>
      </c>
      <c r="BM258" s="147">
        <v>0</v>
      </c>
      <c r="BN258" s="319">
        <v>0.81</v>
      </c>
    </row>
    <row r="259" spans="1:66" x14ac:dyDescent="0.25">
      <c r="A259" s="163">
        <v>540175</v>
      </c>
      <c r="B259" s="164" t="s">
        <v>1146</v>
      </c>
      <c r="C259" s="164" t="s">
        <v>1121</v>
      </c>
      <c r="D259" s="164" t="s">
        <v>170</v>
      </c>
      <c r="E259" s="189">
        <v>7</v>
      </c>
      <c r="F259" s="166">
        <v>1160</v>
      </c>
      <c r="G259" s="167" t="s">
        <v>1147</v>
      </c>
      <c r="H259" s="168">
        <v>64</v>
      </c>
      <c r="I259" s="168" t="s">
        <v>1148</v>
      </c>
      <c r="J259" s="168">
        <v>33</v>
      </c>
      <c r="K259" s="610" t="s">
        <v>1149</v>
      </c>
      <c r="L259" s="238">
        <v>1268</v>
      </c>
      <c r="M259" s="171" t="s">
        <v>1150</v>
      </c>
      <c r="N259" s="308">
        <v>7195860</v>
      </c>
      <c r="O259" s="309">
        <v>9.0999999999999998E-2</v>
      </c>
      <c r="P259" s="611">
        <v>1268</v>
      </c>
      <c r="Q259" s="175">
        <v>837</v>
      </c>
      <c r="R259" s="176">
        <v>397</v>
      </c>
      <c r="S259" s="176">
        <v>22</v>
      </c>
      <c r="T259" s="177">
        <v>5</v>
      </c>
      <c r="U259" s="175" t="s">
        <v>161</v>
      </c>
      <c r="V259" s="176" t="s">
        <v>231</v>
      </c>
      <c r="W259" s="176" t="s">
        <v>1151</v>
      </c>
      <c r="X259" s="176">
        <v>424</v>
      </c>
      <c r="Y259" s="178">
        <v>15643.2</v>
      </c>
      <c r="Z259" s="178">
        <v>7921.2</v>
      </c>
      <c r="AA259" s="174">
        <v>1266</v>
      </c>
      <c r="AB259" s="311">
        <v>807</v>
      </c>
      <c r="AC259" s="186">
        <v>64</v>
      </c>
      <c r="AD259" s="186">
        <v>301</v>
      </c>
      <c r="AE259" s="186">
        <v>89</v>
      </c>
      <c r="AF259" s="609">
        <f t="shared" si="6"/>
        <v>7.0300157977883096E-2</v>
      </c>
      <c r="AG259" s="182">
        <v>0.29599999999999999</v>
      </c>
      <c r="AH259" s="182">
        <v>0.23</v>
      </c>
      <c r="AI259" s="183">
        <v>0.3</v>
      </c>
      <c r="AJ259" s="183">
        <v>0.23</v>
      </c>
      <c r="AK259" s="184">
        <v>454</v>
      </c>
      <c r="AL259" s="10"/>
      <c r="AM259" s="163">
        <v>224</v>
      </c>
      <c r="AN259" s="185">
        <v>8002</v>
      </c>
      <c r="AO259" s="10"/>
      <c r="AP259" s="166">
        <v>949</v>
      </c>
      <c r="AQ259" s="186">
        <v>249</v>
      </c>
      <c r="AR259" s="186">
        <v>59</v>
      </c>
      <c r="AS259" s="186">
        <v>4</v>
      </c>
      <c r="AT259" s="186" t="s">
        <v>848</v>
      </c>
      <c r="AU259" s="186" t="s">
        <v>282</v>
      </c>
      <c r="AV259" s="187">
        <v>312</v>
      </c>
      <c r="AW259" s="166">
        <v>218</v>
      </c>
      <c r="AX259" s="186">
        <v>66</v>
      </c>
      <c r="AY259" s="186">
        <v>27</v>
      </c>
      <c r="AZ259" s="255">
        <v>44</v>
      </c>
      <c r="BA259" s="189">
        <v>8</v>
      </c>
      <c r="BB259" s="251"/>
      <c r="BC259" s="170">
        <v>19830</v>
      </c>
      <c r="BD259" s="174">
        <v>2.4</v>
      </c>
      <c r="BE259" s="170">
        <v>2841.6</v>
      </c>
      <c r="BF259" s="240">
        <v>0.14000000000000001</v>
      </c>
      <c r="BG259" s="170">
        <v>1248</v>
      </c>
      <c r="BH259" s="192">
        <v>0.44</v>
      </c>
      <c r="BI259" s="174">
        <v>520</v>
      </c>
      <c r="BJ259" s="170">
        <v>256</v>
      </c>
      <c r="BK259" s="192">
        <v>0.09</v>
      </c>
      <c r="BL259" s="193">
        <v>41</v>
      </c>
      <c r="BM259" s="194">
        <v>27</v>
      </c>
      <c r="BN259" s="313">
        <v>0.67</v>
      </c>
    </row>
    <row r="260" spans="1:66" x14ac:dyDescent="0.25">
      <c r="A260" s="121">
        <v>540176</v>
      </c>
      <c r="B260" s="20" t="s">
        <v>1152</v>
      </c>
      <c r="C260" s="20" t="s">
        <v>1121</v>
      </c>
      <c r="D260" s="20" t="s">
        <v>107</v>
      </c>
      <c r="E260" s="143">
        <v>7</v>
      </c>
      <c r="F260" s="121">
        <v>33</v>
      </c>
      <c r="G260" s="155" t="s">
        <v>1153</v>
      </c>
      <c r="H260" s="26">
        <v>1</v>
      </c>
      <c r="I260" s="26" t="s">
        <v>1154</v>
      </c>
      <c r="J260" s="26">
        <v>2</v>
      </c>
      <c r="K260" s="390" t="s">
        <v>1155</v>
      </c>
      <c r="L260" s="125">
        <v>36</v>
      </c>
      <c r="M260" s="126" t="s">
        <v>1156</v>
      </c>
      <c r="N260" s="320">
        <v>89384</v>
      </c>
      <c r="O260" s="315">
        <v>1.2999999999999999E-2</v>
      </c>
      <c r="P260" s="147">
        <v>36</v>
      </c>
      <c r="Q260" s="130">
        <v>21</v>
      </c>
      <c r="R260" s="131">
        <v>15</v>
      </c>
      <c r="S260" s="131">
        <v>0</v>
      </c>
      <c r="T260" s="132">
        <v>0</v>
      </c>
      <c r="U260" s="130" t="s">
        <v>131</v>
      </c>
      <c r="V260" s="131" t="s">
        <v>132</v>
      </c>
      <c r="W260" s="131" t="s">
        <v>347</v>
      </c>
      <c r="X260" s="131">
        <v>15</v>
      </c>
      <c r="Y260" s="135">
        <v>4965.8</v>
      </c>
      <c r="Z260" s="135">
        <v>4583.5</v>
      </c>
      <c r="AA260" s="129">
        <v>36</v>
      </c>
      <c r="AB260" s="317">
        <v>18</v>
      </c>
      <c r="AC260" s="142">
        <v>3</v>
      </c>
      <c r="AD260" s="142">
        <v>15</v>
      </c>
      <c r="AE260" s="142">
        <v>0</v>
      </c>
      <c r="AF260" s="318">
        <f t="shared" si="6"/>
        <v>0</v>
      </c>
      <c r="AG260" s="138">
        <v>0.123</v>
      </c>
      <c r="AH260" s="138">
        <v>0.11</v>
      </c>
      <c r="AI260" s="139">
        <v>0.12</v>
      </c>
      <c r="AJ260" s="139">
        <v>0.11</v>
      </c>
      <c r="AK260" s="140">
        <v>18</v>
      </c>
      <c r="AL260" s="10"/>
      <c r="AM260" s="121">
        <v>1</v>
      </c>
      <c r="AN260" s="141">
        <v>18</v>
      </c>
      <c r="AO260" s="10"/>
      <c r="AP260" s="121">
        <v>32</v>
      </c>
      <c r="AQ260" s="142">
        <v>4</v>
      </c>
      <c r="AR260" s="142">
        <v>0</v>
      </c>
      <c r="AS260" s="142">
        <v>0</v>
      </c>
      <c r="AT260" s="142" t="s">
        <v>183</v>
      </c>
      <c r="AU260" s="142" t="s">
        <v>254</v>
      </c>
      <c r="AV260" s="143">
        <v>4</v>
      </c>
      <c r="AW260" s="121">
        <v>2</v>
      </c>
      <c r="AX260" s="142">
        <v>2</v>
      </c>
      <c r="AY260" s="142">
        <v>0</v>
      </c>
      <c r="AZ260" s="142">
        <v>0</v>
      </c>
      <c r="BA260" s="143">
        <v>0</v>
      </c>
      <c r="BB260" s="251"/>
      <c r="BC260" s="125">
        <v>305</v>
      </c>
      <c r="BD260" s="129">
        <v>2.7</v>
      </c>
      <c r="BE260" s="125">
        <v>89.1</v>
      </c>
      <c r="BF260" s="200">
        <v>0.28999999999999998</v>
      </c>
      <c r="BG260" s="125">
        <v>63</v>
      </c>
      <c r="BH260" s="145">
        <v>0.71</v>
      </c>
      <c r="BI260" s="129">
        <v>23</v>
      </c>
      <c r="BJ260" s="125">
        <v>13</v>
      </c>
      <c r="BK260" s="146">
        <v>0.15</v>
      </c>
      <c r="BL260" s="126">
        <v>2</v>
      </c>
      <c r="BM260" s="147">
        <v>2</v>
      </c>
      <c r="BN260" s="319">
        <v>0.79</v>
      </c>
    </row>
    <row r="261" spans="1:66" x14ac:dyDescent="0.25">
      <c r="A261" s="201"/>
      <c r="B261" s="202"/>
      <c r="C261" s="202" t="s">
        <v>1121</v>
      </c>
      <c r="D261" s="202" t="s">
        <v>45</v>
      </c>
      <c r="E261" s="252">
        <v>7</v>
      </c>
      <c r="F261" s="226">
        <v>1474</v>
      </c>
      <c r="G261" s="205" t="s">
        <v>1157</v>
      </c>
      <c r="H261" s="207">
        <v>106</v>
      </c>
      <c r="I261" s="207" t="s">
        <v>1158</v>
      </c>
      <c r="J261" s="207">
        <v>42</v>
      </c>
      <c r="K261" s="588" t="s">
        <v>1159</v>
      </c>
      <c r="L261" s="209">
        <v>1637</v>
      </c>
      <c r="M261" s="210" t="s">
        <v>1160</v>
      </c>
      <c r="N261" s="321">
        <v>7624155</v>
      </c>
      <c r="O261" s="322">
        <v>6.8000000000000005E-2</v>
      </c>
      <c r="P261" s="236">
        <v>1637</v>
      </c>
      <c r="Q261" s="214">
        <v>1151</v>
      </c>
      <c r="R261" s="215">
        <v>450</v>
      </c>
      <c r="S261" s="215">
        <v>22</v>
      </c>
      <c r="T261" s="216">
        <v>5</v>
      </c>
      <c r="U261" s="214" t="s">
        <v>136</v>
      </c>
      <c r="V261" s="215" t="s">
        <v>167</v>
      </c>
      <c r="W261" s="215" t="s">
        <v>1161</v>
      </c>
      <c r="X261" s="215">
        <v>477</v>
      </c>
      <c r="Y261" s="218">
        <v>14494.6</v>
      </c>
      <c r="Z261" s="218">
        <v>7105.2</v>
      </c>
      <c r="AA261" s="213">
        <v>1635</v>
      </c>
      <c r="AB261" s="324">
        <v>1114</v>
      </c>
      <c r="AC261" s="227">
        <v>87</v>
      </c>
      <c r="AD261" s="227">
        <v>338</v>
      </c>
      <c r="AE261" s="227">
        <v>89</v>
      </c>
      <c r="AF261" s="608">
        <f t="shared" si="6"/>
        <v>5.4434250764525995E-2</v>
      </c>
      <c r="AG261" s="221">
        <v>0.27200000000000002</v>
      </c>
      <c r="AH261" s="221">
        <v>0.21</v>
      </c>
      <c r="AI261" s="222">
        <v>0.28000000000000003</v>
      </c>
      <c r="AJ261" s="222">
        <v>0.22</v>
      </c>
      <c r="AK261" s="245">
        <v>514</v>
      </c>
      <c r="AL261" s="10"/>
      <c r="AM261" s="246">
        <v>235</v>
      </c>
      <c r="AN261" s="225">
        <v>8094</v>
      </c>
      <c r="AO261" s="10"/>
      <c r="AP261" s="226">
        <v>1306</v>
      </c>
      <c r="AQ261" s="227">
        <v>258</v>
      </c>
      <c r="AR261" s="227">
        <v>60</v>
      </c>
      <c r="AS261" s="227">
        <v>4</v>
      </c>
      <c r="AT261" s="227" t="s">
        <v>281</v>
      </c>
      <c r="AU261" s="227" t="s">
        <v>282</v>
      </c>
      <c r="AV261" s="228">
        <v>322</v>
      </c>
      <c r="AW261" s="226">
        <v>222</v>
      </c>
      <c r="AX261" s="227">
        <v>70</v>
      </c>
      <c r="AY261" s="227">
        <v>29</v>
      </c>
      <c r="AZ261" s="256">
        <v>44</v>
      </c>
      <c r="BA261" s="230">
        <v>9</v>
      </c>
      <c r="BB261" s="251"/>
      <c r="BC261" s="209">
        <v>29152</v>
      </c>
      <c r="BD261" s="213">
        <v>2.5590000000000002</v>
      </c>
      <c r="BE261" s="209">
        <v>3677.5</v>
      </c>
      <c r="BF261" s="247">
        <v>0.13</v>
      </c>
      <c r="BG261" s="209">
        <v>1456</v>
      </c>
      <c r="BH261" s="235">
        <v>0.4</v>
      </c>
      <c r="BI261" s="213">
        <v>609</v>
      </c>
      <c r="BJ261" s="209">
        <v>303</v>
      </c>
      <c r="BK261" s="235">
        <v>0.08</v>
      </c>
      <c r="BL261" s="210">
        <v>51</v>
      </c>
      <c r="BM261" s="236">
        <v>35</v>
      </c>
      <c r="BN261" s="326">
        <v>0.66</v>
      </c>
    </row>
    <row r="262" spans="1:66" x14ac:dyDescent="0.25">
      <c r="A262" s="121">
        <v>540260</v>
      </c>
      <c r="B262" s="20" t="s">
        <v>1162</v>
      </c>
      <c r="C262" s="20" t="s">
        <v>1163</v>
      </c>
      <c r="D262" s="20" t="s">
        <v>107</v>
      </c>
      <c r="E262" s="143">
        <v>7</v>
      </c>
      <c r="F262" s="121">
        <v>0</v>
      </c>
      <c r="G262" s="155" t="s">
        <v>211</v>
      </c>
      <c r="H262" s="26">
        <v>2</v>
      </c>
      <c r="I262" s="26" t="s">
        <v>1164</v>
      </c>
      <c r="J262" s="26">
        <v>0</v>
      </c>
      <c r="K262" s="390" t="s">
        <v>209</v>
      </c>
      <c r="L262" s="125">
        <v>2</v>
      </c>
      <c r="M262" s="126" t="s">
        <v>1164</v>
      </c>
      <c r="N262" s="320">
        <v>0</v>
      </c>
      <c r="O262" s="315">
        <v>0</v>
      </c>
      <c r="P262" s="147">
        <v>2</v>
      </c>
      <c r="Q262" s="130">
        <v>2</v>
      </c>
      <c r="R262" s="131">
        <v>0</v>
      </c>
      <c r="S262" s="131">
        <v>0</v>
      </c>
      <c r="T262" s="132">
        <v>0</v>
      </c>
      <c r="U262" s="130" t="s">
        <v>211</v>
      </c>
      <c r="V262" s="131" t="s">
        <v>211</v>
      </c>
      <c r="W262" s="131" t="s">
        <v>211</v>
      </c>
      <c r="X262" s="131">
        <v>0</v>
      </c>
      <c r="Y262" s="135">
        <v>0</v>
      </c>
      <c r="Z262" s="135">
        <v>0</v>
      </c>
      <c r="AA262" s="129">
        <v>2</v>
      </c>
      <c r="AB262" s="317">
        <v>2</v>
      </c>
      <c r="AC262" s="142">
        <v>0</v>
      </c>
      <c r="AD262" s="142">
        <v>0</v>
      </c>
      <c r="AE262" s="142">
        <v>0</v>
      </c>
      <c r="AF262" s="318">
        <f t="shared" si="6"/>
        <v>0</v>
      </c>
      <c r="AG262" s="138">
        <v>0</v>
      </c>
      <c r="AH262" s="138">
        <v>0</v>
      </c>
      <c r="AI262" s="139">
        <v>0</v>
      </c>
      <c r="AJ262" s="139">
        <v>0</v>
      </c>
      <c r="AK262" s="140">
        <v>0</v>
      </c>
      <c r="AL262" s="10"/>
      <c r="AM262" s="121">
        <v>0</v>
      </c>
      <c r="AN262" s="141">
        <v>0</v>
      </c>
      <c r="AO262" s="10"/>
      <c r="AP262" s="121">
        <v>2</v>
      </c>
      <c r="AQ262" s="142">
        <v>0</v>
      </c>
      <c r="AR262" s="142">
        <v>0</v>
      </c>
      <c r="AS262" s="142">
        <v>0</v>
      </c>
      <c r="AT262" s="142" t="s">
        <v>211</v>
      </c>
      <c r="AU262" s="142" t="s">
        <v>211</v>
      </c>
      <c r="AV262" s="143">
        <v>0</v>
      </c>
      <c r="AW262" s="121">
        <v>0</v>
      </c>
      <c r="AX262" s="142">
        <v>0</v>
      </c>
      <c r="AY262" s="142">
        <v>0</v>
      </c>
      <c r="AZ262" s="142">
        <v>0</v>
      </c>
      <c r="BA262" s="143">
        <v>0</v>
      </c>
      <c r="BB262" s="251"/>
      <c r="BC262" s="125">
        <v>700</v>
      </c>
      <c r="BD262" s="129">
        <v>2.2999999999999998</v>
      </c>
      <c r="BE262" s="125">
        <v>0</v>
      </c>
      <c r="BF262" s="200">
        <v>0</v>
      </c>
      <c r="BG262" s="125">
        <v>0</v>
      </c>
      <c r="BH262" s="126" t="s">
        <v>638</v>
      </c>
      <c r="BI262" s="129">
        <v>0</v>
      </c>
      <c r="BJ262" s="125">
        <v>0</v>
      </c>
      <c r="BK262" s="126" t="s">
        <v>638</v>
      </c>
      <c r="BL262" s="126">
        <v>0</v>
      </c>
      <c r="BM262" s="147">
        <v>0</v>
      </c>
      <c r="BN262" s="592" t="s">
        <v>638</v>
      </c>
    </row>
    <row r="263" spans="1:66" x14ac:dyDescent="0.25">
      <c r="A263" s="121">
        <v>540192</v>
      </c>
      <c r="B263" s="20" t="s">
        <v>1165</v>
      </c>
      <c r="C263" s="20" t="s">
        <v>1163</v>
      </c>
      <c r="D263" s="20" t="s">
        <v>107</v>
      </c>
      <c r="E263" s="143">
        <v>7</v>
      </c>
      <c r="F263" s="121">
        <v>11</v>
      </c>
      <c r="G263" s="155" t="s">
        <v>1166</v>
      </c>
      <c r="H263" s="26">
        <v>0</v>
      </c>
      <c r="I263" s="26" t="s">
        <v>209</v>
      </c>
      <c r="J263" s="26">
        <v>1</v>
      </c>
      <c r="K263" s="390" t="s">
        <v>1167</v>
      </c>
      <c r="L263" s="125">
        <v>12</v>
      </c>
      <c r="M263" s="126" t="s">
        <v>1168</v>
      </c>
      <c r="N263" s="320">
        <v>71497</v>
      </c>
      <c r="O263" s="145">
        <v>0.10299999999999999</v>
      </c>
      <c r="P263" s="147">
        <v>12</v>
      </c>
      <c r="Q263" s="130">
        <v>7</v>
      </c>
      <c r="R263" s="131">
        <v>5</v>
      </c>
      <c r="S263" s="131">
        <v>0</v>
      </c>
      <c r="T263" s="132">
        <v>0</v>
      </c>
      <c r="U263" s="130" t="s">
        <v>150</v>
      </c>
      <c r="V263" s="131" t="s">
        <v>112</v>
      </c>
      <c r="W263" s="131" t="s">
        <v>1048</v>
      </c>
      <c r="X263" s="131">
        <v>5</v>
      </c>
      <c r="Y263" s="135">
        <v>8937.1</v>
      </c>
      <c r="Z263" s="135">
        <v>1995.2</v>
      </c>
      <c r="AA263" s="129">
        <v>12</v>
      </c>
      <c r="AB263" s="317">
        <v>5</v>
      </c>
      <c r="AC263" s="142">
        <v>5</v>
      </c>
      <c r="AD263" s="142">
        <v>2</v>
      </c>
      <c r="AE263" s="142">
        <v>0</v>
      </c>
      <c r="AF263" s="318">
        <f t="shared" si="6"/>
        <v>0</v>
      </c>
      <c r="AG263" s="138">
        <v>0.11600000000000001</v>
      </c>
      <c r="AH263" s="138">
        <v>5.2999999999999999E-2</v>
      </c>
      <c r="AI263" s="139">
        <v>0.13</v>
      </c>
      <c r="AJ263" s="139">
        <v>0.08</v>
      </c>
      <c r="AK263" s="140">
        <v>7</v>
      </c>
      <c r="AL263" s="10"/>
      <c r="AM263" s="121">
        <v>2</v>
      </c>
      <c r="AN263" s="141">
        <v>19</v>
      </c>
      <c r="AO263" s="10"/>
      <c r="AP263" s="121">
        <v>10</v>
      </c>
      <c r="AQ263" s="142">
        <v>2</v>
      </c>
      <c r="AR263" s="142">
        <v>0</v>
      </c>
      <c r="AS263" s="142">
        <v>0</v>
      </c>
      <c r="AT263" s="142" t="s">
        <v>904</v>
      </c>
      <c r="AU263" s="142" t="s">
        <v>904</v>
      </c>
      <c r="AV263" s="143">
        <v>2</v>
      </c>
      <c r="AW263" s="121">
        <v>0</v>
      </c>
      <c r="AX263" s="142">
        <v>2</v>
      </c>
      <c r="AY263" s="142">
        <v>0</v>
      </c>
      <c r="AZ263" s="142">
        <v>1</v>
      </c>
      <c r="BA263" s="143">
        <v>1</v>
      </c>
      <c r="BB263" s="251"/>
      <c r="BC263" s="125">
        <v>245</v>
      </c>
      <c r="BD263" s="129">
        <v>2</v>
      </c>
      <c r="BE263" s="125">
        <v>22</v>
      </c>
      <c r="BF263" s="200">
        <v>0.09</v>
      </c>
      <c r="BG263" s="125">
        <v>14</v>
      </c>
      <c r="BH263" s="145">
        <v>0.64</v>
      </c>
      <c r="BI263" s="129">
        <v>7</v>
      </c>
      <c r="BJ263" s="125">
        <v>4</v>
      </c>
      <c r="BK263" s="146">
        <v>0.18</v>
      </c>
      <c r="BL263" s="126">
        <v>1</v>
      </c>
      <c r="BM263" s="147">
        <v>1</v>
      </c>
      <c r="BN263" s="319">
        <v>0.73</v>
      </c>
    </row>
    <row r="264" spans="1:66" x14ac:dyDescent="0.25">
      <c r="A264" s="121">
        <v>540193</v>
      </c>
      <c r="B264" s="20" t="s">
        <v>1169</v>
      </c>
      <c r="C264" s="20" t="s">
        <v>1163</v>
      </c>
      <c r="D264" s="20" t="s">
        <v>107</v>
      </c>
      <c r="E264" s="143">
        <v>7</v>
      </c>
      <c r="F264" s="121">
        <v>14</v>
      </c>
      <c r="G264" s="155" t="s">
        <v>1170</v>
      </c>
      <c r="H264" s="26">
        <v>2</v>
      </c>
      <c r="I264" s="332" t="s">
        <v>1171</v>
      </c>
      <c r="J264" s="26">
        <v>1</v>
      </c>
      <c r="K264" s="390" t="s">
        <v>1172</v>
      </c>
      <c r="L264" s="125">
        <v>17</v>
      </c>
      <c r="M264" s="126" t="s">
        <v>1173</v>
      </c>
      <c r="N264" s="320">
        <v>381519</v>
      </c>
      <c r="O264" s="145">
        <v>0.16500000000000001</v>
      </c>
      <c r="P264" s="147">
        <v>17</v>
      </c>
      <c r="Q264" s="130">
        <v>4</v>
      </c>
      <c r="R264" s="131">
        <v>11</v>
      </c>
      <c r="S264" s="131">
        <v>2</v>
      </c>
      <c r="T264" s="132">
        <v>0</v>
      </c>
      <c r="U264" s="130" t="s">
        <v>418</v>
      </c>
      <c r="V264" s="131" t="s">
        <v>401</v>
      </c>
      <c r="W264" s="131" t="s">
        <v>1174</v>
      </c>
      <c r="X264" s="131">
        <v>13</v>
      </c>
      <c r="Y264" s="134">
        <v>29347.7</v>
      </c>
      <c r="Z264" s="134">
        <v>21531</v>
      </c>
      <c r="AA264" s="129">
        <v>17</v>
      </c>
      <c r="AB264" s="317">
        <v>4</v>
      </c>
      <c r="AC264" s="142">
        <v>0</v>
      </c>
      <c r="AD264" s="142">
        <v>13</v>
      </c>
      <c r="AE264" s="142">
        <v>0</v>
      </c>
      <c r="AF264" s="318">
        <f t="shared" si="6"/>
        <v>0</v>
      </c>
      <c r="AG264" s="138">
        <v>0.26100000000000001</v>
      </c>
      <c r="AH264" s="138">
        <v>0.245</v>
      </c>
      <c r="AI264" s="139">
        <v>0.26</v>
      </c>
      <c r="AJ264" s="139">
        <v>0.25</v>
      </c>
      <c r="AK264" s="140">
        <v>13</v>
      </c>
      <c r="AL264" s="10"/>
      <c r="AM264" s="121">
        <v>11</v>
      </c>
      <c r="AN264" s="141">
        <v>195</v>
      </c>
      <c r="AO264" s="10"/>
      <c r="AP264" s="121">
        <v>5</v>
      </c>
      <c r="AQ264" s="142">
        <v>12</v>
      </c>
      <c r="AR264" s="142">
        <v>0</v>
      </c>
      <c r="AS264" s="142">
        <v>0</v>
      </c>
      <c r="AT264" s="142" t="s">
        <v>1175</v>
      </c>
      <c r="AU264" s="142" t="s">
        <v>606</v>
      </c>
      <c r="AV264" s="143">
        <v>12</v>
      </c>
      <c r="AW264" s="121">
        <v>8</v>
      </c>
      <c r="AX264" s="142">
        <v>4</v>
      </c>
      <c r="AY264" s="142">
        <v>0</v>
      </c>
      <c r="AZ264" s="142">
        <v>3</v>
      </c>
      <c r="BA264" s="143">
        <v>1</v>
      </c>
      <c r="BB264" s="251"/>
      <c r="BC264" s="125">
        <v>289</v>
      </c>
      <c r="BD264" s="129">
        <v>2.6</v>
      </c>
      <c r="BE264" s="125">
        <v>36.4</v>
      </c>
      <c r="BF264" s="200">
        <v>0.13</v>
      </c>
      <c r="BG264" s="125">
        <v>29</v>
      </c>
      <c r="BH264" s="145">
        <v>0.8</v>
      </c>
      <c r="BI264" s="129">
        <v>11</v>
      </c>
      <c r="BJ264" s="125">
        <v>6</v>
      </c>
      <c r="BK264" s="146">
        <v>0.17</v>
      </c>
      <c r="BL264" s="126">
        <v>1</v>
      </c>
      <c r="BM264" s="147">
        <v>1</v>
      </c>
      <c r="BN264" s="319">
        <v>0.64</v>
      </c>
    </row>
    <row r="265" spans="1:66" x14ac:dyDescent="0.25">
      <c r="A265" s="121">
        <v>540194</v>
      </c>
      <c r="B265" s="20" t="s">
        <v>1176</v>
      </c>
      <c r="C265" s="20" t="s">
        <v>1163</v>
      </c>
      <c r="D265" s="20" t="s">
        <v>107</v>
      </c>
      <c r="E265" s="143">
        <v>7</v>
      </c>
      <c r="F265" s="121">
        <v>187</v>
      </c>
      <c r="G265" s="155" t="s">
        <v>1177</v>
      </c>
      <c r="H265" s="26">
        <v>53</v>
      </c>
      <c r="I265" s="26" t="s">
        <v>1178</v>
      </c>
      <c r="J265" s="26">
        <v>12</v>
      </c>
      <c r="K265" s="390" t="s">
        <v>1179</v>
      </c>
      <c r="L265" s="125">
        <v>252</v>
      </c>
      <c r="M265" s="126" t="s">
        <v>1180</v>
      </c>
      <c r="N265" s="320">
        <v>3025483</v>
      </c>
      <c r="O265" s="145">
        <v>0.13200000000000001</v>
      </c>
      <c r="P265" s="147">
        <v>252</v>
      </c>
      <c r="Q265" s="130">
        <v>46</v>
      </c>
      <c r="R265" s="131">
        <v>195</v>
      </c>
      <c r="S265" s="131">
        <v>5</v>
      </c>
      <c r="T265" s="132">
        <v>3</v>
      </c>
      <c r="U265" s="130" t="s">
        <v>115</v>
      </c>
      <c r="V265" s="131" t="s">
        <v>231</v>
      </c>
      <c r="W265" s="131" t="s">
        <v>1181</v>
      </c>
      <c r="X265" s="131">
        <v>203</v>
      </c>
      <c r="Y265" s="135">
        <v>14137.8</v>
      </c>
      <c r="Z265" s="135">
        <v>8085.2</v>
      </c>
      <c r="AA265" s="129">
        <v>252</v>
      </c>
      <c r="AB265" s="317">
        <v>41</v>
      </c>
      <c r="AC265" s="142">
        <v>44</v>
      </c>
      <c r="AD265" s="142">
        <v>159</v>
      </c>
      <c r="AE265" s="142">
        <v>5</v>
      </c>
      <c r="AF265" s="318">
        <f t="shared" si="6"/>
        <v>1.984126984126984E-2</v>
      </c>
      <c r="AG265" s="138">
        <v>0.16900000000000001</v>
      </c>
      <c r="AH265" s="138">
        <v>0.13200000000000001</v>
      </c>
      <c r="AI265" s="139">
        <v>0.17</v>
      </c>
      <c r="AJ265" s="139">
        <v>0.14000000000000001</v>
      </c>
      <c r="AK265" s="140">
        <v>208</v>
      </c>
      <c r="AL265" s="10"/>
      <c r="AM265" s="121">
        <v>86</v>
      </c>
      <c r="AN265" s="141">
        <v>1608</v>
      </c>
      <c r="AO265" s="10"/>
      <c r="AP265" s="121">
        <v>126</v>
      </c>
      <c r="AQ265" s="142">
        <v>114</v>
      </c>
      <c r="AR265" s="142">
        <v>9</v>
      </c>
      <c r="AS265" s="142">
        <v>0</v>
      </c>
      <c r="AT265" s="142" t="s">
        <v>710</v>
      </c>
      <c r="AU265" s="142" t="s">
        <v>475</v>
      </c>
      <c r="AV265" s="143">
        <v>123</v>
      </c>
      <c r="AW265" s="121">
        <v>91</v>
      </c>
      <c r="AX265" s="142">
        <v>32</v>
      </c>
      <c r="AY265" s="142">
        <v>0</v>
      </c>
      <c r="AZ265" s="142">
        <v>16</v>
      </c>
      <c r="BA265" s="143">
        <v>1</v>
      </c>
      <c r="BB265" s="251"/>
      <c r="BC265" s="125">
        <v>1546</v>
      </c>
      <c r="BD265" s="129">
        <v>2.4</v>
      </c>
      <c r="BE265" s="125">
        <v>480</v>
      </c>
      <c r="BF265" s="144">
        <v>0.31</v>
      </c>
      <c r="BG265" s="125">
        <v>444</v>
      </c>
      <c r="BH265" s="145">
        <v>0.93</v>
      </c>
      <c r="BI265" s="129">
        <v>185</v>
      </c>
      <c r="BJ265" s="125">
        <v>99</v>
      </c>
      <c r="BK265" s="145">
        <v>0.21</v>
      </c>
      <c r="BL265" s="126">
        <v>16</v>
      </c>
      <c r="BM265" s="147">
        <v>11</v>
      </c>
      <c r="BN265" s="319">
        <v>0.73</v>
      </c>
    </row>
    <row r="266" spans="1:66" x14ac:dyDescent="0.25">
      <c r="A266" s="121">
        <v>540261</v>
      </c>
      <c r="B266" s="20" t="s">
        <v>1182</v>
      </c>
      <c r="C266" s="20" t="s">
        <v>1163</v>
      </c>
      <c r="D266" s="20" t="s">
        <v>107</v>
      </c>
      <c r="E266" s="143">
        <v>7</v>
      </c>
      <c r="F266" s="121">
        <v>0</v>
      </c>
      <c r="G266" s="155" t="s">
        <v>211</v>
      </c>
      <c r="H266" s="26">
        <v>0</v>
      </c>
      <c r="I266" s="26" t="s">
        <v>209</v>
      </c>
      <c r="J266" s="26">
        <v>0</v>
      </c>
      <c r="K266" s="390" t="s">
        <v>209</v>
      </c>
      <c r="L266" s="125">
        <v>0</v>
      </c>
      <c r="M266" s="126" t="s">
        <v>209</v>
      </c>
      <c r="N266" s="320">
        <v>0</v>
      </c>
      <c r="O266" s="26" t="s">
        <v>638</v>
      </c>
      <c r="P266" s="147">
        <v>0</v>
      </c>
      <c r="Q266" s="130">
        <v>0</v>
      </c>
      <c r="R266" s="131">
        <v>0</v>
      </c>
      <c r="S266" s="131">
        <v>0</v>
      </c>
      <c r="T266" s="132">
        <v>0</v>
      </c>
      <c r="U266" s="130" t="s">
        <v>211</v>
      </c>
      <c r="V266" s="131" t="s">
        <v>211</v>
      </c>
      <c r="W266" s="131" t="s">
        <v>211</v>
      </c>
      <c r="X266" s="131">
        <v>0</v>
      </c>
      <c r="Y266" s="135">
        <v>0</v>
      </c>
      <c r="Z266" s="135">
        <v>0</v>
      </c>
      <c r="AA266" s="129">
        <v>0</v>
      </c>
      <c r="AB266" s="317">
        <v>0</v>
      </c>
      <c r="AC266" s="142">
        <v>0</v>
      </c>
      <c r="AD266" s="142">
        <v>0</v>
      </c>
      <c r="AE266" s="142">
        <v>0</v>
      </c>
      <c r="AF266" s="393">
        <v>0</v>
      </c>
      <c r="AG266" s="138">
        <v>0</v>
      </c>
      <c r="AH266" s="138">
        <v>0</v>
      </c>
      <c r="AI266" s="139">
        <v>0</v>
      </c>
      <c r="AJ266" s="139">
        <v>0</v>
      </c>
      <c r="AK266" s="140">
        <v>0</v>
      </c>
      <c r="AL266" s="10"/>
      <c r="AM266" s="121">
        <v>0</v>
      </c>
      <c r="AN266" s="141">
        <v>0</v>
      </c>
      <c r="AO266" s="10"/>
      <c r="AP266" s="121">
        <v>0</v>
      </c>
      <c r="AQ266" s="142">
        <v>0</v>
      </c>
      <c r="AR266" s="142">
        <v>0</v>
      </c>
      <c r="AS266" s="142">
        <v>0</v>
      </c>
      <c r="AT266" s="142" t="s">
        <v>211</v>
      </c>
      <c r="AU266" s="142" t="s">
        <v>211</v>
      </c>
      <c r="AV266" s="143">
        <v>0</v>
      </c>
      <c r="AW266" s="121">
        <v>0</v>
      </c>
      <c r="AX266" s="142">
        <v>0</v>
      </c>
      <c r="AY266" s="142">
        <v>0</v>
      </c>
      <c r="AZ266" s="142">
        <v>0</v>
      </c>
      <c r="BA266" s="143">
        <v>0</v>
      </c>
      <c r="BB266" s="251"/>
      <c r="BC266" s="125">
        <v>608</v>
      </c>
      <c r="BD266" s="129">
        <v>2.2000000000000002</v>
      </c>
      <c r="BE266" s="125">
        <v>0</v>
      </c>
      <c r="BF266" s="200">
        <v>0</v>
      </c>
      <c r="BG266" s="125">
        <v>0</v>
      </c>
      <c r="BH266" s="126" t="s">
        <v>638</v>
      </c>
      <c r="BI266" s="129">
        <v>0</v>
      </c>
      <c r="BJ266" s="125">
        <v>0</v>
      </c>
      <c r="BK266" s="126" t="s">
        <v>638</v>
      </c>
      <c r="BL266" s="126">
        <v>0</v>
      </c>
      <c r="BM266" s="147">
        <v>0</v>
      </c>
      <c r="BN266" s="592" t="s">
        <v>638</v>
      </c>
    </row>
    <row r="267" spans="1:66" x14ac:dyDescent="0.25">
      <c r="A267" s="163">
        <v>540191</v>
      </c>
      <c r="B267" s="164" t="s">
        <v>1183</v>
      </c>
      <c r="C267" s="164" t="s">
        <v>1163</v>
      </c>
      <c r="D267" s="164" t="s">
        <v>170</v>
      </c>
      <c r="E267" s="189">
        <v>7</v>
      </c>
      <c r="F267" s="166">
        <v>319</v>
      </c>
      <c r="G267" s="167" t="s">
        <v>1184</v>
      </c>
      <c r="H267" s="168">
        <v>16</v>
      </c>
      <c r="I267" s="168" t="s">
        <v>1185</v>
      </c>
      <c r="J267" s="168">
        <v>10</v>
      </c>
      <c r="K267" s="589" t="s">
        <v>1186</v>
      </c>
      <c r="L267" s="170">
        <v>348</v>
      </c>
      <c r="M267" s="193" t="s">
        <v>1187</v>
      </c>
      <c r="N267" s="436">
        <v>2150451</v>
      </c>
      <c r="O267" s="309">
        <v>9.1999999999999998E-2</v>
      </c>
      <c r="P267" s="194">
        <v>348</v>
      </c>
      <c r="Q267" s="175">
        <v>221</v>
      </c>
      <c r="R267" s="176">
        <v>120</v>
      </c>
      <c r="S267" s="176">
        <v>3</v>
      </c>
      <c r="T267" s="177">
        <v>1</v>
      </c>
      <c r="U267" s="175" t="s">
        <v>161</v>
      </c>
      <c r="V267" s="176" t="s">
        <v>289</v>
      </c>
      <c r="W267" s="176" t="s">
        <v>1188</v>
      </c>
      <c r="X267" s="176">
        <v>124</v>
      </c>
      <c r="Y267" s="178">
        <v>14628.9</v>
      </c>
      <c r="Z267" s="178">
        <v>8248</v>
      </c>
      <c r="AA267" s="174">
        <v>348</v>
      </c>
      <c r="AB267" s="311">
        <v>208</v>
      </c>
      <c r="AC267" s="186">
        <v>36</v>
      </c>
      <c r="AD267" s="186">
        <v>62</v>
      </c>
      <c r="AE267" s="186">
        <v>39</v>
      </c>
      <c r="AF267" s="609">
        <f t="shared" si="6"/>
        <v>0.11206896551724138</v>
      </c>
      <c r="AG267" s="259">
        <v>0.307</v>
      </c>
      <c r="AH267" s="182">
        <v>0.191</v>
      </c>
      <c r="AI267" s="183">
        <v>0.33</v>
      </c>
      <c r="AJ267" s="183">
        <v>0.23</v>
      </c>
      <c r="AK267" s="184">
        <v>137</v>
      </c>
      <c r="AL267" s="10"/>
      <c r="AM267" s="163">
        <v>70</v>
      </c>
      <c r="AN267" s="185">
        <v>1650</v>
      </c>
      <c r="AO267" s="10"/>
      <c r="AP267" s="166">
        <v>258</v>
      </c>
      <c r="AQ267" s="186">
        <v>53</v>
      </c>
      <c r="AR267" s="186">
        <v>22</v>
      </c>
      <c r="AS267" s="186">
        <v>12</v>
      </c>
      <c r="AT267" s="186" t="s">
        <v>1189</v>
      </c>
      <c r="AU267" s="186" t="s">
        <v>441</v>
      </c>
      <c r="AV267" s="187">
        <v>87</v>
      </c>
      <c r="AW267" s="166">
        <v>40</v>
      </c>
      <c r="AX267" s="186">
        <v>37</v>
      </c>
      <c r="AY267" s="186">
        <v>3</v>
      </c>
      <c r="AZ267" s="188">
        <v>28</v>
      </c>
      <c r="BA267" s="189">
        <v>13</v>
      </c>
      <c r="BB267" s="251"/>
      <c r="BC267" s="170">
        <v>3647</v>
      </c>
      <c r="BD267" s="174">
        <v>2.2999999999999998</v>
      </c>
      <c r="BE267" s="170">
        <v>733.7</v>
      </c>
      <c r="BF267" s="240">
        <v>0.2</v>
      </c>
      <c r="BG267" s="170">
        <v>394</v>
      </c>
      <c r="BH267" s="191">
        <v>0.54</v>
      </c>
      <c r="BI267" s="174">
        <v>171</v>
      </c>
      <c r="BJ267" s="170">
        <v>73</v>
      </c>
      <c r="BK267" s="192">
        <v>0.1</v>
      </c>
      <c r="BL267" s="193">
        <v>13</v>
      </c>
      <c r="BM267" s="194">
        <v>8</v>
      </c>
      <c r="BN267" s="313">
        <v>0.66</v>
      </c>
    </row>
    <row r="268" spans="1:66" x14ac:dyDescent="0.25">
      <c r="A268" s="201"/>
      <c r="B268" s="202"/>
      <c r="C268" s="202" t="s">
        <v>1163</v>
      </c>
      <c r="D268" s="202" t="s">
        <v>45</v>
      </c>
      <c r="E268" s="252">
        <v>7</v>
      </c>
      <c r="F268" s="226">
        <v>531</v>
      </c>
      <c r="G268" s="205" t="s">
        <v>1190</v>
      </c>
      <c r="H268" s="207">
        <v>73</v>
      </c>
      <c r="I268" s="207" t="s">
        <v>1191</v>
      </c>
      <c r="J268" s="207">
        <v>24</v>
      </c>
      <c r="K268" s="588" t="s">
        <v>336</v>
      </c>
      <c r="L268" s="209">
        <v>631</v>
      </c>
      <c r="M268" s="210" t="s">
        <v>1192</v>
      </c>
      <c r="N268" s="321">
        <v>5628950</v>
      </c>
      <c r="O268" s="339">
        <v>0.113</v>
      </c>
      <c r="P268" s="236">
        <v>631</v>
      </c>
      <c r="Q268" s="214">
        <v>280</v>
      </c>
      <c r="R268" s="215">
        <v>331</v>
      </c>
      <c r="S268" s="215">
        <v>10</v>
      </c>
      <c r="T268" s="216">
        <v>4</v>
      </c>
      <c r="U268" s="214" t="s">
        <v>136</v>
      </c>
      <c r="V268" s="215" t="s">
        <v>231</v>
      </c>
      <c r="W268" s="215" t="s">
        <v>1193</v>
      </c>
      <c r="X268" s="215">
        <v>345</v>
      </c>
      <c r="Y268" s="218">
        <v>14735.5</v>
      </c>
      <c r="Z268" s="218">
        <v>8404</v>
      </c>
      <c r="AA268" s="213">
        <v>631</v>
      </c>
      <c r="AB268" s="324">
        <v>260</v>
      </c>
      <c r="AC268" s="227">
        <v>85</v>
      </c>
      <c r="AD268" s="227">
        <v>236</v>
      </c>
      <c r="AE268" s="227">
        <v>44</v>
      </c>
      <c r="AF268" s="608">
        <f t="shared" si="6"/>
        <v>6.9730586370839939E-2</v>
      </c>
      <c r="AG268" s="221">
        <v>0.224</v>
      </c>
      <c r="AH268" s="221">
        <v>0.156</v>
      </c>
      <c r="AI268" s="222">
        <v>0.23</v>
      </c>
      <c r="AJ268" s="222">
        <v>0.16</v>
      </c>
      <c r="AK268" s="245">
        <v>365</v>
      </c>
      <c r="AL268" s="10"/>
      <c r="AM268" s="246">
        <v>169</v>
      </c>
      <c r="AN268" s="225">
        <v>3472</v>
      </c>
      <c r="AO268" s="10"/>
      <c r="AP268" s="226">
        <v>401</v>
      </c>
      <c r="AQ268" s="227">
        <v>181</v>
      </c>
      <c r="AR268" s="227">
        <v>31</v>
      </c>
      <c r="AS268" s="227">
        <v>12</v>
      </c>
      <c r="AT268" s="227" t="s">
        <v>388</v>
      </c>
      <c r="AU268" s="227" t="s">
        <v>190</v>
      </c>
      <c r="AV268" s="228">
        <v>224</v>
      </c>
      <c r="AW268" s="226">
        <v>139</v>
      </c>
      <c r="AX268" s="227">
        <v>75</v>
      </c>
      <c r="AY268" s="227">
        <v>3</v>
      </c>
      <c r="AZ268" s="256">
        <v>48</v>
      </c>
      <c r="BA268" s="230">
        <v>16</v>
      </c>
      <c r="BB268" s="251"/>
      <c r="BC268" s="209">
        <v>7035</v>
      </c>
      <c r="BD268" s="213">
        <v>2.3839999999999999</v>
      </c>
      <c r="BE268" s="209">
        <v>1272.0999999999999</v>
      </c>
      <c r="BF268" s="247">
        <v>0.18</v>
      </c>
      <c r="BG268" s="209">
        <v>881</v>
      </c>
      <c r="BH268" s="233">
        <v>0.69</v>
      </c>
      <c r="BI268" s="213">
        <v>374</v>
      </c>
      <c r="BJ268" s="209">
        <v>182</v>
      </c>
      <c r="BK268" s="235">
        <v>0.14000000000000001</v>
      </c>
      <c r="BL268" s="210">
        <v>31</v>
      </c>
      <c r="BM268" s="236">
        <v>21</v>
      </c>
      <c r="BN268" s="326">
        <v>0.69</v>
      </c>
    </row>
    <row r="269" spans="1:66" x14ac:dyDescent="0.25">
      <c r="A269" s="121">
        <v>540199</v>
      </c>
      <c r="B269" s="20" t="s">
        <v>1194</v>
      </c>
      <c r="C269" s="20" t="s">
        <v>1195</v>
      </c>
      <c r="D269" s="20" t="s">
        <v>107</v>
      </c>
      <c r="E269" s="143">
        <v>7</v>
      </c>
      <c r="F269" s="121">
        <v>476</v>
      </c>
      <c r="G269" s="155" t="s">
        <v>1196</v>
      </c>
      <c r="H269" s="26">
        <v>112</v>
      </c>
      <c r="I269" s="26" t="s">
        <v>1197</v>
      </c>
      <c r="J269" s="26">
        <v>16</v>
      </c>
      <c r="K269" s="390" t="s">
        <v>1198</v>
      </c>
      <c r="L269" s="125">
        <v>606</v>
      </c>
      <c r="M269" s="126" t="s">
        <v>1199</v>
      </c>
      <c r="N269" s="320">
        <v>1979097</v>
      </c>
      <c r="O269" s="315">
        <v>2.5999999999999999E-2</v>
      </c>
      <c r="P269" s="147">
        <v>606</v>
      </c>
      <c r="Q269" s="130">
        <v>518</v>
      </c>
      <c r="R269" s="131">
        <v>86</v>
      </c>
      <c r="S269" s="131">
        <v>0</v>
      </c>
      <c r="T269" s="132">
        <v>3</v>
      </c>
      <c r="U269" s="130" t="s">
        <v>401</v>
      </c>
      <c r="V269" s="131" t="s">
        <v>132</v>
      </c>
      <c r="W269" s="131" t="s">
        <v>1200</v>
      </c>
      <c r="X269" s="131">
        <v>89</v>
      </c>
      <c r="Y269" s="134">
        <v>17360.5</v>
      </c>
      <c r="Z269" s="135">
        <v>3513.4</v>
      </c>
      <c r="AA269" s="129">
        <v>606</v>
      </c>
      <c r="AB269" s="317">
        <v>513</v>
      </c>
      <c r="AC269" s="142">
        <v>51</v>
      </c>
      <c r="AD269" s="142">
        <v>42</v>
      </c>
      <c r="AE269" s="142">
        <v>1</v>
      </c>
      <c r="AF269" s="318">
        <f t="shared" si="6"/>
        <v>1.6501650165016502E-3</v>
      </c>
      <c r="AG269" s="138">
        <v>8.8999999999999996E-2</v>
      </c>
      <c r="AH269" s="138">
        <v>5.2999999999999999E-2</v>
      </c>
      <c r="AI269" s="139">
        <v>0.11</v>
      </c>
      <c r="AJ269" s="139">
        <v>0.08</v>
      </c>
      <c r="AK269" s="140">
        <v>94</v>
      </c>
      <c r="AL269" s="10"/>
      <c r="AM269" s="121">
        <v>20</v>
      </c>
      <c r="AN269" s="141">
        <v>654</v>
      </c>
      <c r="AO269" s="10"/>
      <c r="AP269" s="121">
        <v>576</v>
      </c>
      <c r="AQ269" s="142">
        <v>28</v>
      </c>
      <c r="AR269" s="142">
        <v>3</v>
      </c>
      <c r="AS269" s="142">
        <v>0</v>
      </c>
      <c r="AT269" s="142" t="s">
        <v>1201</v>
      </c>
      <c r="AU269" s="142" t="s">
        <v>291</v>
      </c>
      <c r="AV269" s="143">
        <v>31</v>
      </c>
      <c r="AW269" s="121">
        <v>22</v>
      </c>
      <c r="AX269" s="142">
        <v>9</v>
      </c>
      <c r="AY269" s="142">
        <v>0</v>
      </c>
      <c r="AZ269" s="142">
        <v>3</v>
      </c>
      <c r="BA269" s="143">
        <v>1</v>
      </c>
      <c r="BB269" s="251"/>
      <c r="BC269" s="125">
        <v>5596</v>
      </c>
      <c r="BD269" s="129">
        <v>2.2999999999999998</v>
      </c>
      <c r="BE269" s="125">
        <v>1400.7</v>
      </c>
      <c r="BF269" s="200">
        <v>0.25</v>
      </c>
      <c r="BG269" s="125">
        <v>217</v>
      </c>
      <c r="BH269" s="146">
        <v>0.16</v>
      </c>
      <c r="BI269" s="129">
        <v>94</v>
      </c>
      <c r="BJ269" s="125">
        <v>49</v>
      </c>
      <c r="BK269" s="146">
        <v>0.04</v>
      </c>
      <c r="BL269" s="126">
        <v>9</v>
      </c>
      <c r="BM269" s="147">
        <v>6</v>
      </c>
      <c r="BN269" s="319">
        <v>0.51</v>
      </c>
    </row>
    <row r="270" spans="1:66" x14ac:dyDescent="0.25">
      <c r="A270" s="163">
        <v>540198</v>
      </c>
      <c r="B270" s="164" t="s">
        <v>1202</v>
      </c>
      <c r="C270" s="164" t="s">
        <v>1195</v>
      </c>
      <c r="D270" s="164" t="s">
        <v>170</v>
      </c>
      <c r="E270" s="189">
        <v>7</v>
      </c>
      <c r="F270" s="166">
        <v>563</v>
      </c>
      <c r="G270" s="167" t="s">
        <v>1203</v>
      </c>
      <c r="H270" s="168">
        <v>49</v>
      </c>
      <c r="I270" s="168" t="s">
        <v>1204</v>
      </c>
      <c r="J270" s="168">
        <v>12</v>
      </c>
      <c r="K270" s="589" t="s">
        <v>1205</v>
      </c>
      <c r="L270" s="170">
        <v>625</v>
      </c>
      <c r="M270" s="193" t="s">
        <v>1206</v>
      </c>
      <c r="N270" s="436">
        <v>2986801</v>
      </c>
      <c r="O270" s="309">
        <v>5.8999999999999997E-2</v>
      </c>
      <c r="P270" s="194">
        <v>625</v>
      </c>
      <c r="Q270" s="175">
        <v>455</v>
      </c>
      <c r="R270" s="176">
        <v>158</v>
      </c>
      <c r="S270" s="176">
        <v>5</v>
      </c>
      <c r="T270" s="177">
        <v>2</v>
      </c>
      <c r="U270" s="175" t="s">
        <v>125</v>
      </c>
      <c r="V270" s="176" t="s">
        <v>288</v>
      </c>
      <c r="W270" s="176" t="s">
        <v>1207</v>
      </c>
      <c r="X270" s="176">
        <v>165</v>
      </c>
      <c r="Y270" s="336">
        <v>17466.7</v>
      </c>
      <c r="Z270" s="178">
        <v>11640</v>
      </c>
      <c r="AA270" s="174">
        <v>625</v>
      </c>
      <c r="AB270" s="311">
        <v>451</v>
      </c>
      <c r="AC270" s="186">
        <v>20</v>
      </c>
      <c r="AD270" s="186">
        <v>84</v>
      </c>
      <c r="AE270" s="186">
        <v>65</v>
      </c>
      <c r="AF270" s="609">
        <f t="shared" si="6"/>
        <v>0.104</v>
      </c>
      <c r="AG270" s="259">
        <v>0.40200000000000002</v>
      </c>
      <c r="AH270" s="259">
        <v>0.4</v>
      </c>
      <c r="AI270" s="260">
        <v>0.41</v>
      </c>
      <c r="AJ270" s="260">
        <v>0.4</v>
      </c>
      <c r="AK270" s="184">
        <v>169</v>
      </c>
      <c r="AL270" s="10"/>
      <c r="AM270" s="163">
        <v>117</v>
      </c>
      <c r="AN270" s="185">
        <v>3342</v>
      </c>
      <c r="AO270" s="10"/>
      <c r="AP270" s="166">
        <v>488</v>
      </c>
      <c r="AQ270" s="186">
        <v>69</v>
      </c>
      <c r="AR270" s="186">
        <v>44</v>
      </c>
      <c r="AS270" s="186">
        <v>19</v>
      </c>
      <c r="AT270" s="186" t="s">
        <v>815</v>
      </c>
      <c r="AU270" s="186" t="s">
        <v>592</v>
      </c>
      <c r="AV270" s="187">
        <v>132</v>
      </c>
      <c r="AW270" s="166">
        <v>99</v>
      </c>
      <c r="AX270" s="186">
        <v>31</v>
      </c>
      <c r="AY270" s="186">
        <v>2</v>
      </c>
      <c r="AZ270" s="188">
        <v>19</v>
      </c>
      <c r="BA270" s="189">
        <v>4</v>
      </c>
      <c r="BB270" s="251"/>
      <c r="BC270" s="170">
        <v>19008</v>
      </c>
      <c r="BD270" s="174">
        <v>2.6</v>
      </c>
      <c r="BE270" s="170">
        <v>1497.6</v>
      </c>
      <c r="BF270" s="240">
        <v>0.08</v>
      </c>
      <c r="BG270" s="170">
        <v>578</v>
      </c>
      <c r="BH270" s="192">
        <v>0.39</v>
      </c>
      <c r="BI270" s="174">
        <v>222</v>
      </c>
      <c r="BJ270" s="170">
        <v>115</v>
      </c>
      <c r="BK270" s="192">
        <v>0.08</v>
      </c>
      <c r="BL270" s="193">
        <v>17</v>
      </c>
      <c r="BM270" s="194">
        <v>12</v>
      </c>
      <c r="BN270" s="313">
        <v>0.81</v>
      </c>
    </row>
    <row r="271" spans="1:66" ht="15.75" thickBot="1" x14ac:dyDescent="0.3">
      <c r="A271" s="265"/>
      <c r="B271" s="266"/>
      <c r="C271" s="266" t="s">
        <v>1195</v>
      </c>
      <c r="D271" s="266" t="s">
        <v>45</v>
      </c>
      <c r="E271" s="267">
        <v>7</v>
      </c>
      <c r="F271" s="268">
        <v>1039</v>
      </c>
      <c r="G271" s="269" t="s">
        <v>1208</v>
      </c>
      <c r="H271" s="270">
        <v>161</v>
      </c>
      <c r="I271" s="270" t="s">
        <v>1209</v>
      </c>
      <c r="J271" s="270">
        <v>28</v>
      </c>
      <c r="K271" s="612" t="s">
        <v>1210</v>
      </c>
      <c r="L271" s="594">
        <v>1231</v>
      </c>
      <c r="M271" s="613" t="s">
        <v>1211</v>
      </c>
      <c r="N271" s="596">
        <v>4965898</v>
      </c>
      <c r="O271" s="534">
        <v>3.9E-2</v>
      </c>
      <c r="P271" s="614">
        <v>1231</v>
      </c>
      <c r="Q271" s="278">
        <v>973</v>
      </c>
      <c r="R271" s="279">
        <v>244</v>
      </c>
      <c r="S271" s="279">
        <v>5</v>
      </c>
      <c r="T271" s="280">
        <v>5</v>
      </c>
      <c r="U271" s="214" t="s">
        <v>143</v>
      </c>
      <c r="V271" s="215" t="s">
        <v>289</v>
      </c>
      <c r="W271" s="215" t="s">
        <v>1212</v>
      </c>
      <c r="X271" s="215">
        <v>254</v>
      </c>
      <c r="Y271" s="551">
        <v>17424.2</v>
      </c>
      <c r="Z271" s="218">
        <v>7965</v>
      </c>
      <c r="AA271" s="213">
        <v>1231</v>
      </c>
      <c r="AB271" s="615">
        <v>964</v>
      </c>
      <c r="AC271" s="526">
        <v>71</v>
      </c>
      <c r="AD271" s="526">
        <v>126</v>
      </c>
      <c r="AE271" s="526">
        <v>66</v>
      </c>
      <c r="AF271" s="616">
        <f t="shared" si="6"/>
        <v>5.3614947197400488E-2</v>
      </c>
      <c r="AG271" s="565">
        <v>0.27700000000000002</v>
      </c>
      <c r="AH271" s="565">
        <v>0.16</v>
      </c>
      <c r="AI271" s="617">
        <v>0.3</v>
      </c>
      <c r="AJ271" s="617">
        <v>0.2</v>
      </c>
      <c r="AK271" s="618">
        <v>263</v>
      </c>
      <c r="AL271" s="10"/>
      <c r="AM271" s="478">
        <v>137</v>
      </c>
      <c r="AN271" s="289">
        <v>3996</v>
      </c>
      <c r="AO271" s="10"/>
      <c r="AP271" s="268">
        <v>1064</v>
      </c>
      <c r="AQ271" s="290">
        <v>97</v>
      </c>
      <c r="AR271" s="290">
        <v>47</v>
      </c>
      <c r="AS271" s="290">
        <v>19</v>
      </c>
      <c r="AT271" s="290" t="s">
        <v>914</v>
      </c>
      <c r="AU271" s="290" t="s">
        <v>183</v>
      </c>
      <c r="AV271" s="291">
        <v>163</v>
      </c>
      <c r="AW271" s="268">
        <v>121</v>
      </c>
      <c r="AX271" s="290">
        <v>40</v>
      </c>
      <c r="AY271" s="290">
        <v>2</v>
      </c>
      <c r="AZ271" s="479">
        <v>22</v>
      </c>
      <c r="BA271" s="293">
        <v>5</v>
      </c>
      <c r="BB271" s="251"/>
      <c r="BC271" s="273">
        <v>24604</v>
      </c>
      <c r="BD271" s="277">
        <v>2.6339999999999999</v>
      </c>
      <c r="BE271" s="273">
        <v>2898.3</v>
      </c>
      <c r="BF271" s="294">
        <v>0.12</v>
      </c>
      <c r="BG271" s="273">
        <v>795</v>
      </c>
      <c r="BH271" s="296">
        <v>0.27</v>
      </c>
      <c r="BI271" s="277">
        <v>316</v>
      </c>
      <c r="BJ271" s="273">
        <v>164</v>
      </c>
      <c r="BK271" s="296">
        <v>0.06</v>
      </c>
      <c r="BL271" s="274">
        <v>26</v>
      </c>
      <c r="BM271" s="297">
        <v>18</v>
      </c>
      <c r="BN271" s="349">
        <v>0.67</v>
      </c>
    </row>
    <row r="272" spans="1:66" ht="15" customHeight="1" x14ac:dyDescent="0.25">
      <c r="A272" s="89">
        <v>540240</v>
      </c>
      <c r="B272" s="90" t="s">
        <v>1213</v>
      </c>
      <c r="C272" s="90" t="s">
        <v>1214</v>
      </c>
      <c r="D272" s="90" t="s">
        <v>107</v>
      </c>
      <c r="E272" s="115">
        <v>8</v>
      </c>
      <c r="F272" s="89">
        <v>17</v>
      </c>
      <c r="G272" s="92" t="s">
        <v>395</v>
      </c>
      <c r="H272" s="93">
        <v>5</v>
      </c>
      <c r="I272" s="93" t="s">
        <v>1215</v>
      </c>
      <c r="J272" s="93">
        <v>0</v>
      </c>
      <c r="K272" s="619" t="s">
        <v>209</v>
      </c>
      <c r="L272" s="95">
        <v>22</v>
      </c>
      <c r="M272" s="96" t="s">
        <v>1216</v>
      </c>
      <c r="N272" s="299">
        <v>10228</v>
      </c>
      <c r="O272" s="300">
        <v>1.6E-2</v>
      </c>
      <c r="P272" s="119">
        <v>22</v>
      </c>
      <c r="Q272" s="100">
        <v>19</v>
      </c>
      <c r="R272" s="101">
        <v>3</v>
      </c>
      <c r="S272" s="101">
        <v>0</v>
      </c>
      <c r="T272" s="102">
        <v>0</v>
      </c>
      <c r="U272" s="130" t="s">
        <v>113</v>
      </c>
      <c r="V272" s="131" t="s">
        <v>230</v>
      </c>
      <c r="W272" s="131" t="s">
        <v>167</v>
      </c>
      <c r="X272" s="131">
        <v>3</v>
      </c>
      <c r="Y272" s="135">
        <v>1022.9</v>
      </c>
      <c r="Z272" s="135">
        <v>398.2</v>
      </c>
      <c r="AA272" s="129">
        <v>22</v>
      </c>
      <c r="AB272" s="302">
        <v>15</v>
      </c>
      <c r="AC272" s="114">
        <v>5</v>
      </c>
      <c r="AD272" s="114">
        <v>2</v>
      </c>
      <c r="AE272" s="114">
        <v>0</v>
      </c>
      <c r="AF272" s="303">
        <f>AE272/AA272</f>
        <v>0</v>
      </c>
      <c r="AG272" s="109">
        <v>5.1999999999999998E-2</v>
      </c>
      <c r="AH272" s="109">
        <v>2.3E-2</v>
      </c>
      <c r="AI272" s="110">
        <v>7.0000000000000007E-2</v>
      </c>
      <c r="AJ272" s="110">
        <v>7.0000000000000007E-2</v>
      </c>
      <c r="AK272" s="111">
        <v>7</v>
      </c>
      <c r="AL272" s="10"/>
      <c r="AM272" s="89">
        <v>0</v>
      </c>
      <c r="AN272" s="113">
        <v>20</v>
      </c>
      <c r="AO272" s="10"/>
      <c r="AP272" s="89">
        <v>21</v>
      </c>
      <c r="AQ272" s="114">
        <v>1</v>
      </c>
      <c r="AR272" s="114">
        <v>0</v>
      </c>
      <c r="AS272" s="114">
        <v>0</v>
      </c>
      <c r="AT272" s="114" t="s">
        <v>231</v>
      </c>
      <c r="AU272" s="114" t="s">
        <v>231</v>
      </c>
      <c r="AV272" s="115">
        <v>1</v>
      </c>
      <c r="AW272" s="89">
        <v>1</v>
      </c>
      <c r="AX272" s="114">
        <v>0</v>
      </c>
      <c r="AY272" s="114">
        <v>0</v>
      </c>
      <c r="AZ272" s="114">
        <v>0</v>
      </c>
      <c r="BA272" s="115">
        <v>0</v>
      </c>
      <c r="BB272" s="251"/>
      <c r="BC272" s="95">
        <v>255</v>
      </c>
      <c r="BD272" s="99">
        <v>2.5</v>
      </c>
      <c r="BE272" s="95">
        <v>50</v>
      </c>
      <c r="BF272" s="304">
        <v>0.2</v>
      </c>
      <c r="BG272" s="95">
        <v>18</v>
      </c>
      <c r="BH272" s="305">
        <v>0.36</v>
      </c>
      <c r="BI272" s="99">
        <v>9</v>
      </c>
      <c r="BJ272" s="95">
        <v>5</v>
      </c>
      <c r="BK272" s="305">
        <v>0.1</v>
      </c>
      <c r="BL272" s="96">
        <v>1</v>
      </c>
      <c r="BM272" s="119">
        <v>1</v>
      </c>
      <c r="BN272" s="306">
        <v>0.59</v>
      </c>
    </row>
    <row r="273" spans="1:66" ht="15" customHeight="1" x14ac:dyDescent="0.25">
      <c r="A273" s="163">
        <v>540038</v>
      </c>
      <c r="B273" s="164" t="s">
        <v>1217</v>
      </c>
      <c r="C273" s="164" t="s">
        <v>1214</v>
      </c>
      <c r="D273" s="164" t="s">
        <v>170</v>
      </c>
      <c r="E273" s="189">
        <v>8</v>
      </c>
      <c r="F273" s="166">
        <v>213</v>
      </c>
      <c r="G273" s="167" t="s">
        <v>1218</v>
      </c>
      <c r="H273" s="168">
        <v>46</v>
      </c>
      <c r="I273" s="168" t="s">
        <v>1219</v>
      </c>
      <c r="J273" s="168">
        <v>7</v>
      </c>
      <c r="K273" s="589" t="s">
        <v>1220</v>
      </c>
      <c r="L273" s="170">
        <v>271</v>
      </c>
      <c r="M273" s="193" t="s">
        <v>1221</v>
      </c>
      <c r="N273" s="436">
        <v>657348</v>
      </c>
      <c r="O273" s="309">
        <v>3.5999999999999997E-2</v>
      </c>
      <c r="P273" s="194">
        <v>271</v>
      </c>
      <c r="Q273" s="175">
        <v>206</v>
      </c>
      <c r="R273" s="176">
        <v>62</v>
      </c>
      <c r="S273" s="176">
        <v>0</v>
      </c>
      <c r="T273" s="177">
        <v>0</v>
      </c>
      <c r="U273" s="175" t="s">
        <v>116</v>
      </c>
      <c r="V273" s="176" t="s">
        <v>231</v>
      </c>
      <c r="W273" s="176" t="s">
        <v>1222</v>
      </c>
      <c r="X273" s="176">
        <v>62</v>
      </c>
      <c r="Y273" s="178">
        <v>10113.1</v>
      </c>
      <c r="Z273" s="178">
        <v>8860</v>
      </c>
      <c r="AA273" s="174">
        <v>271</v>
      </c>
      <c r="AB273" s="311">
        <v>203</v>
      </c>
      <c r="AC273" s="186">
        <v>15</v>
      </c>
      <c r="AD273" s="186">
        <v>47</v>
      </c>
      <c r="AE273" s="186">
        <v>3</v>
      </c>
      <c r="AF273" s="439">
        <f t="shared" ref="AF273:AF291" si="7">AE273/AA273</f>
        <v>1.107011070110701E-2</v>
      </c>
      <c r="AG273" s="182">
        <v>0.19800000000000001</v>
      </c>
      <c r="AH273" s="182">
        <v>0.14000000000000001</v>
      </c>
      <c r="AI273" s="183">
        <v>0.2</v>
      </c>
      <c r="AJ273" s="183">
        <v>0.14000000000000001</v>
      </c>
      <c r="AK273" s="184">
        <v>65</v>
      </c>
      <c r="AL273" s="10"/>
      <c r="AM273" s="163">
        <v>28</v>
      </c>
      <c r="AN273" s="185">
        <v>318</v>
      </c>
      <c r="AO273" s="10"/>
      <c r="AP273" s="166">
        <v>229</v>
      </c>
      <c r="AQ273" s="186">
        <v>36</v>
      </c>
      <c r="AR273" s="186">
        <v>3</v>
      </c>
      <c r="AS273" s="186">
        <v>0</v>
      </c>
      <c r="AT273" s="186" t="s">
        <v>373</v>
      </c>
      <c r="AU273" s="186" t="s">
        <v>883</v>
      </c>
      <c r="AV273" s="187">
        <v>39</v>
      </c>
      <c r="AW273" s="166">
        <v>16</v>
      </c>
      <c r="AX273" s="186">
        <v>23</v>
      </c>
      <c r="AY273" s="186">
        <v>0</v>
      </c>
      <c r="AZ273" s="188">
        <v>6</v>
      </c>
      <c r="BA273" s="189">
        <v>0</v>
      </c>
      <c r="BB273" s="251"/>
      <c r="BC273" s="170">
        <v>8923</v>
      </c>
      <c r="BD273" s="174">
        <v>2.7</v>
      </c>
      <c r="BE273" s="170">
        <v>626.4</v>
      </c>
      <c r="BF273" s="240">
        <v>7.0000000000000007E-2</v>
      </c>
      <c r="BG273" s="170">
        <v>225</v>
      </c>
      <c r="BH273" s="192">
        <v>0.36</v>
      </c>
      <c r="BI273" s="174">
        <v>75</v>
      </c>
      <c r="BJ273" s="170">
        <v>44</v>
      </c>
      <c r="BK273" s="192">
        <v>7.0000000000000007E-2</v>
      </c>
      <c r="BL273" s="193">
        <v>7</v>
      </c>
      <c r="BM273" s="194">
        <v>5</v>
      </c>
      <c r="BN273" s="313">
        <v>0.82</v>
      </c>
    </row>
    <row r="274" spans="1:66" ht="15" customHeight="1" x14ac:dyDescent="0.25">
      <c r="A274" s="121">
        <v>540039</v>
      </c>
      <c r="B274" s="20" t="s">
        <v>1223</v>
      </c>
      <c r="C274" s="20" t="s">
        <v>1214</v>
      </c>
      <c r="D274" s="20" t="s">
        <v>107</v>
      </c>
      <c r="E274" s="143">
        <v>8</v>
      </c>
      <c r="F274" s="121">
        <v>7</v>
      </c>
      <c r="G274" s="155" t="s">
        <v>1224</v>
      </c>
      <c r="H274" s="26">
        <v>13</v>
      </c>
      <c r="I274" s="26" t="s">
        <v>1225</v>
      </c>
      <c r="J274" s="26">
        <v>2</v>
      </c>
      <c r="K274" s="390" t="s">
        <v>1226</v>
      </c>
      <c r="L274" s="125">
        <v>22</v>
      </c>
      <c r="M274" s="126" t="s">
        <v>1227</v>
      </c>
      <c r="N274" s="320">
        <v>90068</v>
      </c>
      <c r="O274" s="315">
        <v>1.0999999999999999E-2</v>
      </c>
      <c r="P274" s="147">
        <v>22</v>
      </c>
      <c r="Q274" s="130">
        <v>11</v>
      </c>
      <c r="R274" s="131">
        <v>11</v>
      </c>
      <c r="S274" s="131">
        <v>0</v>
      </c>
      <c r="T274" s="132">
        <v>0</v>
      </c>
      <c r="U274" s="130" t="s">
        <v>167</v>
      </c>
      <c r="V274" s="131" t="s">
        <v>158</v>
      </c>
      <c r="W274" s="133" t="s">
        <v>599</v>
      </c>
      <c r="X274" s="131">
        <v>11</v>
      </c>
      <c r="Y274" s="135">
        <v>7505.7</v>
      </c>
      <c r="Z274" s="135">
        <v>6030.5</v>
      </c>
      <c r="AA274" s="129">
        <v>22</v>
      </c>
      <c r="AB274" s="317">
        <v>10</v>
      </c>
      <c r="AC274" s="142">
        <v>5</v>
      </c>
      <c r="AD274" s="142">
        <v>6</v>
      </c>
      <c r="AE274" s="142">
        <v>1</v>
      </c>
      <c r="AF274" s="393">
        <f t="shared" si="7"/>
        <v>4.5454545454545456E-2</v>
      </c>
      <c r="AG274" s="138">
        <v>0.20100000000000001</v>
      </c>
      <c r="AH274" s="138">
        <v>0.112</v>
      </c>
      <c r="AI274" s="139">
        <v>0.2</v>
      </c>
      <c r="AJ274" s="139">
        <v>0.11</v>
      </c>
      <c r="AK274" s="140">
        <v>12</v>
      </c>
      <c r="AL274" s="10"/>
      <c r="AM274" s="121">
        <v>3</v>
      </c>
      <c r="AN274" s="141">
        <v>96</v>
      </c>
      <c r="AO274" s="10"/>
      <c r="AP274" s="121">
        <v>12</v>
      </c>
      <c r="AQ274" s="142">
        <v>9</v>
      </c>
      <c r="AR274" s="142">
        <v>1</v>
      </c>
      <c r="AS274" s="142">
        <v>0</v>
      </c>
      <c r="AT274" s="142" t="s">
        <v>292</v>
      </c>
      <c r="AU274" s="142" t="s">
        <v>483</v>
      </c>
      <c r="AV274" s="143">
        <v>10</v>
      </c>
      <c r="AW274" s="121">
        <v>6</v>
      </c>
      <c r="AX274" s="142">
        <v>4</v>
      </c>
      <c r="AY274" s="142">
        <v>0</v>
      </c>
      <c r="AZ274" s="142">
        <v>3</v>
      </c>
      <c r="BA274" s="143">
        <v>0</v>
      </c>
      <c r="BB274" s="251"/>
      <c r="BC274" s="125">
        <v>2495</v>
      </c>
      <c r="BD274" s="129">
        <v>2.2999999999999998</v>
      </c>
      <c r="BE274" s="125">
        <v>13.8</v>
      </c>
      <c r="BF274" s="200">
        <v>0.01</v>
      </c>
      <c r="BG274" s="125">
        <v>6</v>
      </c>
      <c r="BH274" s="146">
        <v>0.44</v>
      </c>
      <c r="BI274" s="129">
        <v>3</v>
      </c>
      <c r="BJ274" s="125">
        <v>2</v>
      </c>
      <c r="BK274" s="146">
        <v>0.15</v>
      </c>
      <c r="BL274" s="126">
        <v>1</v>
      </c>
      <c r="BM274" s="147">
        <v>1</v>
      </c>
      <c r="BN274" s="319">
        <v>0.86</v>
      </c>
    </row>
    <row r="275" spans="1:66" ht="15" customHeight="1" x14ac:dyDescent="0.25">
      <c r="A275" s="201"/>
      <c r="B275" s="202"/>
      <c r="C275" s="202" t="s">
        <v>1214</v>
      </c>
      <c r="D275" s="202" t="s">
        <v>45</v>
      </c>
      <c r="E275" s="252">
        <v>8</v>
      </c>
      <c r="F275" s="226">
        <v>237</v>
      </c>
      <c r="G275" s="205" t="s">
        <v>1228</v>
      </c>
      <c r="H275" s="207">
        <v>64</v>
      </c>
      <c r="I275" s="207" t="s">
        <v>1229</v>
      </c>
      <c r="J275" s="207">
        <v>9</v>
      </c>
      <c r="K275" s="588" t="s">
        <v>1230</v>
      </c>
      <c r="L275" s="209">
        <v>315</v>
      </c>
      <c r="M275" s="210" t="s">
        <v>1231</v>
      </c>
      <c r="N275" s="447">
        <v>757644</v>
      </c>
      <c r="O275" s="322">
        <v>2.7E-2</v>
      </c>
      <c r="P275" s="236">
        <v>315</v>
      </c>
      <c r="Q275" s="214">
        <v>236</v>
      </c>
      <c r="R275" s="215">
        <v>76</v>
      </c>
      <c r="S275" s="215">
        <v>0</v>
      </c>
      <c r="T275" s="216">
        <v>0</v>
      </c>
      <c r="U275" s="214" t="s">
        <v>289</v>
      </c>
      <c r="V275" s="215" t="s">
        <v>231</v>
      </c>
      <c r="W275" s="215" t="s">
        <v>1232</v>
      </c>
      <c r="X275" s="215">
        <v>76</v>
      </c>
      <c r="Y275" s="218">
        <v>8708.6</v>
      </c>
      <c r="Z275" s="218">
        <v>7637.5</v>
      </c>
      <c r="AA275" s="213">
        <v>315</v>
      </c>
      <c r="AB275" s="324">
        <v>228</v>
      </c>
      <c r="AC275" s="227">
        <v>25</v>
      </c>
      <c r="AD275" s="227">
        <v>55</v>
      </c>
      <c r="AE275" s="227">
        <v>4</v>
      </c>
      <c r="AF275" s="508">
        <f t="shared" si="7"/>
        <v>1.2698412698412698E-2</v>
      </c>
      <c r="AG275" s="221">
        <v>0.182</v>
      </c>
      <c r="AH275" s="221">
        <v>0.14000000000000001</v>
      </c>
      <c r="AI275" s="222">
        <v>0.19</v>
      </c>
      <c r="AJ275" s="222">
        <v>0.14000000000000001</v>
      </c>
      <c r="AK275" s="245">
        <v>84</v>
      </c>
      <c r="AL275" s="10"/>
      <c r="AM275" s="246">
        <v>31</v>
      </c>
      <c r="AN275" s="225">
        <v>434</v>
      </c>
      <c r="AO275" s="10"/>
      <c r="AP275" s="226">
        <v>262</v>
      </c>
      <c r="AQ275" s="227">
        <v>46</v>
      </c>
      <c r="AR275" s="227">
        <v>4</v>
      </c>
      <c r="AS275" s="227">
        <v>0</v>
      </c>
      <c r="AT275" s="227" t="s">
        <v>671</v>
      </c>
      <c r="AU275" s="227" t="s">
        <v>269</v>
      </c>
      <c r="AV275" s="228">
        <v>50</v>
      </c>
      <c r="AW275" s="226">
        <v>23</v>
      </c>
      <c r="AX275" s="227">
        <v>27</v>
      </c>
      <c r="AY275" s="227">
        <v>0</v>
      </c>
      <c r="AZ275" s="229">
        <v>9</v>
      </c>
      <c r="BA275" s="230">
        <v>0</v>
      </c>
      <c r="BB275" s="251"/>
      <c r="BC275" s="209">
        <v>11673</v>
      </c>
      <c r="BD275" s="213">
        <v>2.67</v>
      </c>
      <c r="BE275" s="209">
        <v>690.2</v>
      </c>
      <c r="BF275" s="247">
        <v>0.06</v>
      </c>
      <c r="BG275" s="209">
        <v>249</v>
      </c>
      <c r="BH275" s="235">
        <v>0.36</v>
      </c>
      <c r="BI275" s="213">
        <v>87</v>
      </c>
      <c r="BJ275" s="209">
        <v>51</v>
      </c>
      <c r="BK275" s="235">
        <v>7.0000000000000007E-2</v>
      </c>
      <c r="BL275" s="210">
        <v>9</v>
      </c>
      <c r="BM275" s="236">
        <v>7</v>
      </c>
      <c r="BN275" s="326">
        <v>0.8</v>
      </c>
    </row>
    <row r="276" spans="1:66" ht="15" customHeight="1" x14ac:dyDescent="0.25">
      <c r="A276" s="121">
        <v>540046</v>
      </c>
      <c r="B276" s="20" t="s">
        <v>1233</v>
      </c>
      <c r="C276" s="20" t="s">
        <v>1234</v>
      </c>
      <c r="D276" s="20" t="s">
        <v>107</v>
      </c>
      <c r="E276" s="143">
        <v>8</v>
      </c>
      <c r="F276" s="121">
        <v>22</v>
      </c>
      <c r="G276" s="155" t="s">
        <v>1235</v>
      </c>
      <c r="H276" s="26">
        <v>13</v>
      </c>
      <c r="I276" s="26" t="s">
        <v>1236</v>
      </c>
      <c r="J276" s="26">
        <v>2</v>
      </c>
      <c r="K276" s="390" t="s">
        <v>1237</v>
      </c>
      <c r="L276" s="125">
        <v>37</v>
      </c>
      <c r="M276" s="126" t="s">
        <v>1238</v>
      </c>
      <c r="N276" s="320">
        <v>249297</v>
      </c>
      <c r="O276" s="315">
        <v>6.0999999999999999E-2</v>
      </c>
      <c r="P276" s="147">
        <v>37</v>
      </c>
      <c r="Q276" s="130">
        <v>19</v>
      </c>
      <c r="R276" s="131">
        <v>18</v>
      </c>
      <c r="S276" s="131">
        <v>0</v>
      </c>
      <c r="T276" s="132">
        <v>0</v>
      </c>
      <c r="U276" s="130" t="s">
        <v>150</v>
      </c>
      <c r="V276" s="131" t="s">
        <v>288</v>
      </c>
      <c r="W276" s="131" t="s">
        <v>1239</v>
      </c>
      <c r="X276" s="131">
        <v>18</v>
      </c>
      <c r="Y276" s="135">
        <v>12464.9</v>
      </c>
      <c r="Z276" s="135">
        <v>9873.7000000000007</v>
      </c>
      <c r="AA276" s="129">
        <v>37</v>
      </c>
      <c r="AB276" s="317">
        <v>17</v>
      </c>
      <c r="AC276" s="142">
        <v>6</v>
      </c>
      <c r="AD276" s="142">
        <v>12</v>
      </c>
      <c r="AE276" s="142">
        <v>2</v>
      </c>
      <c r="AF276" s="393">
        <f t="shared" si="7"/>
        <v>5.4054054054054057E-2</v>
      </c>
      <c r="AG276" s="138">
        <v>0.19500000000000001</v>
      </c>
      <c r="AH276" s="138">
        <v>0.151</v>
      </c>
      <c r="AI276" s="139">
        <v>0.2</v>
      </c>
      <c r="AJ276" s="139">
        <v>0.15</v>
      </c>
      <c r="AK276" s="140">
        <v>20</v>
      </c>
      <c r="AL276" s="10"/>
      <c r="AM276" s="121">
        <v>10</v>
      </c>
      <c r="AN276" s="141">
        <v>133</v>
      </c>
      <c r="AO276" s="10"/>
      <c r="AP276" s="121">
        <v>26</v>
      </c>
      <c r="AQ276" s="142">
        <v>7</v>
      </c>
      <c r="AR276" s="142">
        <v>4</v>
      </c>
      <c r="AS276" s="142">
        <v>0</v>
      </c>
      <c r="AT276" s="142" t="s">
        <v>904</v>
      </c>
      <c r="AU276" s="142" t="s">
        <v>475</v>
      </c>
      <c r="AV276" s="143">
        <v>11</v>
      </c>
      <c r="AW276" s="121">
        <v>9</v>
      </c>
      <c r="AX276" s="142">
        <v>2</v>
      </c>
      <c r="AY276" s="142">
        <v>0</v>
      </c>
      <c r="AZ276" s="142">
        <v>2</v>
      </c>
      <c r="BA276" s="143">
        <v>1</v>
      </c>
      <c r="BB276" s="251"/>
      <c r="BC276" s="125">
        <v>358</v>
      </c>
      <c r="BD276" s="129">
        <v>2.2999999999999998</v>
      </c>
      <c r="BE276" s="125">
        <v>71.3</v>
      </c>
      <c r="BF276" s="200">
        <v>0.2</v>
      </c>
      <c r="BG276" s="125">
        <v>48</v>
      </c>
      <c r="BH276" s="145">
        <v>0.67</v>
      </c>
      <c r="BI276" s="129">
        <v>22</v>
      </c>
      <c r="BJ276" s="125">
        <v>10</v>
      </c>
      <c r="BK276" s="146">
        <v>0.14000000000000001</v>
      </c>
      <c r="BL276" s="126">
        <v>2</v>
      </c>
      <c r="BM276" s="147">
        <v>2</v>
      </c>
      <c r="BN276" s="333">
        <v>0.5</v>
      </c>
    </row>
    <row r="277" spans="1:66" ht="15" customHeight="1" x14ac:dyDescent="0.25">
      <c r="A277" s="163">
        <v>540226</v>
      </c>
      <c r="B277" s="164" t="s">
        <v>1240</v>
      </c>
      <c r="C277" s="164" t="s">
        <v>1234</v>
      </c>
      <c r="D277" s="164" t="s">
        <v>170</v>
      </c>
      <c r="E277" s="189">
        <v>8</v>
      </c>
      <c r="F277" s="166">
        <v>1002</v>
      </c>
      <c r="G277" s="167" t="s">
        <v>1241</v>
      </c>
      <c r="H277" s="168">
        <v>57</v>
      </c>
      <c r="I277" s="168" t="s">
        <v>1242</v>
      </c>
      <c r="J277" s="168">
        <v>22</v>
      </c>
      <c r="K277" s="589" t="s">
        <v>1243</v>
      </c>
      <c r="L277" s="170">
        <v>1094</v>
      </c>
      <c r="M277" s="171" t="s">
        <v>1244</v>
      </c>
      <c r="N277" s="308">
        <v>12428883</v>
      </c>
      <c r="O277" s="335">
        <v>0.185</v>
      </c>
      <c r="P277" s="194">
        <v>1094</v>
      </c>
      <c r="Q277" s="175">
        <v>488</v>
      </c>
      <c r="R277" s="176">
        <v>569</v>
      </c>
      <c r="S277" s="176">
        <v>29</v>
      </c>
      <c r="T277" s="177">
        <v>4</v>
      </c>
      <c r="U277" s="175" t="s">
        <v>191</v>
      </c>
      <c r="V277" s="176" t="s">
        <v>115</v>
      </c>
      <c r="W277" s="176" t="s">
        <v>1245</v>
      </c>
      <c r="X277" s="176">
        <v>602</v>
      </c>
      <c r="Y277" s="336">
        <v>19542.3</v>
      </c>
      <c r="Z277" s="336">
        <v>14776</v>
      </c>
      <c r="AA277" s="174">
        <v>1094</v>
      </c>
      <c r="AB277" s="311">
        <v>463</v>
      </c>
      <c r="AC277" s="186">
        <v>90</v>
      </c>
      <c r="AD277" s="186">
        <v>247</v>
      </c>
      <c r="AE277" s="180">
        <v>290</v>
      </c>
      <c r="AF277" s="552">
        <f t="shared" si="7"/>
        <v>0.26508226691042047</v>
      </c>
      <c r="AG277" s="259">
        <v>0.441</v>
      </c>
      <c r="AH277" s="259">
        <v>0.44</v>
      </c>
      <c r="AI277" s="260">
        <v>0.45</v>
      </c>
      <c r="AJ277" s="260">
        <v>0.45</v>
      </c>
      <c r="AK277" s="184">
        <v>627</v>
      </c>
      <c r="AL277" s="10"/>
      <c r="AM277" s="254">
        <v>430</v>
      </c>
      <c r="AN277" s="185">
        <v>20496</v>
      </c>
      <c r="AO277" s="10"/>
      <c r="AP277" s="166">
        <v>594</v>
      </c>
      <c r="AQ277" s="186">
        <v>229</v>
      </c>
      <c r="AR277" s="186">
        <v>147</v>
      </c>
      <c r="AS277" s="180">
        <v>120</v>
      </c>
      <c r="AT277" s="186" t="s">
        <v>268</v>
      </c>
      <c r="AU277" s="186" t="s">
        <v>269</v>
      </c>
      <c r="AV277" s="187">
        <v>496</v>
      </c>
      <c r="AW277" s="166">
        <v>337</v>
      </c>
      <c r="AX277" s="186">
        <v>108</v>
      </c>
      <c r="AY277" s="186">
        <v>51</v>
      </c>
      <c r="AZ277" s="255">
        <v>79</v>
      </c>
      <c r="BA277" s="189">
        <v>127</v>
      </c>
      <c r="BB277" s="251"/>
      <c r="BC277" s="170">
        <v>20836</v>
      </c>
      <c r="BD277" s="174">
        <v>2.4</v>
      </c>
      <c r="BE277" s="170">
        <v>2397.6</v>
      </c>
      <c r="BF277" s="240">
        <v>0.12</v>
      </c>
      <c r="BG277" s="170">
        <v>1186</v>
      </c>
      <c r="BH277" s="192">
        <v>0.5</v>
      </c>
      <c r="BI277" s="174">
        <v>593</v>
      </c>
      <c r="BJ277" s="170">
        <v>242</v>
      </c>
      <c r="BK277" s="192">
        <v>0.1</v>
      </c>
      <c r="BL277" s="193">
        <v>39</v>
      </c>
      <c r="BM277" s="194">
        <v>26</v>
      </c>
      <c r="BN277" s="313">
        <v>0.7</v>
      </c>
    </row>
    <row r="278" spans="1:66" ht="15" customHeight="1" x14ac:dyDescent="0.25">
      <c r="A278" s="121">
        <v>540276</v>
      </c>
      <c r="B278" s="20" t="s">
        <v>1246</v>
      </c>
      <c r="C278" s="20" t="s">
        <v>1234</v>
      </c>
      <c r="D278" s="20" t="s">
        <v>107</v>
      </c>
      <c r="E278" s="143">
        <v>8</v>
      </c>
      <c r="F278" s="121">
        <v>1</v>
      </c>
      <c r="G278" s="155" t="s">
        <v>679</v>
      </c>
      <c r="H278" s="26">
        <v>4</v>
      </c>
      <c r="I278" s="26" t="s">
        <v>967</v>
      </c>
      <c r="J278" s="26">
        <v>2</v>
      </c>
      <c r="K278" s="590" t="s">
        <v>1247</v>
      </c>
      <c r="L278" s="125">
        <v>7</v>
      </c>
      <c r="M278" s="126" t="s">
        <v>1248</v>
      </c>
      <c r="N278" s="320">
        <v>25765</v>
      </c>
      <c r="O278" s="315">
        <v>1.4999999999999999E-2</v>
      </c>
      <c r="P278" s="147">
        <v>7</v>
      </c>
      <c r="Q278" s="130">
        <v>3</v>
      </c>
      <c r="R278" s="131">
        <v>4</v>
      </c>
      <c r="S278" s="131">
        <v>0</v>
      </c>
      <c r="T278" s="132">
        <v>0</v>
      </c>
      <c r="U278" s="130" t="s">
        <v>131</v>
      </c>
      <c r="V278" s="131" t="s">
        <v>112</v>
      </c>
      <c r="W278" s="131" t="s">
        <v>226</v>
      </c>
      <c r="X278" s="131">
        <v>4</v>
      </c>
      <c r="Y278" s="135">
        <v>6441.5</v>
      </c>
      <c r="Z278" s="135">
        <v>4341.7</v>
      </c>
      <c r="AA278" s="129">
        <v>7</v>
      </c>
      <c r="AB278" s="317">
        <v>4</v>
      </c>
      <c r="AC278" s="142">
        <v>3</v>
      </c>
      <c r="AD278" s="142">
        <v>0</v>
      </c>
      <c r="AE278" s="142">
        <v>0</v>
      </c>
      <c r="AF278" s="393">
        <f t="shared" si="7"/>
        <v>0</v>
      </c>
      <c r="AG278" s="138">
        <v>0.05</v>
      </c>
      <c r="AH278" s="138">
        <v>5.1999999999999998E-2</v>
      </c>
      <c r="AI278" s="139">
        <v>0.06</v>
      </c>
      <c r="AJ278" s="139">
        <v>0.06</v>
      </c>
      <c r="AK278" s="140">
        <v>3</v>
      </c>
      <c r="AL278" s="10"/>
      <c r="AM278" s="121">
        <v>1</v>
      </c>
      <c r="AN278" s="141">
        <v>5</v>
      </c>
      <c r="AO278" s="10"/>
      <c r="AP278" s="121">
        <v>5</v>
      </c>
      <c r="AQ278" s="142">
        <v>2</v>
      </c>
      <c r="AR278" s="142">
        <v>0</v>
      </c>
      <c r="AS278" s="142">
        <v>0</v>
      </c>
      <c r="AT278" s="142" t="s">
        <v>238</v>
      </c>
      <c r="AU278" s="142" t="s">
        <v>238</v>
      </c>
      <c r="AV278" s="143">
        <v>2</v>
      </c>
      <c r="AW278" s="121">
        <v>2</v>
      </c>
      <c r="AX278" s="142">
        <v>0</v>
      </c>
      <c r="AY278" s="142">
        <v>0</v>
      </c>
      <c r="AZ278" s="142">
        <v>0</v>
      </c>
      <c r="BA278" s="143">
        <v>0</v>
      </c>
      <c r="BB278" s="251"/>
      <c r="BC278" s="125">
        <v>2218</v>
      </c>
      <c r="BD278" s="129">
        <v>2.2999999999999998</v>
      </c>
      <c r="BE278" s="125">
        <v>2.2999999999999998</v>
      </c>
      <c r="BF278" s="200">
        <v>0</v>
      </c>
      <c r="BG278" s="125">
        <v>2</v>
      </c>
      <c r="BH278" s="145">
        <v>0.87</v>
      </c>
      <c r="BI278" s="129">
        <v>1</v>
      </c>
      <c r="BJ278" s="125">
        <v>1</v>
      </c>
      <c r="BK278" s="145">
        <v>0.44</v>
      </c>
      <c r="BL278" s="126">
        <v>1</v>
      </c>
      <c r="BM278" s="147">
        <v>1</v>
      </c>
      <c r="BN278" s="319">
        <v>1</v>
      </c>
    </row>
    <row r="279" spans="1:66" ht="15" customHeight="1" x14ac:dyDescent="0.25">
      <c r="A279" s="201"/>
      <c r="B279" s="202"/>
      <c r="C279" s="202" t="s">
        <v>1234</v>
      </c>
      <c r="D279" s="202" t="s">
        <v>45</v>
      </c>
      <c r="E279" s="252">
        <v>8</v>
      </c>
      <c r="F279" s="226">
        <v>1025</v>
      </c>
      <c r="G279" s="205" t="s">
        <v>1249</v>
      </c>
      <c r="H279" s="207">
        <v>74</v>
      </c>
      <c r="I279" s="207" t="s">
        <v>1250</v>
      </c>
      <c r="J279" s="207">
        <v>26</v>
      </c>
      <c r="K279" s="588" t="s">
        <v>1251</v>
      </c>
      <c r="L279" s="209">
        <v>1138</v>
      </c>
      <c r="M279" s="210" t="s">
        <v>1252</v>
      </c>
      <c r="N279" s="321">
        <v>12703945</v>
      </c>
      <c r="O279" s="339">
        <v>0.17399999999999999</v>
      </c>
      <c r="P279" s="236">
        <v>1138</v>
      </c>
      <c r="Q279" s="214">
        <v>510</v>
      </c>
      <c r="R279" s="215">
        <v>591</v>
      </c>
      <c r="S279" s="215">
        <v>29</v>
      </c>
      <c r="T279" s="216">
        <v>4</v>
      </c>
      <c r="U279" s="214" t="s">
        <v>135</v>
      </c>
      <c r="V279" s="215" t="s">
        <v>115</v>
      </c>
      <c r="W279" s="215" t="s">
        <v>1253</v>
      </c>
      <c r="X279" s="215">
        <v>624</v>
      </c>
      <c r="Y279" s="551">
        <v>19248.400000000001</v>
      </c>
      <c r="Z279" s="551">
        <v>14599.3</v>
      </c>
      <c r="AA279" s="213">
        <v>1138</v>
      </c>
      <c r="AB279" s="324">
        <v>484</v>
      </c>
      <c r="AC279" s="227">
        <v>99</v>
      </c>
      <c r="AD279" s="227">
        <v>259</v>
      </c>
      <c r="AE279" s="217">
        <v>292</v>
      </c>
      <c r="AF279" s="263">
        <f t="shared" si="7"/>
        <v>0.25659050966608082</v>
      </c>
      <c r="AG279" s="263">
        <v>0.43099999999999999</v>
      </c>
      <c r="AH279" s="263">
        <v>0.42299999999999999</v>
      </c>
      <c r="AI279" s="341">
        <v>0.44</v>
      </c>
      <c r="AJ279" s="341">
        <v>0.43</v>
      </c>
      <c r="AK279" s="245">
        <v>650</v>
      </c>
      <c r="AL279" s="10"/>
      <c r="AM279" s="224">
        <v>441</v>
      </c>
      <c r="AN279" s="225">
        <v>20634</v>
      </c>
      <c r="AO279" s="10"/>
      <c r="AP279" s="226">
        <v>625</v>
      </c>
      <c r="AQ279" s="227">
        <v>238</v>
      </c>
      <c r="AR279" s="227">
        <v>151</v>
      </c>
      <c r="AS279" s="217">
        <v>120</v>
      </c>
      <c r="AT279" s="227" t="s">
        <v>320</v>
      </c>
      <c r="AU279" s="227" t="s">
        <v>1254</v>
      </c>
      <c r="AV279" s="228">
        <v>509</v>
      </c>
      <c r="AW279" s="226">
        <v>348</v>
      </c>
      <c r="AX279" s="227">
        <v>110</v>
      </c>
      <c r="AY279" s="227">
        <v>51</v>
      </c>
      <c r="AZ279" s="256">
        <v>81</v>
      </c>
      <c r="BA279" s="230">
        <v>128</v>
      </c>
      <c r="BB279" s="251"/>
      <c r="BC279" s="209">
        <v>23412</v>
      </c>
      <c r="BD279" s="213">
        <v>2.42</v>
      </c>
      <c r="BE279" s="209">
        <v>2471.1999999999998</v>
      </c>
      <c r="BF279" s="247">
        <v>0.11</v>
      </c>
      <c r="BG279" s="209">
        <v>1236</v>
      </c>
      <c r="BH279" s="235">
        <v>0.5</v>
      </c>
      <c r="BI279" s="213">
        <v>616</v>
      </c>
      <c r="BJ279" s="209">
        <v>253</v>
      </c>
      <c r="BK279" s="235">
        <v>0.1</v>
      </c>
      <c r="BL279" s="210">
        <v>42</v>
      </c>
      <c r="BM279" s="236">
        <v>29</v>
      </c>
      <c r="BN279" s="326">
        <v>0.69</v>
      </c>
    </row>
    <row r="280" spans="1:66" ht="15" customHeight="1" x14ac:dyDescent="0.25">
      <c r="A280" s="163">
        <v>540051</v>
      </c>
      <c r="B280" s="164" t="s">
        <v>1255</v>
      </c>
      <c r="C280" s="164" t="s">
        <v>1256</v>
      </c>
      <c r="D280" s="164" t="s">
        <v>170</v>
      </c>
      <c r="E280" s="189">
        <v>8</v>
      </c>
      <c r="F280" s="166">
        <v>470</v>
      </c>
      <c r="G280" s="167" t="s">
        <v>1257</v>
      </c>
      <c r="H280" s="168">
        <v>57</v>
      </c>
      <c r="I280" s="168" t="s">
        <v>1258</v>
      </c>
      <c r="J280" s="168">
        <v>10</v>
      </c>
      <c r="K280" s="589" t="s">
        <v>1259</v>
      </c>
      <c r="L280" s="170">
        <v>541</v>
      </c>
      <c r="M280" s="193" t="s">
        <v>1260</v>
      </c>
      <c r="N280" s="436">
        <v>2825196</v>
      </c>
      <c r="O280" s="309">
        <v>6.9000000000000006E-2</v>
      </c>
      <c r="P280" s="194">
        <v>541</v>
      </c>
      <c r="Q280" s="175">
        <v>340</v>
      </c>
      <c r="R280" s="176">
        <v>186</v>
      </c>
      <c r="S280" s="176">
        <v>9</v>
      </c>
      <c r="T280" s="177">
        <v>3</v>
      </c>
      <c r="U280" s="175" t="s">
        <v>150</v>
      </c>
      <c r="V280" s="176" t="s">
        <v>158</v>
      </c>
      <c r="W280" s="176" t="s">
        <v>1261</v>
      </c>
      <c r="X280" s="176">
        <v>198</v>
      </c>
      <c r="Y280" s="178">
        <v>12125.3</v>
      </c>
      <c r="Z280" s="178">
        <v>5157.5</v>
      </c>
      <c r="AA280" s="174">
        <v>541</v>
      </c>
      <c r="AB280" s="311">
        <v>313</v>
      </c>
      <c r="AC280" s="186">
        <v>59</v>
      </c>
      <c r="AD280" s="186">
        <v>122</v>
      </c>
      <c r="AE280" s="186">
        <v>44</v>
      </c>
      <c r="AF280" s="439">
        <f t="shared" si="7"/>
        <v>8.1330868761552683E-2</v>
      </c>
      <c r="AG280" s="182">
        <v>0.27800000000000002</v>
      </c>
      <c r="AH280" s="182">
        <v>0.17699999999999999</v>
      </c>
      <c r="AI280" s="183">
        <v>0.28999999999999998</v>
      </c>
      <c r="AJ280" s="183">
        <v>0.18</v>
      </c>
      <c r="AK280" s="184">
        <v>225</v>
      </c>
      <c r="AL280" s="10"/>
      <c r="AM280" s="163">
        <v>91</v>
      </c>
      <c r="AN280" s="185">
        <v>2059</v>
      </c>
      <c r="AO280" s="10"/>
      <c r="AP280" s="166">
        <v>430</v>
      </c>
      <c r="AQ280" s="186">
        <v>76</v>
      </c>
      <c r="AR280" s="186">
        <v>16</v>
      </c>
      <c r="AS280" s="186">
        <v>16</v>
      </c>
      <c r="AT280" s="186" t="s">
        <v>268</v>
      </c>
      <c r="AU280" s="186" t="s">
        <v>269</v>
      </c>
      <c r="AV280" s="187">
        <v>108</v>
      </c>
      <c r="AW280" s="166">
        <v>44</v>
      </c>
      <c r="AX280" s="186">
        <v>36</v>
      </c>
      <c r="AY280" s="186">
        <v>18</v>
      </c>
      <c r="AZ280" s="188">
        <v>29</v>
      </c>
      <c r="BA280" s="189">
        <v>12</v>
      </c>
      <c r="BB280" s="251"/>
      <c r="BC280" s="170">
        <v>10387</v>
      </c>
      <c r="BD280" s="174">
        <v>2.5</v>
      </c>
      <c r="BE280" s="170">
        <v>1165</v>
      </c>
      <c r="BF280" s="240">
        <v>0.11</v>
      </c>
      <c r="BG280" s="170">
        <v>417</v>
      </c>
      <c r="BH280" s="192">
        <v>0.36</v>
      </c>
      <c r="BI280" s="174">
        <v>208</v>
      </c>
      <c r="BJ280" s="170">
        <v>75</v>
      </c>
      <c r="BK280" s="192">
        <v>0.06</v>
      </c>
      <c r="BL280" s="193">
        <v>12</v>
      </c>
      <c r="BM280" s="194">
        <v>8</v>
      </c>
      <c r="BN280" s="313">
        <v>0.82</v>
      </c>
    </row>
    <row r="281" spans="1:66" x14ac:dyDescent="0.25">
      <c r="A281" s="121">
        <v>540052</v>
      </c>
      <c r="B281" s="20" t="s">
        <v>1262</v>
      </c>
      <c r="C281" s="20" t="s">
        <v>1256</v>
      </c>
      <c r="D281" s="20" t="s">
        <v>107</v>
      </c>
      <c r="E281" s="143">
        <v>8</v>
      </c>
      <c r="F281" s="121">
        <v>52</v>
      </c>
      <c r="G281" s="155" t="s">
        <v>1263</v>
      </c>
      <c r="H281" s="428">
        <v>24</v>
      </c>
      <c r="I281" s="428" t="s">
        <v>1264</v>
      </c>
      <c r="J281" s="428">
        <v>5</v>
      </c>
      <c r="K281" s="429" t="s">
        <v>1265</v>
      </c>
      <c r="L281" s="125">
        <v>81</v>
      </c>
      <c r="M281" s="197" t="s">
        <v>1266</v>
      </c>
      <c r="N281" s="320">
        <v>1005386</v>
      </c>
      <c r="O281" s="315">
        <v>5.3999999999999999E-2</v>
      </c>
      <c r="P281" s="147">
        <v>81</v>
      </c>
      <c r="Q281" s="130">
        <v>33</v>
      </c>
      <c r="R281" s="131">
        <v>45</v>
      </c>
      <c r="S281" s="131">
        <v>1</v>
      </c>
      <c r="T281" s="132">
        <v>2</v>
      </c>
      <c r="U281" s="130" t="s">
        <v>191</v>
      </c>
      <c r="V281" s="131" t="s">
        <v>131</v>
      </c>
      <c r="W281" s="131" t="s">
        <v>1267</v>
      </c>
      <c r="X281" s="131">
        <v>48</v>
      </c>
      <c r="Y281" s="134">
        <v>17638.400000000001</v>
      </c>
      <c r="Z281" s="135">
        <v>4465.7</v>
      </c>
      <c r="AA281" s="129">
        <v>81</v>
      </c>
      <c r="AB281" s="317">
        <v>26</v>
      </c>
      <c r="AC281" s="142">
        <v>21</v>
      </c>
      <c r="AD281" s="142">
        <v>30</v>
      </c>
      <c r="AE281" s="142">
        <v>4</v>
      </c>
      <c r="AF281" s="393">
        <f t="shared" si="7"/>
        <v>4.9382716049382713E-2</v>
      </c>
      <c r="AG281" s="138">
        <v>0.17</v>
      </c>
      <c r="AH281" s="138">
        <v>0.11</v>
      </c>
      <c r="AI281" s="139">
        <v>0.18</v>
      </c>
      <c r="AJ281" s="139">
        <v>0.11</v>
      </c>
      <c r="AK281" s="140">
        <v>55</v>
      </c>
      <c r="AL281" s="10"/>
      <c r="AM281" s="121">
        <v>20</v>
      </c>
      <c r="AN281" s="141">
        <v>540</v>
      </c>
      <c r="AO281" s="10"/>
      <c r="AP281" s="121">
        <v>60</v>
      </c>
      <c r="AQ281" s="142">
        <v>17</v>
      </c>
      <c r="AR281" s="142">
        <v>4</v>
      </c>
      <c r="AS281" s="142">
        <v>0</v>
      </c>
      <c r="AT281" s="142" t="s">
        <v>1268</v>
      </c>
      <c r="AU281" s="142" t="s">
        <v>537</v>
      </c>
      <c r="AV281" s="143">
        <v>21</v>
      </c>
      <c r="AW281" s="121">
        <v>15</v>
      </c>
      <c r="AX281" s="142">
        <v>4</v>
      </c>
      <c r="AY281" s="142">
        <v>2</v>
      </c>
      <c r="AZ281" s="142">
        <v>2</v>
      </c>
      <c r="BA281" s="143">
        <v>2</v>
      </c>
      <c r="BB281" s="251"/>
      <c r="BC281" s="125">
        <v>3174</v>
      </c>
      <c r="BD281" s="129">
        <v>2.2999999999999998</v>
      </c>
      <c r="BE281" s="125">
        <v>126.5</v>
      </c>
      <c r="BF281" s="200">
        <v>0.04</v>
      </c>
      <c r="BG281" s="125">
        <v>96</v>
      </c>
      <c r="BH281" s="145">
        <v>0.76</v>
      </c>
      <c r="BI281" s="129">
        <v>47</v>
      </c>
      <c r="BJ281" s="125">
        <v>22</v>
      </c>
      <c r="BK281" s="146">
        <v>0.17</v>
      </c>
      <c r="BL281" s="126">
        <v>4</v>
      </c>
      <c r="BM281" s="147">
        <v>3</v>
      </c>
      <c r="BN281" s="333">
        <v>0.4</v>
      </c>
    </row>
    <row r="282" spans="1:66" x14ac:dyDescent="0.25">
      <c r="A282" s="121">
        <v>540245</v>
      </c>
      <c r="B282" s="20" t="s">
        <v>1269</v>
      </c>
      <c r="C282" s="20" t="s">
        <v>1256</v>
      </c>
      <c r="D282" s="20" t="s">
        <v>107</v>
      </c>
      <c r="E282" s="143">
        <v>8</v>
      </c>
      <c r="F282" s="121">
        <v>2</v>
      </c>
      <c r="G282" s="155" t="s">
        <v>1270</v>
      </c>
      <c r="H282" s="26">
        <v>0</v>
      </c>
      <c r="I282" s="26" t="s">
        <v>209</v>
      </c>
      <c r="J282" s="26">
        <v>0</v>
      </c>
      <c r="K282" s="390" t="s">
        <v>209</v>
      </c>
      <c r="L282" s="125">
        <v>2</v>
      </c>
      <c r="M282" s="126" t="s">
        <v>1271</v>
      </c>
      <c r="N282" s="320">
        <v>30681</v>
      </c>
      <c r="O282" s="145">
        <v>0.16300000000000001</v>
      </c>
      <c r="P282" s="147">
        <v>2</v>
      </c>
      <c r="Q282" s="130">
        <v>1</v>
      </c>
      <c r="R282" s="131">
        <v>1</v>
      </c>
      <c r="S282" s="131">
        <v>0</v>
      </c>
      <c r="T282" s="132">
        <v>0</v>
      </c>
      <c r="U282" s="130" t="s">
        <v>669</v>
      </c>
      <c r="V282" s="131" t="s">
        <v>669</v>
      </c>
      <c r="W282" s="131" t="s">
        <v>669</v>
      </c>
      <c r="X282" s="131">
        <v>1</v>
      </c>
      <c r="Y282" s="134">
        <v>30681</v>
      </c>
      <c r="Z282" s="134">
        <v>30681</v>
      </c>
      <c r="AA282" s="129">
        <v>2</v>
      </c>
      <c r="AB282" s="317">
        <v>1</v>
      </c>
      <c r="AC282" s="142">
        <v>0</v>
      </c>
      <c r="AD282" s="142">
        <v>1</v>
      </c>
      <c r="AE282" s="142">
        <v>0</v>
      </c>
      <c r="AF282" s="393">
        <f t="shared" si="7"/>
        <v>0</v>
      </c>
      <c r="AG282" s="138">
        <v>0.23</v>
      </c>
      <c r="AH282" s="138">
        <v>0.23</v>
      </c>
      <c r="AI282" s="139">
        <v>0.23</v>
      </c>
      <c r="AJ282" s="139">
        <v>0.23</v>
      </c>
      <c r="AK282" s="140">
        <v>1</v>
      </c>
      <c r="AL282" s="10"/>
      <c r="AM282" s="121">
        <v>1</v>
      </c>
      <c r="AN282" s="141">
        <v>0</v>
      </c>
      <c r="AO282" s="10"/>
      <c r="AP282" s="121">
        <v>2</v>
      </c>
      <c r="AQ282" s="142">
        <v>0</v>
      </c>
      <c r="AR282" s="142">
        <v>0</v>
      </c>
      <c r="AS282" s="142">
        <v>0</v>
      </c>
      <c r="AT282" s="142" t="s">
        <v>211</v>
      </c>
      <c r="AU282" s="142" t="s">
        <v>211</v>
      </c>
      <c r="AV282" s="143">
        <v>0</v>
      </c>
      <c r="AW282" s="121">
        <v>0</v>
      </c>
      <c r="AX282" s="142">
        <v>0</v>
      </c>
      <c r="AY282" s="142">
        <v>0</v>
      </c>
      <c r="AZ282" s="142">
        <v>0</v>
      </c>
      <c r="BA282" s="143">
        <v>0</v>
      </c>
      <c r="BB282" s="251"/>
      <c r="BC282" s="125">
        <v>251</v>
      </c>
      <c r="BD282" s="129">
        <v>2.2000000000000002</v>
      </c>
      <c r="BE282" s="125">
        <v>4.4000000000000004</v>
      </c>
      <c r="BF282" s="200">
        <v>0.02</v>
      </c>
      <c r="BG282" s="125">
        <v>2</v>
      </c>
      <c r="BH282" s="146">
        <v>0.46</v>
      </c>
      <c r="BI282" s="129">
        <v>1</v>
      </c>
      <c r="BJ282" s="125">
        <v>1</v>
      </c>
      <c r="BK282" s="145">
        <v>0.23</v>
      </c>
      <c r="BL282" s="126">
        <v>1</v>
      </c>
      <c r="BM282" s="147">
        <v>1</v>
      </c>
      <c r="BN282" s="319">
        <v>1</v>
      </c>
    </row>
    <row r="283" spans="1:66" x14ac:dyDescent="0.25">
      <c r="A283" s="201"/>
      <c r="B283" s="202"/>
      <c r="C283" s="202" t="s">
        <v>1256</v>
      </c>
      <c r="D283" s="202" t="s">
        <v>45</v>
      </c>
      <c r="E283" s="252">
        <v>8</v>
      </c>
      <c r="F283" s="226">
        <v>524</v>
      </c>
      <c r="G283" s="205" t="s">
        <v>1272</v>
      </c>
      <c r="H283" s="207">
        <v>81</v>
      </c>
      <c r="I283" s="207" t="s">
        <v>1273</v>
      </c>
      <c r="J283" s="207">
        <v>15</v>
      </c>
      <c r="K283" s="588" t="s">
        <v>1274</v>
      </c>
      <c r="L283" s="209">
        <v>624</v>
      </c>
      <c r="M283" s="210" t="s">
        <v>1275</v>
      </c>
      <c r="N283" s="447">
        <v>3861263</v>
      </c>
      <c r="O283" s="322">
        <v>6.5000000000000002E-2</v>
      </c>
      <c r="P283" s="236">
        <v>624</v>
      </c>
      <c r="Q283" s="214">
        <v>374</v>
      </c>
      <c r="R283" s="215">
        <v>232</v>
      </c>
      <c r="S283" s="215">
        <v>10</v>
      </c>
      <c r="T283" s="216">
        <v>5</v>
      </c>
      <c r="U283" s="214" t="s">
        <v>136</v>
      </c>
      <c r="V283" s="215" t="s">
        <v>158</v>
      </c>
      <c r="W283" s="215" t="s">
        <v>1276</v>
      </c>
      <c r="X283" s="215">
        <v>247</v>
      </c>
      <c r="Y283" s="218">
        <v>13268.9</v>
      </c>
      <c r="Z283" s="218">
        <v>5042.8999999999996</v>
      </c>
      <c r="AA283" s="213">
        <v>624</v>
      </c>
      <c r="AB283" s="324">
        <v>340</v>
      </c>
      <c r="AC283" s="227">
        <v>80</v>
      </c>
      <c r="AD283" s="227">
        <v>153</v>
      </c>
      <c r="AE283" s="227">
        <v>48</v>
      </c>
      <c r="AF283" s="508">
        <f t="shared" si="7"/>
        <v>7.6923076923076927E-2</v>
      </c>
      <c r="AG283" s="221">
        <v>0.25700000000000001</v>
      </c>
      <c r="AH283" s="221">
        <v>0.16400000000000001</v>
      </c>
      <c r="AI283" s="222">
        <v>0.27</v>
      </c>
      <c r="AJ283" s="222">
        <v>0.17</v>
      </c>
      <c r="AK283" s="245">
        <v>281</v>
      </c>
      <c r="AL283" s="10"/>
      <c r="AM283" s="246">
        <v>112</v>
      </c>
      <c r="AN283" s="225">
        <v>2599</v>
      </c>
      <c r="AO283" s="10"/>
      <c r="AP283" s="226">
        <v>492</v>
      </c>
      <c r="AQ283" s="227">
        <v>93</v>
      </c>
      <c r="AR283" s="227">
        <v>20</v>
      </c>
      <c r="AS283" s="227">
        <v>16</v>
      </c>
      <c r="AT283" s="227" t="s">
        <v>904</v>
      </c>
      <c r="AU283" s="227" t="s">
        <v>1254</v>
      </c>
      <c r="AV283" s="228">
        <v>129</v>
      </c>
      <c r="AW283" s="226">
        <v>59</v>
      </c>
      <c r="AX283" s="227">
        <v>40</v>
      </c>
      <c r="AY283" s="227">
        <v>20</v>
      </c>
      <c r="AZ283" s="256">
        <v>31</v>
      </c>
      <c r="BA283" s="230">
        <v>14</v>
      </c>
      <c r="BB283" s="251"/>
      <c r="BC283" s="209">
        <v>13812</v>
      </c>
      <c r="BD283" s="213">
        <v>2.484</v>
      </c>
      <c r="BE283" s="209">
        <v>1295.9000000000001</v>
      </c>
      <c r="BF283" s="247">
        <v>0.09</v>
      </c>
      <c r="BG283" s="209">
        <v>515</v>
      </c>
      <c r="BH283" s="235">
        <v>0.4</v>
      </c>
      <c r="BI283" s="213">
        <v>256</v>
      </c>
      <c r="BJ283" s="209">
        <v>98</v>
      </c>
      <c r="BK283" s="235">
        <v>0.08</v>
      </c>
      <c r="BL283" s="210">
        <v>17</v>
      </c>
      <c r="BM283" s="236">
        <v>12</v>
      </c>
      <c r="BN283" s="326">
        <v>0.78</v>
      </c>
    </row>
    <row r="284" spans="1:66" x14ac:dyDescent="0.25">
      <c r="A284" s="121">
        <v>540130</v>
      </c>
      <c r="B284" s="20" t="s">
        <v>1277</v>
      </c>
      <c r="C284" s="20" t="s">
        <v>1278</v>
      </c>
      <c r="D284" s="20" t="s">
        <v>107</v>
      </c>
      <c r="E284" s="143">
        <v>8</v>
      </c>
      <c r="F284" s="121">
        <v>415</v>
      </c>
      <c r="G284" s="155" t="s">
        <v>1279</v>
      </c>
      <c r="H284" s="26">
        <v>79</v>
      </c>
      <c r="I284" s="26" t="s">
        <v>1280</v>
      </c>
      <c r="J284" s="26">
        <v>17</v>
      </c>
      <c r="K284" s="390" t="s">
        <v>1281</v>
      </c>
      <c r="L284" s="125">
        <v>511</v>
      </c>
      <c r="M284" s="126" t="s">
        <v>1282</v>
      </c>
      <c r="N284" s="320">
        <v>3723835</v>
      </c>
      <c r="O284" s="315">
        <v>6.3E-2</v>
      </c>
      <c r="P284" s="147">
        <v>511</v>
      </c>
      <c r="Q284" s="130">
        <v>183</v>
      </c>
      <c r="R284" s="131">
        <v>323</v>
      </c>
      <c r="S284" s="131">
        <v>2</v>
      </c>
      <c r="T284" s="132">
        <v>3</v>
      </c>
      <c r="U284" s="130" t="s">
        <v>116</v>
      </c>
      <c r="V284" s="131" t="s">
        <v>131</v>
      </c>
      <c r="W284" s="131" t="s">
        <v>1283</v>
      </c>
      <c r="X284" s="131">
        <v>328</v>
      </c>
      <c r="Y284" s="135">
        <v>10091.700000000001</v>
      </c>
      <c r="Z284" s="135">
        <v>5269</v>
      </c>
      <c r="AA284" s="129">
        <v>511</v>
      </c>
      <c r="AB284" s="317">
        <v>170</v>
      </c>
      <c r="AC284" s="142">
        <v>144</v>
      </c>
      <c r="AD284" s="142">
        <v>188</v>
      </c>
      <c r="AE284" s="142">
        <v>9</v>
      </c>
      <c r="AF284" s="393">
        <f t="shared" si="7"/>
        <v>1.7612524461839529E-2</v>
      </c>
      <c r="AG284" s="138">
        <v>0.13900000000000001</v>
      </c>
      <c r="AH284" s="138">
        <v>0.111</v>
      </c>
      <c r="AI284" s="139">
        <v>0.15</v>
      </c>
      <c r="AJ284" s="139">
        <v>0.12</v>
      </c>
      <c r="AK284" s="140">
        <v>341</v>
      </c>
      <c r="AL284" s="10"/>
      <c r="AM284" s="121">
        <v>101</v>
      </c>
      <c r="AN284" s="141">
        <v>3165</v>
      </c>
      <c r="AO284" s="10"/>
      <c r="AP284" s="121">
        <v>339</v>
      </c>
      <c r="AQ284" s="142">
        <v>132</v>
      </c>
      <c r="AR284" s="142">
        <v>39</v>
      </c>
      <c r="AS284" s="142">
        <v>1</v>
      </c>
      <c r="AT284" s="142" t="s">
        <v>1284</v>
      </c>
      <c r="AU284" s="142" t="s">
        <v>190</v>
      </c>
      <c r="AV284" s="143">
        <v>172</v>
      </c>
      <c r="AW284" s="121">
        <v>160</v>
      </c>
      <c r="AX284" s="142">
        <v>2</v>
      </c>
      <c r="AY284" s="142">
        <v>10</v>
      </c>
      <c r="AZ284" s="142">
        <v>0</v>
      </c>
      <c r="BA284" s="143">
        <v>5</v>
      </c>
      <c r="BB284" s="251"/>
      <c r="BC284" s="125">
        <v>5183</v>
      </c>
      <c r="BD284" s="129">
        <v>2.2999999999999998</v>
      </c>
      <c r="BE284" s="125">
        <v>1207.5</v>
      </c>
      <c r="BF284" s="200">
        <v>0.23</v>
      </c>
      <c r="BG284" s="125">
        <v>790</v>
      </c>
      <c r="BH284" s="145">
        <v>0.65</v>
      </c>
      <c r="BI284" s="129">
        <v>370</v>
      </c>
      <c r="BJ284" s="125">
        <v>172</v>
      </c>
      <c r="BK284" s="146">
        <v>0.14000000000000001</v>
      </c>
      <c r="BL284" s="126">
        <v>29</v>
      </c>
      <c r="BM284" s="147">
        <v>19</v>
      </c>
      <c r="BN284" s="319">
        <v>0.55000000000000004</v>
      </c>
    </row>
    <row r="285" spans="1:66" x14ac:dyDescent="0.25">
      <c r="A285" s="163">
        <v>540129</v>
      </c>
      <c r="B285" s="164" t="s">
        <v>1285</v>
      </c>
      <c r="C285" s="164" t="s">
        <v>1278</v>
      </c>
      <c r="D285" s="164" t="s">
        <v>170</v>
      </c>
      <c r="E285" s="189">
        <v>8</v>
      </c>
      <c r="F285" s="166">
        <v>651</v>
      </c>
      <c r="G285" s="167" t="s">
        <v>1286</v>
      </c>
      <c r="H285" s="168">
        <v>66</v>
      </c>
      <c r="I285" s="168" t="s">
        <v>1287</v>
      </c>
      <c r="J285" s="168">
        <v>24</v>
      </c>
      <c r="K285" s="589" t="s">
        <v>1288</v>
      </c>
      <c r="L285" s="170">
        <v>741</v>
      </c>
      <c r="M285" s="193" t="s">
        <v>1289</v>
      </c>
      <c r="N285" s="308">
        <v>5699604</v>
      </c>
      <c r="O285" s="309">
        <v>5.1999999999999998E-2</v>
      </c>
      <c r="P285" s="194">
        <v>741</v>
      </c>
      <c r="Q285" s="175">
        <v>364</v>
      </c>
      <c r="R285" s="176">
        <v>362</v>
      </c>
      <c r="S285" s="176">
        <v>13</v>
      </c>
      <c r="T285" s="177">
        <v>2</v>
      </c>
      <c r="U285" s="175" t="s">
        <v>115</v>
      </c>
      <c r="V285" s="176" t="s">
        <v>289</v>
      </c>
      <c r="W285" s="176" t="s">
        <v>1290</v>
      </c>
      <c r="X285" s="176">
        <v>377</v>
      </c>
      <c r="Y285" s="178">
        <v>13668.1</v>
      </c>
      <c r="Z285" s="178">
        <v>9240.7999999999993</v>
      </c>
      <c r="AA285" s="174">
        <v>742</v>
      </c>
      <c r="AB285" s="311">
        <v>345</v>
      </c>
      <c r="AC285" s="186">
        <v>99</v>
      </c>
      <c r="AD285" s="186">
        <v>235</v>
      </c>
      <c r="AE285" s="186">
        <v>62</v>
      </c>
      <c r="AF285" s="439">
        <f t="shared" si="7"/>
        <v>8.3557951482479784E-2</v>
      </c>
      <c r="AG285" s="182">
        <v>0.23899999999999999</v>
      </c>
      <c r="AH285" s="182">
        <v>0.17199999999999999</v>
      </c>
      <c r="AI285" s="183">
        <v>0.25</v>
      </c>
      <c r="AJ285" s="183">
        <v>0.19</v>
      </c>
      <c r="AK285" s="184">
        <v>396</v>
      </c>
      <c r="AL285" s="10"/>
      <c r="AM285" s="163">
        <v>213</v>
      </c>
      <c r="AN285" s="185">
        <v>3775</v>
      </c>
      <c r="AO285" s="10"/>
      <c r="AP285" s="166">
        <v>517</v>
      </c>
      <c r="AQ285" s="186">
        <v>168</v>
      </c>
      <c r="AR285" s="186">
        <v>51</v>
      </c>
      <c r="AS285" s="186">
        <v>5</v>
      </c>
      <c r="AT285" s="186" t="s">
        <v>1291</v>
      </c>
      <c r="AU285" s="186" t="s">
        <v>275</v>
      </c>
      <c r="AV285" s="187">
        <v>224</v>
      </c>
      <c r="AW285" s="166">
        <v>158</v>
      </c>
      <c r="AX285" s="186">
        <v>29</v>
      </c>
      <c r="AY285" s="186">
        <v>32</v>
      </c>
      <c r="AZ285" s="188">
        <v>17</v>
      </c>
      <c r="BA285" s="189">
        <v>21</v>
      </c>
      <c r="BB285" s="251"/>
      <c r="BC285" s="170">
        <v>20037</v>
      </c>
      <c r="BD285" s="174">
        <v>2.4</v>
      </c>
      <c r="BE285" s="170">
        <v>1636.8</v>
      </c>
      <c r="BF285" s="240">
        <v>0.08</v>
      </c>
      <c r="BG285" s="170">
        <v>856</v>
      </c>
      <c r="BH285" s="191">
        <v>0.52</v>
      </c>
      <c r="BI285" s="174">
        <v>419</v>
      </c>
      <c r="BJ285" s="170">
        <v>161</v>
      </c>
      <c r="BK285" s="192">
        <v>0.1</v>
      </c>
      <c r="BL285" s="193">
        <v>26</v>
      </c>
      <c r="BM285" s="194">
        <v>17</v>
      </c>
      <c r="BN285" s="313">
        <v>0.7</v>
      </c>
    </row>
    <row r="286" spans="1:66" x14ac:dyDescent="0.25">
      <c r="A286" s="121">
        <v>540131</v>
      </c>
      <c r="B286" s="20" t="s">
        <v>1292</v>
      </c>
      <c r="C286" s="20" t="s">
        <v>1278</v>
      </c>
      <c r="D286" s="20" t="s">
        <v>107</v>
      </c>
      <c r="E286" s="143">
        <v>8</v>
      </c>
      <c r="F286" s="121">
        <v>25</v>
      </c>
      <c r="G286" s="155" t="s">
        <v>1293</v>
      </c>
      <c r="H286" s="26">
        <v>20</v>
      </c>
      <c r="I286" s="26" t="s">
        <v>1294</v>
      </c>
      <c r="J286" s="26">
        <v>3</v>
      </c>
      <c r="K286" s="390" t="s">
        <v>1295</v>
      </c>
      <c r="L286" s="125">
        <v>51</v>
      </c>
      <c r="M286" s="126" t="s">
        <v>1296</v>
      </c>
      <c r="N286" s="320">
        <v>59404</v>
      </c>
      <c r="O286" s="315">
        <v>1.0999999999999999E-2</v>
      </c>
      <c r="P286" s="147">
        <v>51</v>
      </c>
      <c r="Q286" s="130">
        <v>48</v>
      </c>
      <c r="R286" s="131">
        <v>3</v>
      </c>
      <c r="S286" s="131">
        <v>0</v>
      </c>
      <c r="T286" s="132">
        <v>0</v>
      </c>
      <c r="U286" s="130" t="s">
        <v>143</v>
      </c>
      <c r="V286" s="131" t="s">
        <v>116</v>
      </c>
      <c r="W286" s="131" t="s">
        <v>898</v>
      </c>
      <c r="X286" s="131">
        <v>3</v>
      </c>
      <c r="Y286" s="135">
        <v>4950.3999999999996</v>
      </c>
      <c r="Z286" s="135">
        <v>25.2</v>
      </c>
      <c r="AA286" s="129">
        <v>51</v>
      </c>
      <c r="AB286" s="317">
        <v>47</v>
      </c>
      <c r="AC286" s="142">
        <v>1</v>
      </c>
      <c r="AD286" s="142">
        <v>1</v>
      </c>
      <c r="AE286" s="142">
        <v>2</v>
      </c>
      <c r="AF286" s="393">
        <f t="shared" si="7"/>
        <v>3.9215686274509803E-2</v>
      </c>
      <c r="AG286" s="138">
        <v>0.159</v>
      </c>
      <c r="AH286" s="138">
        <v>2E-3</v>
      </c>
      <c r="AI286" s="149">
        <v>0.48</v>
      </c>
      <c r="AJ286" s="149">
        <v>0.52</v>
      </c>
      <c r="AK286" s="140">
        <v>4</v>
      </c>
      <c r="AL286" s="10"/>
      <c r="AM286" s="121">
        <v>2</v>
      </c>
      <c r="AN286" s="141">
        <v>120</v>
      </c>
      <c r="AO286" s="10"/>
      <c r="AP286" s="121">
        <v>48</v>
      </c>
      <c r="AQ286" s="142">
        <v>0</v>
      </c>
      <c r="AR286" s="142">
        <v>3</v>
      </c>
      <c r="AS286" s="142">
        <v>0</v>
      </c>
      <c r="AT286" s="142" t="s">
        <v>441</v>
      </c>
      <c r="AU286" s="142" t="s">
        <v>115</v>
      </c>
      <c r="AV286" s="143">
        <v>3</v>
      </c>
      <c r="AW286" s="121">
        <v>1</v>
      </c>
      <c r="AX286" s="142">
        <v>1</v>
      </c>
      <c r="AY286" s="142">
        <v>1</v>
      </c>
      <c r="AZ286" s="142">
        <v>1</v>
      </c>
      <c r="BA286" s="143">
        <v>1</v>
      </c>
      <c r="BB286" s="251"/>
      <c r="BC286" s="125">
        <v>742</v>
      </c>
      <c r="BD286" s="129">
        <v>2.1</v>
      </c>
      <c r="BE286" s="125">
        <v>291.89999999999998</v>
      </c>
      <c r="BF286" s="144">
        <v>0.39</v>
      </c>
      <c r="BG286" s="125">
        <v>6</v>
      </c>
      <c r="BH286" s="146">
        <v>0.02</v>
      </c>
      <c r="BI286" s="129">
        <v>3</v>
      </c>
      <c r="BJ286" s="125">
        <v>2</v>
      </c>
      <c r="BK286" s="146">
        <v>0.01</v>
      </c>
      <c r="BL286" s="126">
        <v>1</v>
      </c>
      <c r="BM286" s="147">
        <v>1</v>
      </c>
      <c r="BN286" s="333">
        <v>0.43</v>
      </c>
    </row>
    <row r="287" spans="1:66" x14ac:dyDescent="0.25">
      <c r="A287" s="121">
        <v>540155</v>
      </c>
      <c r="B287" s="20" t="s">
        <v>1297</v>
      </c>
      <c r="C287" s="20" t="s">
        <v>1278</v>
      </c>
      <c r="D287" s="20" t="s">
        <v>107</v>
      </c>
      <c r="E287" s="143">
        <v>8</v>
      </c>
      <c r="F287" s="121">
        <v>9</v>
      </c>
      <c r="G287" s="155" t="s">
        <v>1298</v>
      </c>
      <c r="H287" s="26">
        <v>0</v>
      </c>
      <c r="I287" s="26" t="s">
        <v>209</v>
      </c>
      <c r="J287" s="26">
        <v>0</v>
      </c>
      <c r="K287" s="390" t="s">
        <v>209</v>
      </c>
      <c r="L287" s="125">
        <v>9</v>
      </c>
      <c r="M287" s="126" t="s">
        <v>1299</v>
      </c>
      <c r="N287" s="320">
        <v>0</v>
      </c>
      <c r="O287" s="315">
        <v>0</v>
      </c>
      <c r="P287" s="147">
        <v>9</v>
      </c>
      <c r="Q287" s="130">
        <v>9</v>
      </c>
      <c r="R287" s="131">
        <v>0</v>
      </c>
      <c r="S287" s="131">
        <v>0</v>
      </c>
      <c r="T287" s="132">
        <v>0</v>
      </c>
      <c r="U287" s="130" t="s">
        <v>211</v>
      </c>
      <c r="V287" s="131" t="s">
        <v>211</v>
      </c>
      <c r="W287" s="131" t="s">
        <v>211</v>
      </c>
      <c r="X287" s="131">
        <v>0</v>
      </c>
      <c r="Y287" s="135">
        <v>0</v>
      </c>
      <c r="Z287" s="135">
        <v>0</v>
      </c>
      <c r="AA287" s="129">
        <v>9</v>
      </c>
      <c r="AB287" s="317">
        <v>9</v>
      </c>
      <c r="AC287" s="142">
        <v>0</v>
      </c>
      <c r="AD287" s="142">
        <v>0</v>
      </c>
      <c r="AE287" s="142">
        <v>0</v>
      </c>
      <c r="AF287" s="393">
        <f t="shared" si="7"/>
        <v>0</v>
      </c>
      <c r="AG287" s="138">
        <v>0</v>
      </c>
      <c r="AH287" s="138">
        <v>0</v>
      </c>
      <c r="AI287" s="139">
        <v>0</v>
      </c>
      <c r="AJ287" s="139">
        <v>0</v>
      </c>
      <c r="AK287" s="140">
        <v>0</v>
      </c>
      <c r="AL287" s="10"/>
      <c r="AM287" s="121">
        <v>0</v>
      </c>
      <c r="AN287" s="141">
        <v>0</v>
      </c>
      <c r="AO287" s="10"/>
      <c r="AP287" s="121">
        <v>9</v>
      </c>
      <c r="AQ287" s="142">
        <v>0</v>
      </c>
      <c r="AR287" s="142">
        <v>0</v>
      </c>
      <c r="AS287" s="142">
        <v>0</v>
      </c>
      <c r="AT287" s="142" t="s">
        <v>211</v>
      </c>
      <c r="AU287" s="142" t="s">
        <v>211</v>
      </c>
      <c r="AV287" s="143">
        <v>0</v>
      </c>
      <c r="AW287" s="121">
        <v>0</v>
      </c>
      <c r="AX287" s="142">
        <v>0</v>
      </c>
      <c r="AY287" s="142">
        <v>0</v>
      </c>
      <c r="AZ287" s="142">
        <v>0</v>
      </c>
      <c r="BA287" s="143">
        <v>0</v>
      </c>
      <c r="BB287" s="251"/>
      <c r="BC287" s="125">
        <v>603</v>
      </c>
      <c r="BD287" s="129">
        <v>2.1</v>
      </c>
      <c r="BE287" s="125">
        <v>25.2</v>
      </c>
      <c r="BF287" s="200">
        <v>0.04</v>
      </c>
      <c r="BG287" s="125">
        <v>0</v>
      </c>
      <c r="BH287" s="146">
        <v>0</v>
      </c>
      <c r="BI287" s="129">
        <v>0</v>
      </c>
      <c r="BJ287" s="125">
        <v>0</v>
      </c>
      <c r="BK287" s="146">
        <v>0</v>
      </c>
      <c r="BL287" s="126">
        <v>0</v>
      </c>
      <c r="BM287" s="147">
        <v>0</v>
      </c>
      <c r="BN287" s="319">
        <v>0.67</v>
      </c>
    </row>
    <row r="288" spans="1:66" x14ac:dyDescent="0.25">
      <c r="A288" s="201"/>
      <c r="B288" s="202"/>
      <c r="C288" s="202" t="s">
        <v>1278</v>
      </c>
      <c r="D288" s="202" t="s">
        <v>45</v>
      </c>
      <c r="E288" s="252">
        <v>8</v>
      </c>
      <c r="F288" s="226">
        <v>1100</v>
      </c>
      <c r="G288" s="205" t="s">
        <v>1300</v>
      </c>
      <c r="H288" s="207">
        <v>165</v>
      </c>
      <c r="I288" s="207" t="s">
        <v>1301</v>
      </c>
      <c r="J288" s="207">
        <v>44</v>
      </c>
      <c r="K288" s="588" t="s">
        <v>1302</v>
      </c>
      <c r="L288" s="209">
        <v>1312</v>
      </c>
      <c r="M288" s="210" t="s">
        <v>1303</v>
      </c>
      <c r="N288" s="321">
        <v>9482843</v>
      </c>
      <c r="O288" s="322">
        <v>5.3999999999999999E-2</v>
      </c>
      <c r="P288" s="236">
        <v>1312</v>
      </c>
      <c r="Q288" s="214">
        <v>604</v>
      </c>
      <c r="R288" s="215">
        <v>688</v>
      </c>
      <c r="S288" s="215">
        <v>15</v>
      </c>
      <c r="T288" s="216">
        <v>5</v>
      </c>
      <c r="U288" s="214" t="s">
        <v>144</v>
      </c>
      <c r="V288" s="215" t="s">
        <v>167</v>
      </c>
      <c r="W288" s="217" t="s">
        <v>1304</v>
      </c>
      <c r="X288" s="215">
        <v>708</v>
      </c>
      <c r="Y288" s="218">
        <v>11883.3</v>
      </c>
      <c r="Z288" s="218">
        <v>6628.3</v>
      </c>
      <c r="AA288" s="213">
        <v>1313</v>
      </c>
      <c r="AB288" s="324">
        <v>571</v>
      </c>
      <c r="AC288" s="227">
        <v>244</v>
      </c>
      <c r="AD288" s="227">
        <v>424</v>
      </c>
      <c r="AE288" s="227">
        <v>73</v>
      </c>
      <c r="AF288" s="508">
        <f t="shared" si="7"/>
        <v>5.5597867479055596E-2</v>
      </c>
      <c r="AG288" s="221">
        <v>0.191</v>
      </c>
      <c r="AH288" s="221">
        <v>0.13100000000000001</v>
      </c>
      <c r="AI288" s="222">
        <v>0.21</v>
      </c>
      <c r="AJ288" s="222">
        <v>0.14000000000000001</v>
      </c>
      <c r="AK288" s="245">
        <v>741</v>
      </c>
      <c r="AL288" s="10"/>
      <c r="AM288" s="224">
        <v>316</v>
      </c>
      <c r="AN288" s="225">
        <v>7060</v>
      </c>
      <c r="AO288" s="10"/>
      <c r="AP288" s="226">
        <v>913</v>
      </c>
      <c r="AQ288" s="227">
        <v>300</v>
      </c>
      <c r="AR288" s="227">
        <v>93</v>
      </c>
      <c r="AS288" s="227">
        <v>6</v>
      </c>
      <c r="AT288" s="227" t="s">
        <v>1305</v>
      </c>
      <c r="AU288" s="227" t="s">
        <v>334</v>
      </c>
      <c r="AV288" s="228">
        <v>399</v>
      </c>
      <c r="AW288" s="226">
        <v>319</v>
      </c>
      <c r="AX288" s="227">
        <v>32</v>
      </c>
      <c r="AY288" s="227">
        <v>43</v>
      </c>
      <c r="AZ288" s="229">
        <v>18</v>
      </c>
      <c r="BA288" s="230">
        <v>27</v>
      </c>
      <c r="BB288" s="251"/>
      <c r="BC288" s="209">
        <v>26565</v>
      </c>
      <c r="BD288" s="213">
        <v>2.4489999999999998</v>
      </c>
      <c r="BE288" s="209">
        <v>3161.4</v>
      </c>
      <c r="BF288" s="247">
        <v>0.12</v>
      </c>
      <c r="BG288" s="209">
        <v>1652</v>
      </c>
      <c r="BH288" s="233">
        <v>0.52</v>
      </c>
      <c r="BI288" s="213">
        <v>792</v>
      </c>
      <c r="BJ288" s="209">
        <v>335</v>
      </c>
      <c r="BK288" s="235">
        <v>0.11</v>
      </c>
      <c r="BL288" s="210">
        <v>56</v>
      </c>
      <c r="BM288" s="236">
        <v>37</v>
      </c>
      <c r="BN288" s="326">
        <v>0.63</v>
      </c>
    </row>
    <row r="289" spans="1:66" x14ac:dyDescent="0.25">
      <c r="A289" s="121">
        <v>540154</v>
      </c>
      <c r="B289" s="20" t="s">
        <v>1306</v>
      </c>
      <c r="C289" s="20" t="s">
        <v>1307</v>
      </c>
      <c r="D289" s="20" t="s">
        <v>107</v>
      </c>
      <c r="E289" s="143">
        <v>8</v>
      </c>
      <c r="F289" s="121">
        <v>4</v>
      </c>
      <c r="G289" s="155" t="s">
        <v>1308</v>
      </c>
      <c r="H289" s="26">
        <v>8</v>
      </c>
      <c r="I289" s="26" t="s">
        <v>1309</v>
      </c>
      <c r="J289" s="26">
        <v>2</v>
      </c>
      <c r="K289" s="590" t="s">
        <v>1310</v>
      </c>
      <c r="L289" s="125">
        <v>14</v>
      </c>
      <c r="M289" s="126" t="s">
        <v>1311</v>
      </c>
      <c r="N289" s="320">
        <v>142545</v>
      </c>
      <c r="O289" s="315">
        <v>4.2999999999999997E-2</v>
      </c>
      <c r="P289" s="147">
        <v>14</v>
      </c>
      <c r="Q289" s="130">
        <v>6</v>
      </c>
      <c r="R289" s="131">
        <v>7</v>
      </c>
      <c r="S289" s="131">
        <v>1</v>
      </c>
      <c r="T289" s="132">
        <v>0</v>
      </c>
      <c r="U289" s="130" t="s">
        <v>125</v>
      </c>
      <c r="V289" s="131" t="s">
        <v>288</v>
      </c>
      <c r="W289" s="131" t="s">
        <v>1137</v>
      </c>
      <c r="X289" s="131">
        <v>8</v>
      </c>
      <c r="Y289" s="135">
        <v>14254.6</v>
      </c>
      <c r="Z289" s="135">
        <v>8775.4</v>
      </c>
      <c r="AA289" s="129">
        <v>14</v>
      </c>
      <c r="AB289" s="317">
        <v>6</v>
      </c>
      <c r="AC289" s="142">
        <v>6</v>
      </c>
      <c r="AD289" s="142">
        <v>2</v>
      </c>
      <c r="AE289" s="142">
        <v>0</v>
      </c>
      <c r="AF289" s="393">
        <f t="shared" si="7"/>
        <v>0</v>
      </c>
      <c r="AG289" s="138">
        <v>7.0000000000000007E-2</v>
      </c>
      <c r="AH289" s="138">
        <v>6.6000000000000003E-2</v>
      </c>
      <c r="AI289" s="139">
        <v>0.09</v>
      </c>
      <c r="AJ289" s="139">
        <v>7.0000000000000007E-2</v>
      </c>
      <c r="AK289" s="140">
        <v>8</v>
      </c>
      <c r="AL289" s="251"/>
      <c r="AM289" s="121">
        <v>5</v>
      </c>
      <c r="AN289" s="141">
        <v>45</v>
      </c>
      <c r="AO289" s="251"/>
      <c r="AP289" s="121">
        <v>7</v>
      </c>
      <c r="AQ289" s="142">
        <v>7</v>
      </c>
      <c r="AR289" s="142">
        <v>0</v>
      </c>
      <c r="AS289" s="142">
        <v>0</v>
      </c>
      <c r="AT289" s="142" t="s">
        <v>1312</v>
      </c>
      <c r="AU289" s="142" t="s">
        <v>1313</v>
      </c>
      <c r="AV289" s="143">
        <v>7</v>
      </c>
      <c r="AW289" s="121">
        <v>4</v>
      </c>
      <c r="AX289" s="142">
        <v>2</v>
      </c>
      <c r="AY289" s="142">
        <v>1</v>
      </c>
      <c r="AZ289" s="142">
        <v>1</v>
      </c>
      <c r="BA289" s="143">
        <v>0</v>
      </c>
      <c r="BB289" s="251"/>
      <c r="BC289" s="125">
        <v>691</v>
      </c>
      <c r="BD289" s="129">
        <v>2.1</v>
      </c>
      <c r="BE289" s="125">
        <v>8.4</v>
      </c>
      <c r="BF289" s="200">
        <v>0.01</v>
      </c>
      <c r="BG289" s="125">
        <v>2</v>
      </c>
      <c r="BH289" s="146">
        <v>0.24</v>
      </c>
      <c r="BI289" s="129">
        <v>1</v>
      </c>
      <c r="BJ289" s="125">
        <v>1</v>
      </c>
      <c r="BK289" s="146">
        <v>0.12</v>
      </c>
      <c r="BL289" s="126">
        <v>1</v>
      </c>
      <c r="BM289" s="147">
        <v>1</v>
      </c>
      <c r="BN289" s="319">
        <v>1</v>
      </c>
    </row>
    <row r="290" spans="1:66" x14ac:dyDescent="0.25">
      <c r="A290" s="163">
        <v>540153</v>
      </c>
      <c r="B290" s="164" t="s">
        <v>1314</v>
      </c>
      <c r="C290" s="164" t="s">
        <v>1307</v>
      </c>
      <c r="D290" s="164" t="s">
        <v>170</v>
      </c>
      <c r="E290" s="189">
        <v>8</v>
      </c>
      <c r="F290" s="166">
        <v>619</v>
      </c>
      <c r="G290" s="167" t="s">
        <v>1315</v>
      </c>
      <c r="H290" s="168">
        <v>46</v>
      </c>
      <c r="I290" s="328" t="s">
        <v>1316</v>
      </c>
      <c r="J290" s="168">
        <v>33</v>
      </c>
      <c r="K290" s="589" t="s">
        <v>1317</v>
      </c>
      <c r="L290" s="170">
        <v>737</v>
      </c>
      <c r="M290" s="193" t="s">
        <v>1318</v>
      </c>
      <c r="N290" s="436">
        <v>2883312</v>
      </c>
      <c r="O290" s="309">
        <v>4.2999999999999997E-2</v>
      </c>
      <c r="P290" s="194">
        <v>737</v>
      </c>
      <c r="Q290" s="175">
        <v>480</v>
      </c>
      <c r="R290" s="176">
        <v>230</v>
      </c>
      <c r="S290" s="176">
        <v>2</v>
      </c>
      <c r="T290" s="177">
        <v>2</v>
      </c>
      <c r="U290" s="175" t="s">
        <v>288</v>
      </c>
      <c r="V290" s="176" t="s">
        <v>158</v>
      </c>
      <c r="W290" s="176" t="s">
        <v>1319</v>
      </c>
      <c r="X290" s="176">
        <v>234</v>
      </c>
      <c r="Y290" s="178">
        <v>11219.1</v>
      </c>
      <c r="Z290" s="178">
        <v>6428.8</v>
      </c>
      <c r="AA290" s="174">
        <v>737</v>
      </c>
      <c r="AB290" s="311">
        <v>468</v>
      </c>
      <c r="AC290" s="186">
        <v>94</v>
      </c>
      <c r="AD290" s="186">
        <v>139</v>
      </c>
      <c r="AE290" s="186">
        <v>13</v>
      </c>
      <c r="AF290" s="439">
        <f t="shared" si="7"/>
        <v>1.7639077340569877E-2</v>
      </c>
      <c r="AG290" s="182">
        <v>0.17699999999999999</v>
      </c>
      <c r="AH290" s="182">
        <v>0.11799999999999999</v>
      </c>
      <c r="AI290" s="183">
        <v>0.19</v>
      </c>
      <c r="AJ290" s="183">
        <v>0.12</v>
      </c>
      <c r="AK290" s="184">
        <v>246</v>
      </c>
      <c r="AL290" s="251"/>
      <c r="AM290" s="163">
        <v>96</v>
      </c>
      <c r="AN290" s="185">
        <v>1372</v>
      </c>
      <c r="AO290" s="251"/>
      <c r="AP290" s="166">
        <v>600</v>
      </c>
      <c r="AQ290" s="186">
        <v>107</v>
      </c>
      <c r="AR290" s="186">
        <v>6</v>
      </c>
      <c r="AS290" s="186">
        <v>1</v>
      </c>
      <c r="AT290" s="186" t="s">
        <v>1320</v>
      </c>
      <c r="AU290" s="186" t="s">
        <v>697</v>
      </c>
      <c r="AV290" s="187">
        <v>114</v>
      </c>
      <c r="AW290" s="166">
        <v>53</v>
      </c>
      <c r="AX290" s="186">
        <v>17</v>
      </c>
      <c r="AY290" s="186">
        <v>19</v>
      </c>
      <c r="AZ290" s="188">
        <v>7</v>
      </c>
      <c r="BA290" s="189">
        <v>9</v>
      </c>
      <c r="BB290" s="251"/>
      <c r="BC290" s="170">
        <v>6447</v>
      </c>
      <c r="BD290" s="174">
        <v>2.2999999999999998</v>
      </c>
      <c r="BE290" s="170">
        <v>1483.5</v>
      </c>
      <c r="BF290" s="240">
        <v>0.23</v>
      </c>
      <c r="BG290" s="170">
        <v>384</v>
      </c>
      <c r="BH290" s="192">
        <v>0.26</v>
      </c>
      <c r="BI290" s="174">
        <v>191</v>
      </c>
      <c r="BJ290" s="170">
        <v>81</v>
      </c>
      <c r="BK290" s="192">
        <v>0.06</v>
      </c>
      <c r="BL290" s="193">
        <v>14</v>
      </c>
      <c r="BM290" s="194">
        <v>9</v>
      </c>
      <c r="BN290" s="313">
        <v>0.81</v>
      </c>
    </row>
    <row r="291" spans="1:66" ht="15.75" thickBot="1" x14ac:dyDescent="0.3">
      <c r="A291" s="265"/>
      <c r="B291" s="266"/>
      <c r="C291" s="266" t="s">
        <v>1307</v>
      </c>
      <c r="D291" s="266" t="s">
        <v>45</v>
      </c>
      <c r="E291" s="267">
        <v>8</v>
      </c>
      <c r="F291" s="268">
        <v>623</v>
      </c>
      <c r="G291" s="269" t="s">
        <v>1321</v>
      </c>
      <c r="H291" s="270">
        <v>54</v>
      </c>
      <c r="I291" s="270" t="s">
        <v>1322</v>
      </c>
      <c r="J291" s="270">
        <v>35</v>
      </c>
      <c r="K291" s="593" t="s">
        <v>1323</v>
      </c>
      <c r="L291" s="273">
        <v>751</v>
      </c>
      <c r="M291" s="274" t="s">
        <v>1324</v>
      </c>
      <c r="N291" s="476">
        <v>3025857</v>
      </c>
      <c r="O291" s="343">
        <v>4.2999999999999997E-2</v>
      </c>
      <c r="P291" s="297">
        <v>751</v>
      </c>
      <c r="Q291" s="345">
        <v>486</v>
      </c>
      <c r="R291" s="282">
        <v>237</v>
      </c>
      <c r="S291" s="282">
        <v>3</v>
      </c>
      <c r="T291" s="346">
        <v>2</v>
      </c>
      <c r="U291" s="214" t="s">
        <v>288</v>
      </c>
      <c r="V291" s="215" t="s">
        <v>158</v>
      </c>
      <c r="W291" s="215" t="s">
        <v>1325</v>
      </c>
      <c r="X291" s="215">
        <v>242</v>
      </c>
      <c r="Y291" s="218">
        <v>11332.8</v>
      </c>
      <c r="Z291" s="218">
        <v>6428.8</v>
      </c>
      <c r="AA291" s="213">
        <v>751</v>
      </c>
      <c r="AB291" s="347">
        <v>474</v>
      </c>
      <c r="AC291" s="290">
        <v>100</v>
      </c>
      <c r="AD291" s="290">
        <v>141</v>
      </c>
      <c r="AE291" s="290">
        <v>13</v>
      </c>
      <c r="AF291" s="521">
        <f t="shared" si="7"/>
        <v>1.7310252996005325E-2</v>
      </c>
      <c r="AG291" s="285">
        <v>0.17299999999999999</v>
      </c>
      <c r="AH291" s="285">
        <v>0.114</v>
      </c>
      <c r="AI291" s="286">
        <v>0.18</v>
      </c>
      <c r="AJ291" s="286">
        <v>0.12</v>
      </c>
      <c r="AK291" s="287">
        <v>254</v>
      </c>
      <c r="AL291" s="10"/>
      <c r="AM291" s="478">
        <v>101</v>
      </c>
      <c r="AN291" s="289">
        <v>1417</v>
      </c>
      <c r="AO291" s="10"/>
      <c r="AP291" s="268">
        <v>607</v>
      </c>
      <c r="AQ291" s="290">
        <v>114</v>
      </c>
      <c r="AR291" s="290">
        <v>6</v>
      </c>
      <c r="AS291" s="290">
        <v>1</v>
      </c>
      <c r="AT291" s="290" t="s">
        <v>599</v>
      </c>
      <c r="AU291" s="290" t="s">
        <v>697</v>
      </c>
      <c r="AV291" s="291">
        <v>121</v>
      </c>
      <c r="AW291" s="268">
        <v>57</v>
      </c>
      <c r="AX291" s="290">
        <v>19</v>
      </c>
      <c r="AY291" s="290">
        <v>20</v>
      </c>
      <c r="AZ291" s="479">
        <v>8</v>
      </c>
      <c r="BA291" s="293">
        <v>9</v>
      </c>
      <c r="BB291" s="251"/>
      <c r="BC291" s="273">
        <v>7138</v>
      </c>
      <c r="BD291" s="277">
        <v>2.3540000000000001</v>
      </c>
      <c r="BE291" s="273">
        <v>1491.9</v>
      </c>
      <c r="BF291" s="294">
        <v>0.21</v>
      </c>
      <c r="BG291" s="273">
        <v>386</v>
      </c>
      <c r="BH291" s="296">
        <v>0.26</v>
      </c>
      <c r="BI291" s="277">
        <v>192</v>
      </c>
      <c r="BJ291" s="273">
        <v>82</v>
      </c>
      <c r="BK291" s="296">
        <v>0.06</v>
      </c>
      <c r="BL291" s="274">
        <v>15</v>
      </c>
      <c r="BM291" s="297">
        <v>10</v>
      </c>
      <c r="BN291" s="349">
        <v>0.81</v>
      </c>
    </row>
    <row r="292" spans="1:66" x14ac:dyDescent="0.25">
      <c r="A292" s="350">
        <v>540282</v>
      </c>
      <c r="B292" s="351" t="s">
        <v>1326</v>
      </c>
      <c r="C292" s="351" t="s">
        <v>1327</v>
      </c>
      <c r="D292" s="351" t="s">
        <v>170</v>
      </c>
      <c r="E292" s="352">
        <v>9</v>
      </c>
      <c r="F292" s="568">
        <v>613</v>
      </c>
      <c r="G292" s="569" t="s">
        <v>1328</v>
      </c>
      <c r="H292" s="570">
        <v>12</v>
      </c>
      <c r="I292" s="570" t="s">
        <v>1329</v>
      </c>
      <c r="J292" s="570">
        <v>5</v>
      </c>
      <c r="K292" s="571" t="s">
        <v>1330</v>
      </c>
      <c r="L292" s="620">
        <v>636</v>
      </c>
      <c r="M292" s="621" t="s">
        <v>1331</v>
      </c>
      <c r="N292" s="361">
        <v>5632699</v>
      </c>
      <c r="O292" s="362">
        <v>9.7000000000000003E-2</v>
      </c>
      <c r="P292" s="622">
        <v>636</v>
      </c>
      <c r="Q292" s="575">
        <v>396</v>
      </c>
      <c r="R292" s="576">
        <v>213</v>
      </c>
      <c r="S292" s="576">
        <v>18</v>
      </c>
      <c r="T292" s="577">
        <v>3</v>
      </c>
      <c r="U292" s="175" t="s">
        <v>425</v>
      </c>
      <c r="V292" s="176" t="s">
        <v>136</v>
      </c>
      <c r="W292" s="176" t="s">
        <v>1332</v>
      </c>
      <c r="X292" s="176">
        <v>234</v>
      </c>
      <c r="Y292" s="336">
        <v>22897.200000000001</v>
      </c>
      <c r="Z292" s="336">
        <v>14877.2</v>
      </c>
      <c r="AA292" s="174">
        <v>635</v>
      </c>
      <c r="AB292" s="578">
        <v>394</v>
      </c>
      <c r="AC292" s="579">
        <v>37</v>
      </c>
      <c r="AD292" s="579">
        <v>63</v>
      </c>
      <c r="AE292" s="623">
        <v>136</v>
      </c>
      <c r="AF292" s="602">
        <f>AE292/AA292</f>
        <v>0.21417322834645669</v>
      </c>
      <c r="AG292" s="602">
        <v>0.495</v>
      </c>
      <c r="AH292" s="602">
        <v>0.6</v>
      </c>
      <c r="AI292" s="603">
        <v>0.52</v>
      </c>
      <c r="AJ292" s="603">
        <v>0.64</v>
      </c>
      <c r="AK292" s="582">
        <v>236</v>
      </c>
      <c r="AL292" s="10"/>
      <c r="AM292" s="350">
        <v>184</v>
      </c>
      <c r="AN292" s="372">
        <v>5937</v>
      </c>
      <c r="AO292" s="10"/>
      <c r="AP292" s="568">
        <v>458</v>
      </c>
      <c r="AQ292" s="579">
        <v>42</v>
      </c>
      <c r="AR292" s="579">
        <v>44</v>
      </c>
      <c r="AS292" s="623">
        <v>86</v>
      </c>
      <c r="AT292" s="579" t="s">
        <v>334</v>
      </c>
      <c r="AU292" s="579" t="s">
        <v>269</v>
      </c>
      <c r="AV292" s="583">
        <v>172</v>
      </c>
      <c r="AW292" s="568">
        <v>135</v>
      </c>
      <c r="AX292" s="579">
        <v>29</v>
      </c>
      <c r="AY292" s="579">
        <v>8</v>
      </c>
      <c r="AZ292" s="188">
        <v>27</v>
      </c>
      <c r="BA292" s="188">
        <v>7</v>
      </c>
      <c r="BB292" s="251"/>
      <c r="BC292" s="572">
        <v>93834</v>
      </c>
      <c r="BD292" s="574">
        <v>2.7</v>
      </c>
      <c r="BE292" s="572">
        <v>1719.9</v>
      </c>
      <c r="BF292" s="584">
        <v>0.02</v>
      </c>
      <c r="BG292" s="572">
        <v>716</v>
      </c>
      <c r="BH292" s="585">
        <v>0.42</v>
      </c>
      <c r="BI292" s="574">
        <v>265</v>
      </c>
      <c r="BJ292" s="572">
        <v>106</v>
      </c>
      <c r="BK292" s="585">
        <v>0.06</v>
      </c>
      <c r="BL292" s="573">
        <v>15</v>
      </c>
      <c r="BM292" s="586">
        <v>10</v>
      </c>
      <c r="BN292" s="587">
        <v>0.75</v>
      </c>
    </row>
    <row r="293" spans="1:66" x14ac:dyDescent="0.25">
      <c r="A293" s="121">
        <v>540006</v>
      </c>
      <c r="B293" s="20" t="s">
        <v>1333</v>
      </c>
      <c r="C293" s="20" t="s">
        <v>1327</v>
      </c>
      <c r="D293" s="20" t="s">
        <v>107</v>
      </c>
      <c r="E293" s="143">
        <v>9</v>
      </c>
      <c r="F293" s="121">
        <v>49</v>
      </c>
      <c r="G293" s="155" t="s">
        <v>1334</v>
      </c>
      <c r="H293" s="26">
        <v>21</v>
      </c>
      <c r="I293" s="26" t="s">
        <v>1335</v>
      </c>
      <c r="J293" s="26">
        <v>3</v>
      </c>
      <c r="K293" s="390" t="s">
        <v>1145</v>
      </c>
      <c r="L293" s="125">
        <v>75</v>
      </c>
      <c r="M293" s="126" t="s">
        <v>1336</v>
      </c>
      <c r="N293" s="314">
        <v>14104829</v>
      </c>
      <c r="O293" s="145">
        <v>0.22600000000000001</v>
      </c>
      <c r="P293" s="147">
        <v>75</v>
      </c>
      <c r="Q293" s="130">
        <v>51</v>
      </c>
      <c r="R293" s="131">
        <v>23</v>
      </c>
      <c r="S293" s="131">
        <v>0</v>
      </c>
      <c r="T293" s="132">
        <v>1</v>
      </c>
      <c r="U293" s="130" t="s">
        <v>1057</v>
      </c>
      <c r="V293" s="131" t="s">
        <v>112</v>
      </c>
      <c r="W293" s="131" t="s">
        <v>1337</v>
      </c>
      <c r="X293" s="131">
        <v>24</v>
      </c>
      <c r="Y293" s="134">
        <v>486373.4</v>
      </c>
      <c r="Z293" s="135">
        <v>3955.9</v>
      </c>
      <c r="AA293" s="129">
        <v>75</v>
      </c>
      <c r="AB293" s="317">
        <v>49</v>
      </c>
      <c r="AC293" s="142">
        <v>13</v>
      </c>
      <c r="AD293" s="142">
        <v>13</v>
      </c>
      <c r="AE293" s="142">
        <v>0</v>
      </c>
      <c r="AF293" s="318">
        <f t="shared" ref="AF293:AF305" si="8">AE293/AA293</f>
        <v>0</v>
      </c>
      <c r="AG293" s="138">
        <v>9.7000000000000003E-2</v>
      </c>
      <c r="AH293" s="138">
        <v>9.1999999999999998E-2</v>
      </c>
      <c r="AI293" s="139">
        <v>0.11</v>
      </c>
      <c r="AJ293" s="139">
        <v>0.1</v>
      </c>
      <c r="AK293" s="140">
        <v>26</v>
      </c>
      <c r="AL293" s="10"/>
      <c r="AM293" s="121">
        <v>8</v>
      </c>
      <c r="AN293" s="141">
        <v>136</v>
      </c>
      <c r="AO293" s="10"/>
      <c r="AP293" s="241">
        <v>64</v>
      </c>
      <c r="AQ293" s="242">
        <v>11</v>
      </c>
      <c r="AR293" s="242">
        <v>0</v>
      </c>
      <c r="AS293" s="242">
        <v>0</v>
      </c>
      <c r="AT293" s="242" t="s">
        <v>1338</v>
      </c>
      <c r="AU293" s="242" t="s">
        <v>1254</v>
      </c>
      <c r="AV293" s="243">
        <v>11</v>
      </c>
      <c r="AW293" s="121">
        <v>10</v>
      </c>
      <c r="AX293" s="142">
        <v>0</v>
      </c>
      <c r="AY293" s="142">
        <v>0</v>
      </c>
      <c r="AZ293" s="142">
        <v>0</v>
      </c>
      <c r="BA293" s="142">
        <v>0</v>
      </c>
      <c r="BB293" s="251"/>
      <c r="BC293" s="125">
        <v>17451</v>
      </c>
      <c r="BD293" s="129">
        <v>2.4</v>
      </c>
      <c r="BE293" s="125">
        <v>211.2</v>
      </c>
      <c r="BF293" s="200">
        <v>0.01</v>
      </c>
      <c r="BG293" s="125">
        <v>87</v>
      </c>
      <c r="BH293" s="146">
        <v>0.41</v>
      </c>
      <c r="BI293" s="129">
        <v>36</v>
      </c>
      <c r="BJ293" s="125">
        <v>18</v>
      </c>
      <c r="BK293" s="146">
        <v>0.09</v>
      </c>
      <c r="BL293" s="126">
        <v>3</v>
      </c>
      <c r="BM293" s="147">
        <v>2</v>
      </c>
      <c r="BN293" s="319">
        <v>0.65</v>
      </c>
    </row>
    <row r="294" spans="1:66" x14ac:dyDescent="0.25">
      <c r="A294" s="201"/>
      <c r="B294" s="202"/>
      <c r="C294" s="202" t="s">
        <v>1327</v>
      </c>
      <c r="D294" s="202" t="s">
        <v>45</v>
      </c>
      <c r="E294" s="252">
        <v>9</v>
      </c>
      <c r="F294" s="226">
        <v>662</v>
      </c>
      <c r="G294" s="205" t="s">
        <v>1339</v>
      </c>
      <c r="H294" s="207">
        <v>33</v>
      </c>
      <c r="I294" s="207" t="s">
        <v>1340</v>
      </c>
      <c r="J294" s="207">
        <v>8</v>
      </c>
      <c r="K294" s="588" t="s">
        <v>1341</v>
      </c>
      <c r="L294" s="209">
        <v>711</v>
      </c>
      <c r="M294" s="210" t="s">
        <v>1342</v>
      </c>
      <c r="N294" s="321">
        <v>19737528</v>
      </c>
      <c r="O294" s="339">
        <v>0.16400000000000001</v>
      </c>
      <c r="P294" s="236">
        <v>711</v>
      </c>
      <c r="Q294" s="214">
        <v>447</v>
      </c>
      <c r="R294" s="215">
        <v>236</v>
      </c>
      <c r="S294" s="215">
        <v>18</v>
      </c>
      <c r="T294" s="216">
        <v>4</v>
      </c>
      <c r="U294" s="214" t="s">
        <v>815</v>
      </c>
      <c r="V294" s="215" t="s">
        <v>115</v>
      </c>
      <c r="W294" s="215" t="s">
        <v>1343</v>
      </c>
      <c r="X294" s="215">
        <v>258</v>
      </c>
      <c r="Y294" s="551">
        <v>71772.800000000003</v>
      </c>
      <c r="Z294" s="551">
        <v>13560</v>
      </c>
      <c r="AA294" s="213">
        <v>710</v>
      </c>
      <c r="AB294" s="324">
        <v>443</v>
      </c>
      <c r="AC294" s="227">
        <v>50</v>
      </c>
      <c r="AD294" s="227">
        <v>76</v>
      </c>
      <c r="AE294" s="217">
        <v>136</v>
      </c>
      <c r="AF294" s="624">
        <f t="shared" si="8"/>
        <v>0.19154929577464788</v>
      </c>
      <c r="AG294" s="263">
        <v>0.45300000000000001</v>
      </c>
      <c r="AH294" s="263">
        <v>0.48099999999999998</v>
      </c>
      <c r="AI294" s="341">
        <v>0.48</v>
      </c>
      <c r="AJ294" s="341">
        <v>0.54</v>
      </c>
      <c r="AK294" s="245">
        <v>262</v>
      </c>
      <c r="AL294" s="10"/>
      <c r="AM294" s="246">
        <v>192</v>
      </c>
      <c r="AN294" s="225">
        <v>6073</v>
      </c>
      <c r="AO294" s="10"/>
      <c r="AP294" s="226">
        <v>522</v>
      </c>
      <c r="AQ294" s="227">
        <v>53</v>
      </c>
      <c r="AR294" s="227">
        <v>44</v>
      </c>
      <c r="AS294" s="217">
        <v>86</v>
      </c>
      <c r="AT294" s="227" t="s">
        <v>1344</v>
      </c>
      <c r="AU294" s="227" t="s">
        <v>1254</v>
      </c>
      <c r="AV294" s="228">
        <v>183</v>
      </c>
      <c r="AW294" s="226">
        <v>145</v>
      </c>
      <c r="AX294" s="227">
        <v>29</v>
      </c>
      <c r="AY294" s="227">
        <v>8</v>
      </c>
      <c r="AZ294" s="229">
        <v>27</v>
      </c>
      <c r="BA294" s="229">
        <v>7</v>
      </c>
      <c r="BB294" s="251"/>
      <c r="BC294" s="209">
        <v>111285</v>
      </c>
      <c r="BD294" s="213">
        <v>2.6280000000000001</v>
      </c>
      <c r="BE294" s="209">
        <v>1931.1</v>
      </c>
      <c r="BF294" s="247">
        <v>0.02</v>
      </c>
      <c r="BG294" s="209">
        <v>803</v>
      </c>
      <c r="BH294" s="235">
        <v>0.42</v>
      </c>
      <c r="BI294" s="213">
        <v>301</v>
      </c>
      <c r="BJ294" s="209">
        <v>124</v>
      </c>
      <c r="BK294" s="235">
        <v>0.06</v>
      </c>
      <c r="BL294" s="210">
        <v>18</v>
      </c>
      <c r="BM294" s="236">
        <v>12</v>
      </c>
      <c r="BN294" s="326">
        <v>0.74</v>
      </c>
    </row>
    <row r="295" spans="1:66" x14ac:dyDescent="0.25">
      <c r="A295" s="121">
        <v>540030</v>
      </c>
      <c r="B295" s="20" t="s">
        <v>1345</v>
      </c>
      <c r="C295" s="20" t="s">
        <v>1346</v>
      </c>
      <c r="D295" s="20" t="s">
        <v>107</v>
      </c>
      <c r="E295" s="143">
        <v>9</v>
      </c>
      <c r="F295" s="121">
        <v>3</v>
      </c>
      <c r="G295" s="155" t="s">
        <v>1201</v>
      </c>
      <c r="H295" s="26">
        <v>0</v>
      </c>
      <c r="I295" s="26" t="s">
        <v>209</v>
      </c>
      <c r="J295" s="26">
        <v>1</v>
      </c>
      <c r="K295" s="390" t="s">
        <v>1347</v>
      </c>
      <c r="L295" s="196">
        <v>4</v>
      </c>
      <c r="M295" s="197" t="s">
        <v>1348</v>
      </c>
      <c r="N295" s="320">
        <v>892802</v>
      </c>
      <c r="O295" s="145">
        <v>0.21</v>
      </c>
      <c r="P295" s="625">
        <v>4</v>
      </c>
      <c r="Q295" s="130">
        <v>0</v>
      </c>
      <c r="R295" s="131">
        <v>3</v>
      </c>
      <c r="S295" s="131">
        <v>0</v>
      </c>
      <c r="T295" s="132">
        <v>1</v>
      </c>
      <c r="U295" s="130" t="s">
        <v>1349</v>
      </c>
      <c r="V295" s="131" t="s">
        <v>261</v>
      </c>
      <c r="W295" s="131" t="s">
        <v>1350</v>
      </c>
      <c r="X295" s="131">
        <v>4</v>
      </c>
      <c r="Y295" s="134">
        <v>223200.6</v>
      </c>
      <c r="Z295" s="134">
        <v>43014.3</v>
      </c>
      <c r="AA295" s="129">
        <v>3</v>
      </c>
      <c r="AB295" s="317">
        <v>0</v>
      </c>
      <c r="AC295" s="142">
        <v>0</v>
      </c>
      <c r="AD295" s="142">
        <v>3</v>
      </c>
      <c r="AE295" s="142">
        <v>1</v>
      </c>
      <c r="AF295" s="334">
        <f t="shared" si="8"/>
        <v>0.33333333333333331</v>
      </c>
      <c r="AG295" s="156">
        <v>0.40500000000000003</v>
      </c>
      <c r="AH295" s="156">
        <v>0.45100000000000001</v>
      </c>
      <c r="AI295" s="149">
        <v>0.41</v>
      </c>
      <c r="AJ295" s="149">
        <v>0.45</v>
      </c>
      <c r="AK295" s="140">
        <v>4</v>
      </c>
      <c r="AL295" s="10"/>
      <c r="AM295" s="121">
        <v>4</v>
      </c>
      <c r="AN295" s="141">
        <v>191</v>
      </c>
      <c r="AO295" s="10"/>
      <c r="AP295" s="121">
        <v>0</v>
      </c>
      <c r="AQ295" s="142">
        <v>0</v>
      </c>
      <c r="AR295" s="142">
        <v>1</v>
      </c>
      <c r="AS295" s="142">
        <v>3</v>
      </c>
      <c r="AT295" s="142" t="s">
        <v>1351</v>
      </c>
      <c r="AU295" s="142" t="s">
        <v>1352</v>
      </c>
      <c r="AV295" s="143">
        <v>4</v>
      </c>
      <c r="AW295" s="121">
        <v>3</v>
      </c>
      <c r="AX295" s="142">
        <v>0</v>
      </c>
      <c r="AY295" s="142">
        <v>0</v>
      </c>
      <c r="AZ295" s="142">
        <v>0</v>
      </c>
      <c r="BA295" s="142">
        <v>1</v>
      </c>
      <c r="BB295" s="251"/>
      <c r="BC295" s="125">
        <v>1246</v>
      </c>
      <c r="BD295" s="129">
        <v>2.4</v>
      </c>
      <c r="BE295" s="125">
        <v>7.2</v>
      </c>
      <c r="BF295" s="200">
        <v>0.01</v>
      </c>
      <c r="BG295" s="125">
        <v>8</v>
      </c>
      <c r="BH295" s="145">
        <v>1</v>
      </c>
      <c r="BI295" s="129">
        <v>3</v>
      </c>
      <c r="BJ295" s="125">
        <v>2</v>
      </c>
      <c r="BK295" s="145">
        <v>0.28000000000000003</v>
      </c>
      <c r="BL295" s="126">
        <v>1</v>
      </c>
      <c r="BM295" s="147">
        <v>1</v>
      </c>
      <c r="BN295" s="319">
        <v>0.67</v>
      </c>
    </row>
    <row r="296" spans="1:66" x14ac:dyDescent="0.25">
      <c r="A296" s="121">
        <v>540066</v>
      </c>
      <c r="B296" s="20" t="s">
        <v>1353</v>
      </c>
      <c r="C296" s="20" t="s">
        <v>1346</v>
      </c>
      <c r="D296" s="20" t="s">
        <v>107</v>
      </c>
      <c r="E296" s="143">
        <v>9</v>
      </c>
      <c r="F296" s="121">
        <v>23</v>
      </c>
      <c r="G296" s="155" t="s">
        <v>1354</v>
      </c>
      <c r="H296" s="26">
        <v>4</v>
      </c>
      <c r="I296" s="26" t="s">
        <v>1355</v>
      </c>
      <c r="J296" s="26">
        <v>0</v>
      </c>
      <c r="K296" s="390" t="s">
        <v>209</v>
      </c>
      <c r="L296" s="125">
        <v>27</v>
      </c>
      <c r="M296" s="197" t="s">
        <v>1356</v>
      </c>
      <c r="N296" s="320">
        <v>27307</v>
      </c>
      <c r="O296" s="315">
        <v>3.0000000000000001E-3</v>
      </c>
      <c r="P296" s="147">
        <v>27</v>
      </c>
      <c r="Q296" s="130">
        <v>18</v>
      </c>
      <c r="R296" s="131">
        <v>9</v>
      </c>
      <c r="S296" s="131">
        <v>0</v>
      </c>
      <c r="T296" s="132">
        <v>0</v>
      </c>
      <c r="U296" s="130" t="s">
        <v>113</v>
      </c>
      <c r="V296" s="131" t="s">
        <v>113</v>
      </c>
      <c r="W296" s="131" t="s">
        <v>207</v>
      </c>
      <c r="X296" s="131">
        <v>9</v>
      </c>
      <c r="Y296" s="135">
        <v>3034.2</v>
      </c>
      <c r="Z296" s="135">
        <v>2676.3</v>
      </c>
      <c r="AA296" s="129">
        <v>27</v>
      </c>
      <c r="AB296" s="317">
        <v>18</v>
      </c>
      <c r="AC296" s="142">
        <v>7</v>
      </c>
      <c r="AD296" s="142">
        <v>2</v>
      </c>
      <c r="AE296" s="142">
        <v>0</v>
      </c>
      <c r="AF296" s="318">
        <f t="shared" si="8"/>
        <v>0</v>
      </c>
      <c r="AG296" s="138">
        <v>5.3999999999999999E-2</v>
      </c>
      <c r="AH296" s="138">
        <v>0.04</v>
      </c>
      <c r="AI296" s="139">
        <v>0.05</v>
      </c>
      <c r="AJ296" s="139">
        <v>0.04</v>
      </c>
      <c r="AK296" s="140">
        <v>9</v>
      </c>
      <c r="AL296" s="10"/>
      <c r="AM296" s="121">
        <v>0</v>
      </c>
      <c r="AN296" s="141">
        <v>12</v>
      </c>
      <c r="AO296" s="10"/>
      <c r="AP296" s="121">
        <v>27</v>
      </c>
      <c r="AQ296" s="142">
        <v>0</v>
      </c>
      <c r="AR296" s="142">
        <v>0</v>
      </c>
      <c r="AS296" s="142">
        <v>0</v>
      </c>
      <c r="AT296" s="142" t="s">
        <v>211</v>
      </c>
      <c r="AU296" s="142" t="s">
        <v>211</v>
      </c>
      <c r="AV296" s="143">
        <v>0</v>
      </c>
      <c r="AW296" s="121">
        <v>0</v>
      </c>
      <c r="AX296" s="142">
        <v>0</v>
      </c>
      <c r="AY296" s="142">
        <v>0</v>
      </c>
      <c r="AZ296" s="142">
        <v>0</v>
      </c>
      <c r="BA296" s="142">
        <v>0</v>
      </c>
      <c r="BB296" s="251"/>
      <c r="BC296" s="125">
        <v>5766</v>
      </c>
      <c r="BD296" s="129">
        <v>2.5</v>
      </c>
      <c r="BE296" s="125">
        <v>62.5</v>
      </c>
      <c r="BF296" s="200">
        <v>0.01</v>
      </c>
      <c r="BG296" s="125">
        <v>10</v>
      </c>
      <c r="BH296" s="146">
        <v>0.16</v>
      </c>
      <c r="BI296" s="129">
        <v>4</v>
      </c>
      <c r="BJ296" s="125">
        <v>2</v>
      </c>
      <c r="BK296" s="146">
        <v>0.03</v>
      </c>
      <c r="BL296" s="126">
        <v>1</v>
      </c>
      <c r="BM296" s="147">
        <v>1</v>
      </c>
      <c r="BN296" s="333">
        <v>0.44</v>
      </c>
    </row>
    <row r="297" spans="1:66" x14ac:dyDescent="0.25">
      <c r="A297" s="121">
        <v>540067</v>
      </c>
      <c r="B297" s="20" t="s">
        <v>1357</v>
      </c>
      <c r="C297" s="20" t="s">
        <v>1346</v>
      </c>
      <c r="D297" s="20" t="s">
        <v>107</v>
      </c>
      <c r="E297" s="143">
        <v>9</v>
      </c>
      <c r="F297" s="121">
        <v>6</v>
      </c>
      <c r="G297" s="155" t="s">
        <v>1358</v>
      </c>
      <c r="H297" s="26">
        <v>25</v>
      </c>
      <c r="I297" s="26" t="s">
        <v>1359</v>
      </c>
      <c r="J297" s="26">
        <v>0</v>
      </c>
      <c r="K297" s="390" t="s">
        <v>209</v>
      </c>
      <c r="L297" s="125">
        <v>31</v>
      </c>
      <c r="M297" s="126" t="s">
        <v>1360</v>
      </c>
      <c r="N297" s="320">
        <v>4785215</v>
      </c>
      <c r="O297" s="145">
        <v>0.68700000000000006</v>
      </c>
      <c r="P297" s="147">
        <v>31</v>
      </c>
      <c r="Q297" s="130">
        <v>1</v>
      </c>
      <c r="R297" s="131">
        <v>4</v>
      </c>
      <c r="S297" s="131">
        <v>10</v>
      </c>
      <c r="T297" s="132">
        <v>16</v>
      </c>
      <c r="U297" s="130" t="s">
        <v>695</v>
      </c>
      <c r="V297" s="131" t="s">
        <v>1361</v>
      </c>
      <c r="W297" s="131" t="s">
        <v>1362</v>
      </c>
      <c r="X297" s="131">
        <v>30</v>
      </c>
      <c r="Y297" s="134">
        <v>159507.20000000001</v>
      </c>
      <c r="Z297" s="134">
        <v>131145.29999999999</v>
      </c>
      <c r="AA297" s="129">
        <v>31</v>
      </c>
      <c r="AB297" s="317">
        <v>1</v>
      </c>
      <c r="AC297" s="142">
        <v>0</v>
      </c>
      <c r="AD297" s="142">
        <v>6</v>
      </c>
      <c r="AE297" s="142">
        <v>24</v>
      </c>
      <c r="AF297" s="334">
        <f t="shared" si="8"/>
        <v>0.77419354838709675</v>
      </c>
      <c r="AG297" s="156">
        <v>0.65900000000000003</v>
      </c>
      <c r="AH297" s="156">
        <v>0.74099999999999999</v>
      </c>
      <c r="AI297" s="149">
        <v>0.66</v>
      </c>
      <c r="AJ297" s="149">
        <v>0.74</v>
      </c>
      <c r="AK297" s="140">
        <v>30</v>
      </c>
      <c r="AL297" s="10"/>
      <c r="AM297" s="121">
        <v>30</v>
      </c>
      <c r="AN297" s="141">
        <v>4683</v>
      </c>
      <c r="AO297" s="10"/>
      <c r="AP297" s="121">
        <v>1</v>
      </c>
      <c r="AQ297" s="142">
        <v>0</v>
      </c>
      <c r="AR297" s="142">
        <v>4</v>
      </c>
      <c r="AS297" s="133">
        <v>26</v>
      </c>
      <c r="AT297" s="142" t="s">
        <v>1363</v>
      </c>
      <c r="AU297" s="142" t="s">
        <v>654</v>
      </c>
      <c r="AV297" s="143">
        <v>30</v>
      </c>
      <c r="AW297" s="121">
        <v>30</v>
      </c>
      <c r="AX297" s="142">
        <v>0</v>
      </c>
      <c r="AY297" s="142">
        <v>0</v>
      </c>
      <c r="AZ297" s="142">
        <v>0</v>
      </c>
      <c r="BA297" s="142">
        <v>0</v>
      </c>
      <c r="BB297" s="251"/>
      <c r="BC297" s="125">
        <v>236</v>
      </c>
      <c r="BD297" s="129">
        <v>2.1</v>
      </c>
      <c r="BE297" s="125">
        <v>12.6</v>
      </c>
      <c r="BF297" s="200">
        <v>0.05</v>
      </c>
      <c r="BG297" s="125">
        <v>13</v>
      </c>
      <c r="BH297" s="145">
        <v>1</v>
      </c>
      <c r="BI297" s="129">
        <v>6</v>
      </c>
      <c r="BJ297" s="125">
        <v>2</v>
      </c>
      <c r="BK297" s="146">
        <v>0.16</v>
      </c>
      <c r="BL297" s="126">
        <v>1</v>
      </c>
      <c r="BM297" s="147">
        <v>1</v>
      </c>
      <c r="BN297" s="333">
        <v>0</v>
      </c>
    </row>
    <row r="298" spans="1:66" x14ac:dyDescent="0.25">
      <c r="A298" s="163">
        <v>540065</v>
      </c>
      <c r="B298" s="164" t="s">
        <v>1364</v>
      </c>
      <c r="C298" s="164" t="s">
        <v>1346</v>
      </c>
      <c r="D298" s="164" t="s">
        <v>170</v>
      </c>
      <c r="E298" s="189">
        <v>9</v>
      </c>
      <c r="F298" s="166">
        <v>505</v>
      </c>
      <c r="G298" s="167" t="s">
        <v>1365</v>
      </c>
      <c r="H298" s="168">
        <v>14</v>
      </c>
      <c r="I298" s="168" t="s">
        <v>1366</v>
      </c>
      <c r="J298" s="168">
        <v>7</v>
      </c>
      <c r="K298" s="589" t="s">
        <v>1367</v>
      </c>
      <c r="L298" s="170">
        <v>526</v>
      </c>
      <c r="M298" s="193" t="s">
        <v>1368</v>
      </c>
      <c r="N298" s="308">
        <v>6049034</v>
      </c>
      <c r="O298" s="309">
        <v>8.5999999999999993E-2</v>
      </c>
      <c r="P298" s="194">
        <v>526</v>
      </c>
      <c r="Q298" s="175">
        <v>315</v>
      </c>
      <c r="R298" s="176">
        <v>182</v>
      </c>
      <c r="S298" s="176">
        <v>28</v>
      </c>
      <c r="T298" s="177">
        <v>1</v>
      </c>
      <c r="U298" s="175" t="s">
        <v>418</v>
      </c>
      <c r="V298" s="176" t="s">
        <v>401</v>
      </c>
      <c r="W298" s="176" t="s">
        <v>1369</v>
      </c>
      <c r="X298" s="176">
        <v>211</v>
      </c>
      <c r="Y298" s="336">
        <v>27125.7</v>
      </c>
      <c r="Z298" s="336">
        <v>20871.2</v>
      </c>
      <c r="AA298" s="174">
        <v>526</v>
      </c>
      <c r="AB298" s="311">
        <v>313</v>
      </c>
      <c r="AC298" s="186">
        <v>30</v>
      </c>
      <c r="AD298" s="186">
        <v>89</v>
      </c>
      <c r="AE298" s="186">
        <v>94</v>
      </c>
      <c r="AF298" s="626">
        <f t="shared" si="8"/>
        <v>0.17870722433460076</v>
      </c>
      <c r="AG298" s="259">
        <v>0.41799999999999998</v>
      </c>
      <c r="AH298" s="259">
        <v>0.39100000000000001</v>
      </c>
      <c r="AI298" s="260">
        <v>0.44</v>
      </c>
      <c r="AJ298" s="260">
        <v>0.43</v>
      </c>
      <c r="AK298" s="184">
        <v>213</v>
      </c>
      <c r="AL298" s="10"/>
      <c r="AM298" s="163">
        <v>183</v>
      </c>
      <c r="AN298" s="185">
        <v>4434</v>
      </c>
      <c r="AO298" s="10"/>
      <c r="AP298" s="166">
        <v>372</v>
      </c>
      <c r="AQ298" s="186">
        <v>67</v>
      </c>
      <c r="AR298" s="186">
        <v>65</v>
      </c>
      <c r="AS298" s="180">
        <v>22</v>
      </c>
      <c r="AT298" s="186" t="s">
        <v>848</v>
      </c>
      <c r="AU298" s="186" t="s">
        <v>217</v>
      </c>
      <c r="AV298" s="187">
        <v>154</v>
      </c>
      <c r="AW298" s="166">
        <v>102</v>
      </c>
      <c r="AX298" s="186">
        <v>46</v>
      </c>
      <c r="AY298" s="186">
        <v>5</v>
      </c>
      <c r="AZ298" s="255">
        <v>33</v>
      </c>
      <c r="BA298" s="188">
        <v>5</v>
      </c>
      <c r="BB298" s="251"/>
      <c r="BC298" s="170">
        <v>41907</v>
      </c>
      <c r="BD298" s="174">
        <v>2.6</v>
      </c>
      <c r="BE298" s="170">
        <v>1323.4</v>
      </c>
      <c r="BF298" s="240">
        <v>0.03</v>
      </c>
      <c r="BG298" s="170">
        <v>578</v>
      </c>
      <c r="BH298" s="192">
        <v>0.44</v>
      </c>
      <c r="BI298" s="174">
        <v>222</v>
      </c>
      <c r="BJ298" s="170">
        <v>79</v>
      </c>
      <c r="BK298" s="192">
        <v>0.06</v>
      </c>
      <c r="BL298" s="193">
        <v>12</v>
      </c>
      <c r="BM298" s="194">
        <v>8</v>
      </c>
      <c r="BN298" s="313">
        <v>0.73</v>
      </c>
    </row>
    <row r="299" spans="1:66" x14ac:dyDescent="0.25">
      <c r="A299" s="121">
        <v>540068</v>
      </c>
      <c r="B299" s="20" t="s">
        <v>1370</v>
      </c>
      <c r="C299" s="20" t="s">
        <v>1346</v>
      </c>
      <c r="D299" s="20" t="s">
        <v>107</v>
      </c>
      <c r="E299" s="143">
        <v>9</v>
      </c>
      <c r="F299" s="121">
        <v>79</v>
      </c>
      <c r="G299" s="155" t="s">
        <v>1371</v>
      </c>
      <c r="H299" s="26">
        <v>0</v>
      </c>
      <c r="I299" s="26" t="s">
        <v>209</v>
      </c>
      <c r="J299" s="26">
        <v>1</v>
      </c>
      <c r="K299" s="390" t="s">
        <v>1372</v>
      </c>
      <c r="L299" s="125">
        <v>80</v>
      </c>
      <c r="M299" s="126" t="s">
        <v>1373</v>
      </c>
      <c r="N299" s="320">
        <v>16218</v>
      </c>
      <c r="O299" s="315">
        <v>3.0000000000000001E-3</v>
      </c>
      <c r="P299" s="147">
        <v>80</v>
      </c>
      <c r="Q299" s="130">
        <v>75</v>
      </c>
      <c r="R299" s="131">
        <v>5</v>
      </c>
      <c r="S299" s="131">
        <v>0</v>
      </c>
      <c r="T299" s="132">
        <v>0</v>
      </c>
      <c r="U299" s="130" t="s">
        <v>113</v>
      </c>
      <c r="V299" s="131" t="s">
        <v>230</v>
      </c>
      <c r="W299" s="131" t="s">
        <v>136</v>
      </c>
      <c r="X299" s="131">
        <v>5</v>
      </c>
      <c r="Y299" s="135">
        <v>2027.3</v>
      </c>
      <c r="Z299" s="135">
        <v>1656</v>
      </c>
      <c r="AA299" s="129">
        <v>80</v>
      </c>
      <c r="AB299" s="317">
        <v>75</v>
      </c>
      <c r="AC299" s="142">
        <v>4</v>
      </c>
      <c r="AD299" s="142">
        <v>1</v>
      </c>
      <c r="AE299" s="142">
        <v>0</v>
      </c>
      <c r="AF299" s="318">
        <f t="shared" si="8"/>
        <v>0</v>
      </c>
      <c r="AG299" s="138">
        <v>5.3999999999999999E-2</v>
      </c>
      <c r="AH299" s="138">
        <v>0.04</v>
      </c>
      <c r="AI299" s="139">
        <v>0.09</v>
      </c>
      <c r="AJ299" s="139">
        <v>7.0000000000000007E-2</v>
      </c>
      <c r="AK299" s="140">
        <v>5</v>
      </c>
      <c r="AL299" s="10"/>
      <c r="AM299" s="121">
        <v>0</v>
      </c>
      <c r="AN299" s="141">
        <v>4</v>
      </c>
      <c r="AO299" s="10"/>
      <c r="AP299" s="121">
        <v>79</v>
      </c>
      <c r="AQ299" s="142">
        <v>1</v>
      </c>
      <c r="AR299" s="142">
        <v>0</v>
      </c>
      <c r="AS299" s="142">
        <v>0</v>
      </c>
      <c r="AT299" s="142" t="s">
        <v>298</v>
      </c>
      <c r="AU299" s="142" t="s">
        <v>298</v>
      </c>
      <c r="AV299" s="143">
        <v>1</v>
      </c>
      <c r="AW299" s="121">
        <v>1</v>
      </c>
      <c r="AX299" s="142">
        <v>0</v>
      </c>
      <c r="AY299" s="142">
        <v>0</v>
      </c>
      <c r="AZ299" s="142">
        <v>0</v>
      </c>
      <c r="BA299" s="142">
        <v>0</v>
      </c>
      <c r="BB299" s="251"/>
      <c r="BC299" s="125">
        <v>4945</v>
      </c>
      <c r="BD299" s="129">
        <v>2.7</v>
      </c>
      <c r="BE299" s="125">
        <v>221.4</v>
      </c>
      <c r="BF299" s="200">
        <v>0.05</v>
      </c>
      <c r="BG299" s="125">
        <v>46</v>
      </c>
      <c r="BH299" s="146">
        <v>0.21</v>
      </c>
      <c r="BI299" s="129">
        <v>17</v>
      </c>
      <c r="BJ299" s="125">
        <v>9</v>
      </c>
      <c r="BK299" s="146">
        <v>0.04</v>
      </c>
      <c r="BL299" s="126">
        <v>2</v>
      </c>
      <c r="BM299" s="147">
        <v>1</v>
      </c>
      <c r="BN299" s="319">
        <v>0.68</v>
      </c>
    </row>
    <row r="300" spans="1:66" x14ac:dyDescent="0.25">
      <c r="A300" s="121">
        <v>540069</v>
      </c>
      <c r="B300" s="20" t="s">
        <v>1374</v>
      </c>
      <c r="C300" s="20" t="s">
        <v>1346</v>
      </c>
      <c r="D300" s="20" t="s">
        <v>107</v>
      </c>
      <c r="E300" s="143">
        <v>9</v>
      </c>
      <c r="F300" s="121">
        <v>38</v>
      </c>
      <c r="G300" s="155" t="s">
        <v>1375</v>
      </c>
      <c r="H300" s="26">
        <v>24</v>
      </c>
      <c r="I300" s="26" t="s">
        <v>1376</v>
      </c>
      <c r="J300" s="26">
        <v>4</v>
      </c>
      <c r="K300" s="390" t="s">
        <v>1377</v>
      </c>
      <c r="L300" s="125">
        <v>66</v>
      </c>
      <c r="M300" s="197" t="s">
        <v>1378</v>
      </c>
      <c r="N300" s="320">
        <v>1510174</v>
      </c>
      <c r="O300" s="315">
        <v>7.0000000000000007E-2</v>
      </c>
      <c r="P300" s="147">
        <v>66</v>
      </c>
      <c r="Q300" s="130">
        <v>13</v>
      </c>
      <c r="R300" s="131">
        <v>49</v>
      </c>
      <c r="S300" s="131">
        <v>2</v>
      </c>
      <c r="T300" s="132">
        <v>2</v>
      </c>
      <c r="U300" s="130" t="s">
        <v>176</v>
      </c>
      <c r="V300" s="131" t="s">
        <v>150</v>
      </c>
      <c r="W300" s="131" t="s">
        <v>1379</v>
      </c>
      <c r="X300" s="131">
        <v>53</v>
      </c>
      <c r="Y300" s="134">
        <v>27457.7</v>
      </c>
      <c r="Z300" s="134">
        <v>13984</v>
      </c>
      <c r="AA300" s="129">
        <v>66</v>
      </c>
      <c r="AB300" s="317">
        <v>11</v>
      </c>
      <c r="AC300" s="142">
        <v>50</v>
      </c>
      <c r="AD300" s="142">
        <v>4</v>
      </c>
      <c r="AE300" s="142">
        <v>1</v>
      </c>
      <c r="AF300" s="318">
        <f t="shared" si="8"/>
        <v>1.5151515151515152E-2</v>
      </c>
      <c r="AG300" s="138">
        <v>8.1000000000000003E-2</v>
      </c>
      <c r="AH300" s="138">
        <v>0.08</v>
      </c>
      <c r="AI300" s="139">
        <v>0.08</v>
      </c>
      <c r="AJ300" s="139">
        <v>0.08</v>
      </c>
      <c r="AK300" s="140">
        <v>55</v>
      </c>
      <c r="AL300" s="10"/>
      <c r="AM300" s="121">
        <v>38</v>
      </c>
      <c r="AN300" s="141">
        <v>430</v>
      </c>
      <c r="AO300" s="10"/>
      <c r="AP300" s="121">
        <v>48</v>
      </c>
      <c r="AQ300" s="142">
        <v>16</v>
      </c>
      <c r="AR300" s="142">
        <v>0</v>
      </c>
      <c r="AS300" s="142">
        <v>2</v>
      </c>
      <c r="AT300" s="142" t="s">
        <v>1380</v>
      </c>
      <c r="AU300" s="142" t="s">
        <v>1381</v>
      </c>
      <c r="AV300" s="143">
        <v>18</v>
      </c>
      <c r="AW300" s="121">
        <v>13</v>
      </c>
      <c r="AX300" s="142">
        <v>1</v>
      </c>
      <c r="AY300" s="142">
        <v>4</v>
      </c>
      <c r="AZ300" s="142">
        <v>0</v>
      </c>
      <c r="BA300" s="142">
        <v>0</v>
      </c>
      <c r="BB300" s="251"/>
      <c r="BC300" s="125">
        <v>1573</v>
      </c>
      <c r="BD300" s="129">
        <v>1.7</v>
      </c>
      <c r="BE300" s="125">
        <v>107.1</v>
      </c>
      <c r="BF300" s="200">
        <v>7.0000000000000007E-2</v>
      </c>
      <c r="BG300" s="125">
        <v>104</v>
      </c>
      <c r="BH300" s="145">
        <v>0.97</v>
      </c>
      <c r="BI300" s="129">
        <v>61</v>
      </c>
      <c r="BJ300" s="125">
        <v>21</v>
      </c>
      <c r="BK300" s="146">
        <v>0.2</v>
      </c>
      <c r="BL300" s="126">
        <v>5</v>
      </c>
      <c r="BM300" s="147">
        <v>4</v>
      </c>
      <c r="BN300" s="319">
        <v>0.84</v>
      </c>
    </row>
    <row r="301" spans="1:66" x14ac:dyDescent="0.25">
      <c r="A301" s="201"/>
      <c r="B301" s="202"/>
      <c r="C301" s="202" t="s">
        <v>1346</v>
      </c>
      <c r="D301" s="202" t="s">
        <v>45</v>
      </c>
      <c r="E301" s="252">
        <v>9</v>
      </c>
      <c r="F301" s="226">
        <v>654</v>
      </c>
      <c r="G301" s="205" t="s">
        <v>1382</v>
      </c>
      <c r="H301" s="207">
        <v>67</v>
      </c>
      <c r="I301" s="207" t="s">
        <v>1383</v>
      </c>
      <c r="J301" s="207">
        <v>13</v>
      </c>
      <c r="K301" s="588" t="s">
        <v>1384</v>
      </c>
      <c r="L301" s="209">
        <v>734</v>
      </c>
      <c r="M301" s="210" t="s">
        <v>1385</v>
      </c>
      <c r="N301" s="321">
        <v>13280750</v>
      </c>
      <c r="O301" s="339">
        <v>0.112</v>
      </c>
      <c r="P301" s="236">
        <v>734</v>
      </c>
      <c r="Q301" s="214">
        <v>422</v>
      </c>
      <c r="R301" s="215">
        <v>252</v>
      </c>
      <c r="S301" s="215">
        <v>40</v>
      </c>
      <c r="T301" s="216">
        <v>20</v>
      </c>
      <c r="U301" s="214" t="s">
        <v>261</v>
      </c>
      <c r="V301" s="215" t="s">
        <v>191</v>
      </c>
      <c r="W301" s="215" t="s">
        <v>1386</v>
      </c>
      <c r="X301" s="215">
        <v>312</v>
      </c>
      <c r="Y301" s="551">
        <v>40367</v>
      </c>
      <c r="Z301" s="551">
        <v>20753.3</v>
      </c>
      <c r="AA301" s="213">
        <v>733</v>
      </c>
      <c r="AB301" s="324">
        <v>418</v>
      </c>
      <c r="AC301" s="227">
        <v>91</v>
      </c>
      <c r="AD301" s="227">
        <v>105</v>
      </c>
      <c r="AE301" s="217">
        <v>120</v>
      </c>
      <c r="AF301" s="624">
        <f t="shared" si="8"/>
        <v>0.16371077762619374</v>
      </c>
      <c r="AG301" s="263">
        <v>0.36499999999999999</v>
      </c>
      <c r="AH301" s="221">
        <v>0.29699999999999999</v>
      </c>
      <c r="AI301" s="341">
        <v>0.38</v>
      </c>
      <c r="AJ301" s="222">
        <v>0.31</v>
      </c>
      <c r="AK301" s="245">
        <v>316</v>
      </c>
      <c r="AL301" s="10"/>
      <c r="AM301" s="224">
        <v>255</v>
      </c>
      <c r="AN301" s="225">
        <v>9754</v>
      </c>
      <c r="AO301" s="10"/>
      <c r="AP301" s="226">
        <v>527</v>
      </c>
      <c r="AQ301" s="227">
        <v>84</v>
      </c>
      <c r="AR301" s="227">
        <v>70</v>
      </c>
      <c r="AS301" s="217">
        <v>53</v>
      </c>
      <c r="AT301" s="227" t="s">
        <v>1387</v>
      </c>
      <c r="AU301" s="227" t="s">
        <v>763</v>
      </c>
      <c r="AV301" s="228">
        <v>207</v>
      </c>
      <c r="AW301" s="226">
        <v>149</v>
      </c>
      <c r="AX301" s="227">
        <v>47</v>
      </c>
      <c r="AY301" s="227">
        <v>9</v>
      </c>
      <c r="AZ301" s="256">
        <v>33</v>
      </c>
      <c r="BA301" s="229">
        <v>6</v>
      </c>
      <c r="BB301" s="251"/>
      <c r="BC301" s="209">
        <v>55673</v>
      </c>
      <c r="BD301" s="213">
        <v>2.6760000000000002</v>
      </c>
      <c r="BE301" s="209">
        <v>1734.2</v>
      </c>
      <c r="BF301" s="247">
        <v>0.03</v>
      </c>
      <c r="BG301" s="209">
        <v>759</v>
      </c>
      <c r="BH301" s="235">
        <v>0.44</v>
      </c>
      <c r="BI301" s="213">
        <v>313</v>
      </c>
      <c r="BJ301" s="209">
        <v>115</v>
      </c>
      <c r="BK301" s="235">
        <v>7.0000000000000007E-2</v>
      </c>
      <c r="BL301" s="210">
        <v>22</v>
      </c>
      <c r="BM301" s="236">
        <v>16</v>
      </c>
      <c r="BN301" s="326">
        <v>0.71</v>
      </c>
    </row>
    <row r="302" spans="1:66" x14ac:dyDescent="0.25">
      <c r="A302" s="121">
        <v>540005</v>
      </c>
      <c r="B302" s="20" t="s">
        <v>1388</v>
      </c>
      <c r="C302" s="20" t="s">
        <v>1389</v>
      </c>
      <c r="D302" s="20" t="s">
        <v>107</v>
      </c>
      <c r="E302" s="143">
        <v>9</v>
      </c>
      <c r="F302" s="121">
        <v>63</v>
      </c>
      <c r="G302" s="155" t="s">
        <v>1390</v>
      </c>
      <c r="H302" s="26">
        <v>52</v>
      </c>
      <c r="I302" s="26" t="s">
        <v>1391</v>
      </c>
      <c r="J302" s="26">
        <v>13</v>
      </c>
      <c r="K302" s="390" t="s">
        <v>1392</v>
      </c>
      <c r="L302" s="125">
        <v>129</v>
      </c>
      <c r="M302" s="126" t="s">
        <v>1393</v>
      </c>
      <c r="N302" s="320">
        <v>1955024</v>
      </c>
      <c r="O302" s="315">
        <v>5.5E-2</v>
      </c>
      <c r="P302" s="147">
        <v>129</v>
      </c>
      <c r="Q302" s="130">
        <v>55</v>
      </c>
      <c r="R302" s="131">
        <v>64</v>
      </c>
      <c r="S302" s="131">
        <v>7</v>
      </c>
      <c r="T302" s="132">
        <v>4</v>
      </c>
      <c r="U302" s="130" t="s">
        <v>226</v>
      </c>
      <c r="V302" s="131" t="s">
        <v>150</v>
      </c>
      <c r="W302" s="131" t="s">
        <v>1394</v>
      </c>
      <c r="X302" s="131">
        <v>75</v>
      </c>
      <c r="Y302" s="134">
        <v>23000.3</v>
      </c>
      <c r="Z302" s="135">
        <v>9472.1</v>
      </c>
      <c r="AA302" s="129">
        <v>129</v>
      </c>
      <c r="AB302" s="317">
        <v>54</v>
      </c>
      <c r="AC302" s="142">
        <v>31</v>
      </c>
      <c r="AD302" s="142">
        <v>44</v>
      </c>
      <c r="AE302" s="142">
        <v>1</v>
      </c>
      <c r="AF302" s="318">
        <f t="shared" si="8"/>
        <v>7.7519379844961239E-3</v>
      </c>
      <c r="AG302" s="138">
        <v>0.11700000000000001</v>
      </c>
      <c r="AH302" s="138">
        <v>0.104</v>
      </c>
      <c r="AI302" s="139">
        <v>0.13</v>
      </c>
      <c r="AJ302" s="139">
        <v>0.11</v>
      </c>
      <c r="AK302" s="140">
        <v>76</v>
      </c>
      <c r="AL302" s="10"/>
      <c r="AM302" s="121">
        <v>43</v>
      </c>
      <c r="AN302" s="141">
        <v>615</v>
      </c>
      <c r="AO302" s="10"/>
      <c r="AP302" s="121">
        <v>79</v>
      </c>
      <c r="AQ302" s="142">
        <v>44</v>
      </c>
      <c r="AR302" s="142">
        <v>7</v>
      </c>
      <c r="AS302" s="142">
        <v>0</v>
      </c>
      <c r="AT302" s="142" t="s">
        <v>988</v>
      </c>
      <c r="AU302" s="142" t="s">
        <v>1395</v>
      </c>
      <c r="AV302" s="143">
        <v>51</v>
      </c>
      <c r="AW302" s="121">
        <v>44</v>
      </c>
      <c r="AX302" s="142">
        <v>6</v>
      </c>
      <c r="AY302" s="142">
        <v>0</v>
      </c>
      <c r="AZ302" s="142">
        <v>2</v>
      </c>
      <c r="BA302" s="142">
        <v>0</v>
      </c>
      <c r="BB302" s="251"/>
      <c r="BC302" s="125">
        <v>609</v>
      </c>
      <c r="BD302" s="129">
        <v>2</v>
      </c>
      <c r="BE302" s="125">
        <v>166</v>
      </c>
      <c r="BF302" s="200">
        <v>0.27</v>
      </c>
      <c r="BG302" s="125">
        <v>64</v>
      </c>
      <c r="BH302" s="146">
        <v>0.39</v>
      </c>
      <c r="BI302" s="129">
        <v>32</v>
      </c>
      <c r="BJ302" s="125">
        <v>14</v>
      </c>
      <c r="BK302" s="146">
        <v>0.08</v>
      </c>
      <c r="BL302" s="126">
        <v>3</v>
      </c>
      <c r="BM302" s="147">
        <v>2</v>
      </c>
      <c r="BN302" s="333">
        <v>0.47</v>
      </c>
    </row>
    <row r="303" spans="1:66" x14ac:dyDescent="0.25">
      <c r="A303" s="163">
        <v>540144</v>
      </c>
      <c r="B303" s="164" t="s">
        <v>1396</v>
      </c>
      <c r="C303" s="164" t="s">
        <v>1389</v>
      </c>
      <c r="D303" s="164" t="s">
        <v>170</v>
      </c>
      <c r="E303" s="189">
        <v>9</v>
      </c>
      <c r="F303" s="166">
        <v>439</v>
      </c>
      <c r="G303" s="167" t="s">
        <v>1397</v>
      </c>
      <c r="H303" s="168">
        <v>38</v>
      </c>
      <c r="I303" s="168" t="s">
        <v>1398</v>
      </c>
      <c r="J303" s="168">
        <v>7</v>
      </c>
      <c r="K303" s="589" t="s">
        <v>1399</v>
      </c>
      <c r="L303" s="170">
        <v>484</v>
      </c>
      <c r="M303" s="171" t="s">
        <v>1400</v>
      </c>
      <c r="N303" s="308">
        <v>6866719</v>
      </c>
      <c r="O303" s="309">
        <v>9.2999999999999999E-2</v>
      </c>
      <c r="P303" s="194">
        <v>484</v>
      </c>
      <c r="Q303" s="175">
        <v>261</v>
      </c>
      <c r="R303" s="176">
        <v>185</v>
      </c>
      <c r="S303" s="176">
        <v>26</v>
      </c>
      <c r="T303" s="177">
        <v>13</v>
      </c>
      <c r="U303" s="175" t="s">
        <v>669</v>
      </c>
      <c r="V303" s="176" t="s">
        <v>125</v>
      </c>
      <c r="W303" s="176" t="s">
        <v>1401</v>
      </c>
      <c r="X303" s="176">
        <v>224</v>
      </c>
      <c r="Y303" s="336">
        <v>29096.3</v>
      </c>
      <c r="Z303" s="336">
        <v>16257.8</v>
      </c>
      <c r="AA303" s="174">
        <v>484</v>
      </c>
      <c r="AB303" s="311">
        <v>257</v>
      </c>
      <c r="AC303" s="186">
        <v>34</v>
      </c>
      <c r="AD303" s="186">
        <v>99</v>
      </c>
      <c r="AE303" s="186">
        <v>95</v>
      </c>
      <c r="AF303" s="626">
        <f t="shared" si="8"/>
        <v>0.1962809917355372</v>
      </c>
      <c r="AG303" s="259">
        <v>0.40699999999999997</v>
      </c>
      <c r="AH303" s="259">
        <v>0.39800000000000002</v>
      </c>
      <c r="AI303" s="260">
        <v>0.42</v>
      </c>
      <c r="AJ303" s="260">
        <v>0.42</v>
      </c>
      <c r="AK303" s="184">
        <v>228</v>
      </c>
      <c r="AL303" s="10"/>
      <c r="AM303" s="163">
        <v>166</v>
      </c>
      <c r="AN303" s="185">
        <v>4254</v>
      </c>
      <c r="AO303" s="10"/>
      <c r="AP303" s="166">
        <v>323</v>
      </c>
      <c r="AQ303" s="186">
        <v>72</v>
      </c>
      <c r="AR303" s="186">
        <v>58</v>
      </c>
      <c r="AS303" s="180">
        <v>32</v>
      </c>
      <c r="AT303" s="186" t="s">
        <v>494</v>
      </c>
      <c r="AU303" s="186" t="s">
        <v>1001</v>
      </c>
      <c r="AV303" s="187">
        <v>162</v>
      </c>
      <c r="AW303" s="166">
        <v>104</v>
      </c>
      <c r="AX303" s="186">
        <v>54</v>
      </c>
      <c r="AY303" s="186">
        <v>4</v>
      </c>
      <c r="AZ303" s="255">
        <v>44</v>
      </c>
      <c r="BA303" s="188">
        <v>4</v>
      </c>
      <c r="BB303" s="251"/>
      <c r="BC303" s="170">
        <v>16429</v>
      </c>
      <c r="BD303" s="174">
        <v>2.5</v>
      </c>
      <c r="BE303" s="170">
        <v>1120</v>
      </c>
      <c r="BF303" s="240">
        <v>7.0000000000000007E-2</v>
      </c>
      <c r="BG303" s="170">
        <v>548</v>
      </c>
      <c r="BH303" s="192">
        <v>0.49</v>
      </c>
      <c r="BI303" s="174">
        <v>219</v>
      </c>
      <c r="BJ303" s="170">
        <v>101</v>
      </c>
      <c r="BK303" s="192">
        <v>0.09</v>
      </c>
      <c r="BL303" s="193">
        <v>16</v>
      </c>
      <c r="BM303" s="194">
        <v>11</v>
      </c>
      <c r="BN303" s="313">
        <v>0.73</v>
      </c>
    </row>
    <row r="304" spans="1:66" x14ac:dyDescent="0.25">
      <c r="A304" s="121">
        <v>540252</v>
      </c>
      <c r="B304" s="20" t="s">
        <v>1402</v>
      </c>
      <c r="C304" s="20" t="s">
        <v>1389</v>
      </c>
      <c r="D304" s="20" t="s">
        <v>107</v>
      </c>
      <c r="E304" s="143">
        <v>9</v>
      </c>
      <c r="F304" s="121">
        <v>16</v>
      </c>
      <c r="G304" s="155" t="s">
        <v>1403</v>
      </c>
      <c r="H304" s="26">
        <v>13</v>
      </c>
      <c r="I304" s="26" t="s">
        <v>1404</v>
      </c>
      <c r="J304" s="26">
        <v>1</v>
      </c>
      <c r="K304" s="390" t="s">
        <v>1405</v>
      </c>
      <c r="L304" s="125">
        <v>30</v>
      </c>
      <c r="M304" s="126" t="s">
        <v>1406</v>
      </c>
      <c r="N304" s="320">
        <v>16314</v>
      </c>
      <c r="O304" s="315">
        <v>6.0000000000000001E-3</v>
      </c>
      <c r="P304" s="147">
        <v>30</v>
      </c>
      <c r="Q304" s="130">
        <v>26</v>
      </c>
      <c r="R304" s="131">
        <v>4</v>
      </c>
      <c r="S304" s="131">
        <v>0</v>
      </c>
      <c r="T304" s="132">
        <v>0</v>
      </c>
      <c r="U304" s="130" t="s">
        <v>112</v>
      </c>
      <c r="V304" s="131" t="s">
        <v>112</v>
      </c>
      <c r="W304" s="131" t="s">
        <v>136</v>
      </c>
      <c r="X304" s="131">
        <v>4</v>
      </c>
      <c r="Y304" s="135">
        <v>3262.9</v>
      </c>
      <c r="Z304" s="135">
        <v>3082.8</v>
      </c>
      <c r="AA304" s="129">
        <v>30</v>
      </c>
      <c r="AB304" s="317">
        <v>26</v>
      </c>
      <c r="AC304" s="142">
        <v>2</v>
      </c>
      <c r="AD304" s="142">
        <v>2</v>
      </c>
      <c r="AE304" s="142">
        <v>0</v>
      </c>
      <c r="AF304" s="318">
        <f t="shared" si="8"/>
        <v>0</v>
      </c>
      <c r="AG304" s="138">
        <v>7.9000000000000001E-2</v>
      </c>
      <c r="AH304" s="138">
        <v>5.7000000000000002E-2</v>
      </c>
      <c r="AI304" s="139">
        <v>0.1</v>
      </c>
      <c r="AJ304" s="139">
        <v>0.1</v>
      </c>
      <c r="AK304" s="140">
        <v>4</v>
      </c>
      <c r="AL304" s="10"/>
      <c r="AM304" s="121">
        <v>0</v>
      </c>
      <c r="AN304" s="141">
        <v>19</v>
      </c>
      <c r="AO304" s="10"/>
      <c r="AP304" s="121">
        <v>27</v>
      </c>
      <c r="AQ304" s="142">
        <v>3</v>
      </c>
      <c r="AR304" s="142">
        <v>0</v>
      </c>
      <c r="AS304" s="142">
        <v>0</v>
      </c>
      <c r="AT304" s="142" t="s">
        <v>253</v>
      </c>
      <c r="AU304" s="142" t="s">
        <v>261</v>
      </c>
      <c r="AV304" s="143">
        <v>3</v>
      </c>
      <c r="AW304" s="121">
        <v>3</v>
      </c>
      <c r="AX304" s="142">
        <v>0</v>
      </c>
      <c r="AY304" s="142">
        <v>0</v>
      </c>
      <c r="AZ304" s="142">
        <v>0</v>
      </c>
      <c r="BA304" s="142">
        <v>0</v>
      </c>
      <c r="BB304" s="251"/>
      <c r="BC304" s="125">
        <v>472</v>
      </c>
      <c r="BD304" s="129">
        <v>2.8</v>
      </c>
      <c r="BE304" s="125">
        <v>56</v>
      </c>
      <c r="BF304" s="200">
        <v>0.12</v>
      </c>
      <c r="BG304" s="125">
        <v>3</v>
      </c>
      <c r="BH304" s="146">
        <v>0.05</v>
      </c>
      <c r="BI304" s="129">
        <v>1</v>
      </c>
      <c r="BJ304" s="125">
        <v>1</v>
      </c>
      <c r="BK304" s="146">
        <v>0.02</v>
      </c>
      <c r="BL304" s="126">
        <v>1</v>
      </c>
      <c r="BM304" s="147">
        <v>1</v>
      </c>
      <c r="BN304" s="319">
        <v>0.63</v>
      </c>
    </row>
    <row r="305" spans="1:67" ht="15.75" thickBot="1" x14ac:dyDescent="0.3">
      <c r="A305" s="265"/>
      <c r="B305" s="266"/>
      <c r="C305" s="266" t="s">
        <v>1389</v>
      </c>
      <c r="D305" s="266" t="s">
        <v>45</v>
      </c>
      <c r="E305" s="267">
        <v>9</v>
      </c>
      <c r="F305" s="268">
        <v>518</v>
      </c>
      <c r="G305" s="269" t="s">
        <v>1407</v>
      </c>
      <c r="H305" s="270">
        <v>103</v>
      </c>
      <c r="I305" s="270" t="s">
        <v>1408</v>
      </c>
      <c r="J305" s="270">
        <v>21</v>
      </c>
      <c r="K305" s="593" t="s">
        <v>1409</v>
      </c>
      <c r="L305" s="594">
        <v>643</v>
      </c>
      <c r="M305" s="613" t="s">
        <v>1410</v>
      </c>
      <c r="N305" s="561">
        <v>8838057</v>
      </c>
      <c r="O305" s="534">
        <v>7.9000000000000001E-2</v>
      </c>
      <c r="P305" s="614">
        <v>643</v>
      </c>
      <c r="Q305" s="278">
        <v>342</v>
      </c>
      <c r="R305" s="279">
        <v>253</v>
      </c>
      <c r="S305" s="279">
        <v>33</v>
      </c>
      <c r="T305" s="280">
        <v>17</v>
      </c>
      <c r="U305" s="214" t="s">
        <v>418</v>
      </c>
      <c r="V305" s="215" t="s">
        <v>136</v>
      </c>
      <c r="W305" s="215" t="s">
        <v>1411</v>
      </c>
      <c r="X305" s="215">
        <v>303</v>
      </c>
      <c r="Y305" s="551">
        <v>27110.6</v>
      </c>
      <c r="Z305" s="551">
        <v>14155.1</v>
      </c>
      <c r="AA305" s="213">
        <v>643</v>
      </c>
      <c r="AB305" s="615">
        <v>337</v>
      </c>
      <c r="AC305" s="526">
        <v>67</v>
      </c>
      <c r="AD305" s="526">
        <v>145</v>
      </c>
      <c r="AE305" s="526">
        <v>96</v>
      </c>
      <c r="AF305" s="616">
        <f t="shared" si="8"/>
        <v>0.14930015552099535</v>
      </c>
      <c r="AG305" s="627">
        <v>0.32600000000000001</v>
      </c>
      <c r="AH305" s="565">
        <v>0.219</v>
      </c>
      <c r="AI305" s="617">
        <v>0.35</v>
      </c>
      <c r="AJ305" s="617">
        <v>0.24</v>
      </c>
      <c r="AK305" s="618">
        <v>308</v>
      </c>
      <c r="AL305" s="10"/>
      <c r="AM305" s="478">
        <v>209</v>
      </c>
      <c r="AN305" s="289">
        <v>4888</v>
      </c>
      <c r="AO305" s="10"/>
      <c r="AP305" s="268">
        <v>429</v>
      </c>
      <c r="AQ305" s="290">
        <v>119</v>
      </c>
      <c r="AR305" s="290">
        <v>65</v>
      </c>
      <c r="AS305" s="283">
        <v>32</v>
      </c>
      <c r="AT305" s="290" t="s">
        <v>327</v>
      </c>
      <c r="AU305" s="290" t="s">
        <v>606</v>
      </c>
      <c r="AV305" s="291">
        <v>216</v>
      </c>
      <c r="AW305" s="268">
        <v>151</v>
      </c>
      <c r="AX305" s="290">
        <v>60</v>
      </c>
      <c r="AY305" s="290">
        <v>4</v>
      </c>
      <c r="AZ305" s="256">
        <v>46</v>
      </c>
      <c r="BA305" s="229">
        <v>4</v>
      </c>
      <c r="BB305" s="251"/>
      <c r="BC305" s="273">
        <v>17510</v>
      </c>
      <c r="BD305" s="277">
        <v>2.46</v>
      </c>
      <c r="BE305" s="273">
        <v>1342</v>
      </c>
      <c r="BF305" s="294">
        <v>0.08</v>
      </c>
      <c r="BG305" s="273">
        <v>615</v>
      </c>
      <c r="BH305" s="296">
        <v>0.46</v>
      </c>
      <c r="BI305" s="277">
        <v>252</v>
      </c>
      <c r="BJ305" s="273">
        <v>116</v>
      </c>
      <c r="BK305" s="296">
        <v>0.09</v>
      </c>
      <c r="BL305" s="274">
        <v>20</v>
      </c>
      <c r="BM305" s="297">
        <v>14</v>
      </c>
      <c r="BN305" s="349">
        <v>0.69</v>
      </c>
    </row>
    <row r="306" spans="1:67" ht="15" customHeight="1" x14ac:dyDescent="0.25">
      <c r="A306" s="121">
        <v>540108</v>
      </c>
      <c r="B306" s="628" t="s">
        <v>1412</v>
      </c>
      <c r="C306" s="628" t="s">
        <v>1413</v>
      </c>
      <c r="D306" s="628" t="s">
        <v>107</v>
      </c>
      <c r="E306" s="143">
        <v>10</v>
      </c>
      <c r="F306" s="89">
        <v>266</v>
      </c>
      <c r="G306" s="92">
        <v>9832150</v>
      </c>
      <c r="H306" s="114">
        <v>45</v>
      </c>
      <c r="I306" s="97">
        <v>16170578</v>
      </c>
      <c r="J306" s="114">
        <v>9</v>
      </c>
      <c r="K306" s="629">
        <v>1064300</v>
      </c>
      <c r="L306" s="630">
        <v>320</v>
      </c>
      <c r="M306" s="299">
        <v>27067028</v>
      </c>
      <c r="N306" s="299">
        <v>4285433</v>
      </c>
      <c r="O306" s="118">
        <v>0.158</v>
      </c>
      <c r="P306" s="631">
        <v>320</v>
      </c>
      <c r="Q306" s="492">
        <v>52</v>
      </c>
      <c r="R306" s="93">
        <v>259</v>
      </c>
      <c r="S306" s="93">
        <v>6</v>
      </c>
      <c r="T306" s="619">
        <v>3</v>
      </c>
      <c r="U306" s="121" t="s">
        <v>136</v>
      </c>
      <c r="V306" s="142" t="s">
        <v>288</v>
      </c>
      <c r="W306" s="142" t="s">
        <v>1414</v>
      </c>
      <c r="X306" s="142">
        <v>268</v>
      </c>
      <c r="Y306" s="632">
        <v>15931</v>
      </c>
      <c r="Z306" s="632">
        <v>11498.8</v>
      </c>
      <c r="AA306" s="129">
        <v>320</v>
      </c>
      <c r="AB306" s="302">
        <v>54</v>
      </c>
      <c r="AC306" s="114">
        <v>6</v>
      </c>
      <c r="AD306" s="114">
        <v>233</v>
      </c>
      <c r="AE306" s="93">
        <v>27</v>
      </c>
      <c r="AF306" s="633">
        <f>AE306/AA306</f>
        <v>8.4375000000000006E-2</v>
      </c>
      <c r="AG306" s="634">
        <v>0.32400000000000001</v>
      </c>
      <c r="AH306" s="634">
        <v>0.307</v>
      </c>
      <c r="AI306" s="493">
        <v>0.33</v>
      </c>
      <c r="AJ306" s="493">
        <v>0.31</v>
      </c>
      <c r="AK306" s="115">
        <v>266</v>
      </c>
      <c r="AL306" s="10"/>
      <c r="AM306" s="630">
        <v>174</v>
      </c>
      <c r="AN306" s="635">
        <v>6544</v>
      </c>
      <c r="AO306" s="10"/>
      <c r="AP306" s="89">
        <v>79</v>
      </c>
      <c r="AQ306" s="114">
        <v>118</v>
      </c>
      <c r="AR306" s="114">
        <v>118</v>
      </c>
      <c r="AS306" s="114">
        <v>5</v>
      </c>
      <c r="AT306" s="114" t="s">
        <v>789</v>
      </c>
      <c r="AU306" s="114" t="s">
        <v>592</v>
      </c>
      <c r="AV306" s="115">
        <v>241</v>
      </c>
      <c r="AW306" s="89">
        <v>216</v>
      </c>
      <c r="AX306" s="114">
        <v>24</v>
      </c>
      <c r="AY306" s="114">
        <v>1</v>
      </c>
      <c r="AZ306" s="492">
        <v>20</v>
      </c>
      <c r="BA306" s="631">
        <v>2</v>
      </c>
      <c r="BB306" s="251"/>
      <c r="BC306" s="495">
        <v>1367</v>
      </c>
      <c r="BD306" s="496">
        <v>2.2000000000000002</v>
      </c>
      <c r="BE306" s="495">
        <v>679.8</v>
      </c>
      <c r="BF306" s="158">
        <v>0.5</v>
      </c>
      <c r="BG306" s="495">
        <v>566</v>
      </c>
      <c r="BH306" s="159">
        <v>0.83</v>
      </c>
      <c r="BI306" s="496">
        <v>257</v>
      </c>
      <c r="BJ306" s="636">
        <v>131</v>
      </c>
      <c r="BK306" s="498">
        <v>0.19</v>
      </c>
      <c r="BL306" s="499">
        <v>23</v>
      </c>
      <c r="BM306" s="500">
        <v>15</v>
      </c>
      <c r="BN306" s="637">
        <v>0.68</v>
      </c>
      <c r="BO306" s="638"/>
    </row>
    <row r="307" spans="1:67" ht="15" customHeight="1" x14ac:dyDescent="0.25">
      <c r="A307" s="121">
        <v>540287</v>
      </c>
      <c r="B307" s="628" t="s">
        <v>1415</v>
      </c>
      <c r="C307" s="628" t="s">
        <v>1413</v>
      </c>
      <c r="D307" s="628" t="s">
        <v>107</v>
      </c>
      <c r="E307" s="143">
        <v>10</v>
      </c>
      <c r="F307" s="121">
        <v>52</v>
      </c>
      <c r="G307" s="155">
        <v>2956200</v>
      </c>
      <c r="H307" s="142">
        <v>16</v>
      </c>
      <c r="I307" s="127">
        <v>1662335</v>
      </c>
      <c r="J307" s="142">
        <v>8</v>
      </c>
      <c r="K307" s="544">
        <v>8316358</v>
      </c>
      <c r="L307" s="385">
        <v>76</v>
      </c>
      <c r="M307" s="320">
        <v>12934893</v>
      </c>
      <c r="N307" s="320">
        <v>231067</v>
      </c>
      <c r="O307" s="315">
        <v>1.7999999999999999E-2</v>
      </c>
      <c r="P307" s="124">
        <v>76</v>
      </c>
      <c r="Q307" s="505">
        <v>56</v>
      </c>
      <c r="R307" s="26">
        <v>19</v>
      </c>
      <c r="S307" s="26">
        <v>0</v>
      </c>
      <c r="T307" s="390">
        <v>1</v>
      </c>
      <c r="U307" s="121" t="s">
        <v>116</v>
      </c>
      <c r="V307" s="142" t="s">
        <v>113</v>
      </c>
      <c r="W307" s="142" t="s">
        <v>1416</v>
      </c>
      <c r="X307" s="142">
        <v>20</v>
      </c>
      <c r="Y307" s="632">
        <v>9242.7000000000007</v>
      </c>
      <c r="Z307" s="632">
        <v>2240</v>
      </c>
      <c r="AA307" s="129">
        <v>76</v>
      </c>
      <c r="AB307" s="317">
        <v>52</v>
      </c>
      <c r="AC307" s="142">
        <v>16</v>
      </c>
      <c r="AD307" s="142">
        <v>8</v>
      </c>
      <c r="AE307" s="26">
        <v>0</v>
      </c>
      <c r="AF307" s="639">
        <f t="shared" ref="AF307:AF326" si="9">AE307/AA307</f>
        <v>0</v>
      </c>
      <c r="AG307" s="640">
        <v>8.6999999999999994E-2</v>
      </c>
      <c r="AH307" s="640">
        <v>4.2000000000000003E-2</v>
      </c>
      <c r="AI307" s="128">
        <v>0.09</v>
      </c>
      <c r="AJ307" s="128">
        <v>0.04</v>
      </c>
      <c r="AK307" s="143">
        <v>24</v>
      </c>
      <c r="AL307" s="10"/>
      <c r="AM307" s="385">
        <v>3</v>
      </c>
      <c r="AN307" s="641">
        <v>150</v>
      </c>
      <c r="AO307" s="10"/>
      <c r="AP307" s="121">
        <v>71</v>
      </c>
      <c r="AQ307" s="142">
        <v>5</v>
      </c>
      <c r="AR307" s="142">
        <v>0</v>
      </c>
      <c r="AS307" s="142">
        <v>0</v>
      </c>
      <c r="AT307" s="142" t="s">
        <v>679</v>
      </c>
      <c r="AU307" s="142" t="s">
        <v>167</v>
      </c>
      <c r="AV307" s="143">
        <v>5</v>
      </c>
      <c r="AW307" s="121">
        <v>5</v>
      </c>
      <c r="AX307" s="142">
        <v>0</v>
      </c>
      <c r="AY307" s="142">
        <v>0</v>
      </c>
      <c r="AZ307" s="505">
        <v>0</v>
      </c>
      <c r="BA307" s="124">
        <v>0</v>
      </c>
      <c r="BB307" s="251"/>
      <c r="BC307" s="385">
        <v>800</v>
      </c>
      <c r="BD307" s="124">
        <v>2.5</v>
      </c>
      <c r="BE307" s="385">
        <v>180</v>
      </c>
      <c r="BF307" s="389">
        <v>0.23</v>
      </c>
      <c r="BG307" s="385">
        <v>33</v>
      </c>
      <c r="BH307" s="315">
        <v>0.18</v>
      </c>
      <c r="BI307" s="124">
        <v>13</v>
      </c>
      <c r="BJ307" s="505">
        <v>8</v>
      </c>
      <c r="BK307" s="315">
        <v>0.04</v>
      </c>
      <c r="BL307" s="26">
        <v>2</v>
      </c>
      <c r="BM307" s="390">
        <v>1</v>
      </c>
      <c r="BN307" s="319">
        <v>0.77</v>
      </c>
    </row>
    <row r="308" spans="1:67" s="642" customFormat="1" ht="15" customHeight="1" x14ac:dyDescent="0.25">
      <c r="A308" s="121">
        <v>540109</v>
      </c>
      <c r="B308" s="628" t="s">
        <v>1417</v>
      </c>
      <c r="C308" s="628" t="s">
        <v>1413</v>
      </c>
      <c r="D308" s="628" t="s">
        <v>107</v>
      </c>
      <c r="E308" s="143">
        <v>10</v>
      </c>
      <c r="F308" s="121">
        <v>33</v>
      </c>
      <c r="G308" s="155">
        <v>2203700</v>
      </c>
      <c r="H308" s="142">
        <v>5</v>
      </c>
      <c r="I308" s="127">
        <v>8511500</v>
      </c>
      <c r="J308" s="142">
        <v>2</v>
      </c>
      <c r="K308" s="544">
        <v>41929542</v>
      </c>
      <c r="L308" s="385">
        <v>40</v>
      </c>
      <c r="M308" s="320">
        <v>52644742</v>
      </c>
      <c r="N308" s="320">
        <v>302786</v>
      </c>
      <c r="O308" s="315">
        <v>6.0000000000000001E-3</v>
      </c>
      <c r="P308" s="124">
        <v>40</v>
      </c>
      <c r="Q308" s="505">
        <v>13</v>
      </c>
      <c r="R308" s="26">
        <v>27</v>
      </c>
      <c r="S308" s="26">
        <v>0</v>
      </c>
      <c r="T308" s="390">
        <v>0</v>
      </c>
      <c r="U308" s="121" t="s">
        <v>116</v>
      </c>
      <c r="V308" s="142" t="s">
        <v>231</v>
      </c>
      <c r="W308" s="142" t="s">
        <v>1418</v>
      </c>
      <c r="X308" s="142">
        <v>27</v>
      </c>
      <c r="Y308" s="632">
        <v>10813.8</v>
      </c>
      <c r="Z308" s="632">
        <v>8645.1</v>
      </c>
      <c r="AA308" s="129">
        <v>40</v>
      </c>
      <c r="AB308" s="317">
        <v>14</v>
      </c>
      <c r="AC308" s="142">
        <v>6</v>
      </c>
      <c r="AD308" s="142">
        <v>19</v>
      </c>
      <c r="AE308" s="26">
        <v>1</v>
      </c>
      <c r="AF308" s="639">
        <f t="shared" si="9"/>
        <v>2.5000000000000001E-2</v>
      </c>
      <c r="AG308" s="640">
        <v>0.192</v>
      </c>
      <c r="AH308" s="640">
        <v>0.18099999999999999</v>
      </c>
      <c r="AI308" s="128">
        <v>0.21</v>
      </c>
      <c r="AJ308" s="128">
        <v>0.19</v>
      </c>
      <c r="AK308" s="143">
        <v>26</v>
      </c>
      <c r="AL308" s="10"/>
      <c r="AM308" s="385">
        <v>13</v>
      </c>
      <c r="AN308" s="641">
        <v>96</v>
      </c>
      <c r="AO308" s="10"/>
      <c r="AP308" s="121">
        <v>29</v>
      </c>
      <c r="AQ308" s="142">
        <v>9</v>
      </c>
      <c r="AR308" s="142">
        <v>2</v>
      </c>
      <c r="AS308" s="142">
        <v>0</v>
      </c>
      <c r="AT308" s="142" t="s">
        <v>183</v>
      </c>
      <c r="AU308" s="142" t="s">
        <v>425</v>
      </c>
      <c r="AV308" s="143">
        <v>11</v>
      </c>
      <c r="AW308" s="121">
        <v>9</v>
      </c>
      <c r="AX308" s="142">
        <v>2</v>
      </c>
      <c r="AY308" s="142">
        <v>0</v>
      </c>
      <c r="AZ308" s="505">
        <v>1</v>
      </c>
      <c r="BA308" s="124">
        <v>0</v>
      </c>
      <c r="BB308" s="251"/>
      <c r="BC308" s="385">
        <v>1459</v>
      </c>
      <c r="BD308" s="124">
        <v>2.2000000000000002</v>
      </c>
      <c r="BE308" s="385">
        <v>72.599999999999994</v>
      </c>
      <c r="BF308" s="389">
        <v>0.05</v>
      </c>
      <c r="BG308" s="385">
        <v>55</v>
      </c>
      <c r="BH308" s="145">
        <v>0.76</v>
      </c>
      <c r="BI308" s="124">
        <v>25</v>
      </c>
      <c r="BJ308" s="505">
        <v>10</v>
      </c>
      <c r="BK308" s="315">
        <v>0.14000000000000001</v>
      </c>
      <c r="BL308" s="26">
        <v>2</v>
      </c>
      <c r="BM308" s="390">
        <v>2</v>
      </c>
      <c r="BN308" s="319">
        <v>0.82</v>
      </c>
      <c r="BO308" s="638"/>
    </row>
    <row r="309" spans="1:67" ht="15" customHeight="1" x14ac:dyDescent="0.25">
      <c r="A309" s="643">
        <v>540107</v>
      </c>
      <c r="B309" s="644" t="s">
        <v>1419</v>
      </c>
      <c r="C309" s="644" t="s">
        <v>1413</v>
      </c>
      <c r="D309" s="644" t="s">
        <v>170</v>
      </c>
      <c r="E309" s="645">
        <v>10</v>
      </c>
      <c r="F309" s="539">
        <v>595</v>
      </c>
      <c r="G309" s="540">
        <v>35324588</v>
      </c>
      <c r="H309" s="355">
        <v>39</v>
      </c>
      <c r="I309" s="356">
        <v>34456386</v>
      </c>
      <c r="J309" s="355">
        <v>10</v>
      </c>
      <c r="K309" s="646">
        <v>3423539</v>
      </c>
      <c r="L309" s="434">
        <v>644</v>
      </c>
      <c r="M309" s="435">
        <v>73204513</v>
      </c>
      <c r="N309" s="436">
        <v>3433327</v>
      </c>
      <c r="O309" s="309">
        <v>4.7E-2</v>
      </c>
      <c r="P309" s="440">
        <v>644</v>
      </c>
      <c r="Q309" s="647">
        <v>462</v>
      </c>
      <c r="R309" s="168">
        <v>170</v>
      </c>
      <c r="S309" s="168">
        <v>10</v>
      </c>
      <c r="T309" s="589">
        <v>2</v>
      </c>
      <c r="U309" s="166" t="s">
        <v>143</v>
      </c>
      <c r="V309" s="186" t="s">
        <v>289</v>
      </c>
      <c r="W309" s="186" t="s">
        <v>1420</v>
      </c>
      <c r="X309" s="186">
        <v>182</v>
      </c>
      <c r="Y309" s="648">
        <v>17340</v>
      </c>
      <c r="Z309" s="649">
        <v>9710.9</v>
      </c>
      <c r="AA309" s="174">
        <v>644</v>
      </c>
      <c r="AB309" s="311">
        <v>452</v>
      </c>
      <c r="AC309" s="186">
        <v>34</v>
      </c>
      <c r="AD309" s="186">
        <v>101</v>
      </c>
      <c r="AE309" s="168">
        <v>57</v>
      </c>
      <c r="AF309" s="439">
        <f t="shared" si="9"/>
        <v>8.8509316770186336E-2</v>
      </c>
      <c r="AG309" s="650">
        <v>0.33200000000000002</v>
      </c>
      <c r="AH309" s="651">
        <v>0.30099999999999999</v>
      </c>
      <c r="AI309" s="504">
        <v>0.34</v>
      </c>
      <c r="AJ309" s="504">
        <v>0.31</v>
      </c>
      <c r="AK309" s="187">
        <v>192</v>
      </c>
      <c r="AL309" s="10"/>
      <c r="AM309" s="652">
        <v>120</v>
      </c>
      <c r="AN309" s="653">
        <v>8094</v>
      </c>
      <c r="AO309" s="10"/>
      <c r="AP309" s="166">
        <v>526</v>
      </c>
      <c r="AQ309" s="186">
        <v>82</v>
      </c>
      <c r="AR309" s="186">
        <v>29</v>
      </c>
      <c r="AS309" s="186">
        <v>7</v>
      </c>
      <c r="AT309" s="186" t="s">
        <v>1048</v>
      </c>
      <c r="AU309" s="186" t="s">
        <v>298</v>
      </c>
      <c r="AV309" s="187">
        <v>118</v>
      </c>
      <c r="AW309" s="166">
        <v>65</v>
      </c>
      <c r="AX309" s="186">
        <v>45</v>
      </c>
      <c r="AY309" s="186">
        <v>4</v>
      </c>
      <c r="AZ309" s="654">
        <v>35</v>
      </c>
      <c r="BA309" s="655">
        <v>9</v>
      </c>
      <c r="BB309" s="251"/>
      <c r="BC309" s="656">
        <v>17512</v>
      </c>
      <c r="BD309" s="657">
        <v>2.6</v>
      </c>
      <c r="BE309" s="656">
        <v>1747.2</v>
      </c>
      <c r="BF309" s="658">
        <v>0.1</v>
      </c>
      <c r="BG309" s="656">
        <v>510</v>
      </c>
      <c r="BH309" s="659">
        <v>0.28999999999999998</v>
      </c>
      <c r="BI309" s="657">
        <v>196</v>
      </c>
      <c r="BJ309" s="660">
        <v>87</v>
      </c>
      <c r="BK309" s="659">
        <v>0.05</v>
      </c>
      <c r="BL309" s="661">
        <v>13</v>
      </c>
      <c r="BM309" s="662">
        <v>9</v>
      </c>
      <c r="BN309" s="663">
        <v>0.61</v>
      </c>
      <c r="BO309" s="638"/>
    </row>
    <row r="310" spans="1:67" ht="15" customHeight="1" x14ac:dyDescent="0.25">
      <c r="A310" s="121">
        <v>540110</v>
      </c>
      <c r="B310" s="628" t="s">
        <v>1421</v>
      </c>
      <c r="C310" s="628" t="s">
        <v>1413</v>
      </c>
      <c r="D310" s="628" t="s">
        <v>107</v>
      </c>
      <c r="E310" s="143">
        <v>10</v>
      </c>
      <c r="F310" s="121">
        <v>125</v>
      </c>
      <c r="G310" s="155">
        <v>6070260</v>
      </c>
      <c r="H310" s="418">
        <v>14</v>
      </c>
      <c r="I310" s="450">
        <v>2656700</v>
      </c>
      <c r="J310" s="418">
        <v>5</v>
      </c>
      <c r="K310" s="554">
        <v>1064100</v>
      </c>
      <c r="L310" s="385">
        <v>144</v>
      </c>
      <c r="M310" s="454">
        <v>9791060</v>
      </c>
      <c r="N310" s="320">
        <v>369802</v>
      </c>
      <c r="O310" s="315">
        <v>4.2999999999999997E-2</v>
      </c>
      <c r="P310" s="124">
        <v>144</v>
      </c>
      <c r="Q310" s="505">
        <v>105</v>
      </c>
      <c r="R310" s="26">
        <v>39</v>
      </c>
      <c r="S310" s="26">
        <v>0</v>
      </c>
      <c r="T310" s="390">
        <v>0</v>
      </c>
      <c r="U310" s="121" t="s">
        <v>231</v>
      </c>
      <c r="V310" s="142" t="s">
        <v>231</v>
      </c>
      <c r="W310" s="142" t="s">
        <v>1422</v>
      </c>
      <c r="X310" s="142">
        <v>39</v>
      </c>
      <c r="Y310" s="632">
        <v>8600.1</v>
      </c>
      <c r="Z310" s="632">
        <v>8625.7999999999993</v>
      </c>
      <c r="AA310" s="129">
        <v>144</v>
      </c>
      <c r="AB310" s="317">
        <v>102</v>
      </c>
      <c r="AC310" s="142">
        <v>11</v>
      </c>
      <c r="AD310" s="142">
        <v>30</v>
      </c>
      <c r="AE310" s="428">
        <v>1</v>
      </c>
      <c r="AF310" s="639">
        <f t="shared" si="9"/>
        <v>6.9444444444444441E-3</v>
      </c>
      <c r="AG310" s="640">
        <v>0.19</v>
      </c>
      <c r="AH310" s="640">
        <v>0.19900000000000001</v>
      </c>
      <c r="AI310" s="128">
        <v>0.19</v>
      </c>
      <c r="AJ310" s="128">
        <v>0.2</v>
      </c>
      <c r="AK310" s="143">
        <v>42</v>
      </c>
      <c r="AL310" s="10"/>
      <c r="AM310" s="385">
        <v>19</v>
      </c>
      <c r="AN310" s="641">
        <v>184</v>
      </c>
      <c r="AO310" s="10"/>
      <c r="AP310" s="121">
        <v>126</v>
      </c>
      <c r="AQ310" s="142">
        <v>14</v>
      </c>
      <c r="AR310" s="142">
        <v>4</v>
      </c>
      <c r="AS310" s="142">
        <v>0</v>
      </c>
      <c r="AT310" s="142" t="s">
        <v>373</v>
      </c>
      <c r="AU310" s="142" t="s">
        <v>269</v>
      </c>
      <c r="AV310" s="143">
        <v>18</v>
      </c>
      <c r="AW310" s="121">
        <v>18</v>
      </c>
      <c r="AX310" s="142">
        <v>0</v>
      </c>
      <c r="AY310" s="142">
        <v>0</v>
      </c>
      <c r="AZ310" s="505">
        <v>0</v>
      </c>
      <c r="BA310" s="124">
        <v>0</v>
      </c>
      <c r="BB310" s="251"/>
      <c r="BC310" s="385">
        <v>1772</v>
      </c>
      <c r="BD310" s="124">
        <v>2.2999999999999998</v>
      </c>
      <c r="BE310" s="385">
        <v>305.89999999999998</v>
      </c>
      <c r="BF310" s="389">
        <v>0.17</v>
      </c>
      <c r="BG310" s="385">
        <v>72</v>
      </c>
      <c r="BH310" s="315">
        <v>0.24</v>
      </c>
      <c r="BI310" s="124">
        <v>31</v>
      </c>
      <c r="BJ310" s="505">
        <v>15</v>
      </c>
      <c r="BK310" s="315">
        <v>0.05</v>
      </c>
      <c r="BL310" s="26">
        <v>3</v>
      </c>
      <c r="BM310" s="390">
        <v>2</v>
      </c>
      <c r="BN310" s="319">
        <v>0.66</v>
      </c>
    </row>
    <row r="311" spans="1:67" ht="15" customHeight="1" x14ac:dyDescent="0.25">
      <c r="A311" s="121">
        <v>540111</v>
      </c>
      <c r="B311" s="628" t="s">
        <v>1423</v>
      </c>
      <c r="C311" s="628" t="s">
        <v>1413</v>
      </c>
      <c r="D311" s="628" t="s">
        <v>107</v>
      </c>
      <c r="E311" s="143">
        <v>10</v>
      </c>
      <c r="F311" s="121">
        <v>267</v>
      </c>
      <c r="G311" s="155">
        <v>6742860</v>
      </c>
      <c r="H311" s="418">
        <v>55</v>
      </c>
      <c r="I311" s="450">
        <v>28161118</v>
      </c>
      <c r="J311" s="418">
        <v>13</v>
      </c>
      <c r="K311" s="554">
        <v>14936200</v>
      </c>
      <c r="L311" s="424">
        <v>335</v>
      </c>
      <c r="M311" s="454">
        <v>49840178</v>
      </c>
      <c r="N311" s="314">
        <v>8263650</v>
      </c>
      <c r="O311" s="145">
        <v>0.19</v>
      </c>
      <c r="P311" s="425">
        <v>335</v>
      </c>
      <c r="Q311" s="505">
        <v>196</v>
      </c>
      <c r="R311" s="26">
        <v>131</v>
      </c>
      <c r="S311" s="26">
        <v>5</v>
      </c>
      <c r="T311" s="390">
        <v>3</v>
      </c>
      <c r="U311" s="121" t="s">
        <v>217</v>
      </c>
      <c r="V311" s="142" t="s">
        <v>231</v>
      </c>
      <c r="W311" s="142" t="s">
        <v>1424</v>
      </c>
      <c r="X311" s="142">
        <v>139</v>
      </c>
      <c r="Y311" s="664">
        <v>49188.4</v>
      </c>
      <c r="Z311" s="632">
        <v>6755.2</v>
      </c>
      <c r="AA311" s="129">
        <v>335</v>
      </c>
      <c r="AB311" s="317">
        <v>177</v>
      </c>
      <c r="AC311" s="142">
        <v>40</v>
      </c>
      <c r="AD311" s="142">
        <v>66</v>
      </c>
      <c r="AE311" s="428">
        <v>52</v>
      </c>
      <c r="AF311" s="392">
        <f t="shared" si="9"/>
        <v>0.15522388059701492</v>
      </c>
      <c r="AG311" s="665">
        <v>0.34499999999999997</v>
      </c>
      <c r="AH311" s="640">
        <v>0.26400000000000001</v>
      </c>
      <c r="AI311" s="149">
        <v>0.37</v>
      </c>
      <c r="AJ311" s="128">
        <v>0.28000000000000003</v>
      </c>
      <c r="AK311" s="143">
        <v>158</v>
      </c>
      <c r="AL311" s="10"/>
      <c r="AM311" s="385">
        <v>80</v>
      </c>
      <c r="AN311" s="641">
        <v>18837</v>
      </c>
      <c r="AO311" s="10"/>
      <c r="AP311" s="121">
        <v>229</v>
      </c>
      <c r="AQ311" s="142">
        <v>58</v>
      </c>
      <c r="AR311" s="142">
        <v>44</v>
      </c>
      <c r="AS311" s="142">
        <v>4</v>
      </c>
      <c r="AT311" s="142" t="s">
        <v>1425</v>
      </c>
      <c r="AU311" s="142" t="s">
        <v>125</v>
      </c>
      <c r="AV311" s="143">
        <v>106</v>
      </c>
      <c r="AW311" s="121">
        <v>65</v>
      </c>
      <c r="AX311" s="142">
        <v>29</v>
      </c>
      <c r="AY311" s="142">
        <v>12</v>
      </c>
      <c r="AZ311" s="505">
        <v>24</v>
      </c>
      <c r="BA311" s="124">
        <v>30</v>
      </c>
      <c r="BB311" s="251"/>
      <c r="BC311" s="385">
        <v>8737</v>
      </c>
      <c r="BD311" s="124">
        <v>2.2999999999999998</v>
      </c>
      <c r="BE311" s="385">
        <v>595.70000000000005</v>
      </c>
      <c r="BF311" s="389">
        <v>7.0000000000000007E-2</v>
      </c>
      <c r="BG311" s="385">
        <v>279</v>
      </c>
      <c r="BH311" s="315">
        <v>0.47</v>
      </c>
      <c r="BI311" s="124">
        <v>121</v>
      </c>
      <c r="BJ311" s="505">
        <v>65</v>
      </c>
      <c r="BK311" s="315">
        <v>0.11</v>
      </c>
      <c r="BL311" s="26">
        <v>11</v>
      </c>
      <c r="BM311" s="390">
        <v>8</v>
      </c>
      <c r="BN311" s="666">
        <v>0.32</v>
      </c>
    </row>
    <row r="312" spans="1:67" x14ac:dyDescent="0.25">
      <c r="A312" s="121">
        <v>540152</v>
      </c>
      <c r="B312" s="628" t="s">
        <v>1426</v>
      </c>
      <c r="C312" s="628" t="s">
        <v>1413</v>
      </c>
      <c r="D312" s="628" t="s">
        <v>247</v>
      </c>
      <c r="E312" s="143">
        <v>10</v>
      </c>
      <c r="F312" s="121">
        <v>4</v>
      </c>
      <c r="G312" s="155">
        <v>164000</v>
      </c>
      <c r="H312" s="142">
        <v>0</v>
      </c>
      <c r="I312" s="127">
        <v>0</v>
      </c>
      <c r="J312" s="142">
        <v>0</v>
      </c>
      <c r="K312" s="544">
        <v>0</v>
      </c>
      <c r="L312" s="385">
        <v>4</v>
      </c>
      <c r="M312" s="320">
        <v>164000</v>
      </c>
      <c r="N312" s="320">
        <v>31692</v>
      </c>
      <c r="O312" s="145">
        <v>0.193</v>
      </c>
      <c r="P312" s="124">
        <v>4</v>
      </c>
      <c r="Q312" s="505">
        <v>0</v>
      </c>
      <c r="R312" s="26">
        <v>4</v>
      </c>
      <c r="S312" s="26">
        <v>0</v>
      </c>
      <c r="T312" s="390">
        <v>0</v>
      </c>
      <c r="U312" s="121" t="s">
        <v>167</v>
      </c>
      <c r="V312" s="142" t="s">
        <v>231</v>
      </c>
      <c r="W312" s="142" t="s">
        <v>483</v>
      </c>
      <c r="X312" s="142">
        <v>4</v>
      </c>
      <c r="Y312" s="632">
        <v>7923.2</v>
      </c>
      <c r="Z312" s="632">
        <v>8684.6</v>
      </c>
      <c r="AA312" s="129">
        <v>4</v>
      </c>
      <c r="AB312" s="317">
        <v>0</v>
      </c>
      <c r="AC312" s="142">
        <v>0</v>
      </c>
      <c r="AD312" s="142">
        <v>4</v>
      </c>
      <c r="AE312" s="428">
        <v>0</v>
      </c>
      <c r="AF312" s="639">
        <f t="shared" si="9"/>
        <v>0</v>
      </c>
      <c r="AG312" s="640">
        <v>0.20399999999999999</v>
      </c>
      <c r="AH312" s="640">
        <v>0.189</v>
      </c>
      <c r="AI312" s="128">
        <v>0.2</v>
      </c>
      <c r="AJ312" s="128">
        <v>0.19</v>
      </c>
      <c r="AK312" s="143">
        <v>4</v>
      </c>
      <c r="AL312" s="10"/>
      <c r="AM312" s="385">
        <v>0</v>
      </c>
      <c r="AN312" s="641">
        <v>44</v>
      </c>
      <c r="AO312" s="10"/>
      <c r="AP312" s="121">
        <v>2</v>
      </c>
      <c r="AQ312" s="142">
        <v>2</v>
      </c>
      <c r="AR312" s="142">
        <v>0</v>
      </c>
      <c r="AS312" s="142">
        <v>0</v>
      </c>
      <c r="AT312" s="142" t="s">
        <v>537</v>
      </c>
      <c r="AU312" s="142" t="s">
        <v>537</v>
      </c>
      <c r="AV312" s="143">
        <v>2</v>
      </c>
      <c r="AW312" s="121">
        <v>2</v>
      </c>
      <c r="AX312" s="142">
        <v>0</v>
      </c>
      <c r="AY312" s="142">
        <v>0</v>
      </c>
      <c r="AZ312" s="505">
        <v>0</v>
      </c>
      <c r="BA312" s="124">
        <v>0</v>
      </c>
      <c r="BB312" s="251"/>
      <c r="BC312" s="385">
        <v>359</v>
      </c>
      <c r="BD312" s="124">
        <v>2.1</v>
      </c>
      <c r="BE312" s="385">
        <v>8.4</v>
      </c>
      <c r="BF312" s="389">
        <v>0.02</v>
      </c>
      <c r="BG312" s="385">
        <v>9</v>
      </c>
      <c r="BH312" s="145">
        <v>1</v>
      </c>
      <c r="BI312" s="124">
        <v>4</v>
      </c>
      <c r="BJ312" s="505">
        <v>2</v>
      </c>
      <c r="BK312" s="145">
        <v>0.24</v>
      </c>
      <c r="BL312" s="26">
        <v>1</v>
      </c>
      <c r="BM312" s="390">
        <v>1</v>
      </c>
      <c r="BN312" s="319">
        <v>1</v>
      </c>
    </row>
    <row r="313" spans="1:67" x14ac:dyDescent="0.25">
      <c r="A313" s="246"/>
      <c r="B313" s="667"/>
      <c r="C313" s="667" t="s">
        <v>1413</v>
      </c>
      <c r="D313" s="667" t="s">
        <v>45</v>
      </c>
      <c r="E313" s="230">
        <v>10</v>
      </c>
      <c r="F313" s="201">
        <v>1342</v>
      </c>
      <c r="G313" s="395">
        <v>63293758</v>
      </c>
      <c r="H313" s="229">
        <v>174</v>
      </c>
      <c r="I313" s="253">
        <v>91618617</v>
      </c>
      <c r="J313" s="229">
        <v>47</v>
      </c>
      <c r="K313" s="556">
        <v>70734039</v>
      </c>
      <c r="L313" s="408">
        <v>1563</v>
      </c>
      <c r="M313" s="447">
        <v>225646414</v>
      </c>
      <c r="N313" s="321">
        <v>16917757</v>
      </c>
      <c r="O313" s="322">
        <v>7.8E-2</v>
      </c>
      <c r="P313" s="409">
        <v>1563</v>
      </c>
      <c r="Q313" s="668">
        <v>884</v>
      </c>
      <c r="R313" s="207">
        <v>649</v>
      </c>
      <c r="S313" s="207">
        <v>21</v>
      </c>
      <c r="T313" s="588">
        <v>9</v>
      </c>
      <c r="U313" s="226" t="s">
        <v>298</v>
      </c>
      <c r="V313" s="227" t="s">
        <v>289</v>
      </c>
      <c r="W313" s="227" t="s">
        <v>1427</v>
      </c>
      <c r="X313" s="227">
        <v>679</v>
      </c>
      <c r="Y313" s="669">
        <v>23017.4</v>
      </c>
      <c r="Z313" s="670">
        <v>9720</v>
      </c>
      <c r="AA313" s="213">
        <v>1563</v>
      </c>
      <c r="AB313" s="324">
        <v>851</v>
      </c>
      <c r="AC313" s="227">
        <v>113</v>
      </c>
      <c r="AD313" s="227">
        <v>461</v>
      </c>
      <c r="AE313" s="671">
        <v>138</v>
      </c>
      <c r="AF313" s="508">
        <f t="shared" si="9"/>
        <v>8.829174664107485E-2</v>
      </c>
      <c r="AG313" s="672">
        <v>0.309</v>
      </c>
      <c r="AH313" s="673">
        <v>0.27600000000000002</v>
      </c>
      <c r="AI313" s="509">
        <v>0.32</v>
      </c>
      <c r="AJ313" s="509">
        <v>0.28000000000000003</v>
      </c>
      <c r="AK313" s="228">
        <v>712</v>
      </c>
      <c r="AL313" s="10"/>
      <c r="AM313" s="407">
        <v>409</v>
      </c>
      <c r="AN313" s="674">
        <v>33949</v>
      </c>
      <c r="AO313" s="10"/>
      <c r="AP313" s="226">
        <v>1062</v>
      </c>
      <c r="AQ313" s="227">
        <v>288</v>
      </c>
      <c r="AR313" s="227">
        <v>197</v>
      </c>
      <c r="AS313" s="227">
        <v>16</v>
      </c>
      <c r="AT313" s="227" t="s">
        <v>960</v>
      </c>
      <c r="AU313" s="227" t="s">
        <v>669</v>
      </c>
      <c r="AV313" s="228">
        <v>501</v>
      </c>
      <c r="AW313" s="226">
        <v>380</v>
      </c>
      <c r="AX313" s="227">
        <v>100</v>
      </c>
      <c r="AY313" s="227">
        <v>17</v>
      </c>
      <c r="AZ313" s="675">
        <v>80</v>
      </c>
      <c r="BA313" s="409">
        <v>41</v>
      </c>
      <c r="BB313" s="251"/>
      <c r="BC313" s="606">
        <v>32006</v>
      </c>
      <c r="BD313" s="208">
        <v>2.5209999999999999</v>
      </c>
      <c r="BE313" s="606">
        <v>3589.6</v>
      </c>
      <c r="BF313" s="676">
        <v>0.11</v>
      </c>
      <c r="BG313" s="606">
        <v>1524</v>
      </c>
      <c r="BH313" s="677">
        <v>0.43</v>
      </c>
      <c r="BI313" s="208">
        <v>647</v>
      </c>
      <c r="BJ313" s="668">
        <v>318</v>
      </c>
      <c r="BK313" s="677">
        <v>0.09</v>
      </c>
      <c r="BL313" s="207">
        <v>55</v>
      </c>
      <c r="BM313" s="588">
        <v>38</v>
      </c>
      <c r="BN313" s="326">
        <v>0.57999999999999996</v>
      </c>
    </row>
    <row r="314" spans="1:67" x14ac:dyDescent="0.25">
      <c r="A314" s="678">
        <v>540149</v>
      </c>
      <c r="B314" s="679" t="s">
        <v>1428</v>
      </c>
      <c r="C314" s="679" t="s">
        <v>1429</v>
      </c>
      <c r="D314" s="679" t="s">
        <v>170</v>
      </c>
      <c r="E314" s="680">
        <v>10</v>
      </c>
      <c r="F314" s="163">
        <v>343</v>
      </c>
      <c r="G314" s="431">
        <v>14551595</v>
      </c>
      <c r="H314" s="188">
        <v>25</v>
      </c>
      <c r="I314" s="432">
        <v>1075690</v>
      </c>
      <c r="J314" s="188">
        <v>5</v>
      </c>
      <c r="K314" s="548">
        <v>942460</v>
      </c>
      <c r="L314" s="434">
        <v>373</v>
      </c>
      <c r="M314" s="435">
        <v>16569745</v>
      </c>
      <c r="N314" s="436">
        <v>251424</v>
      </c>
      <c r="O314" s="309">
        <v>1.4999999999999999E-2</v>
      </c>
      <c r="P314" s="440">
        <v>373</v>
      </c>
      <c r="Q314" s="647">
        <v>341</v>
      </c>
      <c r="R314" s="168">
        <v>32</v>
      </c>
      <c r="S314" s="168">
        <v>0</v>
      </c>
      <c r="T314" s="589">
        <v>0</v>
      </c>
      <c r="U314" s="166" t="s">
        <v>167</v>
      </c>
      <c r="V314" s="186" t="s">
        <v>132</v>
      </c>
      <c r="W314" s="186" t="s">
        <v>1430</v>
      </c>
      <c r="X314" s="186">
        <v>32</v>
      </c>
      <c r="Y314" s="649">
        <v>5028.5</v>
      </c>
      <c r="Z314" s="649">
        <v>2559.1999999999998</v>
      </c>
      <c r="AA314" s="174">
        <v>373</v>
      </c>
      <c r="AB314" s="311">
        <v>334</v>
      </c>
      <c r="AC314" s="186">
        <v>20</v>
      </c>
      <c r="AD314" s="186">
        <v>15</v>
      </c>
      <c r="AE314" s="168">
        <v>4</v>
      </c>
      <c r="AF314" s="439">
        <f t="shared" si="9"/>
        <v>1.0723860589812333E-2</v>
      </c>
      <c r="AG314" s="651">
        <v>0.129</v>
      </c>
      <c r="AH314" s="651">
        <v>5.3999999999999999E-2</v>
      </c>
      <c r="AI314" s="504">
        <v>0.16</v>
      </c>
      <c r="AJ314" s="504">
        <v>0.1</v>
      </c>
      <c r="AK314" s="187">
        <v>39</v>
      </c>
      <c r="AL314" s="10"/>
      <c r="AM314" s="434">
        <v>9</v>
      </c>
      <c r="AN314" s="681">
        <v>151</v>
      </c>
      <c r="AO314" s="10"/>
      <c r="AP314" s="166">
        <v>366</v>
      </c>
      <c r="AQ314" s="186">
        <v>5</v>
      </c>
      <c r="AR314" s="186">
        <v>2</v>
      </c>
      <c r="AS314" s="186">
        <v>0</v>
      </c>
      <c r="AT314" s="186" t="s">
        <v>298</v>
      </c>
      <c r="AU314" s="186" t="s">
        <v>115</v>
      </c>
      <c r="AV314" s="187">
        <v>7</v>
      </c>
      <c r="AW314" s="166">
        <v>4</v>
      </c>
      <c r="AX314" s="186">
        <v>3</v>
      </c>
      <c r="AY314" s="186">
        <v>0</v>
      </c>
      <c r="AZ314" s="502">
        <v>2</v>
      </c>
      <c r="BA314" s="440">
        <v>0</v>
      </c>
      <c r="BB314" s="251"/>
      <c r="BC314" s="682">
        <v>9950</v>
      </c>
      <c r="BD314" s="169">
        <v>2.6</v>
      </c>
      <c r="BE314" s="682">
        <v>902.2</v>
      </c>
      <c r="BF314" s="683">
        <v>0.09</v>
      </c>
      <c r="BG314" s="682">
        <v>149</v>
      </c>
      <c r="BH314" s="684">
        <v>0.17</v>
      </c>
      <c r="BI314" s="169">
        <v>57</v>
      </c>
      <c r="BJ314" s="647">
        <v>25</v>
      </c>
      <c r="BK314" s="684">
        <v>0.03</v>
      </c>
      <c r="BL314" s="168">
        <v>4</v>
      </c>
      <c r="BM314" s="589">
        <v>3</v>
      </c>
      <c r="BN314" s="313">
        <v>0.57999999999999996</v>
      </c>
    </row>
    <row r="315" spans="1:67" x14ac:dyDescent="0.25">
      <c r="A315" s="121">
        <v>540150</v>
      </c>
      <c r="B315" s="628" t="s">
        <v>1431</v>
      </c>
      <c r="C315" s="628" t="s">
        <v>1429</v>
      </c>
      <c r="D315" s="628" t="s">
        <v>107</v>
      </c>
      <c r="E315" s="143">
        <v>10</v>
      </c>
      <c r="F315" s="121">
        <v>105</v>
      </c>
      <c r="G315" s="155">
        <v>5047290</v>
      </c>
      <c r="H315" s="142">
        <v>24</v>
      </c>
      <c r="I315" s="127">
        <v>1275970</v>
      </c>
      <c r="J315" s="142">
        <v>2</v>
      </c>
      <c r="K315" s="544">
        <v>192200</v>
      </c>
      <c r="L315" s="385">
        <v>131</v>
      </c>
      <c r="M315" s="320">
        <v>6515460</v>
      </c>
      <c r="N315" s="320">
        <v>208312</v>
      </c>
      <c r="O315" s="315">
        <v>3.2000000000000001E-2</v>
      </c>
      <c r="P315" s="124">
        <v>131</v>
      </c>
      <c r="Q315" s="505">
        <v>83</v>
      </c>
      <c r="R315" s="26">
        <v>48</v>
      </c>
      <c r="S315" s="26">
        <v>0</v>
      </c>
      <c r="T315" s="390">
        <v>0</v>
      </c>
      <c r="U315" s="121" t="s">
        <v>112</v>
      </c>
      <c r="V315" s="142" t="s">
        <v>113</v>
      </c>
      <c r="W315" s="142" t="s">
        <v>1313</v>
      </c>
      <c r="X315" s="142">
        <v>48</v>
      </c>
      <c r="Y315" s="632">
        <v>3204.8</v>
      </c>
      <c r="Z315" s="632">
        <v>2521.8000000000002</v>
      </c>
      <c r="AA315" s="129">
        <v>131</v>
      </c>
      <c r="AB315" s="317">
        <v>75</v>
      </c>
      <c r="AC315" s="142">
        <v>37</v>
      </c>
      <c r="AD315" s="142">
        <v>19</v>
      </c>
      <c r="AE315" s="26">
        <v>0</v>
      </c>
      <c r="AF315" s="639">
        <f t="shared" si="9"/>
        <v>0</v>
      </c>
      <c r="AG315" s="640">
        <v>0.08</v>
      </c>
      <c r="AH315" s="640">
        <v>5.3999999999999999E-2</v>
      </c>
      <c r="AI315" s="128">
        <v>0.09</v>
      </c>
      <c r="AJ315" s="128">
        <v>7.0000000000000007E-2</v>
      </c>
      <c r="AK315" s="143">
        <v>56</v>
      </c>
      <c r="AL315" s="10"/>
      <c r="AM315" s="385">
        <v>3</v>
      </c>
      <c r="AN315" s="641">
        <v>88</v>
      </c>
      <c r="AO315" s="10"/>
      <c r="AP315" s="121">
        <v>120</v>
      </c>
      <c r="AQ315" s="142">
        <v>10</v>
      </c>
      <c r="AR315" s="142">
        <v>1</v>
      </c>
      <c r="AS315" s="142">
        <v>0</v>
      </c>
      <c r="AT315" s="142" t="s">
        <v>671</v>
      </c>
      <c r="AU315" s="142" t="s">
        <v>298</v>
      </c>
      <c r="AV315" s="143">
        <v>11</v>
      </c>
      <c r="AW315" s="121">
        <v>7</v>
      </c>
      <c r="AX315" s="142">
        <v>3</v>
      </c>
      <c r="AY315" s="142">
        <v>0</v>
      </c>
      <c r="AZ315" s="505">
        <v>2</v>
      </c>
      <c r="BA315" s="124">
        <v>0</v>
      </c>
      <c r="BB315" s="251"/>
      <c r="BC315" s="385">
        <v>739</v>
      </c>
      <c r="BD315" s="124">
        <v>2.2999999999999998</v>
      </c>
      <c r="BE315" s="385">
        <v>282.89999999999998</v>
      </c>
      <c r="BF315" s="144">
        <v>0.38</v>
      </c>
      <c r="BG315" s="385">
        <v>97</v>
      </c>
      <c r="BH315" s="315">
        <v>0.34</v>
      </c>
      <c r="BI315" s="124">
        <v>42</v>
      </c>
      <c r="BJ315" s="505">
        <v>21</v>
      </c>
      <c r="BK315" s="315">
        <v>7.0000000000000007E-2</v>
      </c>
      <c r="BL315" s="26">
        <v>4</v>
      </c>
      <c r="BM315" s="390">
        <v>3</v>
      </c>
      <c r="BN315" s="319">
        <v>0.6</v>
      </c>
    </row>
    <row r="316" spans="1:67" x14ac:dyDescent="0.25">
      <c r="A316" s="121">
        <v>540151</v>
      </c>
      <c r="B316" s="628" t="s">
        <v>1432</v>
      </c>
      <c r="C316" s="628" t="s">
        <v>1429</v>
      </c>
      <c r="D316" s="628" t="s">
        <v>107</v>
      </c>
      <c r="E316" s="143">
        <v>10</v>
      </c>
      <c r="F316" s="121">
        <v>77</v>
      </c>
      <c r="G316" s="155">
        <v>3311380</v>
      </c>
      <c r="H316" s="142">
        <v>9</v>
      </c>
      <c r="I316" s="127">
        <v>452500</v>
      </c>
      <c r="J316" s="142">
        <v>3</v>
      </c>
      <c r="K316" s="544">
        <v>751510</v>
      </c>
      <c r="L316" s="385">
        <v>89</v>
      </c>
      <c r="M316" s="320">
        <v>4515390</v>
      </c>
      <c r="N316" s="320">
        <v>31599</v>
      </c>
      <c r="O316" s="315">
        <v>7.0000000000000001E-3</v>
      </c>
      <c r="P316" s="124">
        <v>89</v>
      </c>
      <c r="Q316" s="505">
        <v>78</v>
      </c>
      <c r="R316" s="26">
        <v>11</v>
      </c>
      <c r="S316" s="26">
        <v>0</v>
      </c>
      <c r="T316" s="390">
        <v>0</v>
      </c>
      <c r="U316" s="121" t="s">
        <v>113</v>
      </c>
      <c r="V316" s="142" t="s">
        <v>230</v>
      </c>
      <c r="W316" s="142" t="s">
        <v>483</v>
      </c>
      <c r="X316" s="142">
        <v>11</v>
      </c>
      <c r="Y316" s="632">
        <v>2430.6999999999998</v>
      </c>
      <c r="Z316" s="632">
        <v>2046</v>
      </c>
      <c r="AA316" s="129">
        <v>89</v>
      </c>
      <c r="AB316" s="317">
        <v>78</v>
      </c>
      <c r="AC316" s="142">
        <v>10</v>
      </c>
      <c r="AD316" s="142">
        <v>1</v>
      </c>
      <c r="AE316" s="26">
        <v>0</v>
      </c>
      <c r="AF316" s="639">
        <f t="shared" si="9"/>
        <v>0</v>
      </c>
      <c r="AG316" s="640">
        <v>5.2999999999999999E-2</v>
      </c>
      <c r="AH316" s="640">
        <v>0.04</v>
      </c>
      <c r="AI316" s="128">
        <v>0.06</v>
      </c>
      <c r="AJ316" s="128">
        <v>0.04</v>
      </c>
      <c r="AK316" s="143">
        <v>11</v>
      </c>
      <c r="AL316" s="10"/>
      <c r="AM316" s="385">
        <v>1</v>
      </c>
      <c r="AN316" s="641">
        <v>12</v>
      </c>
      <c r="AO316" s="10"/>
      <c r="AP316" s="121">
        <v>87</v>
      </c>
      <c r="AQ316" s="142">
        <v>2</v>
      </c>
      <c r="AR316" s="142">
        <v>0</v>
      </c>
      <c r="AS316" s="142">
        <v>0</v>
      </c>
      <c r="AT316" s="142" t="s">
        <v>815</v>
      </c>
      <c r="AU316" s="142" t="s">
        <v>815</v>
      </c>
      <c r="AV316" s="143">
        <v>2</v>
      </c>
      <c r="AW316" s="121">
        <v>2</v>
      </c>
      <c r="AX316" s="142">
        <v>0</v>
      </c>
      <c r="AY316" s="142">
        <v>0</v>
      </c>
      <c r="AZ316" s="505">
        <v>0</v>
      </c>
      <c r="BA316" s="124">
        <v>0</v>
      </c>
      <c r="BB316" s="251"/>
      <c r="BC316" s="385">
        <v>322</v>
      </c>
      <c r="BD316" s="124">
        <v>2.4</v>
      </c>
      <c r="BE316" s="385">
        <v>206.4</v>
      </c>
      <c r="BF316" s="144">
        <v>0.64</v>
      </c>
      <c r="BG316" s="385">
        <v>24</v>
      </c>
      <c r="BH316" s="315">
        <v>0.12</v>
      </c>
      <c r="BI316" s="124">
        <v>10</v>
      </c>
      <c r="BJ316" s="505">
        <v>5</v>
      </c>
      <c r="BK316" s="315">
        <v>0.02</v>
      </c>
      <c r="BL316" s="26">
        <v>1</v>
      </c>
      <c r="BM316" s="390">
        <v>1</v>
      </c>
      <c r="BN316" s="319">
        <v>0.61</v>
      </c>
    </row>
    <row r="317" spans="1:67" x14ac:dyDescent="0.25">
      <c r="A317" s="121">
        <v>540094</v>
      </c>
      <c r="B317" s="628" t="s">
        <v>1433</v>
      </c>
      <c r="C317" s="628" t="s">
        <v>1429</v>
      </c>
      <c r="D317" s="628" t="s">
        <v>107</v>
      </c>
      <c r="E317" s="143">
        <v>10</v>
      </c>
      <c r="F317" s="121">
        <v>10</v>
      </c>
      <c r="G317" s="155">
        <v>515180</v>
      </c>
      <c r="H317" s="142">
        <v>2</v>
      </c>
      <c r="I317" s="127">
        <v>467400</v>
      </c>
      <c r="J317" s="142">
        <v>0</v>
      </c>
      <c r="K317" s="544">
        <v>0</v>
      </c>
      <c r="L317" s="385">
        <v>12</v>
      </c>
      <c r="M317" s="320">
        <v>982580</v>
      </c>
      <c r="N317" s="320">
        <v>0</v>
      </c>
      <c r="O317" s="315">
        <v>0</v>
      </c>
      <c r="P317" s="124">
        <v>12</v>
      </c>
      <c r="Q317" s="505">
        <v>12</v>
      </c>
      <c r="R317" s="26">
        <v>0</v>
      </c>
      <c r="S317" s="26">
        <v>0</v>
      </c>
      <c r="T317" s="390">
        <v>0</v>
      </c>
      <c r="U317" s="121" t="s">
        <v>211</v>
      </c>
      <c r="V317" s="142" t="s">
        <v>211</v>
      </c>
      <c r="W317" s="142" t="s">
        <v>211</v>
      </c>
      <c r="X317" s="142">
        <v>0</v>
      </c>
      <c r="Y317" s="632">
        <v>0</v>
      </c>
      <c r="Z317" s="632">
        <v>0</v>
      </c>
      <c r="AA317" s="129">
        <v>12</v>
      </c>
      <c r="AB317" s="317">
        <v>12</v>
      </c>
      <c r="AC317" s="142">
        <v>0</v>
      </c>
      <c r="AD317" s="142">
        <v>0</v>
      </c>
      <c r="AE317" s="26">
        <v>0</v>
      </c>
      <c r="AF317" s="639">
        <f t="shared" si="9"/>
        <v>0</v>
      </c>
      <c r="AG317" s="640">
        <v>0</v>
      </c>
      <c r="AH317" s="640">
        <v>0</v>
      </c>
      <c r="AI317" s="128">
        <v>0</v>
      </c>
      <c r="AJ317" s="128">
        <v>0</v>
      </c>
      <c r="AK317" s="143">
        <v>0</v>
      </c>
      <c r="AL317" s="10"/>
      <c r="AM317" s="385">
        <v>0</v>
      </c>
      <c r="AN317" s="641">
        <v>0</v>
      </c>
      <c r="AO317" s="10"/>
      <c r="AP317" s="121">
        <v>12</v>
      </c>
      <c r="AQ317" s="142">
        <v>0</v>
      </c>
      <c r="AR317" s="142">
        <v>0</v>
      </c>
      <c r="AS317" s="142">
        <v>0</v>
      </c>
      <c r="AT317" s="142" t="s">
        <v>211</v>
      </c>
      <c r="AU317" s="142" t="s">
        <v>211</v>
      </c>
      <c r="AV317" s="143">
        <v>0</v>
      </c>
      <c r="AW317" s="121">
        <v>0</v>
      </c>
      <c r="AX317" s="142">
        <v>0</v>
      </c>
      <c r="AY317" s="142">
        <v>0</v>
      </c>
      <c r="AZ317" s="505">
        <v>0</v>
      </c>
      <c r="BA317" s="124">
        <v>0</v>
      </c>
      <c r="BB317" s="251"/>
      <c r="BC317" s="385">
        <v>1714</v>
      </c>
      <c r="BD317" s="124">
        <v>2.2999999999999998</v>
      </c>
      <c r="BE317" s="385">
        <v>34.5</v>
      </c>
      <c r="BF317" s="389">
        <v>0.02</v>
      </c>
      <c r="BG317" s="385">
        <v>0</v>
      </c>
      <c r="BH317" s="315">
        <v>0</v>
      </c>
      <c r="BI317" s="124">
        <v>0</v>
      </c>
      <c r="BJ317" s="505">
        <v>0</v>
      </c>
      <c r="BK317" s="315">
        <v>0</v>
      </c>
      <c r="BL317" s="26">
        <v>0</v>
      </c>
      <c r="BM317" s="390">
        <v>0</v>
      </c>
      <c r="BN317" s="319">
        <v>0.6</v>
      </c>
    </row>
    <row r="318" spans="1:67" x14ac:dyDescent="0.25">
      <c r="A318" s="121">
        <v>540152</v>
      </c>
      <c r="B318" s="628" t="s">
        <v>1426</v>
      </c>
      <c r="C318" s="628" t="s">
        <v>1429</v>
      </c>
      <c r="D318" s="628" t="s">
        <v>247</v>
      </c>
      <c r="E318" s="143">
        <v>10</v>
      </c>
      <c r="F318" s="121">
        <v>2335</v>
      </c>
      <c r="G318" s="155">
        <v>137844648</v>
      </c>
      <c r="H318" s="685">
        <v>442</v>
      </c>
      <c r="I318" s="450">
        <v>139278574</v>
      </c>
      <c r="J318" s="418">
        <v>55</v>
      </c>
      <c r="K318" s="554">
        <v>111760108</v>
      </c>
      <c r="L318" s="424">
        <v>2832</v>
      </c>
      <c r="M318" s="454">
        <v>388883330</v>
      </c>
      <c r="N318" s="314">
        <v>35520557</v>
      </c>
      <c r="O318" s="315">
        <v>9.7000000000000003E-2</v>
      </c>
      <c r="P318" s="425">
        <v>2832</v>
      </c>
      <c r="Q318" s="505">
        <v>556</v>
      </c>
      <c r="R318" s="26">
        <v>2225</v>
      </c>
      <c r="S318" s="26">
        <v>24</v>
      </c>
      <c r="T318" s="390">
        <v>27</v>
      </c>
      <c r="U318" s="121" t="s">
        <v>136</v>
      </c>
      <c r="V318" s="142" t="s">
        <v>167</v>
      </c>
      <c r="W318" s="142" t="s">
        <v>1434</v>
      </c>
      <c r="X318" s="133">
        <v>2276</v>
      </c>
      <c r="Y318" s="632">
        <v>14744.9</v>
      </c>
      <c r="Z318" s="632">
        <v>7659.9</v>
      </c>
      <c r="AA318" s="129">
        <v>2832</v>
      </c>
      <c r="AB318" s="317">
        <v>476</v>
      </c>
      <c r="AC318" s="142">
        <v>350</v>
      </c>
      <c r="AD318" s="142">
        <v>1899</v>
      </c>
      <c r="AE318" s="332">
        <v>107</v>
      </c>
      <c r="AF318" s="639">
        <f t="shared" si="9"/>
        <v>3.7782485875706213E-2</v>
      </c>
      <c r="AG318" s="640">
        <v>0.224</v>
      </c>
      <c r="AH318" s="640">
        <v>0.20200000000000001</v>
      </c>
      <c r="AI318" s="128">
        <v>0.23</v>
      </c>
      <c r="AJ318" s="128">
        <v>0.2</v>
      </c>
      <c r="AK318" s="686">
        <v>2356</v>
      </c>
      <c r="AL318" s="10"/>
      <c r="AM318" s="687">
        <v>923</v>
      </c>
      <c r="AN318" s="641">
        <v>66094</v>
      </c>
      <c r="AO318" s="10"/>
      <c r="AP318" s="121">
        <v>1321</v>
      </c>
      <c r="AQ318" s="142">
        <v>1147</v>
      </c>
      <c r="AR318" s="142">
        <v>352</v>
      </c>
      <c r="AS318" s="142">
        <v>12</v>
      </c>
      <c r="AT318" s="142" t="s">
        <v>1435</v>
      </c>
      <c r="AU318" s="142" t="s">
        <v>592</v>
      </c>
      <c r="AV318" s="143">
        <v>1511</v>
      </c>
      <c r="AW318" s="121">
        <v>1441</v>
      </c>
      <c r="AX318" s="142">
        <v>61</v>
      </c>
      <c r="AY318" s="142">
        <v>8</v>
      </c>
      <c r="AZ318" s="688">
        <v>50</v>
      </c>
      <c r="BA318" s="124">
        <v>7</v>
      </c>
      <c r="BB318" s="251"/>
      <c r="BC318" s="385">
        <v>27162</v>
      </c>
      <c r="BD318" s="124">
        <v>2.1</v>
      </c>
      <c r="BE318" s="385">
        <v>6902.7</v>
      </c>
      <c r="BF318" s="389">
        <v>0.25</v>
      </c>
      <c r="BG318" s="687">
        <v>5591</v>
      </c>
      <c r="BH318" s="145">
        <v>0.81</v>
      </c>
      <c r="BI318" s="689">
        <v>2662</v>
      </c>
      <c r="BJ318" s="688">
        <v>1136</v>
      </c>
      <c r="BK318" s="315">
        <v>0.17</v>
      </c>
      <c r="BL318" s="26">
        <v>206</v>
      </c>
      <c r="BM318" s="390">
        <v>136</v>
      </c>
      <c r="BN318" s="319">
        <v>0.61</v>
      </c>
    </row>
    <row r="319" spans="1:67" x14ac:dyDescent="0.25">
      <c r="A319" s="246"/>
      <c r="B319" s="667"/>
      <c r="C319" s="667" t="s">
        <v>1429</v>
      </c>
      <c r="D319" s="667" t="s">
        <v>45</v>
      </c>
      <c r="E319" s="230">
        <v>10</v>
      </c>
      <c r="F319" s="201">
        <v>2870</v>
      </c>
      <c r="G319" s="395">
        <v>161270093</v>
      </c>
      <c r="H319" s="256">
        <v>502</v>
      </c>
      <c r="I319" s="253">
        <v>142550134</v>
      </c>
      <c r="J319" s="229">
        <v>65</v>
      </c>
      <c r="K319" s="556">
        <v>113646278</v>
      </c>
      <c r="L319" s="408">
        <v>3437</v>
      </c>
      <c r="M319" s="447">
        <v>417466505</v>
      </c>
      <c r="N319" s="321">
        <v>36011892</v>
      </c>
      <c r="O319" s="322">
        <v>9.0999999999999998E-2</v>
      </c>
      <c r="P319" s="409">
        <v>3437</v>
      </c>
      <c r="Q319" s="668">
        <v>1070</v>
      </c>
      <c r="R319" s="207">
        <v>2316</v>
      </c>
      <c r="S319" s="207">
        <v>24</v>
      </c>
      <c r="T319" s="588">
        <v>27</v>
      </c>
      <c r="U319" s="226" t="s">
        <v>115</v>
      </c>
      <c r="V319" s="227" t="s">
        <v>167</v>
      </c>
      <c r="W319" s="227" t="s">
        <v>1436</v>
      </c>
      <c r="X319" s="217">
        <v>2367</v>
      </c>
      <c r="Y319" s="670">
        <v>14194.7</v>
      </c>
      <c r="Z319" s="670">
        <v>7301.1</v>
      </c>
      <c r="AA319" s="213">
        <v>3437</v>
      </c>
      <c r="AB319" s="324">
        <v>975</v>
      </c>
      <c r="AC319" s="227">
        <v>417</v>
      </c>
      <c r="AD319" s="227">
        <v>1934</v>
      </c>
      <c r="AE319" s="671">
        <v>111</v>
      </c>
      <c r="AF319" s="508">
        <f t="shared" si="9"/>
        <v>3.2295606633692173E-2</v>
      </c>
      <c r="AG319" s="673">
        <v>0.218</v>
      </c>
      <c r="AH319" s="673">
        <v>0.2</v>
      </c>
      <c r="AI319" s="509">
        <v>0.22</v>
      </c>
      <c r="AJ319" s="509">
        <v>0.2</v>
      </c>
      <c r="AK319" s="223">
        <v>2462</v>
      </c>
      <c r="AL319" s="10"/>
      <c r="AM319" s="407">
        <v>936</v>
      </c>
      <c r="AN319" s="674">
        <v>66345</v>
      </c>
      <c r="AO319" s="10"/>
      <c r="AP319" s="226">
        <v>1906</v>
      </c>
      <c r="AQ319" s="227">
        <v>1164</v>
      </c>
      <c r="AR319" s="227">
        <v>355</v>
      </c>
      <c r="AS319" s="227">
        <v>12</v>
      </c>
      <c r="AT319" s="227" t="s">
        <v>114</v>
      </c>
      <c r="AU319" s="227" t="s">
        <v>592</v>
      </c>
      <c r="AV319" s="228">
        <v>1531</v>
      </c>
      <c r="AW319" s="226">
        <v>1454</v>
      </c>
      <c r="AX319" s="227">
        <v>67</v>
      </c>
      <c r="AY319" s="227">
        <v>8</v>
      </c>
      <c r="AZ319" s="675">
        <v>54</v>
      </c>
      <c r="BA319" s="409">
        <v>7</v>
      </c>
      <c r="BB319" s="251"/>
      <c r="BC319" s="606">
        <v>39887</v>
      </c>
      <c r="BD319" s="208">
        <v>2.4009999999999998</v>
      </c>
      <c r="BE319" s="231">
        <v>8328.7000000000007</v>
      </c>
      <c r="BF319" s="676">
        <v>0.21</v>
      </c>
      <c r="BG319" s="231">
        <v>5861</v>
      </c>
      <c r="BH319" s="233">
        <v>0.7</v>
      </c>
      <c r="BI319" s="234">
        <v>2771</v>
      </c>
      <c r="BJ319" s="690">
        <v>1187</v>
      </c>
      <c r="BK319" s="677">
        <v>0.14000000000000001</v>
      </c>
      <c r="BL319" s="207">
        <v>215</v>
      </c>
      <c r="BM319" s="588">
        <v>143</v>
      </c>
      <c r="BN319" s="326">
        <v>0.61</v>
      </c>
    </row>
    <row r="320" spans="1:67" x14ac:dyDescent="0.25">
      <c r="A320" s="121">
        <v>540256</v>
      </c>
      <c r="B320" s="628" t="s">
        <v>1437</v>
      </c>
      <c r="C320" s="628" t="s">
        <v>1438</v>
      </c>
      <c r="D320" s="628" t="s">
        <v>107</v>
      </c>
      <c r="E320" s="143">
        <v>10</v>
      </c>
      <c r="F320" s="121">
        <v>58</v>
      </c>
      <c r="G320" s="155">
        <v>2576850</v>
      </c>
      <c r="H320" s="418">
        <v>19</v>
      </c>
      <c r="I320" s="450">
        <v>1139000</v>
      </c>
      <c r="J320" s="418">
        <v>7</v>
      </c>
      <c r="K320" s="554">
        <v>4409815</v>
      </c>
      <c r="L320" s="424">
        <v>84</v>
      </c>
      <c r="M320" s="454">
        <v>8125665</v>
      </c>
      <c r="N320" s="320">
        <v>204344</v>
      </c>
      <c r="O320" s="315">
        <v>4.2000000000000003E-2</v>
      </c>
      <c r="P320" s="425">
        <v>84</v>
      </c>
      <c r="Q320" s="505">
        <v>49</v>
      </c>
      <c r="R320" s="26">
        <v>34</v>
      </c>
      <c r="S320" s="26">
        <v>0</v>
      </c>
      <c r="T320" s="390">
        <v>0</v>
      </c>
      <c r="U320" s="121" t="s">
        <v>131</v>
      </c>
      <c r="V320" s="142" t="s">
        <v>113</v>
      </c>
      <c r="W320" s="142" t="s">
        <v>654</v>
      </c>
      <c r="X320" s="142">
        <v>34</v>
      </c>
      <c r="Y320" s="632">
        <v>4541</v>
      </c>
      <c r="Z320" s="632">
        <v>2624</v>
      </c>
      <c r="AA320" s="129">
        <v>83</v>
      </c>
      <c r="AB320" s="317">
        <v>44</v>
      </c>
      <c r="AC320" s="142">
        <v>18</v>
      </c>
      <c r="AD320" s="142">
        <v>20</v>
      </c>
      <c r="AE320" s="26">
        <v>1</v>
      </c>
      <c r="AF320" s="639">
        <f t="shared" si="9"/>
        <v>1.2048192771084338E-2</v>
      </c>
      <c r="AG320" s="640">
        <v>0.113</v>
      </c>
      <c r="AH320" s="640">
        <v>6.6000000000000003E-2</v>
      </c>
      <c r="AI320" s="128">
        <v>0.13</v>
      </c>
      <c r="AJ320" s="128">
        <v>0.11</v>
      </c>
      <c r="AK320" s="143">
        <v>39</v>
      </c>
      <c r="AL320" s="10"/>
      <c r="AM320" s="385">
        <v>4</v>
      </c>
      <c r="AN320" s="641">
        <v>175</v>
      </c>
      <c r="AO320" s="10"/>
      <c r="AP320" s="121">
        <v>65</v>
      </c>
      <c r="AQ320" s="142">
        <v>11</v>
      </c>
      <c r="AR320" s="142">
        <v>7</v>
      </c>
      <c r="AS320" s="142">
        <v>0</v>
      </c>
      <c r="AT320" s="142" t="s">
        <v>269</v>
      </c>
      <c r="AU320" s="142" t="s">
        <v>191</v>
      </c>
      <c r="AV320" s="143">
        <v>18</v>
      </c>
      <c r="AW320" s="121">
        <v>18</v>
      </c>
      <c r="AX320" s="142">
        <v>0</v>
      </c>
      <c r="AY320" s="142">
        <v>0</v>
      </c>
      <c r="AZ320" s="505">
        <v>0</v>
      </c>
      <c r="BA320" s="124">
        <v>0</v>
      </c>
      <c r="BB320" s="251"/>
      <c r="BC320" s="385">
        <v>296</v>
      </c>
      <c r="BD320" s="124">
        <v>2.2000000000000002</v>
      </c>
      <c r="BE320" s="385">
        <v>134.19999999999999</v>
      </c>
      <c r="BF320" s="144">
        <v>0.45</v>
      </c>
      <c r="BG320" s="385">
        <v>27</v>
      </c>
      <c r="BH320" s="315">
        <v>0.2</v>
      </c>
      <c r="BI320" s="124">
        <v>12</v>
      </c>
      <c r="BJ320" s="505">
        <v>7</v>
      </c>
      <c r="BK320" s="315">
        <v>0.05</v>
      </c>
      <c r="BL320" s="26">
        <v>2</v>
      </c>
      <c r="BM320" s="390">
        <v>1</v>
      </c>
      <c r="BN320" s="319">
        <v>0.71</v>
      </c>
    </row>
    <row r="321" spans="1:66" x14ac:dyDescent="0.25">
      <c r="A321" s="121">
        <v>540208</v>
      </c>
      <c r="B321" s="628" t="s">
        <v>1439</v>
      </c>
      <c r="C321" s="628" t="s">
        <v>1438</v>
      </c>
      <c r="D321" s="628" t="s">
        <v>107</v>
      </c>
      <c r="E321" s="143">
        <v>10</v>
      </c>
      <c r="F321" s="121">
        <v>640</v>
      </c>
      <c r="G321" s="155">
        <v>45949934</v>
      </c>
      <c r="H321" s="142">
        <v>147</v>
      </c>
      <c r="I321" s="127">
        <v>22986594</v>
      </c>
      <c r="J321" s="142">
        <v>30</v>
      </c>
      <c r="K321" s="544">
        <v>63038550</v>
      </c>
      <c r="L321" s="385">
        <v>817</v>
      </c>
      <c r="M321" s="320">
        <v>131975078</v>
      </c>
      <c r="N321" s="314">
        <v>18327454</v>
      </c>
      <c r="O321" s="145">
        <v>0.18</v>
      </c>
      <c r="P321" s="124">
        <v>817</v>
      </c>
      <c r="Q321" s="505">
        <v>76</v>
      </c>
      <c r="R321" s="26">
        <v>686</v>
      </c>
      <c r="S321" s="26">
        <v>40</v>
      </c>
      <c r="T321" s="390">
        <v>13</v>
      </c>
      <c r="U321" s="121" t="s">
        <v>298</v>
      </c>
      <c r="V321" s="142" t="s">
        <v>161</v>
      </c>
      <c r="W321" s="142" t="s">
        <v>1440</v>
      </c>
      <c r="X321" s="142">
        <v>739</v>
      </c>
      <c r="Y321" s="664">
        <v>24178.7</v>
      </c>
      <c r="Z321" s="664">
        <v>16699.2</v>
      </c>
      <c r="AA321" s="129">
        <v>817</v>
      </c>
      <c r="AB321" s="317">
        <v>64</v>
      </c>
      <c r="AC321" s="142">
        <v>59</v>
      </c>
      <c r="AD321" s="142">
        <v>585</v>
      </c>
      <c r="AE321" s="133">
        <v>107</v>
      </c>
      <c r="AF321" s="639">
        <f t="shared" si="9"/>
        <v>0.13096695226438188</v>
      </c>
      <c r="AG321" s="665">
        <v>0.315</v>
      </c>
      <c r="AH321" s="640">
        <v>0.28899999999999998</v>
      </c>
      <c r="AI321" s="128">
        <v>0.32</v>
      </c>
      <c r="AJ321" s="128">
        <v>0.28999999999999998</v>
      </c>
      <c r="AK321" s="143">
        <v>751</v>
      </c>
      <c r="AL321" s="10"/>
      <c r="AM321" s="687">
        <v>545</v>
      </c>
      <c r="AN321" s="641">
        <v>15798</v>
      </c>
      <c r="AO321" s="10"/>
      <c r="AP321" s="121">
        <v>216</v>
      </c>
      <c r="AQ321" s="142">
        <v>306</v>
      </c>
      <c r="AR321" s="142">
        <v>263</v>
      </c>
      <c r="AS321" s="133">
        <v>30</v>
      </c>
      <c r="AT321" s="142" t="s">
        <v>968</v>
      </c>
      <c r="AU321" s="142" t="s">
        <v>217</v>
      </c>
      <c r="AV321" s="143">
        <v>599</v>
      </c>
      <c r="AW321" s="121">
        <v>532</v>
      </c>
      <c r="AX321" s="142">
        <v>49</v>
      </c>
      <c r="AY321" s="142">
        <v>16</v>
      </c>
      <c r="AZ321" s="688">
        <v>41</v>
      </c>
      <c r="BA321" s="124">
        <v>21</v>
      </c>
      <c r="BB321" s="251"/>
      <c r="BC321" s="385">
        <v>5222</v>
      </c>
      <c r="BD321" s="124">
        <v>2.5</v>
      </c>
      <c r="BE321" s="385">
        <v>1795</v>
      </c>
      <c r="BF321" s="144">
        <v>0.34</v>
      </c>
      <c r="BG321" s="385">
        <v>1635</v>
      </c>
      <c r="BH321" s="145">
        <v>0.91</v>
      </c>
      <c r="BI321" s="124">
        <v>654</v>
      </c>
      <c r="BJ321" s="505">
        <v>333</v>
      </c>
      <c r="BK321" s="315">
        <v>0.19</v>
      </c>
      <c r="BL321" s="26">
        <v>51</v>
      </c>
      <c r="BM321" s="390">
        <v>34</v>
      </c>
      <c r="BN321" s="319">
        <v>0.7</v>
      </c>
    </row>
    <row r="322" spans="1:66" x14ac:dyDescent="0.25">
      <c r="A322" s="415">
        <v>540196</v>
      </c>
      <c r="B322" s="691" t="s">
        <v>741</v>
      </c>
      <c r="C322" s="691" t="s">
        <v>1438</v>
      </c>
      <c r="D322" s="691" t="s">
        <v>247</v>
      </c>
      <c r="E322" s="417">
        <v>10</v>
      </c>
      <c r="F322" s="121">
        <v>2</v>
      </c>
      <c r="G322" s="155">
        <v>149000</v>
      </c>
      <c r="H322" s="142">
        <v>1</v>
      </c>
      <c r="I322" s="127">
        <v>681200</v>
      </c>
      <c r="J322" s="142">
        <v>1</v>
      </c>
      <c r="K322" s="544">
        <v>1206600</v>
      </c>
      <c r="L322" s="385">
        <v>4</v>
      </c>
      <c r="M322" s="320">
        <v>2036800</v>
      </c>
      <c r="N322" s="320">
        <v>264314</v>
      </c>
      <c r="O322" s="145">
        <v>0.13</v>
      </c>
      <c r="P322" s="124">
        <v>4</v>
      </c>
      <c r="Q322" s="505">
        <v>2</v>
      </c>
      <c r="R322" s="26">
        <v>0</v>
      </c>
      <c r="S322" s="26">
        <v>1</v>
      </c>
      <c r="T322" s="390">
        <v>1</v>
      </c>
      <c r="U322" s="121" t="s">
        <v>1042</v>
      </c>
      <c r="V322" s="142" t="s">
        <v>1042</v>
      </c>
      <c r="W322" s="142" t="s">
        <v>663</v>
      </c>
      <c r="X322" s="142">
        <v>2</v>
      </c>
      <c r="Y322" s="664">
        <v>132157.1</v>
      </c>
      <c r="Z322" s="664">
        <v>132157.1</v>
      </c>
      <c r="AA322" s="129">
        <v>4</v>
      </c>
      <c r="AB322" s="317">
        <v>2</v>
      </c>
      <c r="AC322" s="142">
        <v>0</v>
      </c>
      <c r="AD322" s="142">
        <v>2</v>
      </c>
      <c r="AE322" s="26">
        <v>0</v>
      </c>
      <c r="AF322" s="639">
        <f t="shared" si="9"/>
        <v>0</v>
      </c>
      <c r="AG322" s="640">
        <v>0.13900000000000001</v>
      </c>
      <c r="AH322" s="640">
        <v>0.13900000000000001</v>
      </c>
      <c r="AI322" s="128">
        <v>0.14000000000000001</v>
      </c>
      <c r="AJ322" s="128">
        <v>0.14000000000000001</v>
      </c>
      <c r="AK322" s="143">
        <v>2</v>
      </c>
      <c r="AL322" s="10"/>
      <c r="AM322" s="385">
        <v>2</v>
      </c>
      <c r="AN322" s="641">
        <v>58</v>
      </c>
      <c r="AO322" s="10"/>
      <c r="AP322" s="121">
        <v>2</v>
      </c>
      <c r="AQ322" s="142">
        <v>1</v>
      </c>
      <c r="AR322" s="142">
        <v>1</v>
      </c>
      <c r="AS322" s="142">
        <v>0</v>
      </c>
      <c r="AT322" s="142" t="s">
        <v>1441</v>
      </c>
      <c r="AU322" s="142" t="s">
        <v>1441</v>
      </c>
      <c r="AV322" s="143">
        <v>2</v>
      </c>
      <c r="AW322" s="121">
        <v>0</v>
      </c>
      <c r="AX322" s="142">
        <v>0</v>
      </c>
      <c r="AY322" s="142">
        <v>1</v>
      </c>
      <c r="AZ322" s="505">
        <v>0</v>
      </c>
      <c r="BA322" s="124">
        <v>1</v>
      </c>
      <c r="BB322" s="251"/>
      <c r="BC322" s="385">
        <v>1750</v>
      </c>
      <c r="BD322" s="124">
        <v>2.5</v>
      </c>
      <c r="BE322" s="385">
        <v>5</v>
      </c>
      <c r="BF322" s="389">
        <v>0</v>
      </c>
      <c r="BG322" s="385">
        <v>0</v>
      </c>
      <c r="BH322" s="315">
        <v>0</v>
      </c>
      <c r="BI322" s="124">
        <v>0</v>
      </c>
      <c r="BJ322" s="505">
        <v>0</v>
      </c>
      <c r="BK322" s="315">
        <v>0</v>
      </c>
      <c r="BL322" s="26">
        <v>0</v>
      </c>
      <c r="BM322" s="390">
        <v>0</v>
      </c>
      <c r="BN322" s="319">
        <v>1</v>
      </c>
    </row>
    <row r="323" spans="1:66" x14ac:dyDescent="0.25">
      <c r="A323" s="121">
        <v>540210</v>
      </c>
      <c r="B323" s="628" t="s">
        <v>1442</v>
      </c>
      <c r="C323" s="628" t="s">
        <v>1438</v>
      </c>
      <c r="D323" s="628" t="s">
        <v>107</v>
      </c>
      <c r="E323" s="143">
        <v>10</v>
      </c>
      <c r="F323" s="121">
        <v>76</v>
      </c>
      <c r="G323" s="155">
        <v>2825360</v>
      </c>
      <c r="H323" s="142">
        <v>14</v>
      </c>
      <c r="I323" s="127">
        <v>717900</v>
      </c>
      <c r="J323" s="142">
        <v>9</v>
      </c>
      <c r="K323" s="544">
        <v>7786320</v>
      </c>
      <c r="L323" s="385">
        <v>99</v>
      </c>
      <c r="M323" s="320">
        <v>11329580</v>
      </c>
      <c r="N323" s="320">
        <v>1154462</v>
      </c>
      <c r="O323" s="145">
        <v>0.10199999999999999</v>
      </c>
      <c r="P323" s="124">
        <v>99</v>
      </c>
      <c r="Q323" s="505">
        <v>52</v>
      </c>
      <c r="R323" s="26">
        <v>45</v>
      </c>
      <c r="S323" s="26">
        <v>1</v>
      </c>
      <c r="T323" s="390">
        <v>1</v>
      </c>
      <c r="U323" s="121" t="s">
        <v>298</v>
      </c>
      <c r="V323" s="142" t="s">
        <v>289</v>
      </c>
      <c r="W323" s="142" t="s">
        <v>1443</v>
      </c>
      <c r="X323" s="142">
        <v>47</v>
      </c>
      <c r="Y323" s="664">
        <v>22201.200000000001</v>
      </c>
      <c r="Z323" s="632">
        <v>10178.799999999999</v>
      </c>
      <c r="AA323" s="129">
        <v>99</v>
      </c>
      <c r="AB323" s="317">
        <v>47</v>
      </c>
      <c r="AC323" s="142">
        <v>6</v>
      </c>
      <c r="AD323" s="142">
        <v>41</v>
      </c>
      <c r="AE323" s="26">
        <v>5</v>
      </c>
      <c r="AF323" s="639">
        <f t="shared" si="9"/>
        <v>5.0505050505050504E-2</v>
      </c>
      <c r="AG323" s="640">
        <v>0.29799999999999999</v>
      </c>
      <c r="AH323" s="665">
        <v>0.315</v>
      </c>
      <c r="AI323" s="128">
        <v>0.3</v>
      </c>
      <c r="AJ323" s="128">
        <v>0.32</v>
      </c>
      <c r="AK323" s="143">
        <v>52</v>
      </c>
      <c r="AL323" s="10"/>
      <c r="AM323" s="385">
        <v>28</v>
      </c>
      <c r="AN323" s="641">
        <v>578</v>
      </c>
      <c r="AO323" s="10"/>
      <c r="AP323" s="121">
        <v>60</v>
      </c>
      <c r="AQ323" s="142">
        <v>28</v>
      </c>
      <c r="AR323" s="142">
        <v>11</v>
      </c>
      <c r="AS323" s="142">
        <v>0</v>
      </c>
      <c r="AT323" s="142" t="s">
        <v>1444</v>
      </c>
      <c r="AU323" s="142" t="s">
        <v>483</v>
      </c>
      <c r="AV323" s="143">
        <v>39</v>
      </c>
      <c r="AW323" s="121">
        <v>33</v>
      </c>
      <c r="AX323" s="142">
        <v>5</v>
      </c>
      <c r="AY323" s="142">
        <v>1</v>
      </c>
      <c r="AZ323" s="505">
        <v>5</v>
      </c>
      <c r="BA323" s="124">
        <v>1</v>
      </c>
      <c r="BB323" s="251"/>
      <c r="BC323" s="385">
        <v>610</v>
      </c>
      <c r="BD323" s="124">
        <v>2.9</v>
      </c>
      <c r="BE323" s="385">
        <v>249.4</v>
      </c>
      <c r="BF323" s="144">
        <v>0.41</v>
      </c>
      <c r="BG323" s="385">
        <v>172</v>
      </c>
      <c r="BH323" s="145">
        <v>0.69</v>
      </c>
      <c r="BI323" s="124">
        <v>59</v>
      </c>
      <c r="BJ323" s="505">
        <v>42</v>
      </c>
      <c r="BK323" s="315">
        <v>0.17</v>
      </c>
      <c r="BL323" s="26">
        <v>6</v>
      </c>
      <c r="BM323" s="390">
        <v>4</v>
      </c>
      <c r="BN323" s="319">
        <v>0.74</v>
      </c>
    </row>
    <row r="324" spans="1:66" x14ac:dyDescent="0.25">
      <c r="A324" s="121">
        <v>540258</v>
      </c>
      <c r="B324" s="628" t="s">
        <v>1445</v>
      </c>
      <c r="C324" s="628" t="s">
        <v>1438</v>
      </c>
      <c r="D324" s="628" t="s">
        <v>107</v>
      </c>
      <c r="E324" s="143">
        <v>10</v>
      </c>
      <c r="F324" s="121">
        <v>17</v>
      </c>
      <c r="G324" s="155">
        <v>680200</v>
      </c>
      <c r="H324" s="142">
        <v>4</v>
      </c>
      <c r="I324" s="127">
        <v>394000</v>
      </c>
      <c r="J324" s="142">
        <v>3</v>
      </c>
      <c r="K324" s="692">
        <v>96580</v>
      </c>
      <c r="L324" s="385">
        <v>24</v>
      </c>
      <c r="M324" s="320">
        <v>1170780</v>
      </c>
      <c r="N324" s="320">
        <v>228731</v>
      </c>
      <c r="O324" s="145">
        <v>0.19500000000000001</v>
      </c>
      <c r="P324" s="124">
        <v>24</v>
      </c>
      <c r="Q324" s="505">
        <v>6</v>
      </c>
      <c r="R324" s="26">
        <v>17</v>
      </c>
      <c r="S324" s="26">
        <v>1</v>
      </c>
      <c r="T324" s="390">
        <v>0</v>
      </c>
      <c r="U324" s="121" t="s">
        <v>144</v>
      </c>
      <c r="V324" s="142" t="s">
        <v>231</v>
      </c>
      <c r="W324" s="142" t="s">
        <v>1363</v>
      </c>
      <c r="X324" s="142">
        <v>18</v>
      </c>
      <c r="Y324" s="632">
        <v>11436.6</v>
      </c>
      <c r="Z324" s="632">
        <v>6505</v>
      </c>
      <c r="AA324" s="129">
        <v>24</v>
      </c>
      <c r="AB324" s="317">
        <v>4</v>
      </c>
      <c r="AC324" s="142">
        <v>2</v>
      </c>
      <c r="AD324" s="142">
        <v>18</v>
      </c>
      <c r="AE324" s="26">
        <v>0</v>
      </c>
      <c r="AF324" s="639">
        <f t="shared" si="9"/>
        <v>0</v>
      </c>
      <c r="AG324" s="640">
        <v>0.22600000000000001</v>
      </c>
      <c r="AH324" s="640">
        <v>0.20499999999999999</v>
      </c>
      <c r="AI324" s="128">
        <v>0.23</v>
      </c>
      <c r="AJ324" s="128">
        <v>0.21</v>
      </c>
      <c r="AK324" s="143">
        <v>20</v>
      </c>
      <c r="AL324" s="10"/>
      <c r="AM324" s="385">
        <v>8</v>
      </c>
      <c r="AN324" s="641">
        <v>178</v>
      </c>
      <c r="AO324" s="10"/>
      <c r="AP324" s="121">
        <v>11</v>
      </c>
      <c r="AQ324" s="142">
        <v>10</v>
      </c>
      <c r="AR324" s="142">
        <v>2</v>
      </c>
      <c r="AS324" s="142">
        <v>1</v>
      </c>
      <c r="AT324" s="142" t="s">
        <v>217</v>
      </c>
      <c r="AU324" s="142" t="s">
        <v>671</v>
      </c>
      <c r="AV324" s="143">
        <v>13</v>
      </c>
      <c r="AW324" s="121">
        <v>8</v>
      </c>
      <c r="AX324" s="142">
        <v>3</v>
      </c>
      <c r="AY324" s="142">
        <v>2</v>
      </c>
      <c r="AZ324" s="505">
        <v>2</v>
      </c>
      <c r="BA324" s="124">
        <v>2</v>
      </c>
      <c r="BB324" s="251"/>
      <c r="BC324" s="385">
        <v>141</v>
      </c>
      <c r="BD324" s="124">
        <v>2.5</v>
      </c>
      <c r="BE324" s="385">
        <v>85</v>
      </c>
      <c r="BF324" s="144">
        <v>0.6</v>
      </c>
      <c r="BG324" s="385">
        <v>85</v>
      </c>
      <c r="BH324" s="145">
        <v>1</v>
      </c>
      <c r="BI324" s="124">
        <v>34</v>
      </c>
      <c r="BJ324" s="505">
        <v>23</v>
      </c>
      <c r="BK324" s="145">
        <v>0.27</v>
      </c>
      <c r="BL324" s="26">
        <v>4</v>
      </c>
      <c r="BM324" s="390">
        <v>3</v>
      </c>
      <c r="BN324" s="319">
        <v>0.53</v>
      </c>
    </row>
    <row r="325" spans="1:66" x14ac:dyDescent="0.25">
      <c r="A325" s="678">
        <v>540207</v>
      </c>
      <c r="B325" s="679" t="s">
        <v>1446</v>
      </c>
      <c r="C325" s="679" t="s">
        <v>1438</v>
      </c>
      <c r="D325" s="679" t="s">
        <v>170</v>
      </c>
      <c r="E325" s="680">
        <v>10</v>
      </c>
      <c r="F325" s="163">
        <v>820</v>
      </c>
      <c r="G325" s="431">
        <v>43270455</v>
      </c>
      <c r="H325" s="469">
        <v>73</v>
      </c>
      <c r="I325" s="250">
        <v>10535721</v>
      </c>
      <c r="J325" s="469">
        <v>27</v>
      </c>
      <c r="K325" s="555">
        <v>19637970</v>
      </c>
      <c r="L325" s="460">
        <v>920</v>
      </c>
      <c r="M325" s="436">
        <v>73444146</v>
      </c>
      <c r="N325" s="308">
        <v>5053378</v>
      </c>
      <c r="O325" s="309">
        <v>7.9000000000000001E-2</v>
      </c>
      <c r="P325" s="693">
        <v>920</v>
      </c>
      <c r="Q325" s="647">
        <v>661</v>
      </c>
      <c r="R325" s="168">
        <v>246</v>
      </c>
      <c r="S325" s="168">
        <v>4</v>
      </c>
      <c r="T325" s="589">
        <v>9</v>
      </c>
      <c r="U325" s="166" t="s">
        <v>143</v>
      </c>
      <c r="V325" s="186" t="s">
        <v>289</v>
      </c>
      <c r="W325" s="186" t="s">
        <v>1447</v>
      </c>
      <c r="X325" s="186">
        <v>259</v>
      </c>
      <c r="Y325" s="648">
        <v>18785.8</v>
      </c>
      <c r="Z325" s="649">
        <v>9624.5</v>
      </c>
      <c r="AA325" s="174">
        <v>920</v>
      </c>
      <c r="AB325" s="311">
        <v>652</v>
      </c>
      <c r="AC325" s="186">
        <v>24</v>
      </c>
      <c r="AD325" s="186">
        <v>191</v>
      </c>
      <c r="AE325" s="186">
        <v>53</v>
      </c>
      <c r="AF325" s="439">
        <f t="shared" si="9"/>
        <v>5.7608695652173914E-2</v>
      </c>
      <c r="AG325" s="650">
        <v>0.315</v>
      </c>
      <c r="AH325" s="651">
        <v>0.26</v>
      </c>
      <c r="AI325" s="504">
        <v>0.32</v>
      </c>
      <c r="AJ325" s="504">
        <v>0.26</v>
      </c>
      <c r="AK325" s="187">
        <v>268</v>
      </c>
      <c r="AL325" s="10"/>
      <c r="AM325" s="434">
        <v>146</v>
      </c>
      <c r="AN325" s="681">
        <v>2828</v>
      </c>
      <c r="AO325" s="10"/>
      <c r="AP325" s="166">
        <v>733</v>
      </c>
      <c r="AQ325" s="186">
        <v>129</v>
      </c>
      <c r="AR325" s="186">
        <v>55</v>
      </c>
      <c r="AS325" s="186">
        <v>3</v>
      </c>
      <c r="AT325" s="186" t="s">
        <v>1448</v>
      </c>
      <c r="AU325" s="186" t="s">
        <v>1254</v>
      </c>
      <c r="AV325" s="187">
        <v>187</v>
      </c>
      <c r="AW325" s="166">
        <v>121</v>
      </c>
      <c r="AX325" s="186">
        <v>26</v>
      </c>
      <c r="AY325" s="186">
        <v>40</v>
      </c>
      <c r="AZ325" s="502">
        <v>16</v>
      </c>
      <c r="BA325" s="440">
        <v>25</v>
      </c>
      <c r="BB325" s="251"/>
      <c r="BC325" s="682">
        <v>7774</v>
      </c>
      <c r="BD325" s="169">
        <v>2.8</v>
      </c>
      <c r="BE325" s="682">
        <v>2254</v>
      </c>
      <c r="BF325" s="683">
        <v>0.28999999999999998</v>
      </c>
      <c r="BG325" s="682">
        <v>787</v>
      </c>
      <c r="BH325" s="684">
        <v>0.35</v>
      </c>
      <c r="BI325" s="169">
        <v>281</v>
      </c>
      <c r="BJ325" s="647">
        <v>155</v>
      </c>
      <c r="BK325" s="684">
        <v>7.0000000000000007E-2</v>
      </c>
      <c r="BL325" s="168">
        <v>22</v>
      </c>
      <c r="BM325" s="589">
        <v>14</v>
      </c>
      <c r="BN325" s="313">
        <v>0.8</v>
      </c>
    </row>
    <row r="326" spans="1:66" ht="15.75" thickBot="1" x14ac:dyDescent="0.3">
      <c r="A326" s="478"/>
      <c r="B326" s="694"/>
      <c r="C326" s="694" t="s">
        <v>1438</v>
      </c>
      <c r="D326" s="694" t="s">
        <v>45</v>
      </c>
      <c r="E326" s="293">
        <v>10</v>
      </c>
      <c r="F326" s="265">
        <v>1613</v>
      </c>
      <c r="G326" s="514">
        <v>95451799</v>
      </c>
      <c r="H326" s="479">
        <v>258</v>
      </c>
      <c r="I326" s="695">
        <v>36454415</v>
      </c>
      <c r="J326" s="479">
        <v>77</v>
      </c>
      <c r="K326" s="696">
        <v>96175835</v>
      </c>
      <c r="L326" s="532">
        <v>1948</v>
      </c>
      <c r="M326" s="596">
        <v>228082049</v>
      </c>
      <c r="N326" s="561">
        <v>25232683</v>
      </c>
      <c r="O326" s="697">
        <v>0.13700000000000001</v>
      </c>
      <c r="P326" s="535">
        <v>1948</v>
      </c>
      <c r="Q326" s="698">
        <v>846</v>
      </c>
      <c r="R326" s="699">
        <v>1028</v>
      </c>
      <c r="S326" s="699">
        <v>47</v>
      </c>
      <c r="T326" s="700">
        <v>24</v>
      </c>
      <c r="U326" s="226" t="s">
        <v>367</v>
      </c>
      <c r="V326" s="227" t="s">
        <v>150</v>
      </c>
      <c r="W326" s="227" t="s">
        <v>1449</v>
      </c>
      <c r="X326" s="227">
        <v>1099</v>
      </c>
      <c r="Y326" s="669">
        <v>22018.1</v>
      </c>
      <c r="Z326" s="669">
        <v>13543.2</v>
      </c>
      <c r="AA326" s="213">
        <v>1947</v>
      </c>
      <c r="AB326" s="347">
        <v>813</v>
      </c>
      <c r="AC326" s="290">
        <v>109</v>
      </c>
      <c r="AD326" s="290">
        <v>857</v>
      </c>
      <c r="AE326" s="701">
        <v>166</v>
      </c>
      <c r="AF326" s="521">
        <f t="shared" si="9"/>
        <v>8.5259373394966614E-2</v>
      </c>
      <c r="AG326" s="702">
        <v>0.30499999999999999</v>
      </c>
      <c r="AH326" s="702">
        <v>0.27200000000000002</v>
      </c>
      <c r="AI326" s="522">
        <v>0.31</v>
      </c>
      <c r="AJ326" s="522">
        <v>0.28000000000000003</v>
      </c>
      <c r="AK326" s="291">
        <v>1132</v>
      </c>
      <c r="AL326" s="10"/>
      <c r="AM326" s="703">
        <v>733</v>
      </c>
      <c r="AN326" s="704">
        <v>19615</v>
      </c>
      <c r="AO326" s="10"/>
      <c r="AP326" s="268">
        <v>1087</v>
      </c>
      <c r="AQ326" s="290">
        <v>485</v>
      </c>
      <c r="AR326" s="290">
        <v>339</v>
      </c>
      <c r="AS326" s="283">
        <v>34</v>
      </c>
      <c r="AT326" s="290" t="s">
        <v>239</v>
      </c>
      <c r="AU326" s="290" t="s">
        <v>190</v>
      </c>
      <c r="AV326" s="291">
        <v>858</v>
      </c>
      <c r="AW326" s="268">
        <v>712</v>
      </c>
      <c r="AX326" s="290">
        <v>83</v>
      </c>
      <c r="AY326" s="290">
        <v>60</v>
      </c>
      <c r="AZ326" s="705">
        <v>64</v>
      </c>
      <c r="BA326" s="483">
        <v>50</v>
      </c>
      <c r="BB326" s="251"/>
      <c r="BC326" s="706">
        <v>15793</v>
      </c>
      <c r="BD326" s="707">
        <v>2.641</v>
      </c>
      <c r="BE326" s="708">
        <v>4522.6000000000004</v>
      </c>
      <c r="BF326" s="709">
        <v>0.28999999999999998</v>
      </c>
      <c r="BG326" s="708">
        <v>2706</v>
      </c>
      <c r="BH326" s="295">
        <v>0.6</v>
      </c>
      <c r="BI326" s="272">
        <v>1040</v>
      </c>
      <c r="BJ326" s="710">
        <v>560</v>
      </c>
      <c r="BK326" s="711">
        <v>0.12</v>
      </c>
      <c r="BL326" s="270">
        <v>85</v>
      </c>
      <c r="BM326" s="593">
        <v>56</v>
      </c>
      <c r="BN326" s="349">
        <v>0.75</v>
      </c>
    </row>
    <row r="327" spans="1:66" x14ac:dyDescent="0.25">
      <c r="A327" s="89">
        <v>540093</v>
      </c>
      <c r="B327" s="90" t="s">
        <v>1450</v>
      </c>
      <c r="C327" s="90" t="s">
        <v>1451</v>
      </c>
      <c r="D327" s="90" t="s">
        <v>107</v>
      </c>
      <c r="E327" s="115">
        <v>11</v>
      </c>
      <c r="F327" s="89">
        <v>0</v>
      </c>
      <c r="G327" s="92" t="s">
        <v>211</v>
      </c>
      <c r="H327" s="93">
        <v>6</v>
      </c>
      <c r="I327" s="93" t="s">
        <v>1452</v>
      </c>
      <c r="J327" s="93">
        <v>1</v>
      </c>
      <c r="K327" s="619" t="s">
        <v>129</v>
      </c>
      <c r="L327" s="95">
        <v>7</v>
      </c>
      <c r="M327" s="96" t="s">
        <v>1453</v>
      </c>
      <c r="N327" s="299">
        <v>39664</v>
      </c>
      <c r="O327" s="300">
        <v>6.0000000000000001E-3</v>
      </c>
      <c r="P327" s="99">
        <v>7</v>
      </c>
      <c r="Q327" s="100">
        <v>5</v>
      </c>
      <c r="R327" s="101">
        <v>2</v>
      </c>
      <c r="S327" s="101">
        <v>0</v>
      </c>
      <c r="T327" s="102">
        <v>0</v>
      </c>
      <c r="U327" s="130" t="s">
        <v>135</v>
      </c>
      <c r="V327" s="131" t="s">
        <v>135</v>
      </c>
      <c r="W327" s="131" t="s">
        <v>160</v>
      </c>
      <c r="X327" s="131">
        <v>2</v>
      </c>
      <c r="Y327" s="131" t="s">
        <v>135</v>
      </c>
      <c r="Z327" s="131" t="s">
        <v>135</v>
      </c>
      <c r="AA327" s="129">
        <v>7</v>
      </c>
      <c r="AB327" s="302">
        <v>6</v>
      </c>
      <c r="AC327" s="114">
        <v>0</v>
      </c>
      <c r="AD327" s="114">
        <v>1</v>
      </c>
      <c r="AE327" s="114">
        <v>0</v>
      </c>
      <c r="AF327" s="712">
        <f>AE327/AA327</f>
        <v>0</v>
      </c>
      <c r="AG327" s="493">
        <v>0.1</v>
      </c>
      <c r="AH327" s="110">
        <v>0.1</v>
      </c>
      <c r="AI327" s="110">
        <v>0.2</v>
      </c>
      <c r="AJ327" s="110">
        <v>0.2</v>
      </c>
      <c r="AK327" s="111">
        <v>1</v>
      </c>
      <c r="AL327" s="10"/>
      <c r="AM327" s="89">
        <v>1</v>
      </c>
      <c r="AN327" s="113">
        <v>21</v>
      </c>
      <c r="AO327" s="10"/>
      <c r="AP327" s="89">
        <v>6</v>
      </c>
      <c r="AQ327" s="114">
        <v>0</v>
      </c>
      <c r="AR327" s="114">
        <v>1</v>
      </c>
      <c r="AS327" s="114">
        <v>0</v>
      </c>
      <c r="AT327" s="114" t="s">
        <v>1454</v>
      </c>
      <c r="AU327" s="114" t="s">
        <v>1454</v>
      </c>
      <c r="AV327" s="115">
        <v>1</v>
      </c>
      <c r="AW327" s="89">
        <v>1</v>
      </c>
      <c r="AX327" s="114">
        <v>0</v>
      </c>
      <c r="AY327" s="114">
        <v>0</v>
      </c>
      <c r="AZ327" s="114">
        <v>0</v>
      </c>
      <c r="BA327" s="115">
        <v>0</v>
      </c>
      <c r="BB327" s="251"/>
      <c r="BC327" s="95">
        <v>688</v>
      </c>
      <c r="BD327" s="99">
        <v>2.6</v>
      </c>
      <c r="BE327" s="95">
        <v>0</v>
      </c>
      <c r="BF327" s="304">
        <v>0</v>
      </c>
      <c r="BG327" s="95">
        <v>0</v>
      </c>
      <c r="BH327" s="96" t="s">
        <v>638</v>
      </c>
      <c r="BI327" s="99">
        <v>0</v>
      </c>
      <c r="BJ327" s="95">
        <v>0</v>
      </c>
      <c r="BK327" s="96" t="s">
        <v>638</v>
      </c>
      <c r="BL327" s="96">
        <v>0</v>
      </c>
      <c r="BM327" s="119">
        <v>0</v>
      </c>
      <c r="BN327" s="713" t="s">
        <v>638</v>
      </c>
    </row>
    <row r="328" spans="1:66" x14ac:dyDescent="0.25">
      <c r="A328" s="121">
        <v>540012</v>
      </c>
      <c r="B328" s="20" t="s">
        <v>1455</v>
      </c>
      <c r="C328" s="20" t="s">
        <v>1451</v>
      </c>
      <c r="D328" s="20" t="s">
        <v>107</v>
      </c>
      <c r="E328" s="143">
        <v>11</v>
      </c>
      <c r="F328" s="121">
        <v>4</v>
      </c>
      <c r="G328" s="155" t="s">
        <v>1456</v>
      </c>
      <c r="H328" s="26">
        <v>0</v>
      </c>
      <c r="I328" s="26" t="s">
        <v>209</v>
      </c>
      <c r="J328" s="26">
        <v>1</v>
      </c>
      <c r="K328" s="390" t="s">
        <v>1457</v>
      </c>
      <c r="L328" s="125">
        <v>5</v>
      </c>
      <c r="M328" s="126" t="s">
        <v>480</v>
      </c>
      <c r="N328" s="320">
        <v>30750</v>
      </c>
      <c r="O328" s="315">
        <v>5.7000000000000002E-2</v>
      </c>
      <c r="P328" s="129">
        <v>5</v>
      </c>
      <c r="Q328" s="130">
        <v>4</v>
      </c>
      <c r="R328" s="131">
        <v>1</v>
      </c>
      <c r="S328" s="131">
        <v>0</v>
      </c>
      <c r="T328" s="132">
        <v>0</v>
      </c>
      <c r="U328" s="130" t="s">
        <v>669</v>
      </c>
      <c r="V328" s="131" t="s">
        <v>669</v>
      </c>
      <c r="W328" s="131" t="s">
        <v>669</v>
      </c>
      <c r="X328" s="131">
        <v>1</v>
      </c>
      <c r="Y328" s="131" t="s">
        <v>669</v>
      </c>
      <c r="Z328" s="131" t="s">
        <v>669</v>
      </c>
      <c r="AA328" s="129">
        <v>5</v>
      </c>
      <c r="AB328" s="317">
        <v>4</v>
      </c>
      <c r="AC328" s="142">
        <v>0</v>
      </c>
      <c r="AD328" s="142">
        <v>1</v>
      </c>
      <c r="AE328" s="142">
        <v>0</v>
      </c>
      <c r="AF328" s="714">
        <f t="shared" ref="AF328:AF338" si="10">AE328/AA328</f>
        <v>0</v>
      </c>
      <c r="AG328" s="128">
        <v>0.13</v>
      </c>
      <c r="AH328" s="139">
        <v>0.13</v>
      </c>
      <c r="AI328" s="139">
        <v>0.13</v>
      </c>
      <c r="AJ328" s="139">
        <v>0.13</v>
      </c>
      <c r="AK328" s="140">
        <v>1</v>
      </c>
      <c r="AL328" s="10"/>
      <c r="AM328" s="121">
        <v>1</v>
      </c>
      <c r="AN328" s="141">
        <v>9</v>
      </c>
      <c r="AO328" s="10"/>
      <c r="AP328" s="121">
        <v>4</v>
      </c>
      <c r="AQ328" s="142">
        <v>1</v>
      </c>
      <c r="AR328" s="142">
        <v>0</v>
      </c>
      <c r="AS328" s="142">
        <v>0</v>
      </c>
      <c r="AT328" s="142" t="s">
        <v>1458</v>
      </c>
      <c r="AU328" s="142" t="s">
        <v>1458</v>
      </c>
      <c r="AV328" s="143">
        <v>1</v>
      </c>
      <c r="AW328" s="121">
        <v>0</v>
      </c>
      <c r="AX328" s="142">
        <v>1</v>
      </c>
      <c r="AY328" s="142">
        <v>0</v>
      </c>
      <c r="AZ328" s="142">
        <v>1</v>
      </c>
      <c r="BA328" s="143">
        <v>1</v>
      </c>
      <c r="BB328" s="251"/>
      <c r="BC328" s="125">
        <v>1008</v>
      </c>
      <c r="BD328" s="129">
        <v>2</v>
      </c>
      <c r="BE328" s="125">
        <v>8</v>
      </c>
      <c r="BF328" s="200">
        <v>0.01</v>
      </c>
      <c r="BG328" s="125">
        <v>0</v>
      </c>
      <c r="BH328" s="146">
        <v>0</v>
      </c>
      <c r="BI328" s="129">
        <v>0</v>
      </c>
      <c r="BJ328" s="125">
        <v>0</v>
      </c>
      <c r="BK328" s="146">
        <v>0</v>
      </c>
      <c r="BL328" s="126">
        <v>0</v>
      </c>
      <c r="BM328" s="147">
        <v>0</v>
      </c>
      <c r="BN328" s="319">
        <v>0.75</v>
      </c>
    </row>
    <row r="329" spans="1:66" x14ac:dyDescent="0.25">
      <c r="A329" s="163">
        <v>540011</v>
      </c>
      <c r="B329" s="164" t="s">
        <v>1459</v>
      </c>
      <c r="C329" s="164" t="s">
        <v>1451</v>
      </c>
      <c r="D329" s="164" t="s">
        <v>170</v>
      </c>
      <c r="E329" s="189">
        <v>11</v>
      </c>
      <c r="F329" s="166">
        <v>131</v>
      </c>
      <c r="G329" s="167" t="s">
        <v>1460</v>
      </c>
      <c r="H329" s="168">
        <v>15</v>
      </c>
      <c r="I329" s="168" t="s">
        <v>1461</v>
      </c>
      <c r="J329" s="168">
        <v>8</v>
      </c>
      <c r="K329" s="589" t="s">
        <v>1462</v>
      </c>
      <c r="L329" s="170">
        <v>154</v>
      </c>
      <c r="M329" s="193" t="s">
        <v>1463</v>
      </c>
      <c r="N329" s="436">
        <v>474623</v>
      </c>
      <c r="O329" s="309">
        <v>5.7000000000000002E-2</v>
      </c>
      <c r="P329" s="174">
        <v>154</v>
      </c>
      <c r="Q329" s="175">
        <v>114</v>
      </c>
      <c r="R329" s="176">
        <v>38</v>
      </c>
      <c r="S329" s="176">
        <v>2</v>
      </c>
      <c r="T329" s="177">
        <v>0</v>
      </c>
      <c r="U329" s="175" t="s">
        <v>288</v>
      </c>
      <c r="V329" s="176" t="s">
        <v>167</v>
      </c>
      <c r="W329" s="176" t="s">
        <v>1464</v>
      </c>
      <c r="X329" s="176">
        <v>40</v>
      </c>
      <c r="Y329" s="176" t="s">
        <v>289</v>
      </c>
      <c r="Z329" s="176" t="s">
        <v>131</v>
      </c>
      <c r="AA329" s="174">
        <v>154</v>
      </c>
      <c r="AB329" s="311">
        <v>110</v>
      </c>
      <c r="AC329" s="186">
        <v>13</v>
      </c>
      <c r="AD329" s="186">
        <v>28</v>
      </c>
      <c r="AE329" s="186">
        <v>3</v>
      </c>
      <c r="AF329" s="715">
        <f t="shared" si="10"/>
        <v>1.948051948051948E-2</v>
      </c>
      <c r="AG329" s="504">
        <v>0.2</v>
      </c>
      <c r="AH329" s="183">
        <v>0.16</v>
      </c>
      <c r="AI329" s="183">
        <v>0.21</v>
      </c>
      <c r="AJ329" s="183">
        <v>0.18</v>
      </c>
      <c r="AK329" s="184">
        <v>44</v>
      </c>
      <c r="AL329" s="10"/>
      <c r="AM329" s="163">
        <v>17</v>
      </c>
      <c r="AN329" s="185">
        <v>351</v>
      </c>
      <c r="AO329" s="10"/>
      <c r="AP329" s="166">
        <v>136</v>
      </c>
      <c r="AQ329" s="186">
        <v>15</v>
      </c>
      <c r="AR329" s="186">
        <v>2</v>
      </c>
      <c r="AS329" s="186">
        <v>1</v>
      </c>
      <c r="AT329" s="186" t="s">
        <v>671</v>
      </c>
      <c r="AU329" s="186" t="s">
        <v>1254</v>
      </c>
      <c r="AV329" s="187">
        <v>18</v>
      </c>
      <c r="AW329" s="166">
        <v>10</v>
      </c>
      <c r="AX329" s="186">
        <v>6</v>
      </c>
      <c r="AY329" s="186">
        <v>1</v>
      </c>
      <c r="AZ329" s="188">
        <v>6</v>
      </c>
      <c r="BA329" s="189">
        <v>2</v>
      </c>
      <c r="BB329" s="251"/>
      <c r="BC329" s="170">
        <v>8574</v>
      </c>
      <c r="BD329" s="174">
        <v>2.2000000000000002</v>
      </c>
      <c r="BE329" s="170">
        <v>292.60000000000002</v>
      </c>
      <c r="BF329" s="240">
        <v>0.03</v>
      </c>
      <c r="BG329" s="170">
        <v>84</v>
      </c>
      <c r="BH329" s="192">
        <v>0.28999999999999998</v>
      </c>
      <c r="BI329" s="174">
        <v>38</v>
      </c>
      <c r="BJ329" s="170">
        <v>15</v>
      </c>
      <c r="BK329" s="192">
        <v>0.05</v>
      </c>
      <c r="BL329" s="193">
        <v>3</v>
      </c>
      <c r="BM329" s="194">
        <v>2</v>
      </c>
      <c r="BN329" s="313">
        <v>0.79</v>
      </c>
    </row>
    <row r="330" spans="1:66" x14ac:dyDescent="0.25">
      <c r="A330" s="121">
        <v>540013</v>
      </c>
      <c r="B330" s="20" t="s">
        <v>1465</v>
      </c>
      <c r="C330" s="20" t="s">
        <v>1451</v>
      </c>
      <c r="D330" s="20" t="s">
        <v>107</v>
      </c>
      <c r="E330" s="143">
        <v>11</v>
      </c>
      <c r="F330" s="121">
        <v>43</v>
      </c>
      <c r="G330" s="155" t="s">
        <v>1466</v>
      </c>
      <c r="H330" s="26">
        <v>23</v>
      </c>
      <c r="I330" s="26" t="s">
        <v>1467</v>
      </c>
      <c r="J330" s="26">
        <v>8</v>
      </c>
      <c r="K330" s="390" t="s">
        <v>1468</v>
      </c>
      <c r="L330" s="125">
        <v>75</v>
      </c>
      <c r="M330" s="126" t="s">
        <v>1469</v>
      </c>
      <c r="N330" s="320">
        <v>634372</v>
      </c>
      <c r="O330" s="315">
        <v>8.5000000000000006E-2</v>
      </c>
      <c r="P330" s="129">
        <v>75</v>
      </c>
      <c r="Q330" s="130">
        <v>35</v>
      </c>
      <c r="R330" s="131">
        <v>37</v>
      </c>
      <c r="S330" s="131">
        <v>2</v>
      </c>
      <c r="T330" s="132">
        <v>1</v>
      </c>
      <c r="U330" s="130" t="s">
        <v>136</v>
      </c>
      <c r="V330" s="131" t="s">
        <v>132</v>
      </c>
      <c r="W330" s="131" t="s">
        <v>1470</v>
      </c>
      <c r="X330" s="131">
        <v>40</v>
      </c>
      <c r="Y330" s="131" t="s">
        <v>150</v>
      </c>
      <c r="Z330" s="131" t="s">
        <v>112</v>
      </c>
      <c r="AA330" s="129">
        <v>75</v>
      </c>
      <c r="AB330" s="317">
        <v>35</v>
      </c>
      <c r="AC330" s="142">
        <v>23</v>
      </c>
      <c r="AD330" s="142">
        <v>17</v>
      </c>
      <c r="AE330" s="142">
        <v>0</v>
      </c>
      <c r="AF330" s="714">
        <f t="shared" si="10"/>
        <v>0</v>
      </c>
      <c r="AG330" s="128">
        <v>0.09</v>
      </c>
      <c r="AH330" s="139">
        <v>7.0000000000000007E-2</v>
      </c>
      <c r="AI330" s="139">
        <v>0.1</v>
      </c>
      <c r="AJ330" s="139">
        <v>0.09</v>
      </c>
      <c r="AK330" s="140">
        <v>40</v>
      </c>
      <c r="AL330" s="10"/>
      <c r="AM330" s="121">
        <v>10</v>
      </c>
      <c r="AN330" s="141">
        <v>262</v>
      </c>
      <c r="AO330" s="10"/>
      <c r="AP330" s="121">
        <v>58</v>
      </c>
      <c r="AQ330" s="142">
        <v>17</v>
      </c>
      <c r="AR330" s="142">
        <v>0</v>
      </c>
      <c r="AS330" s="142">
        <v>0</v>
      </c>
      <c r="AT330" s="142" t="s">
        <v>1471</v>
      </c>
      <c r="AU330" s="142" t="s">
        <v>239</v>
      </c>
      <c r="AV330" s="143">
        <v>17</v>
      </c>
      <c r="AW330" s="121">
        <v>14</v>
      </c>
      <c r="AX330" s="142">
        <v>3</v>
      </c>
      <c r="AY330" s="142">
        <v>0</v>
      </c>
      <c r="AZ330" s="142">
        <v>2</v>
      </c>
      <c r="BA330" s="143">
        <v>0</v>
      </c>
      <c r="BB330" s="251"/>
      <c r="BC330" s="125">
        <v>2856</v>
      </c>
      <c r="BD330" s="129">
        <v>2.1</v>
      </c>
      <c r="BE330" s="125">
        <v>256.2</v>
      </c>
      <c r="BF330" s="200">
        <v>0.09</v>
      </c>
      <c r="BG330" s="125">
        <v>198</v>
      </c>
      <c r="BH330" s="145">
        <v>0.77</v>
      </c>
      <c r="BI330" s="129">
        <v>94</v>
      </c>
      <c r="BJ330" s="125">
        <v>37</v>
      </c>
      <c r="BK330" s="146">
        <v>0.14000000000000001</v>
      </c>
      <c r="BL330" s="126">
        <v>7</v>
      </c>
      <c r="BM330" s="147">
        <v>5</v>
      </c>
      <c r="BN330" s="333">
        <v>0.48</v>
      </c>
    </row>
    <row r="331" spans="1:66" x14ac:dyDescent="0.25">
      <c r="A331" s="121">
        <v>540014</v>
      </c>
      <c r="B331" s="20" t="s">
        <v>1472</v>
      </c>
      <c r="C331" s="20" t="s">
        <v>1451</v>
      </c>
      <c r="D331" s="20" t="s">
        <v>247</v>
      </c>
      <c r="E331" s="143">
        <v>11</v>
      </c>
      <c r="F331" s="121">
        <v>12</v>
      </c>
      <c r="G331" s="155" t="s">
        <v>1473</v>
      </c>
      <c r="H331" s="428">
        <v>33</v>
      </c>
      <c r="I331" s="428" t="s">
        <v>1474</v>
      </c>
      <c r="J331" s="428">
        <v>1</v>
      </c>
      <c r="K331" s="429" t="s">
        <v>1475</v>
      </c>
      <c r="L331" s="125">
        <v>48</v>
      </c>
      <c r="M331" s="197" t="s">
        <v>1476</v>
      </c>
      <c r="N331" s="320">
        <v>422072</v>
      </c>
      <c r="O331" s="315">
        <v>1.9E-2</v>
      </c>
      <c r="P331" s="129">
        <v>48</v>
      </c>
      <c r="Q331" s="130">
        <v>34</v>
      </c>
      <c r="R331" s="131">
        <v>10</v>
      </c>
      <c r="S331" s="131">
        <v>2</v>
      </c>
      <c r="T331" s="132">
        <v>1</v>
      </c>
      <c r="U331" s="130" t="s">
        <v>483</v>
      </c>
      <c r="V331" s="131" t="s">
        <v>112</v>
      </c>
      <c r="W331" s="131" t="s">
        <v>1477</v>
      </c>
      <c r="X331" s="131">
        <v>13</v>
      </c>
      <c r="Y331" s="131" t="s">
        <v>191</v>
      </c>
      <c r="Z331" s="131" t="s">
        <v>113</v>
      </c>
      <c r="AA331" s="129">
        <v>47</v>
      </c>
      <c r="AB331" s="317">
        <v>35</v>
      </c>
      <c r="AC331" s="142">
        <v>8</v>
      </c>
      <c r="AD331" s="142">
        <v>4</v>
      </c>
      <c r="AE331" s="142">
        <v>0</v>
      </c>
      <c r="AF331" s="714">
        <f t="shared" si="10"/>
        <v>0</v>
      </c>
      <c r="AG331" s="128">
        <v>7.0000000000000007E-2</v>
      </c>
      <c r="AH331" s="139">
        <v>0.04</v>
      </c>
      <c r="AI331" s="139">
        <v>0.11</v>
      </c>
      <c r="AJ331" s="139">
        <v>0.08</v>
      </c>
      <c r="AK331" s="140">
        <v>12</v>
      </c>
      <c r="AL331" s="10"/>
      <c r="AM331" s="121">
        <v>6</v>
      </c>
      <c r="AN331" s="141">
        <v>132</v>
      </c>
      <c r="AO331" s="10"/>
      <c r="AP331" s="121">
        <v>39</v>
      </c>
      <c r="AQ331" s="142">
        <v>8</v>
      </c>
      <c r="AR331" s="142">
        <v>0</v>
      </c>
      <c r="AS331" s="142">
        <v>0</v>
      </c>
      <c r="AT331" s="142" t="s">
        <v>1312</v>
      </c>
      <c r="AU331" s="142" t="s">
        <v>909</v>
      </c>
      <c r="AV331" s="143">
        <v>8</v>
      </c>
      <c r="AW331" s="121">
        <v>3</v>
      </c>
      <c r="AX331" s="142">
        <v>2</v>
      </c>
      <c r="AY331" s="142">
        <v>0</v>
      </c>
      <c r="AZ331" s="142">
        <v>1</v>
      </c>
      <c r="BA331" s="143">
        <v>0</v>
      </c>
      <c r="BB331" s="251"/>
      <c r="BC331" s="125">
        <v>6903</v>
      </c>
      <c r="BD331" s="129">
        <v>2.2999999999999998</v>
      </c>
      <c r="BE331" s="125">
        <v>374.9</v>
      </c>
      <c r="BF331" s="200">
        <v>0.05</v>
      </c>
      <c r="BG331" s="125">
        <v>10</v>
      </c>
      <c r="BH331" s="146">
        <v>0.03</v>
      </c>
      <c r="BI331" s="129">
        <v>4</v>
      </c>
      <c r="BJ331" s="125">
        <v>2</v>
      </c>
      <c r="BK331" s="146">
        <v>0.01</v>
      </c>
      <c r="BL331" s="126">
        <v>1</v>
      </c>
      <c r="BM331" s="147">
        <v>1</v>
      </c>
      <c r="BN331" s="319">
        <v>0.79</v>
      </c>
    </row>
    <row r="332" spans="1:66" x14ac:dyDescent="0.25">
      <c r="A332" s="121">
        <v>540015</v>
      </c>
      <c r="B332" s="20" t="s">
        <v>1478</v>
      </c>
      <c r="C332" s="20" t="s">
        <v>1451</v>
      </c>
      <c r="D332" s="20" t="s">
        <v>107</v>
      </c>
      <c r="E332" s="143">
        <v>11</v>
      </c>
      <c r="F332" s="121">
        <v>615</v>
      </c>
      <c r="G332" s="155" t="s">
        <v>1479</v>
      </c>
      <c r="H332" s="428">
        <v>147</v>
      </c>
      <c r="I332" s="428" t="s">
        <v>1480</v>
      </c>
      <c r="J332" s="428">
        <v>28</v>
      </c>
      <c r="K332" s="429" t="s">
        <v>1481</v>
      </c>
      <c r="L332" s="125">
        <v>791</v>
      </c>
      <c r="M332" s="197" t="s">
        <v>1482</v>
      </c>
      <c r="N332" s="314">
        <v>5883027</v>
      </c>
      <c r="O332" s="315">
        <v>8.7999999999999995E-2</v>
      </c>
      <c r="P332" s="129">
        <v>791</v>
      </c>
      <c r="Q332" s="130">
        <v>216</v>
      </c>
      <c r="R332" s="131">
        <v>565</v>
      </c>
      <c r="S332" s="131">
        <v>6</v>
      </c>
      <c r="T332" s="132">
        <v>4</v>
      </c>
      <c r="U332" s="130" t="s">
        <v>289</v>
      </c>
      <c r="V332" s="131" t="s">
        <v>132</v>
      </c>
      <c r="W332" s="131" t="s">
        <v>1483</v>
      </c>
      <c r="X332" s="131">
        <v>575</v>
      </c>
      <c r="Y332" s="131" t="s">
        <v>289</v>
      </c>
      <c r="Z332" s="131" t="s">
        <v>112</v>
      </c>
      <c r="AA332" s="129">
        <v>791</v>
      </c>
      <c r="AB332" s="317">
        <v>194</v>
      </c>
      <c r="AC332" s="142">
        <v>274</v>
      </c>
      <c r="AD332" s="142">
        <v>316</v>
      </c>
      <c r="AE332" s="142">
        <v>7</v>
      </c>
      <c r="AF332" s="714">
        <f t="shared" si="10"/>
        <v>8.8495575221238937E-3</v>
      </c>
      <c r="AG332" s="128">
        <v>0.13</v>
      </c>
      <c r="AH332" s="139">
        <v>0.11</v>
      </c>
      <c r="AI332" s="139">
        <v>0.14000000000000001</v>
      </c>
      <c r="AJ332" s="139">
        <v>0.11</v>
      </c>
      <c r="AK332" s="140">
        <v>597</v>
      </c>
      <c r="AL332" s="10"/>
      <c r="AM332" s="121">
        <v>131</v>
      </c>
      <c r="AN332" s="141">
        <v>3154</v>
      </c>
      <c r="AO332" s="10"/>
      <c r="AP332" s="121">
        <v>575</v>
      </c>
      <c r="AQ332" s="142">
        <v>183</v>
      </c>
      <c r="AR332" s="142">
        <v>31</v>
      </c>
      <c r="AS332" s="142">
        <v>2</v>
      </c>
      <c r="AT332" s="142" t="s">
        <v>1484</v>
      </c>
      <c r="AU332" s="142" t="s">
        <v>292</v>
      </c>
      <c r="AV332" s="143">
        <v>216</v>
      </c>
      <c r="AW332" s="121">
        <v>198</v>
      </c>
      <c r="AX332" s="142">
        <v>16</v>
      </c>
      <c r="AY332" s="142">
        <v>2</v>
      </c>
      <c r="AZ332" s="142">
        <v>9</v>
      </c>
      <c r="BA332" s="143">
        <v>2</v>
      </c>
      <c r="BB332" s="251"/>
      <c r="BC332" s="125">
        <v>2669</v>
      </c>
      <c r="BD332" s="129">
        <v>2.1</v>
      </c>
      <c r="BE332" s="125">
        <v>1493.1</v>
      </c>
      <c r="BF332" s="144">
        <v>0.56000000000000005</v>
      </c>
      <c r="BG332" s="125">
        <v>1013</v>
      </c>
      <c r="BH332" s="145">
        <v>0.68</v>
      </c>
      <c r="BI332" s="129">
        <v>482</v>
      </c>
      <c r="BJ332" s="125">
        <v>212</v>
      </c>
      <c r="BK332" s="146">
        <v>0.14000000000000001</v>
      </c>
      <c r="BL332" s="126">
        <v>39</v>
      </c>
      <c r="BM332" s="147">
        <v>26</v>
      </c>
      <c r="BN332" s="319">
        <v>0.79</v>
      </c>
    </row>
    <row r="333" spans="1:66" x14ac:dyDescent="0.25">
      <c r="A333" s="201"/>
      <c r="B333" s="202"/>
      <c r="C333" s="202" t="s">
        <v>1451</v>
      </c>
      <c r="D333" s="202" t="s">
        <v>45</v>
      </c>
      <c r="E333" s="252">
        <v>11</v>
      </c>
      <c r="F333" s="226">
        <v>805</v>
      </c>
      <c r="G333" s="205" t="s">
        <v>1485</v>
      </c>
      <c r="H333" s="207">
        <v>224</v>
      </c>
      <c r="I333" s="207" t="s">
        <v>1486</v>
      </c>
      <c r="J333" s="207">
        <v>47</v>
      </c>
      <c r="K333" s="588" t="s">
        <v>1487</v>
      </c>
      <c r="L333" s="209">
        <v>1080</v>
      </c>
      <c r="M333" s="210" t="s">
        <v>1488</v>
      </c>
      <c r="N333" s="321">
        <v>7484508</v>
      </c>
      <c r="O333" s="322">
        <v>6.7000000000000004E-2</v>
      </c>
      <c r="P333" s="213">
        <v>1080</v>
      </c>
      <c r="Q333" s="214">
        <v>408</v>
      </c>
      <c r="R333" s="215">
        <v>653</v>
      </c>
      <c r="S333" s="215">
        <v>12</v>
      </c>
      <c r="T333" s="216">
        <v>6</v>
      </c>
      <c r="U333" s="214" t="s">
        <v>116</v>
      </c>
      <c r="V333" s="215" t="s">
        <v>132</v>
      </c>
      <c r="W333" s="215" t="s">
        <v>1489</v>
      </c>
      <c r="X333" s="215">
        <v>671</v>
      </c>
      <c r="Y333" s="215" t="s">
        <v>289</v>
      </c>
      <c r="Z333" s="215" t="s">
        <v>112</v>
      </c>
      <c r="AA333" s="213">
        <v>1079</v>
      </c>
      <c r="AB333" s="324">
        <v>384</v>
      </c>
      <c r="AC333" s="227">
        <v>318</v>
      </c>
      <c r="AD333" s="227">
        <v>367</v>
      </c>
      <c r="AE333" s="227">
        <v>10</v>
      </c>
      <c r="AF333" s="716">
        <f t="shared" si="10"/>
        <v>9.2678405931417972E-3</v>
      </c>
      <c r="AG333" s="509">
        <v>0.13</v>
      </c>
      <c r="AH333" s="222">
        <v>0.11</v>
      </c>
      <c r="AI333" s="222">
        <v>0.14000000000000001</v>
      </c>
      <c r="AJ333" s="222">
        <v>0.11</v>
      </c>
      <c r="AK333" s="245">
        <v>695</v>
      </c>
      <c r="AL333" s="10"/>
      <c r="AM333" s="246">
        <v>166</v>
      </c>
      <c r="AN333" s="225">
        <v>3929</v>
      </c>
      <c r="AO333" s="10"/>
      <c r="AP333" s="226">
        <v>818</v>
      </c>
      <c r="AQ333" s="227">
        <v>224</v>
      </c>
      <c r="AR333" s="227">
        <v>34</v>
      </c>
      <c r="AS333" s="227">
        <v>3</v>
      </c>
      <c r="AT333" s="227" t="s">
        <v>1490</v>
      </c>
      <c r="AU333" s="227" t="s">
        <v>253</v>
      </c>
      <c r="AV333" s="228">
        <v>261</v>
      </c>
      <c r="AW333" s="226">
        <v>226</v>
      </c>
      <c r="AX333" s="227">
        <v>28</v>
      </c>
      <c r="AY333" s="227">
        <v>3</v>
      </c>
      <c r="AZ333" s="229">
        <v>19</v>
      </c>
      <c r="BA333" s="230">
        <v>5</v>
      </c>
      <c r="BB333" s="251"/>
      <c r="BC333" s="209">
        <v>22698</v>
      </c>
      <c r="BD333" s="213">
        <v>2.3130000000000002</v>
      </c>
      <c r="BE333" s="209">
        <v>2424.8000000000002</v>
      </c>
      <c r="BF333" s="247">
        <v>0.11</v>
      </c>
      <c r="BG333" s="209">
        <v>1305</v>
      </c>
      <c r="BH333" s="233">
        <v>0.54</v>
      </c>
      <c r="BI333" s="213">
        <v>618</v>
      </c>
      <c r="BJ333" s="209">
        <v>266</v>
      </c>
      <c r="BK333" s="235">
        <v>0.11</v>
      </c>
      <c r="BL333" s="210">
        <v>50</v>
      </c>
      <c r="BM333" s="236">
        <v>34</v>
      </c>
      <c r="BN333" s="326">
        <v>0.77</v>
      </c>
    </row>
    <row r="334" spans="1:66" x14ac:dyDescent="0.25">
      <c r="A334" s="121">
        <v>540048</v>
      </c>
      <c r="B334" s="20" t="s">
        <v>1491</v>
      </c>
      <c r="C334" s="20" t="s">
        <v>1492</v>
      </c>
      <c r="D334" s="20" t="s">
        <v>107</v>
      </c>
      <c r="E334" s="143">
        <v>11</v>
      </c>
      <c r="F334" s="121">
        <v>10</v>
      </c>
      <c r="G334" s="155" t="s">
        <v>1493</v>
      </c>
      <c r="H334" s="428">
        <v>4</v>
      </c>
      <c r="I334" s="428" t="s">
        <v>1494</v>
      </c>
      <c r="J334" s="428">
        <v>3</v>
      </c>
      <c r="K334" s="429" t="s">
        <v>1495</v>
      </c>
      <c r="L334" s="125">
        <v>17</v>
      </c>
      <c r="M334" s="197" t="s">
        <v>1496</v>
      </c>
      <c r="N334" s="320">
        <v>5987</v>
      </c>
      <c r="O334" s="315">
        <v>3.0000000000000001E-3</v>
      </c>
      <c r="P334" s="129">
        <v>17</v>
      </c>
      <c r="Q334" s="130">
        <v>14</v>
      </c>
      <c r="R334" s="131">
        <v>2</v>
      </c>
      <c r="S334" s="131">
        <v>0</v>
      </c>
      <c r="T334" s="132">
        <v>0</v>
      </c>
      <c r="U334" s="130" t="s">
        <v>113</v>
      </c>
      <c r="V334" s="131" t="s">
        <v>113</v>
      </c>
      <c r="W334" s="131" t="s">
        <v>132</v>
      </c>
      <c r="X334" s="131">
        <v>2</v>
      </c>
      <c r="Y334" s="131" t="s">
        <v>230</v>
      </c>
      <c r="Z334" s="131" t="s">
        <v>1031</v>
      </c>
      <c r="AA334" s="129">
        <v>16</v>
      </c>
      <c r="AB334" s="317">
        <v>13</v>
      </c>
      <c r="AC334" s="142">
        <v>2</v>
      </c>
      <c r="AD334" s="142">
        <v>1</v>
      </c>
      <c r="AE334" s="142">
        <v>0</v>
      </c>
      <c r="AF334" s="714">
        <f t="shared" si="10"/>
        <v>0</v>
      </c>
      <c r="AG334" s="128">
        <v>0.11</v>
      </c>
      <c r="AH334" s="139">
        <v>0.04</v>
      </c>
      <c r="AI334" s="139">
        <v>0.11</v>
      </c>
      <c r="AJ334" s="139">
        <v>0.04</v>
      </c>
      <c r="AK334" s="140">
        <v>3</v>
      </c>
      <c r="AL334" s="10"/>
      <c r="AM334" s="121">
        <v>0</v>
      </c>
      <c r="AN334" s="141">
        <v>19</v>
      </c>
      <c r="AO334" s="10"/>
      <c r="AP334" s="121">
        <v>15</v>
      </c>
      <c r="AQ334" s="142">
        <v>1</v>
      </c>
      <c r="AR334" s="142">
        <v>0</v>
      </c>
      <c r="AS334" s="142">
        <v>0</v>
      </c>
      <c r="AT334" s="142" t="s">
        <v>132</v>
      </c>
      <c r="AU334" s="142" t="s">
        <v>132</v>
      </c>
      <c r="AV334" s="143">
        <v>1</v>
      </c>
      <c r="AW334" s="121">
        <v>1</v>
      </c>
      <c r="AX334" s="142">
        <v>0</v>
      </c>
      <c r="AY334" s="142">
        <v>0</v>
      </c>
      <c r="AZ334" s="142">
        <v>0</v>
      </c>
      <c r="BA334" s="143">
        <v>0</v>
      </c>
      <c r="BB334" s="251"/>
      <c r="BC334" s="125">
        <v>2713</v>
      </c>
      <c r="BD334" s="129">
        <v>2.1</v>
      </c>
      <c r="BE334" s="125">
        <v>33.6</v>
      </c>
      <c r="BF334" s="200">
        <v>0.01</v>
      </c>
      <c r="BG334" s="125">
        <v>3</v>
      </c>
      <c r="BH334" s="146">
        <v>0.09</v>
      </c>
      <c r="BI334" s="129">
        <v>1</v>
      </c>
      <c r="BJ334" s="125">
        <v>1</v>
      </c>
      <c r="BK334" s="146">
        <v>0.03</v>
      </c>
      <c r="BL334" s="126">
        <v>1</v>
      </c>
      <c r="BM334" s="147">
        <v>1</v>
      </c>
      <c r="BN334" s="319">
        <v>0.7</v>
      </c>
    </row>
    <row r="335" spans="1:66" x14ac:dyDescent="0.25">
      <c r="A335" s="163">
        <v>540047</v>
      </c>
      <c r="B335" s="164" t="s">
        <v>1497</v>
      </c>
      <c r="C335" s="164" t="s">
        <v>1492</v>
      </c>
      <c r="D335" s="164" t="s">
        <v>170</v>
      </c>
      <c r="E335" s="189">
        <v>11</v>
      </c>
      <c r="F335" s="166">
        <v>225</v>
      </c>
      <c r="G335" s="167" t="s">
        <v>1498</v>
      </c>
      <c r="H335" s="168">
        <v>13</v>
      </c>
      <c r="I335" s="168" t="s">
        <v>1499</v>
      </c>
      <c r="J335" s="168">
        <v>3</v>
      </c>
      <c r="K335" s="589" t="s">
        <v>1500</v>
      </c>
      <c r="L335" s="170">
        <v>241</v>
      </c>
      <c r="M335" s="193" t="s">
        <v>1501</v>
      </c>
      <c r="N335" s="436">
        <v>2421749</v>
      </c>
      <c r="O335" s="335">
        <v>0.104</v>
      </c>
      <c r="P335" s="174">
        <v>241</v>
      </c>
      <c r="Q335" s="175">
        <v>138</v>
      </c>
      <c r="R335" s="176">
        <v>100</v>
      </c>
      <c r="S335" s="176">
        <v>1</v>
      </c>
      <c r="T335" s="177">
        <v>2</v>
      </c>
      <c r="U335" s="175" t="s">
        <v>367</v>
      </c>
      <c r="V335" s="176" t="s">
        <v>167</v>
      </c>
      <c r="W335" s="176" t="s">
        <v>1502</v>
      </c>
      <c r="X335" s="176">
        <v>103</v>
      </c>
      <c r="Y335" s="176" t="s">
        <v>125</v>
      </c>
      <c r="Z335" s="176" t="s">
        <v>132</v>
      </c>
      <c r="AA335" s="174">
        <v>241</v>
      </c>
      <c r="AB335" s="311">
        <v>118</v>
      </c>
      <c r="AC335" s="186">
        <v>43</v>
      </c>
      <c r="AD335" s="186">
        <v>73</v>
      </c>
      <c r="AE335" s="186">
        <v>7</v>
      </c>
      <c r="AF335" s="715">
        <f t="shared" si="10"/>
        <v>2.9045643153526972E-2</v>
      </c>
      <c r="AG335" s="504">
        <v>0.18</v>
      </c>
      <c r="AH335" s="183">
        <v>0.13</v>
      </c>
      <c r="AI335" s="183">
        <v>0.19</v>
      </c>
      <c r="AJ335" s="183">
        <v>0.14000000000000001</v>
      </c>
      <c r="AK335" s="184">
        <v>123</v>
      </c>
      <c r="AL335" s="10"/>
      <c r="AM335" s="163">
        <v>41</v>
      </c>
      <c r="AN335" s="185">
        <v>1181</v>
      </c>
      <c r="AO335" s="10"/>
      <c r="AP335" s="166">
        <v>202</v>
      </c>
      <c r="AQ335" s="186">
        <v>36</v>
      </c>
      <c r="AR335" s="186">
        <v>3</v>
      </c>
      <c r="AS335" s="186">
        <v>0</v>
      </c>
      <c r="AT335" s="186" t="s">
        <v>133</v>
      </c>
      <c r="AU335" s="186" t="s">
        <v>183</v>
      </c>
      <c r="AV335" s="187">
        <v>39</v>
      </c>
      <c r="AW335" s="166">
        <v>30</v>
      </c>
      <c r="AX335" s="186">
        <v>4</v>
      </c>
      <c r="AY335" s="186">
        <v>4</v>
      </c>
      <c r="AZ335" s="188">
        <v>3</v>
      </c>
      <c r="BA335" s="189">
        <v>5</v>
      </c>
      <c r="BB335" s="251"/>
      <c r="BC335" s="170">
        <v>13928</v>
      </c>
      <c r="BD335" s="174">
        <v>2.5</v>
      </c>
      <c r="BE335" s="170">
        <v>562.5</v>
      </c>
      <c r="BF335" s="240">
        <v>0.04</v>
      </c>
      <c r="BG335" s="170">
        <v>318</v>
      </c>
      <c r="BH335" s="191">
        <v>0.56999999999999995</v>
      </c>
      <c r="BI335" s="174">
        <v>127</v>
      </c>
      <c r="BJ335" s="170">
        <v>59</v>
      </c>
      <c r="BK335" s="192">
        <v>0.11</v>
      </c>
      <c r="BL335" s="193">
        <v>9</v>
      </c>
      <c r="BM335" s="194">
        <v>6</v>
      </c>
      <c r="BN335" s="313">
        <v>0.67</v>
      </c>
    </row>
    <row r="336" spans="1:66" x14ac:dyDescent="0.25">
      <c r="A336" s="121">
        <v>540049</v>
      </c>
      <c r="B336" s="20" t="s">
        <v>1503</v>
      </c>
      <c r="C336" s="20" t="s">
        <v>1492</v>
      </c>
      <c r="D336" s="20" t="s">
        <v>107</v>
      </c>
      <c r="E336" s="143">
        <v>11</v>
      </c>
      <c r="F336" s="121">
        <v>132</v>
      </c>
      <c r="G336" s="155" t="s">
        <v>1504</v>
      </c>
      <c r="H336" s="428">
        <v>38</v>
      </c>
      <c r="I336" s="428" t="s">
        <v>1505</v>
      </c>
      <c r="J336" s="428">
        <v>4</v>
      </c>
      <c r="K336" s="429" t="s">
        <v>1506</v>
      </c>
      <c r="L336" s="125">
        <v>174</v>
      </c>
      <c r="M336" s="197" t="s">
        <v>1507</v>
      </c>
      <c r="N336" s="320">
        <v>1343708</v>
      </c>
      <c r="O336" s="145">
        <v>0.14699999999999999</v>
      </c>
      <c r="P336" s="129">
        <v>174</v>
      </c>
      <c r="Q336" s="130">
        <v>43</v>
      </c>
      <c r="R336" s="131">
        <v>125</v>
      </c>
      <c r="S336" s="131">
        <v>6</v>
      </c>
      <c r="T336" s="132">
        <v>0</v>
      </c>
      <c r="U336" s="130" t="s">
        <v>289</v>
      </c>
      <c r="V336" s="131" t="s">
        <v>131</v>
      </c>
      <c r="W336" s="131" t="s">
        <v>1508</v>
      </c>
      <c r="X336" s="131">
        <v>131</v>
      </c>
      <c r="Y336" s="131" t="s">
        <v>231</v>
      </c>
      <c r="Z336" s="131" t="s">
        <v>132</v>
      </c>
      <c r="AA336" s="129">
        <v>174</v>
      </c>
      <c r="AB336" s="317">
        <v>34</v>
      </c>
      <c r="AC336" s="142">
        <v>20</v>
      </c>
      <c r="AD336" s="142">
        <v>101</v>
      </c>
      <c r="AE336" s="142">
        <v>19</v>
      </c>
      <c r="AF336" s="714">
        <f t="shared" si="10"/>
        <v>0.10919540229885058</v>
      </c>
      <c r="AG336" s="128">
        <v>0.26</v>
      </c>
      <c r="AH336" s="139">
        <v>0.21</v>
      </c>
      <c r="AI336" s="139">
        <v>0.27</v>
      </c>
      <c r="AJ336" s="139">
        <v>0.22</v>
      </c>
      <c r="AK336" s="140">
        <v>140</v>
      </c>
      <c r="AL336" s="10"/>
      <c r="AM336" s="121">
        <v>41</v>
      </c>
      <c r="AN336" s="141">
        <v>1481</v>
      </c>
      <c r="AO336" s="10"/>
      <c r="AP336" s="121">
        <v>80</v>
      </c>
      <c r="AQ336" s="142">
        <v>73</v>
      </c>
      <c r="AR336" s="142">
        <v>21</v>
      </c>
      <c r="AS336" s="142">
        <v>0</v>
      </c>
      <c r="AT336" s="142" t="s">
        <v>275</v>
      </c>
      <c r="AU336" s="142" t="s">
        <v>401</v>
      </c>
      <c r="AV336" s="143">
        <v>94</v>
      </c>
      <c r="AW336" s="121">
        <v>66</v>
      </c>
      <c r="AX336" s="142">
        <v>26</v>
      </c>
      <c r="AY336" s="142">
        <v>2</v>
      </c>
      <c r="AZ336" s="142">
        <v>20</v>
      </c>
      <c r="BA336" s="143">
        <v>1</v>
      </c>
      <c r="BB336" s="251"/>
      <c r="BC336" s="125">
        <v>1102</v>
      </c>
      <c r="BD336" s="129">
        <v>2.1</v>
      </c>
      <c r="BE336" s="125">
        <v>315</v>
      </c>
      <c r="BF336" s="200">
        <v>0.28999999999999998</v>
      </c>
      <c r="BG336" s="125">
        <v>261</v>
      </c>
      <c r="BH336" s="145">
        <v>0.83</v>
      </c>
      <c r="BI336" s="129">
        <v>124</v>
      </c>
      <c r="BJ336" s="125">
        <v>64</v>
      </c>
      <c r="BK336" s="146">
        <v>0.2</v>
      </c>
      <c r="BL336" s="126">
        <v>12</v>
      </c>
      <c r="BM336" s="147">
        <v>8</v>
      </c>
      <c r="BN336" s="319">
        <v>0.57999999999999996</v>
      </c>
    </row>
    <row r="337" spans="1:66" x14ac:dyDescent="0.25">
      <c r="A337" s="121">
        <v>540014</v>
      </c>
      <c r="B337" s="20" t="s">
        <v>1472</v>
      </c>
      <c r="C337" s="20" t="s">
        <v>1492</v>
      </c>
      <c r="D337" s="20" t="s">
        <v>247</v>
      </c>
      <c r="E337" s="143">
        <v>11</v>
      </c>
      <c r="F337" s="121">
        <v>116</v>
      </c>
      <c r="G337" s="155" t="s">
        <v>1509</v>
      </c>
      <c r="H337" s="428">
        <v>6</v>
      </c>
      <c r="I337" s="428" t="s">
        <v>535</v>
      </c>
      <c r="J337" s="428">
        <v>6</v>
      </c>
      <c r="K337" s="429" t="s">
        <v>1510</v>
      </c>
      <c r="L337" s="125">
        <v>128</v>
      </c>
      <c r="M337" s="197" t="s">
        <v>1511</v>
      </c>
      <c r="N337" s="320">
        <v>1167828</v>
      </c>
      <c r="O337" s="315">
        <v>5.0999999999999997E-2</v>
      </c>
      <c r="P337" s="129">
        <v>128</v>
      </c>
      <c r="Q337" s="130">
        <v>55</v>
      </c>
      <c r="R337" s="131">
        <v>71</v>
      </c>
      <c r="S337" s="131">
        <v>1</v>
      </c>
      <c r="T337" s="132">
        <v>0</v>
      </c>
      <c r="U337" s="130" t="s">
        <v>136</v>
      </c>
      <c r="V337" s="131" t="s">
        <v>136</v>
      </c>
      <c r="W337" s="131" t="s">
        <v>1512</v>
      </c>
      <c r="X337" s="131">
        <v>72</v>
      </c>
      <c r="Y337" s="131" t="s">
        <v>136</v>
      </c>
      <c r="Z337" s="131" t="s">
        <v>136</v>
      </c>
      <c r="AA337" s="129">
        <v>127</v>
      </c>
      <c r="AB337" s="317">
        <v>55</v>
      </c>
      <c r="AC337" s="142">
        <v>20</v>
      </c>
      <c r="AD337" s="142">
        <v>51</v>
      </c>
      <c r="AE337" s="142">
        <v>1</v>
      </c>
      <c r="AF337" s="714">
        <f t="shared" si="10"/>
        <v>7.874015748031496E-3</v>
      </c>
      <c r="AG337" s="128">
        <v>0.19</v>
      </c>
      <c r="AH337" s="139">
        <v>0.17</v>
      </c>
      <c r="AI337" s="139">
        <v>0.19</v>
      </c>
      <c r="AJ337" s="139">
        <v>0.17</v>
      </c>
      <c r="AK337" s="140">
        <v>72</v>
      </c>
      <c r="AL337" s="10"/>
      <c r="AM337" s="121">
        <v>51</v>
      </c>
      <c r="AN337" s="141">
        <v>273</v>
      </c>
      <c r="AO337" s="10"/>
      <c r="AP337" s="121">
        <v>101</v>
      </c>
      <c r="AQ337" s="142">
        <v>25</v>
      </c>
      <c r="AR337" s="142">
        <v>1</v>
      </c>
      <c r="AS337" s="142">
        <v>0</v>
      </c>
      <c r="AT337" s="142" t="s">
        <v>347</v>
      </c>
      <c r="AU337" s="142" t="s">
        <v>558</v>
      </c>
      <c r="AV337" s="143">
        <v>26</v>
      </c>
      <c r="AW337" s="121">
        <v>26</v>
      </c>
      <c r="AX337" s="142">
        <v>0</v>
      </c>
      <c r="AY337" s="142">
        <v>0</v>
      </c>
      <c r="AZ337" s="142">
        <v>0</v>
      </c>
      <c r="BA337" s="143">
        <v>0</v>
      </c>
      <c r="BB337" s="251"/>
      <c r="BC337" s="125">
        <v>12178</v>
      </c>
      <c r="BD337" s="129">
        <v>2.2999999999999998</v>
      </c>
      <c r="BE337" s="125">
        <v>351.9</v>
      </c>
      <c r="BF337" s="200">
        <v>0.03</v>
      </c>
      <c r="BG337" s="125">
        <v>203</v>
      </c>
      <c r="BH337" s="145">
        <v>0.57999999999999996</v>
      </c>
      <c r="BI337" s="129">
        <v>88</v>
      </c>
      <c r="BJ337" s="125">
        <v>40</v>
      </c>
      <c r="BK337" s="146">
        <v>0.11</v>
      </c>
      <c r="BL337" s="126">
        <v>7</v>
      </c>
      <c r="BM337" s="147">
        <v>5</v>
      </c>
      <c r="BN337" s="319">
        <v>0.81</v>
      </c>
    </row>
    <row r="338" spans="1:66" ht="15.75" thickBot="1" x14ac:dyDescent="0.3">
      <c r="A338" s="265"/>
      <c r="B338" s="266"/>
      <c r="C338" s="266" t="s">
        <v>1492</v>
      </c>
      <c r="D338" s="266" t="s">
        <v>45</v>
      </c>
      <c r="E338" s="267">
        <v>11</v>
      </c>
      <c r="F338" s="268">
        <v>483</v>
      </c>
      <c r="G338" s="269" t="s">
        <v>1513</v>
      </c>
      <c r="H338" s="270">
        <v>61</v>
      </c>
      <c r="I338" s="270" t="s">
        <v>1514</v>
      </c>
      <c r="J338" s="270">
        <v>16</v>
      </c>
      <c r="K338" s="593" t="s">
        <v>1515</v>
      </c>
      <c r="L338" s="594">
        <v>560</v>
      </c>
      <c r="M338" s="613" t="s">
        <v>1516</v>
      </c>
      <c r="N338" s="596">
        <v>4939272</v>
      </c>
      <c r="O338" s="534">
        <v>8.5999999999999993E-2</v>
      </c>
      <c r="P338" s="597">
        <v>560</v>
      </c>
      <c r="Q338" s="278">
        <v>250</v>
      </c>
      <c r="R338" s="279">
        <v>298</v>
      </c>
      <c r="S338" s="279">
        <v>8</v>
      </c>
      <c r="T338" s="280">
        <v>2</v>
      </c>
      <c r="U338" s="214" t="s">
        <v>136</v>
      </c>
      <c r="V338" s="215" t="s">
        <v>167</v>
      </c>
      <c r="W338" s="215" t="s">
        <v>1517</v>
      </c>
      <c r="X338" s="215">
        <v>308</v>
      </c>
      <c r="Y338" s="215" t="s">
        <v>150</v>
      </c>
      <c r="Z338" s="215" t="s">
        <v>131</v>
      </c>
      <c r="AA338" s="213">
        <v>558</v>
      </c>
      <c r="AB338" s="347">
        <v>220</v>
      </c>
      <c r="AC338" s="290">
        <v>85</v>
      </c>
      <c r="AD338" s="290">
        <v>226</v>
      </c>
      <c r="AE338" s="290">
        <v>27</v>
      </c>
      <c r="AF338" s="717">
        <f t="shared" si="10"/>
        <v>4.8387096774193547E-2</v>
      </c>
      <c r="AG338" s="522">
        <v>0.21</v>
      </c>
      <c r="AH338" s="286">
        <v>0.17</v>
      </c>
      <c r="AI338" s="286">
        <v>0.22</v>
      </c>
      <c r="AJ338" s="286">
        <v>0.18</v>
      </c>
      <c r="AK338" s="287">
        <v>338</v>
      </c>
      <c r="AL338" s="10"/>
      <c r="AM338" s="478">
        <v>133</v>
      </c>
      <c r="AN338" s="289">
        <v>2954</v>
      </c>
      <c r="AO338" s="10"/>
      <c r="AP338" s="268">
        <v>398</v>
      </c>
      <c r="AQ338" s="290">
        <v>135</v>
      </c>
      <c r="AR338" s="290">
        <v>25</v>
      </c>
      <c r="AS338" s="290">
        <v>0</v>
      </c>
      <c r="AT338" s="290" t="s">
        <v>968</v>
      </c>
      <c r="AU338" s="290" t="s">
        <v>669</v>
      </c>
      <c r="AV338" s="291">
        <v>160</v>
      </c>
      <c r="AW338" s="268">
        <v>123</v>
      </c>
      <c r="AX338" s="290">
        <v>30</v>
      </c>
      <c r="AY338" s="290">
        <v>6</v>
      </c>
      <c r="AZ338" s="479">
        <v>23</v>
      </c>
      <c r="BA338" s="293">
        <v>6</v>
      </c>
      <c r="BB338" s="251"/>
      <c r="BC338" s="273">
        <v>29921</v>
      </c>
      <c r="BD338" s="277">
        <v>2.3450000000000002</v>
      </c>
      <c r="BE338" s="273">
        <v>1263</v>
      </c>
      <c r="BF338" s="294">
        <v>0.04</v>
      </c>
      <c r="BG338" s="273">
        <v>785</v>
      </c>
      <c r="BH338" s="295">
        <v>0.62</v>
      </c>
      <c r="BI338" s="277">
        <v>340</v>
      </c>
      <c r="BJ338" s="273">
        <v>164</v>
      </c>
      <c r="BK338" s="296">
        <v>0.13</v>
      </c>
      <c r="BL338" s="274">
        <v>29</v>
      </c>
      <c r="BM338" s="297">
        <v>20</v>
      </c>
      <c r="BN338" s="349">
        <v>0.68</v>
      </c>
    </row>
    <row r="339" spans="1:66" s="10" customFormat="1" ht="15.75" customHeight="1" x14ac:dyDescent="0.2">
      <c r="A339" s="718">
        <v>540041</v>
      </c>
      <c r="B339" s="719" t="s">
        <v>245</v>
      </c>
      <c r="C339" s="719" t="s">
        <v>1518</v>
      </c>
      <c r="D339" s="719" t="s">
        <v>107</v>
      </c>
      <c r="E339" s="720" t="s">
        <v>1519</v>
      </c>
      <c r="F339" s="718">
        <v>175</v>
      </c>
      <c r="G339" s="721">
        <v>8868660</v>
      </c>
      <c r="H339" s="722">
        <v>24</v>
      </c>
      <c r="I339" s="723">
        <v>1481682</v>
      </c>
      <c r="J339" s="722">
        <v>10</v>
      </c>
      <c r="K339" s="724">
        <v>4332487</v>
      </c>
      <c r="L339" s="725">
        <v>209</v>
      </c>
      <c r="M339" s="726">
        <v>14682829</v>
      </c>
      <c r="N339" s="726">
        <v>1483072</v>
      </c>
      <c r="O339" s="727">
        <v>0.10100000000000001</v>
      </c>
      <c r="P339" s="728">
        <v>209</v>
      </c>
      <c r="Q339" s="729">
        <v>73</v>
      </c>
      <c r="R339" s="730">
        <v>135</v>
      </c>
      <c r="S339" s="730">
        <v>0</v>
      </c>
      <c r="T339" s="731">
        <v>1</v>
      </c>
      <c r="U339" s="732" t="s">
        <v>116</v>
      </c>
      <c r="V339" s="733" t="s">
        <v>158</v>
      </c>
      <c r="W339" s="733" t="s">
        <v>1520</v>
      </c>
      <c r="X339" s="733">
        <v>136</v>
      </c>
      <c r="Y339" s="734">
        <v>9506.9</v>
      </c>
      <c r="Z339" s="734">
        <v>5594.9</v>
      </c>
      <c r="AA339" s="735">
        <v>209</v>
      </c>
      <c r="AB339" s="736">
        <v>58</v>
      </c>
      <c r="AC339" s="730">
        <v>48</v>
      </c>
      <c r="AD339" s="730">
        <v>101</v>
      </c>
      <c r="AE339" s="722">
        <v>2</v>
      </c>
      <c r="AF339" s="737">
        <f>AE339/AA339</f>
        <v>9.5693779904306216E-3</v>
      </c>
      <c r="AG339" s="738">
        <v>0.16300000000000001</v>
      </c>
      <c r="AH339" s="738">
        <v>0.14000000000000001</v>
      </c>
      <c r="AI339" s="739">
        <v>0.17</v>
      </c>
      <c r="AJ339" s="739">
        <v>0.15</v>
      </c>
      <c r="AK339" s="740">
        <v>151</v>
      </c>
      <c r="AM339" s="741">
        <v>42</v>
      </c>
      <c r="AN339" s="742">
        <v>565</v>
      </c>
      <c r="AP339" s="729">
        <v>148</v>
      </c>
      <c r="AQ339" s="730">
        <v>54</v>
      </c>
      <c r="AR339" s="730">
        <v>7</v>
      </c>
      <c r="AS339" s="730">
        <v>0</v>
      </c>
      <c r="AT339" s="730" t="s">
        <v>1435</v>
      </c>
      <c r="AU339" s="730" t="s">
        <v>160</v>
      </c>
      <c r="AV339" s="740">
        <v>61</v>
      </c>
      <c r="AW339" s="729">
        <v>56</v>
      </c>
      <c r="AX339" s="730">
        <v>4</v>
      </c>
      <c r="AY339" s="730">
        <v>1</v>
      </c>
      <c r="AZ339" s="743">
        <v>2</v>
      </c>
      <c r="BA339" s="720">
        <v>2</v>
      </c>
      <c r="BC339" s="725">
        <v>1264</v>
      </c>
      <c r="BD339" s="728">
        <v>2.1</v>
      </c>
      <c r="BE339" s="725">
        <v>382.2</v>
      </c>
      <c r="BF339" s="744">
        <v>0.30199999999999999</v>
      </c>
      <c r="BG339" s="725">
        <v>289</v>
      </c>
      <c r="BH339" s="727">
        <v>0.75600000000000001</v>
      </c>
      <c r="BI339" s="728">
        <v>137</v>
      </c>
      <c r="BJ339" s="725">
        <v>40</v>
      </c>
      <c r="BK339" s="745">
        <v>0.105</v>
      </c>
      <c r="BL339" s="746">
        <v>8</v>
      </c>
      <c r="BM339" s="728">
        <v>5</v>
      </c>
      <c r="BN339" s="747">
        <v>0.622</v>
      </c>
    </row>
    <row r="340" spans="1:66" x14ac:dyDescent="0.25">
      <c r="A340" s="748">
        <v>540018</v>
      </c>
      <c r="B340" s="749" t="s">
        <v>389</v>
      </c>
      <c r="C340" s="749" t="s">
        <v>1521</v>
      </c>
      <c r="D340" s="749" t="s">
        <v>107</v>
      </c>
      <c r="E340" s="750" t="s">
        <v>1522</v>
      </c>
      <c r="F340" s="732">
        <v>1084</v>
      </c>
      <c r="G340" s="751" t="s">
        <v>1523</v>
      </c>
      <c r="H340" s="752">
        <v>44</v>
      </c>
      <c r="I340" s="752" t="s">
        <v>1524</v>
      </c>
      <c r="J340" s="752">
        <v>18</v>
      </c>
      <c r="K340" s="753" t="s">
        <v>1525</v>
      </c>
      <c r="L340" s="754">
        <v>1148</v>
      </c>
      <c r="M340" s="755" t="s">
        <v>1526</v>
      </c>
      <c r="N340" s="756">
        <v>10052730</v>
      </c>
      <c r="O340" s="757">
        <v>6.7000000000000004E-2</v>
      </c>
      <c r="P340" s="735">
        <v>1148</v>
      </c>
      <c r="Q340" s="758">
        <v>647</v>
      </c>
      <c r="R340" s="759">
        <v>495</v>
      </c>
      <c r="S340" s="759">
        <v>1</v>
      </c>
      <c r="T340" s="760">
        <v>5</v>
      </c>
      <c r="U340" s="758" t="s">
        <v>135</v>
      </c>
      <c r="V340" s="759" t="s">
        <v>132</v>
      </c>
      <c r="W340" s="759" t="s">
        <v>1527</v>
      </c>
      <c r="X340" s="759">
        <v>501</v>
      </c>
      <c r="Y340" s="734">
        <v>16981</v>
      </c>
      <c r="Z340" s="734">
        <v>4188.8</v>
      </c>
      <c r="AA340" s="735">
        <v>1148</v>
      </c>
      <c r="AB340" s="761">
        <v>614</v>
      </c>
      <c r="AC340" s="733">
        <v>371</v>
      </c>
      <c r="AD340" s="733">
        <v>158</v>
      </c>
      <c r="AE340" s="733">
        <v>5</v>
      </c>
      <c r="AF340" s="762">
        <f t="shared" ref="AF340:AF346" si="11">AE340/AA340</f>
        <v>4.3554006968641113E-3</v>
      </c>
      <c r="AG340" s="763">
        <v>0.08</v>
      </c>
      <c r="AH340" s="764">
        <v>0.05</v>
      </c>
      <c r="AI340" s="764">
        <v>0.09</v>
      </c>
      <c r="AJ340" s="764">
        <v>0.05</v>
      </c>
      <c r="AK340" s="765">
        <v>534</v>
      </c>
      <c r="AL340" s="10"/>
      <c r="AM340" s="748">
        <v>107</v>
      </c>
      <c r="AN340" s="766">
        <v>1700</v>
      </c>
      <c r="AO340" s="10"/>
      <c r="AP340" s="732">
        <v>1087</v>
      </c>
      <c r="AQ340" s="733">
        <v>50</v>
      </c>
      <c r="AR340" s="733">
        <v>9</v>
      </c>
      <c r="AS340" s="733">
        <v>2</v>
      </c>
      <c r="AT340" s="733" t="s">
        <v>1528</v>
      </c>
      <c r="AU340" s="733" t="s">
        <v>404</v>
      </c>
      <c r="AV340" s="767">
        <v>61</v>
      </c>
      <c r="AW340" s="732">
        <v>56</v>
      </c>
      <c r="AX340" s="733">
        <v>2</v>
      </c>
      <c r="AY340" s="768">
        <v>1</v>
      </c>
      <c r="AZ340" s="769">
        <v>0</v>
      </c>
      <c r="BA340" s="750">
        <v>2</v>
      </c>
      <c r="BB340" s="251"/>
      <c r="BC340" s="770">
        <v>48034</v>
      </c>
      <c r="BD340" s="771">
        <v>2.2000000000000002</v>
      </c>
      <c r="BE340" s="770">
        <v>3011.8</v>
      </c>
      <c r="BF340" s="772">
        <v>0.06</v>
      </c>
      <c r="BG340" s="770">
        <v>1391</v>
      </c>
      <c r="BH340" s="773">
        <v>0.46</v>
      </c>
      <c r="BI340" s="771">
        <v>632</v>
      </c>
      <c r="BJ340" s="770">
        <v>320</v>
      </c>
      <c r="BK340" s="773">
        <v>0.11</v>
      </c>
      <c r="BL340" s="774">
        <v>56</v>
      </c>
      <c r="BM340" s="771">
        <v>37</v>
      </c>
      <c r="BN340" s="775">
        <v>0.66</v>
      </c>
    </row>
    <row r="341" spans="1:66" ht="15" customHeight="1" x14ac:dyDescent="0.25">
      <c r="A341" s="748">
        <v>540029</v>
      </c>
      <c r="B341" s="749" t="s">
        <v>634</v>
      </c>
      <c r="C341" s="749" t="s">
        <v>1529</v>
      </c>
      <c r="D341" s="749" t="s">
        <v>107</v>
      </c>
      <c r="E341" s="750" t="s">
        <v>1530</v>
      </c>
      <c r="F341" s="748">
        <v>60</v>
      </c>
      <c r="G341" s="776">
        <v>2623080</v>
      </c>
      <c r="H341" s="769">
        <v>12</v>
      </c>
      <c r="I341" s="777">
        <v>3166451</v>
      </c>
      <c r="J341" s="769">
        <v>2</v>
      </c>
      <c r="K341" s="778">
        <v>2632740</v>
      </c>
      <c r="L341" s="754">
        <v>176</v>
      </c>
      <c r="M341" s="755" t="s">
        <v>1531</v>
      </c>
      <c r="N341" s="779">
        <v>209577</v>
      </c>
      <c r="O341" s="757">
        <v>2.5000000000000001E-2</v>
      </c>
      <c r="P341" s="735">
        <v>176</v>
      </c>
      <c r="Q341" s="748">
        <v>50</v>
      </c>
      <c r="R341" s="769">
        <v>24</v>
      </c>
      <c r="S341" s="769">
        <v>0</v>
      </c>
      <c r="T341" s="768">
        <v>0</v>
      </c>
      <c r="U341" s="780">
        <v>8582.4</v>
      </c>
      <c r="V341" s="734">
        <v>6003.7</v>
      </c>
      <c r="W341" s="734">
        <v>205978.52439000001</v>
      </c>
      <c r="X341" s="769">
        <v>24</v>
      </c>
      <c r="Y341" s="734">
        <v>6164.1</v>
      </c>
      <c r="Z341" s="734">
        <v>3950.6</v>
      </c>
      <c r="AA341" s="735">
        <v>74</v>
      </c>
      <c r="AB341" s="781">
        <v>42</v>
      </c>
      <c r="AC341" s="769">
        <v>14</v>
      </c>
      <c r="AD341" s="769">
        <v>18</v>
      </c>
      <c r="AE341" s="769">
        <v>0</v>
      </c>
      <c r="AF341" s="762">
        <f t="shared" si="11"/>
        <v>0</v>
      </c>
      <c r="AG341" s="782">
        <v>0.13</v>
      </c>
      <c r="AH341" s="782">
        <v>0.12</v>
      </c>
      <c r="AI341" s="782">
        <v>0.13800000000000001</v>
      </c>
      <c r="AJ341" s="782">
        <v>0.126</v>
      </c>
      <c r="AK341" s="750">
        <v>32</v>
      </c>
      <c r="AL341" s="10"/>
      <c r="AM341" s="783">
        <v>7</v>
      </c>
      <c r="AN341" s="766">
        <v>114</v>
      </c>
      <c r="AO341" s="10"/>
      <c r="AP341" s="748">
        <v>62</v>
      </c>
      <c r="AQ341" s="769">
        <v>11</v>
      </c>
      <c r="AR341" s="769">
        <v>1</v>
      </c>
      <c r="AS341" s="769">
        <v>0</v>
      </c>
      <c r="AT341" s="734">
        <v>58758.3</v>
      </c>
      <c r="AU341" s="734">
        <v>47650</v>
      </c>
      <c r="AV341" s="750">
        <v>12</v>
      </c>
      <c r="AW341" s="748">
        <v>10</v>
      </c>
      <c r="AX341" s="769">
        <v>2</v>
      </c>
      <c r="AY341" s="768">
        <v>0</v>
      </c>
      <c r="AZ341" s="769">
        <v>0</v>
      </c>
      <c r="BA341" s="750">
        <v>0</v>
      </c>
      <c r="BB341" s="10"/>
      <c r="BC341" s="784">
        <v>1664</v>
      </c>
      <c r="BD341" s="785">
        <v>2</v>
      </c>
      <c r="BE341" s="784">
        <v>124</v>
      </c>
      <c r="BF341" s="786">
        <v>7.4999999999999997E-2</v>
      </c>
      <c r="BG341" s="784">
        <v>62</v>
      </c>
      <c r="BH341" s="757">
        <v>0.5</v>
      </c>
      <c r="BI341" s="785">
        <v>31</v>
      </c>
      <c r="BJ341" s="784">
        <v>17</v>
      </c>
      <c r="BK341" s="757">
        <v>0.13700000000000001</v>
      </c>
      <c r="BL341" s="787">
        <v>5</v>
      </c>
      <c r="BM341" s="785">
        <v>3</v>
      </c>
      <c r="BN341" s="788">
        <v>0.5</v>
      </c>
    </row>
    <row r="342" spans="1:66" x14ac:dyDescent="0.25">
      <c r="A342" s="748">
        <v>540081</v>
      </c>
      <c r="B342" s="749" t="s">
        <v>635</v>
      </c>
      <c r="C342" s="749" t="s">
        <v>1532</v>
      </c>
      <c r="D342" s="749" t="s">
        <v>107</v>
      </c>
      <c r="E342" s="750" t="s">
        <v>1533</v>
      </c>
      <c r="F342" s="748">
        <f>'[2]10 Occupancy Classes'!$AD$346</f>
        <v>676</v>
      </c>
      <c r="G342" s="776">
        <v>46176980</v>
      </c>
      <c r="H342" s="769">
        <v>47</v>
      </c>
      <c r="I342" s="777">
        <v>5674580</v>
      </c>
      <c r="J342" s="769">
        <v>9</v>
      </c>
      <c r="K342" s="778">
        <v>1945990</v>
      </c>
      <c r="L342" s="784">
        <v>732</v>
      </c>
      <c r="M342" s="779">
        <v>53797550</v>
      </c>
      <c r="N342" s="779">
        <v>3968499</v>
      </c>
      <c r="O342" s="757">
        <v>7.3999999999999996E-2</v>
      </c>
      <c r="P342" s="785">
        <v>732</v>
      </c>
      <c r="Q342" s="748">
        <v>390</v>
      </c>
      <c r="R342" s="769">
        <v>343</v>
      </c>
      <c r="S342" s="769">
        <v>1</v>
      </c>
      <c r="T342" s="768">
        <v>0</v>
      </c>
      <c r="U342" s="780">
        <v>11449</v>
      </c>
      <c r="V342" s="734">
        <v>7960.3</v>
      </c>
      <c r="W342" s="734">
        <v>3938445.2004900002</v>
      </c>
      <c r="X342" s="769">
        <v>344</v>
      </c>
      <c r="Y342" s="734">
        <v>9847.4</v>
      </c>
      <c r="Z342" s="734">
        <v>6782.4</v>
      </c>
      <c r="AA342" s="735">
        <v>732</v>
      </c>
      <c r="AB342" s="781">
        <v>362</v>
      </c>
      <c r="AC342" s="769">
        <v>147</v>
      </c>
      <c r="AD342" s="769">
        <v>217</v>
      </c>
      <c r="AE342" s="769">
        <v>8</v>
      </c>
      <c r="AF342" s="762">
        <f t="shared" si="11"/>
        <v>1.092896174863388E-2</v>
      </c>
      <c r="AG342" s="782">
        <v>0.151</v>
      </c>
      <c r="AH342" s="782">
        <v>0.12</v>
      </c>
      <c r="AI342" s="782">
        <v>0.16300000000000001</v>
      </c>
      <c r="AJ342" s="782">
        <v>0.13400000000000001</v>
      </c>
      <c r="AK342" s="750">
        <v>372</v>
      </c>
      <c r="AL342" s="10"/>
      <c r="AM342" s="784">
        <v>141</v>
      </c>
      <c r="AN342" s="766">
        <v>1247</v>
      </c>
      <c r="AO342" s="10"/>
      <c r="AP342" s="748">
        <v>596</v>
      </c>
      <c r="AQ342" s="769">
        <v>128</v>
      </c>
      <c r="AR342" s="769">
        <v>10</v>
      </c>
      <c r="AS342" s="769">
        <v>0</v>
      </c>
      <c r="AT342" s="734">
        <v>70379.5</v>
      </c>
      <c r="AU342" s="734">
        <v>55800</v>
      </c>
      <c r="AV342" s="750">
        <v>138</v>
      </c>
      <c r="AW342" s="748">
        <v>115</v>
      </c>
      <c r="AX342" s="769">
        <v>11</v>
      </c>
      <c r="AY342" s="768">
        <v>2</v>
      </c>
      <c r="AZ342" s="769">
        <v>7</v>
      </c>
      <c r="BA342" s="750">
        <v>1</v>
      </c>
      <c r="BB342" s="10"/>
      <c r="BC342" s="784">
        <v>2492</v>
      </c>
      <c r="BD342" s="785">
        <v>2.2000000000000002</v>
      </c>
      <c r="BE342" s="784">
        <v>1746.5</v>
      </c>
      <c r="BF342" s="789">
        <v>0.70099999999999996</v>
      </c>
      <c r="BG342" s="784">
        <v>1011</v>
      </c>
      <c r="BH342" s="790">
        <v>0.57899999999999996</v>
      </c>
      <c r="BI342" s="785">
        <v>439</v>
      </c>
      <c r="BJ342" s="784">
        <v>214</v>
      </c>
      <c r="BK342" s="757">
        <v>0.123</v>
      </c>
      <c r="BL342" s="787">
        <v>38</v>
      </c>
      <c r="BM342" s="785">
        <v>26</v>
      </c>
      <c r="BN342" s="791">
        <v>0.77500000000000002</v>
      </c>
    </row>
    <row r="343" spans="1:66" ht="12.75" customHeight="1" x14ac:dyDescent="0.25">
      <c r="A343" s="748">
        <v>540196</v>
      </c>
      <c r="B343" s="749" t="s">
        <v>741</v>
      </c>
      <c r="C343" s="749" t="s">
        <v>1534</v>
      </c>
      <c r="D343" s="749" t="s">
        <v>107</v>
      </c>
      <c r="E343" s="750" t="s">
        <v>1535</v>
      </c>
      <c r="F343" s="748">
        <v>4</v>
      </c>
      <c r="G343" s="776">
        <v>241920</v>
      </c>
      <c r="H343" s="769">
        <v>2</v>
      </c>
      <c r="I343" s="777">
        <v>803000</v>
      </c>
      <c r="J343" s="769">
        <v>1</v>
      </c>
      <c r="K343" s="778">
        <v>1206600</v>
      </c>
      <c r="L343" s="784">
        <v>7</v>
      </c>
      <c r="M343" s="779">
        <v>2251520</v>
      </c>
      <c r="N343" s="779">
        <v>264314</v>
      </c>
      <c r="O343" s="790">
        <v>0.11700000000000001</v>
      </c>
      <c r="P343" s="785">
        <v>7</v>
      </c>
      <c r="Q343" s="748">
        <v>5</v>
      </c>
      <c r="R343" s="769">
        <v>0</v>
      </c>
      <c r="S343" s="769">
        <v>1</v>
      </c>
      <c r="T343" s="768">
        <v>1</v>
      </c>
      <c r="U343" s="792">
        <v>132157.1</v>
      </c>
      <c r="V343" s="793">
        <v>132157.1</v>
      </c>
      <c r="W343" s="734">
        <v>264314.26611299999</v>
      </c>
      <c r="X343" s="769">
        <v>2</v>
      </c>
      <c r="Y343" s="793">
        <v>132157.1</v>
      </c>
      <c r="Z343" s="793">
        <v>132157.1</v>
      </c>
      <c r="AA343" s="735">
        <v>7</v>
      </c>
      <c r="AB343" s="781">
        <v>5</v>
      </c>
      <c r="AC343" s="769">
        <v>0</v>
      </c>
      <c r="AD343" s="769">
        <v>2</v>
      </c>
      <c r="AE343" s="769">
        <v>0</v>
      </c>
      <c r="AF343" s="762">
        <f t="shared" si="11"/>
        <v>0</v>
      </c>
      <c r="AG343" s="782">
        <v>0.13900000000000001</v>
      </c>
      <c r="AH343" s="782">
        <v>0.13900000000000001</v>
      </c>
      <c r="AI343" s="782">
        <v>0.13900000000000001</v>
      </c>
      <c r="AJ343" s="782">
        <v>0.13900000000000001</v>
      </c>
      <c r="AK343" s="750">
        <v>2</v>
      </c>
      <c r="AL343" s="10"/>
      <c r="AM343" s="748">
        <v>2</v>
      </c>
      <c r="AN343" s="766">
        <v>58</v>
      </c>
      <c r="AO343" s="10"/>
      <c r="AP343" s="748">
        <v>5</v>
      </c>
      <c r="AQ343" s="769">
        <v>1</v>
      </c>
      <c r="AR343" s="769">
        <v>1</v>
      </c>
      <c r="AS343" s="769">
        <v>0</v>
      </c>
      <c r="AT343" s="734">
        <v>943900</v>
      </c>
      <c r="AU343" s="734">
        <v>943900</v>
      </c>
      <c r="AV343" s="750">
        <v>2</v>
      </c>
      <c r="AW343" s="748">
        <v>0</v>
      </c>
      <c r="AX343" s="769">
        <v>0</v>
      </c>
      <c r="AY343" s="768">
        <v>1</v>
      </c>
      <c r="AZ343" s="768">
        <v>0</v>
      </c>
      <c r="BA343" s="785">
        <v>1</v>
      </c>
      <c r="BB343" s="10"/>
      <c r="BC343" s="784">
        <v>2853</v>
      </c>
      <c r="BD343" s="785">
        <v>2.5</v>
      </c>
      <c r="BE343" s="784">
        <v>10</v>
      </c>
      <c r="BF343" s="786">
        <v>4.0000000000000001E-3</v>
      </c>
      <c r="BG343" s="784">
        <v>0</v>
      </c>
      <c r="BH343" s="757">
        <v>0</v>
      </c>
      <c r="BI343" s="785">
        <v>0</v>
      </c>
      <c r="BJ343" s="784">
        <v>0</v>
      </c>
      <c r="BK343" s="757">
        <v>0</v>
      </c>
      <c r="BL343" s="787">
        <v>0</v>
      </c>
      <c r="BM343" s="785">
        <v>0</v>
      </c>
      <c r="BN343" s="791">
        <v>1</v>
      </c>
    </row>
    <row r="344" spans="1:66" x14ac:dyDescent="0.25">
      <c r="A344" s="748">
        <v>540033</v>
      </c>
      <c r="B344" s="749" t="s">
        <v>637</v>
      </c>
      <c r="C344" s="749" t="s">
        <v>1529</v>
      </c>
      <c r="D344" s="749" t="s">
        <v>107</v>
      </c>
      <c r="E344" s="750" t="s">
        <v>1530</v>
      </c>
      <c r="F344" s="748">
        <v>63</v>
      </c>
      <c r="G344" s="776">
        <v>2064280</v>
      </c>
      <c r="H344" s="769">
        <v>8</v>
      </c>
      <c r="I344" s="777">
        <v>837000</v>
      </c>
      <c r="J344" s="769">
        <v>3</v>
      </c>
      <c r="K344" s="778">
        <v>796350</v>
      </c>
      <c r="L344" s="784">
        <v>74</v>
      </c>
      <c r="M344" s="779">
        <v>3697630</v>
      </c>
      <c r="N344" s="779">
        <v>269557</v>
      </c>
      <c r="O344" s="757">
        <v>7.2999999999999995E-2</v>
      </c>
      <c r="P344" s="785">
        <v>74</v>
      </c>
      <c r="Q344" s="748">
        <v>42</v>
      </c>
      <c r="R344" s="769">
        <v>32</v>
      </c>
      <c r="S344" s="769">
        <v>0</v>
      </c>
      <c r="T344" s="768">
        <v>0</v>
      </c>
      <c r="U344" s="780">
        <v>8251.7999999999993</v>
      </c>
      <c r="V344" s="734">
        <v>5500.4</v>
      </c>
      <c r="W344" s="734">
        <v>264058.41013799998</v>
      </c>
      <c r="X344" s="769">
        <v>32</v>
      </c>
      <c r="Y344" s="734">
        <v>6126.3</v>
      </c>
      <c r="Z344" s="734">
        <v>2192.4</v>
      </c>
      <c r="AA344" s="735">
        <v>74</v>
      </c>
      <c r="AB344" s="781">
        <v>33</v>
      </c>
      <c r="AC344" s="769">
        <v>14</v>
      </c>
      <c r="AD344" s="769">
        <v>24</v>
      </c>
      <c r="AE344" s="769">
        <v>3</v>
      </c>
      <c r="AF344" s="762">
        <f t="shared" si="11"/>
        <v>4.0540540540540543E-2</v>
      </c>
      <c r="AG344" s="782">
        <v>0.17599999999999999</v>
      </c>
      <c r="AH344" s="782">
        <v>0.122</v>
      </c>
      <c r="AI344" s="782">
        <v>0.188</v>
      </c>
      <c r="AJ344" s="782">
        <v>0.13400000000000001</v>
      </c>
      <c r="AK344" s="750">
        <v>41</v>
      </c>
      <c r="AL344" s="10"/>
      <c r="AM344" s="794">
        <v>12</v>
      </c>
      <c r="AN344" s="766">
        <v>252</v>
      </c>
      <c r="AO344" s="10"/>
      <c r="AP344" s="748">
        <v>54</v>
      </c>
      <c r="AQ344" s="769">
        <v>20</v>
      </c>
      <c r="AR344" s="769">
        <v>0</v>
      </c>
      <c r="AS344" s="769">
        <v>0</v>
      </c>
      <c r="AT344" s="734">
        <v>49020.5</v>
      </c>
      <c r="AU344" s="734">
        <v>14730</v>
      </c>
      <c r="AV344" s="750">
        <v>20</v>
      </c>
      <c r="AW344" s="748">
        <v>12</v>
      </c>
      <c r="AX344" s="769">
        <v>4</v>
      </c>
      <c r="AY344" s="768">
        <v>2</v>
      </c>
      <c r="AZ344" s="769">
        <v>2</v>
      </c>
      <c r="BA344" s="750">
        <v>2</v>
      </c>
      <c r="BB344" s="10"/>
      <c r="BC344" s="784">
        <v>927</v>
      </c>
      <c r="BD344" s="785">
        <v>2.6</v>
      </c>
      <c r="BE344" s="784">
        <v>184.6</v>
      </c>
      <c r="BF344" s="786">
        <v>0.19900000000000001</v>
      </c>
      <c r="BG344" s="784">
        <v>56</v>
      </c>
      <c r="BH344" s="757">
        <v>0.30299999999999999</v>
      </c>
      <c r="BI344" s="785">
        <v>23</v>
      </c>
      <c r="BJ344" s="784">
        <v>12</v>
      </c>
      <c r="BK344" s="757">
        <v>6.5000000000000002E-2</v>
      </c>
      <c r="BL344" s="787">
        <v>2</v>
      </c>
      <c r="BM344" s="785">
        <v>2</v>
      </c>
      <c r="BN344" s="791">
        <v>0.68300000000000005</v>
      </c>
    </row>
    <row r="345" spans="1:66" x14ac:dyDescent="0.25">
      <c r="A345" s="748">
        <v>540014</v>
      </c>
      <c r="B345" s="749" t="s">
        <v>1472</v>
      </c>
      <c r="C345" s="749" t="s">
        <v>1536</v>
      </c>
      <c r="D345" s="749" t="s">
        <v>107</v>
      </c>
      <c r="E345" s="750" t="s">
        <v>1537</v>
      </c>
      <c r="F345" s="732">
        <v>128</v>
      </c>
      <c r="G345" s="795" t="s">
        <v>1538</v>
      </c>
      <c r="H345" s="752">
        <v>39</v>
      </c>
      <c r="I345" s="752" t="s">
        <v>1539</v>
      </c>
      <c r="J345" s="752">
        <v>7</v>
      </c>
      <c r="K345" s="753" t="s">
        <v>1540</v>
      </c>
      <c r="L345" s="754">
        <v>176</v>
      </c>
      <c r="M345" s="755" t="s">
        <v>1531</v>
      </c>
      <c r="N345" s="779">
        <v>1589900</v>
      </c>
      <c r="O345" s="757">
        <v>3.5999999999999997E-2</v>
      </c>
      <c r="P345" s="735">
        <v>176</v>
      </c>
      <c r="Q345" s="758">
        <v>89</v>
      </c>
      <c r="R345" s="759">
        <v>81</v>
      </c>
      <c r="S345" s="759">
        <v>3</v>
      </c>
      <c r="T345" s="760">
        <v>1</v>
      </c>
      <c r="U345" s="758" t="s">
        <v>143</v>
      </c>
      <c r="V345" s="759" t="s">
        <v>115</v>
      </c>
      <c r="W345" s="759" t="s">
        <v>1541</v>
      </c>
      <c r="X345" s="759">
        <v>85</v>
      </c>
      <c r="Y345" s="793">
        <v>17281.5</v>
      </c>
      <c r="Z345" s="793">
        <v>14209.6</v>
      </c>
      <c r="AA345" s="735">
        <v>174</v>
      </c>
      <c r="AB345" s="761">
        <v>90</v>
      </c>
      <c r="AC345" s="733">
        <v>28</v>
      </c>
      <c r="AD345" s="733">
        <v>55</v>
      </c>
      <c r="AE345" s="733">
        <v>1</v>
      </c>
      <c r="AF345" s="762">
        <f t="shared" si="11"/>
        <v>5.7471264367816091E-3</v>
      </c>
      <c r="AG345" s="763">
        <v>0.16</v>
      </c>
      <c r="AH345" s="764">
        <v>0.15</v>
      </c>
      <c r="AI345" s="764">
        <v>0.18</v>
      </c>
      <c r="AJ345" s="764">
        <v>0.16</v>
      </c>
      <c r="AK345" s="765">
        <v>84</v>
      </c>
      <c r="AL345" s="10"/>
      <c r="AM345" s="748">
        <v>57</v>
      </c>
      <c r="AN345" s="766">
        <v>405</v>
      </c>
      <c r="AO345" s="10"/>
      <c r="AP345" s="732">
        <v>140</v>
      </c>
      <c r="AQ345" s="733">
        <v>33</v>
      </c>
      <c r="AR345" s="733">
        <v>1</v>
      </c>
      <c r="AS345" s="733">
        <v>0</v>
      </c>
      <c r="AT345" s="733" t="s">
        <v>1542</v>
      </c>
      <c r="AU345" s="733" t="s">
        <v>558</v>
      </c>
      <c r="AV345" s="767">
        <v>34</v>
      </c>
      <c r="AW345" s="732">
        <v>29</v>
      </c>
      <c r="AX345" s="733">
        <v>2</v>
      </c>
      <c r="AY345" s="733">
        <v>0</v>
      </c>
      <c r="AZ345" s="769">
        <v>1</v>
      </c>
      <c r="BA345" s="750">
        <v>0</v>
      </c>
      <c r="BB345" s="10"/>
      <c r="BC345" s="754">
        <v>19081</v>
      </c>
      <c r="BD345" s="735">
        <v>2.2999999999999998</v>
      </c>
      <c r="BE345" s="754">
        <v>726.8</v>
      </c>
      <c r="BF345" s="796">
        <v>0.04</v>
      </c>
      <c r="BG345" s="754">
        <v>213</v>
      </c>
      <c r="BH345" s="797">
        <v>0.28999999999999998</v>
      </c>
      <c r="BI345" s="735">
        <v>92</v>
      </c>
      <c r="BJ345" s="754">
        <v>42</v>
      </c>
      <c r="BK345" s="797">
        <v>0.06</v>
      </c>
      <c r="BL345" s="755">
        <v>8</v>
      </c>
      <c r="BM345" s="735">
        <v>6</v>
      </c>
      <c r="BN345" s="798">
        <v>0.81</v>
      </c>
    </row>
    <row r="346" spans="1:66" ht="15.75" thickBot="1" x14ac:dyDescent="0.3">
      <c r="A346" s="799">
        <v>540152</v>
      </c>
      <c r="B346" s="800" t="s">
        <v>1426</v>
      </c>
      <c r="C346" s="800" t="s">
        <v>1543</v>
      </c>
      <c r="D346" s="800" t="s">
        <v>107</v>
      </c>
      <c r="E346" s="801" t="s">
        <v>1544</v>
      </c>
      <c r="F346" s="799">
        <v>2339</v>
      </c>
      <c r="G346" s="802">
        <v>138008648</v>
      </c>
      <c r="H346" s="803">
        <v>442</v>
      </c>
      <c r="I346" s="804">
        <v>139278574</v>
      </c>
      <c r="J346" s="805">
        <v>55</v>
      </c>
      <c r="K346" s="806">
        <v>111760108</v>
      </c>
      <c r="L346" s="807">
        <v>2836</v>
      </c>
      <c r="M346" s="808">
        <v>389047330</v>
      </c>
      <c r="N346" s="809">
        <v>35552249</v>
      </c>
      <c r="O346" s="810">
        <v>9.7000000000000003E-2</v>
      </c>
      <c r="P346" s="811">
        <v>2836</v>
      </c>
      <c r="Q346" s="812">
        <v>556</v>
      </c>
      <c r="R346" s="813">
        <v>2229</v>
      </c>
      <c r="S346" s="813">
        <v>24</v>
      </c>
      <c r="T346" s="814">
        <v>27</v>
      </c>
      <c r="U346" s="815" t="s">
        <v>136</v>
      </c>
      <c r="V346" s="816" t="s">
        <v>167</v>
      </c>
      <c r="W346" s="816" t="s">
        <v>1545</v>
      </c>
      <c r="X346" s="817">
        <v>2280</v>
      </c>
      <c r="Y346" s="818">
        <v>14733.6</v>
      </c>
      <c r="Z346" s="818">
        <v>7660.7</v>
      </c>
      <c r="AA346" s="819">
        <v>2836</v>
      </c>
      <c r="AB346" s="820">
        <v>476</v>
      </c>
      <c r="AC346" s="816">
        <v>350</v>
      </c>
      <c r="AD346" s="816">
        <v>1903</v>
      </c>
      <c r="AE346" s="821">
        <v>107</v>
      </c>
      <c r="AF346" s="822">
        <f t="shared" si="11"/>
        <v>3.7729196050775737E-2</v>
      </c>
      <c r="AG346" s="823">
        <v>0.224</v>
      </c>
      <c r="AH346" s="823">
        <v>0.20200000000000001</v>
      </c>
      <c r="AI346" s="824">
        <v>0.23</v>
      </c>
      <c r="AJ346" s="824">
        <v>0.2</v>
      </c>
      <c r="AK346" s="825">
        <v>2360</v>
      </c>
      <c r="AL346" s="10"/>
      <c r="AM346" s="826">
        <v>923</v>
      </c>
      <c r="AN346" s="827">
        <v>66138</v>
      </c>
      <c r="AO346" s="10"/>
      <c r="AP346" s="815">
        <v>1323</v>
      </c>
      <c r="AQ346" s="816">
        <v>1149</v>
      </c>
      <c r="AR346" s="816">
        <v>352</v>
      </c>
      <c r="AS346" s="816">
        <v>12</v>
      </c>
      <c r="AT346" s="816" t="s">
        <v>1435</v>
      </c>
      <c r="AU346" s="816" t="s">
        <v>592</v>
      </c>
      <c r="AV346" s="828">
        <v>1513</v>
      </c>
      <c r="AW346" s="815">
        <v>1443</v>
      </c>
      <c r="AX346" s="816">
        <v>61</v>
      </c>
      <c r="AY346" s="816">
        <v>8</v>
      </c>
      <c r="AZ346" s="821">
        <v>50</v>
      </c>
      <c r="BA346" s="811">
        <v>7</v>
      </c>
      <c r="BB346" s="10"/>
      <c r="BC346" s="812">
        <v>27521</v>
      </c>
      <c r="BD346" s="829">
        <v>2.1</v>
      </c>
      <c r="BE346" s="812">
        <v>6911.1</v>
      </c>
      <c r="BF346" s="830">
        <v>0.25</v>
      </c>
      <c r="BG346" s="831">
        <v>5600</v>
      </c>
      <c r="BH346" s="832">
        <v>0.81</v>
      </c>
      <c r="BI346" s="833">
        <v>2666</v>
      </c>
      <c r="BJ346" s="831">
        <v>1138</v>
      </c>
      <c r="BK346" s="834">
        <v>0.17</v>
      </c>
      <c r="BL346" s="813">
        <v>207</v>
      </c>
      <c r="BM346" s="829">
        <v>137</v>
      </c>
      <c r="BN346" s="835">
        <v>0.61</v>
      </c>
    </row>
    <row r="347" spans="1:66" s="199" customFormat="1" x14ac:dyDescent="0.25">
      <c r="A347" s="836"/>
      <c r="B347" s="837"/>
      <c r="C347" s="837"/>
      <c r="D347" s="837"/>
      <c r="E347" s="836"/>
      <c r="F347" s="836"/>
      <c r="G347" s="838"/>
      <c r="H347" s="836"/>
      <c r="I347" s="839"/>
      <c r="J347" s="836"/>
      <c r="K347" s="839"/>
      <c r="L347" s="840"/>
      <c r="M347" s="841"/>
      <c r="N347" s="842"/>
      <c r="O347" s="843"/>
      <c r="P347" s="836"/>
      <c r="Q347" s="840"/>
      <c r="R347" s="840"/>
      <c r="S347" s="840"/>
      <c r="T347" s="840"/>
      <c r="U347" s="836"/>
      <c r="V347" s="836"/>
      <c r="W347" s="836"/>
      <c r="X347" s="836"/>
      <c r="Y347" s="842"/>
      <c r="Z347" s="842"/>
      <c r="AA347" s="842"/>
      <c r="AB347" s="836"/>
      <c r="AC347" s="836"/>
      <c r="AD347" s="836"/>
      <c r="AE347" s="840"/>
      <c r="AF347" s="844"/>
      <c r="AG347" s="844"/>
      <c r="AH347" s="844"/>
      <c r="AI347" s="845"/>
      <c r="AJ347" s="845"/>
      <c r="AK347" s="836"/>
      <c r="AL347" s="846"/>
      <c r="AM347" s="840"/>
      <c r="AN347" s="847"/>
      <c r="AO347" s="846"/>
      <c r="AP347" s="836"/>
      <c r="AQ347" s="836"/>
      <c r="AR347" s="836"/>
      <c r="AS347" s="836"/>
      <c r="AT347" s="836"/>
      <c r="AU347" s="836"/>
      <c r="AV347" s="836"/>
      <c r="AW347" s="836"/>
      <c r="AX347" s="836"/>
      <c r="AY347" s="836"/>
      <c r="AZ347" s="840"/>
      <c r="BA347" s="840"/>
      <c r="BB347" s="846"/>
      <c r="BC347" s="840"/>
      <c r="BD347" s="840"/>
      <c r="BE347" s="840"/>
      <c r="BF347" s="843"/>
      <c r="BG347" s="840"/>
      <c r="BH347" s="843"/>
      <c r="BI347" s="840"/>
      <c r="BJ347" s="840"/>
      <c r="BK347" s="843"/>
      <c r="BL347" s="840"/>
      <c r="BM347" s="840"/>
      <c r="BN347" s="843"/>
    </row>
    <row r="348" spans="1:66" s="10" customFormat="1" ht="12.75" x14ac:dyDescent="0.2">
      <c r="A348" s="848" t="s">
        <v>1546</v>
      </c>
      <c r="B348" s="849"/>
      <c r="G348" s="850"/>
      <c r="H348" s="8"/>
      <c r="I348" s="8"/>
      <c r="J348" s="8"/>
      <c r="K348" s="8"/>
      <c r="L348" s="43"/>
      <c r="M348" s="43"/>
      <c r="AF348" s="8"/>
      <c r="AN348" s="851"/>
      <c r="BC348" s="8"/>
      <c r="BD348" s="8"/>
      <c r="BE348" s="8"/>
      <c r="BF348" s="8"/>
      <c r="BG348" s="8"/>
      <c r="BH348" s="8"/>
      <c r="BI348" s="8"/>
      <c r="BJ348" s="8"/>
      <c r="BK348" s="8"/>
      <c r="BL348" s="8"/>
      <c r="BM348" s="8"/>
      <c r="BN348" s="8"/>
    </row>
    <row r="349" spans="1:66" s="10" customFormat="1" ht="12" x14ac:dyDescent="0.2">
      <c r="A349" s="852"/>
      <c r="B349" s="849"/>
      <c r="G349" s="850"/>
      <c r="H349" s="8"/>
      <c r="I349" s="8"/>
      <c r="J349" s="8"/>
      <c r="K349" s="8"/>
      <c r="L349" s="43"/>
      <c r="M349" s="43"/>
      <c r="AF349" s="8"/>
      <c r="AN349" s="851"/>
      <c r="BC349" s="8"/>
      <c r="BD349" s="8"/>
      <c r="BE349" s="8"/>
      <c r="BF349" s="8"/>
      <c r="BG349" s="8"/>
      <c r="BH349" s="8"/>
      <c r="BI349" s="8"/>
      <c r="BJ349" s="8"/>
      <c r="BK349" s="8"/>
      <c r="BL349" s="8"/>
      <c r="BM349" s="8"/>
      <c r="BN349" s="8"/>
    </row>
    <row r="350" spans="1:66" s="10" customFormat="1" ht="14.25" x14ac:dyDescent="0.2">
      <c r="A350" s="853" t="s">
        <v>1547</v>
      </c>
      <c r="B350" s="849"/>
      <c r="G350" s="850"/>
      <c r="H350" s="8"/>
      <c r="I350" s="8"/>
      <c r="J350" s="8"/>
      <c r="K350" s="8"/>
      <c r="L350" s="43"/>
      <c r="M350" s="43"/>
      <c r="AF350" s="8"/>
      <c r="AN350" s="851"/>
      <c r="BC350" s="8"/>
      <c r="BD350" s="8"/>
      <c r="BE350" s="8"/>
      <c r="BF350" s="8"/>
      <c r="BG350" s="8"/>
      <c r="BH350" s="8"/>
      <c r="BI350" s="8"/>
      <c r="BJ350" s="8"/>
      <c r="BK350" s="8"/>
      <c r="BL350" s="8"/>
      <c r="BM350" s="8"/>
      <c r="BN350" s="8"/>
    </row>
    <row r="351" spans="1:66" s="10" customFormat="1" ht="12" x14ac:dyDescent="0.2">
      <c r="A351" s="854" t="s">
        <v>1548</v>
      </c>
      <c r="B351" s="849"/>
      <c r="D351" s="855"/>
      <c r="G351" s="850"/>
      <c r="H351" s="8"/>
      <c r="I351" s="8"/>
      <c r="J351" s="8"/>
      <c r="K351" s="8"/>
      <c r="L351" s="43"/>
      <c r="M351" s="43"/>
      <c r="AF351" s="8"/>
      <c r="AN351" s="851"/>
      <c r="BC351" s="8"/>
      <c r="BD351" s="8"/>
      <c r="BE351" s="8"/>
      <c r="BF351" s="8"/>
      <c r="BG351" s="8"/>
      <c r="BH351" s="8"/>
      <c r="BI351" s="8"/>
      <c r="BJ351" s="8"/>
      <c r="BK351" s="8"/>
      <c r="BL351" s="8"/>
      <c r="BM351" s="8"/>
      <c r="BN351" s="8"/>
    </row>
    <row r="352" spans="1:66" s="10" customFormat="1" ht="12" x14ac:dyDescent="0.2">
      <c r="A352" s="854"/>
      <c r="B352" s="849"/>
      <c r="D352" s="855"/>
      <c r="G352" s="850"/>
      <c r="H352" s="8"/>
      <c r="I352" s="8"/>
      <c r="J352" s="8"/>
      <c r="K352" s="8"/>
      <c r="L352" s="43"/>
      <c r="M352" s="43"/>
      <c r="AF352" s="8"/>
      <c r="AN352" s="851"/>
      <c r="BC352" s="8"/>
      <c r="BD352" s="8"/>
      <c r="BE352" s="8"/>
      <c r="BF352" s="8"/>
      <c r="BG352" s="8"/>
      <c r="BH352" s="8"/>
      <c r="BI352" s="8"/>
      <c r="BJ352" s="8"/>
      <c r="BK352" s="8"/>
      <c r="BL352" s="8"/>
      <c r="BM352" s="8"/>
      <c r="BN352" s="8"/>
    </row>
    <row r="353" spans="1:66" s="10" customFormat="1" ht="14.25" x14ac:dyDescent="0.2">
      <c r="A353" s="856" t="s">
        <v>1549</v>
      </c>
      <c r="B353" s="849"/>
      <c r="G353" s="850"/>
      <c r="H353" s="8"/>
      <c r="I353" s="8"/>
      <c r="J353" s="8"/>
      <c r="K353" s="8"/>
      <c r="L353" s="43"/>
      <c r="M353" s="43"/>
      <c r="AF353" s="8"/>
      <c r="AN353" s="851"/>
      <c r="BC353" s="8"/>
      <c r="BD353" s="8"/>
      <c r="BE353" s="8"/>
      <c r="BF353" s="8"/>
      <c r="BG353" s="8"/>
      <c r="BH353" s="8"/>
      <c r="BI353" s="8"/>
      <c r="BJ353" s="8"/>
      <c r="BK353" s="8"/>
      <c r="BL353" s="8"/>
      <c r="BM353" s="8"/>
      <c r="BN353" s="8"/>
    </row>
    <row r="354" spans="1:66" s="10" customFormat="1" ht="12" x14ac:dyDescent="0.2">
      <c r="A354" s="854" t="s">
        <v>31</v>
      </c>
      <c r="B354" s="849"/>
      <c r="D354" s="855"/>
      <c r="G354" s="850"/>
      <c r="H354" s="8"/>
      <c r="I354" s="8"/>
      <c r="J354" s="8"/>
      <c r="K354" s="8"/>
      <c r="L354" s="43"/>
      <c r="M354" s="43"/>
      <c r="AF354" s="8"/>
      <c r="AN354" s="851"/>
      <c r="BC354" s="8"/>
      <c r="BD354" s="8"/>
      <c r="BE354" s="8"/>
      <c r="BF354" s="8"/>
      <c r="BG354" s="8"/>
      <c r="BH354" s="8"/>
      <c r="BI354" s="8"/>
      <c r="BJ354" s="8"/>
      <c r="BK354" s="8"/>
      <c r="BL354" s="8"/>
      <c r="BM354" s="8"/>
      <c r="BN354" s="8"/>
    </row>
    <row r="355" spans="1:66" s="10" customFormat="1" ht="12" x14ac:dyDescent="0.2">
      <c r="A355" s="854" t="s">
        <v>32</v>
      </c>
      <c r="B355" s="849"/>
      <c r="D355" s="857"/>
      <c r="G355" s="850"/>
      <c r="H355" s="8"/>
      <c r="I355" s="8"/>
      <c r="J355" s="8"/>
      <c r="K355" s="8"/>
      <c r="L355" s="43"/>
      <c r="M355" s="43"/>
      <c r="AF355" s="8"/>
      <c r="AN355" s="851"/>
      <c r="BC355" s="8"/>
      <c r="BD355" s="8"/>
      <c r="BE355" s="8"/>
      <c r="BF355" s="8"/>
      <c r="BG355" s="8"/>
      <c r="BH355" s="8"/>
      <c r="BI355" s="8"/>
      <c r="BJ355" s="8"/>
      <c r="BK355" s="8"/>
      <c r="BL355" s="8"/>
      <c r="BM355" s="8"/>
      <c r="BN355" s="8"/>
    </row>
    <row r="356" spans="1:66" s="10" customFormat="1" ht="12" x14ac:dyDescent="0.2">
      <c r="A356" s="854" t="s">
        <v>33</v>
      </c>
      <c r="B356" s="849"/>
      <c r="D356" s="857"/>
      <c r="G356" s="850"/>
      <c r="H356" s="8"/>
      <c r="I356" s="8"/>
      <c r="J356" s="8"/>
      <c r="K356" s="8"/>
      <c r="L356" s="43"/>
      <c r="M356" s="43"/>
      <c r="AF356" s="8"/>
      <c r="AN356" s="851"/>
      <c r="BC356" s="8"/>
      <c r="BD356" s="8"/>
      <c r="BE356" s="8"/>
      <c r="BF356" s="8"/>
      <c r="BG356" s="8"/>
      <c r="BH356" s="8"/>
      <c r="BI356" s="8"/>
      <c r="BJ356" s="8"/>
      <c r="BK356" s="8"/>
      <c r="BL356" s="8"/>
      <c r="BM356" s="8"/>
      <c r="BN356" s="8"/>
    </row>
    <row r="357" spans="1:66" s="10" customFormat="1" x14ac:dyDescent="0.2">
      <c r="A357" s="858" t="s">
        <v>34</v>
      </c>
      <c r="B357" s="859"/>
      <c r="C357" s="858" t="s">
        <v>1550</v>
      </c>
      <c r="G357" s="850"/>
      <c r="H357" s="8"/>
      <c r="I357" s="8"/>
      <c r="J357" s="8"/>
      <c r="K357" s="8"/>
      <c r="L357" s="43"/>
      <c r="M357" s="43"/>
      <c r="AF357" s="8"/>
      <c r="AN357" s="851"/>
      <c r="BC357" s="8"/>
      <c r="BD357" s="8"/>
      <c r="BE357" s="8"/>
      <c r="BF357" s="8"/>
      <c r="BG357" s="8"/>
      <c r="BH357" s="8"/>
      <c r="BI357" s="8"/>
      <c r="BJ357" s="8"/>
      <c r="BK357" s="8"/>
      <c r="BL357" s="8"/>
      <c r="BM357" s="8"/>
      <c r="BN357" s="8"/>
    </row>
    <row r="358" spans="1:66" s="10" customFormat="1" ht="12" x14ac:dyDescent="0.2">
      <c r="A358" s="854" t="s">
        <v>35</v>
      </c>
      <c r="B358" s="849"/>
      <c r="G358" s="850"/>
      <c r="H358" s="8"/>
      <c r="I358" s="8"/>
      <c r="J358" s="8"/>
      <c r="K358" s="8"/>
      <c r="L358" s="43"/>
      <c r="M358" s="43"/>
      <c r="AF358" s="8"/>
      <c r="AN358" s="851"/>
      <c r="BC358" s="8"/>
      <c r="BD358" s="8"/>
      <c r="BE358" s="8"/>
      <c r="BF358" s="8"/>
      <c r="BG358" s="8"/>
      <c r="BH358" s="8"/>
      <c r="BI358" s="8"/>
      <c r="BJ358" s="8"/>
      <c r="BK358" s="8"/>
      <c r="BL358" s="8"/>
      <c r="BM358" s="8"/>
      <c r="BN358" s="8"/>
    </row>
    <row r="359" spans="1:66" s="10" customFormat="1" ht="12" x14ac:dyDescent="0.2">
      <c r="A359" s="854"/>
      <c r="B359" s="849"/>
      <c r="G359" s="850"/>
      <c r="H359" s="8"/>
      <c r="I359" s="8"/>
      <c r="J359" s="8"/>
      <c r="K359" s="8"/>
      <c r="L359" s="43"/>
      <c r="M359" s="43"/>
      <c r="AF359" s="8"/>
      <c r="AN359" s="851"/>
      <c r="BC359" s="8"/>
      <c r="BD359" s="8"/>
      <c r="BE359" s="8"/>
      <c r="BF359" s="8"/>
      <c r="BG359" s="8"/>
      <c r="BH359" s="8"/>
      <c r="BI359" s="8"/>
      <c r="BJ359" s="8"/>
      <c r="BK359" s="8"/>
      <c r="BL359" s="8"/>
      <c r="BM359" s="8"/>
      <c r="BN359" s="8"/>
    </row>
    <row r="360" spans="1:66" x14ac:dyDescent="0.25">
      <c r="A360" s="860" t="s">
        <v>1551</v>
      </c>
      <c r="B360" s="88"/>
    </row>
    <row r="361" spans="1:66" x14ac:dyDescent="0.25">
      <c r="A361" s="854" t="s">
        <v>36</v>
      </c>
      <c r="B361" s="88"/>
    </row>
    <row r="362" spans="1:66" x14ac:dyDescent="0.25">
      <c r="A362" s="88"/>
      <c r="B362" s="88"/>
    </row>
    <row r="363" spans="1:66" x14ac:dyDescent="0.25">
      <c r="A363" s="861" t="s">
        <v>1552</v>
      </c>
    </row>
    <row r="364" spans="1:66" x14ac:dyDescent="0.25">
      <c r="A364" s="858" t="s">
        <v>1553</v>
      </c>
    </row>
  </sheetData>
  <autoFilter ref="A7:BN346" xr:uid="{00000000-0009-0000-0000-000001000000}"/>
  <mergeCells count="19">
    <mergeCell ref="AP6:AV6"/>
    <mergeCell ref="AW6:BA6"/>
    <mergeCell ref="BC6:BD6"/>
    <mergeCell ref="F5:K5"/>
    <mergeCell ref="L5:AN5"/>
    <mergeCell ref="AP5:BA5"/>
    <mergeCell ref="BC5:BN5"/>
    <mergeCell ref="Q6:T6"/>
    <mergeCell ref="BE6:BF6"/>
    <mergeCell ref="BG6:BI6"/>
    <mergeCell ref="BJ6:BM6"/>
    <mergeCell ref="U6:AA6"/>
    <mergeCell ref="AB6:AK6"/>
    <mergeCell ref="AM6:AN6"/>
    <mergeCell ref="A6:E6"/>
    <mergeCell ref="F6:G6"/>
    <mergeCell ref="H6:I6"/>
    <mergeCell ref="J6:K6"/>
    <mergeCell ref="L6:P6"/>
  </mergeCells>
  <hyperlinks>
    <hyperlink ref="A351" r:id="rId1" xr:uid="{00000000-0004-0000-0100-000000000000}"/>
    <hyperlink ref="A355" r:id="rId2" xr:uid="{00000000-0004-0000-0100-000001000000}"/>
    <hyperlink ref="A354" r:id="rId3" display="Building Total Exposure in Floodplain (TEIF):  " xr:uid="{00000000-0004-0000-0100-000002000000}"/>
    <hyperlink ref="A356" r:id="rId4" xr:uid="{00000000-0004-0000-0100-000003000000}"/>
    <hyperlink ref="A358" r:id="rId5" xr:uid="{00000000-0004-0000-0100-000004000000}"/>
    <hyperlink ref="A361" r:id="rId6" xr:uid="{00000000-0004-0000-0100-000005000000}"/>
    <hyperlink ref="A364" r:id="rId7" xr:uid="{00000000-0004-0000-0100-000006000000}"/>
    <hyperlink ref="C357" r:id="rId8" xr:uid="{00000000-0004-0000-0100-000007000000}"/>
    <hyperlink ref="A357" r:id="rId9" xr:uid="{00000000-0004-0000-0100-000008000000}"/>
  </hyperlinks>
  <pageMargins left="0.7" right="0.7" top="0.75" bottom="0.75" header="0.3" footer="0.3"/>
  <pageSetup orientation="portrait"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345"/>
  <sheetViews>
    <sheetView zoomScaleNormal="100" workbookViewId="0">
      <pane xSplit="5" ySplit="5" topLeftCell="F6" activePane="bottomRight" state="frozen"/>
      <selection pane="topRight" activeCell="F1" sqref="F1"/>
      <selection pane="bottomLeft" activeCell="A6" sqref="A6"/>
      <selection pane="bottomRight" activeCell="A5" sqref="A5"/>
    </sheetView>
  </sheetViews>
  <sheetFormatPr defaultRowHeight="15" x14ac:dyDescent="0.25"/>
  <cols>
    <col min="1" max="1" width="9.140625" style="88"/>
    <col min="2" max="2" width="20.140625" style="88" customWidth="1"/>
    <col min="3" max="3" width="14.140625" style="88" customWidth="1"/>
    <col min="4" max="4" width="13.5703125" style="88" customWidth="1"/>
    <col min="5" max="5" width="9.140625" style="88"/>
    <col min="6" max="7" width="13" style="88" customWidth="1"/>
    <col min="8" max="8" width="12.7109375" style="1314" customWidth="1"/>
    <col min="9" max="9" width="19.5703125" style="88" customWidth="1"/>
    <col min="10" max="10" width="15.7109375" style="88" customWidth="1"/>
    <col min="11" max="11" width="18.42578125" customWidth="1"/>
    <col min="12" max="12" width="12.28515625" bestFit="1" customWidth="1"/>
    <col min="13" max="13" width="10.85546875" customWidth="1"/>
    <col min="14" max="14" width="12.140625" style="1312" customWidth="1"/>
    <col min="15" max="15" width="10.28515625" customWidth="1"/>
    <col min="16" max="16" width="9.7109375" customWidth="1"/>
    <col min="17" max="17" width="8.7109375" customWidth="1"/>
    <col min="18" max="18" width="12" customWidth="1"/>
    <col min="20" max="20" width="12.28515625" style="1313" customWidth="1"/>
    <col min="22" max="22" width="9.7109375" customWidth="1"/>
    <col min="23" max="23" width="11.7109375" customWidth="1"/>
    <col min="24" max="24" width="10.5703125" customWidth="1"/>
    <col min="25" max="25" width="14.42578125" customWidth="1"/>
    <col min="26" max="26" width="13.28515625" customWidth="1"/>
  </cols>
  <sheetData>
    <row r="1" spans="1:26" x14ac:dyDescent="0.25">
      <c r="A1" s="1309" t="s">
        <v>1791</v>
      </c>
      <c r="F1" s="1310"/>
      <c r="G1" s="1310"/>
      <c r="H1" s="1311"/>
    </row>
    <row r="2" spans="1:26" ht="15.75" thickBot="1" x14ac:dyDescent="0.3">
      <c r="A2" s="865">
        <v>44671</v>
      </c>
    </row>
    <row r="3" spans="1:26" ht="16.5" thickBot="1" x14ac:dyDescent="0.3">
      <c r="F3" s="1959" t="s">
        <v>1792</v>
      </c>
      <c r="G3" s="1959"/>
      <c r="H3" s="1959"/>
      <c r="I3" s="1959"/>
      <c r="J3" s="1959"/>
      <c r="K3" s="1959"/>
      <c r="L3" s="1959"/>
      <c r="M3" s="1959"/>
      <c r="N3" s="1959"/>
      <c r="O3" s="1959"/>
      <c r="P3" s="1959"/>
      <c r="Q3" s="1959"/>
      <c r="R3" s="1959"/>
      <c r="S3" s="1959"/>
      <c r="T3" s="1959"/>
      <c r="U3" s="1959"/>
      <c r="V3" s="1959"/>
      <c r="W3" s="1959"/>
      <c r="X3" s="1959"/>
      <c r="Y3" s="1959"/>
      <c r="Z3" s="1960"/>
    </row>
    <row r="4" spans="1:26" s="32" customFormat="1" ht="27" customHeight="1" thickBot="1" x14ac:dyDescent="0.3">
      <c r="A4" s="1913" t="s">
        <v>27</v>
      </c>
      <c r="B4" s="1914"/>
      <c r="C4" s="1914"/>
      <c r="D4" s="1914"/>
      <c r="E4" s="1961"/>
      <c r="F4" s="1962" t="s">
        <v>1793</v>
      </c>
      <c r="G4" s="1962"/>
      <c r="H4" s="1962"/>
      <c r="I4" s="1962"/>
      <c r="J4" s="1963"/>
      <c r="K4" s="1964" t="s">
        <v>1794</v>
      </c>
      <c r="L4" s="1965"/>
      <c r="M4" s="1965"/>
      <c r="N4" s="1965"/>
      <c r="O4" s="1965"/>
      <c r="P4" s="1965"/>
      <c r="Q4" s="1966"/>
      <c r="R4" s="1967" t="s">
        <v>1795</v>
      </c>
      <c r="S4" s="1968"/>
      <c r="T4" s="1969"/>
      <c r="U4" s="1970" t="s">
        <v>1796</v>
      </c>
      <c r="V4" s="1970"/>
      <c r="W4" s="1970"/>
      <c r="X4" s="1970"/>
      <c r="Y4" s="1970"/>
      <c r="Z4" s="1971"/>
    </row>
    <row r="5" spans="1:26" s="849" customFormat="1" ht="57" customHeight="1" thickBot="1" x14ac:dyDescent="0.3">
      <c r="A5" s="49" t="s">
        <v>43</v>
      </c>
      <c r="B5" s="50" t="s">
        <v>44</v>
      </c>
      <c r="C5" s="50" t="s">
        <v>45</v>
      </c>
      <c r="D5" s="50" t="s">
        <v>46</v>
      </c>
      <c r="E5" s="51" t="s">
        <v>47</v>
      </c>
      <c r="F5" s="1315" t="s">
        <v>1797</v>
      </c>
      <c r="G5" s="1315" t="s">
        <v>1798</v>
      </c>
      <c r="H5" s="1316" t="s">
        <v>1799</v>
      </c>
      <c r="I5" s="1317" t="s">
        <v>1800</v>
      </c>
      <c r="J5" s="1318" t="s">
        <v>1801</v>
      </c>
      <c r="K5" s="1319" t="s">
        <v>1802</v>
      </c>
      <c r="L5" s="1320" t="s">
        <v>1803</v>
      </c>
      <c r="M5" s="1320" t="s">
        <v>1804</v>
      </c>
      <c r="N5" s="1321" t="s">
        <v>1805</v>
      </c>
      <c r="O5" s="1322" t="s">
        <v>1806</v>
      </c>
      <c r="P5" s="1322" t="s">
        <v>1807</v>
      </c>
      <c r="Q5" s="1323" t="s">
        <v>1808</v>
      </c>
      <c r="R5" s="1324" t="s">
        <v>1809</v>
      </c>
      <c r="S5" s="1325" t="s">
        <v>1810</v>
      </c>
      <c r="T5" s="1326" t="s">
        <v>1811</v>
      </c>
      <c r="U5" s="1327" t="s">
        <v>1812</v>
      </c>
      <c r="V5" s="1328" t="s">
        <v>1813</v>
      </c>
      <c r="W5" s="1329" t="s">
        <v>1814</v>
      </c>
      <c r="X5" s="1328" t="s">
        <v>1815</v>
      </c>
      <c r="Y5" s="1329" t="s">
        <v>1816</v>
      </c>
      <c r="Z5" s="1330" t="s">
        <v>1817</v>
      </c>
    </row>
    <row r="6" spans="1:26" x14ac:dyDescent="0.25">
      <c r="A6" s="1104">
        <v>540115</v>
      </c>
      <c r="B6" s="1251" t="s">
        <v>105</v>
      </c>
      <c r="C6" s="1251" t="s">
        <v>106</v>
      </c>
      <c r="D6" s="1251" t="s">
        <v>107</v>
      </c>
      <c r="E6" s="1103">
        <v>1</v>
      </c>
      <c r="F6" s="1331">
        <v>-0.26991150442477874</v>
      </c>
      <c r="G6" s="1332">
        <v>-106.10276052521181</v>
      </c>
      <c r="H6" s="1333">
        <v>0</v>
      </c>
      <c r="I6" s="1334">
        <v>7.8</v>
      </c>
      <c r="J6" s="1335">
        <v>0.93889999999999996</v>
      </c>
      <c r="K6" s="1336">
        <v>13</v>
      </c>
      <c r="L6" s="1337">
        <v>42066</v>
      </c>
      <c r="M6" s="1334">
        <v>10</v>
      </c>
      <c r="N6" s="1338">
        <v>22985</v>
      </c>
      <c r="O6" s="114">
        <v>0</v>
      </c>
      <c r="P6" s="114">
        <v>4</v>
      </c>
      <c r="Q6" s="115">
        <v>0</v>
      </c>
      <c r="R6" s="1339">
        <v>3</v>
      </c>
      <c r="S6" s="114">
        <v>1</v>
      </c>
      <c r="T6" s="1340">
        <v>0.91</v>
      </c>
      <c r="U6" s="488" t="s">
        <v>1818</v>
      </c>
      <c r="V6" s="114">
        <v>0</v>
      </c>
      <c r="W6" s="114">
        <v>202</v>
      </c>
      <c r="X6" s="114">
        <v>0</v>
      </c>
      <c r="Y6" s="114">
        <v>2</v>
      </c>
      <c r="Z6" s="1341">
        <v>40366</v>
      </c>
    </row>
    <row r="7" spans="1:26" x14ac:dyDescent="0.25">
      <c r="A7" s="1017">
        <v>540291</v>
      </c>
      <c r="B7" s="919" t="s">
        <v>117</v>
      </c>
      <c r="C7" s="919" t="s">
        <v>106</v>
      </c>
      <c r="D7" s="919" t="s">
        <v>107</v>
      </c>
      <c r="E7" s="1019">
        <v>1</v>
      </c>
      <c r="F7" s="1342">
        <v>-0.3857566765578635</v>
      </c>
      <c r="G7" s="1343">
        <v>-162.65072510008287</v>
      </c>
      <c r="H7" s="1344">
        <v>0</v>
      </c>
      <c r="I7" s="1345">
        <v>7.8</v>
      </c>
      <c r="J7" s="1346">
        <v>0.93889999999999996</v>
      </c>
      <c r="K7" s="1347">
        <v>13</v>
      </c>
      <c r="L7" s="1348">
        <v>42066</v>
      </c>
      <c r="M7" s="1345">
        <v>1</v>
      </c>
      <c r="N7" s="632">
        <v>646</v>
      </c>
      <c r="O7" s="142">
        <v>0</v>
      </c>
      <c r="P7" s="142">
        <v>0</v>
      </c>
      <c r="Q7" s="143">
        <v>1</v>
      </c>
      <c r="R7" s="1349">
        <v>6</v>
      </c>
      <c r="S7" s="142">
        <v>0</v>
      </c>
      <c r="T7" s="1350">
        <v>0.91</v>
      </c>
      <c r="U7" s="415" t="s">
        <v>1818</v>
      </c>
      <c r="V7" s="142">
        <v>0</v>
      </c>
      <c r="W7" s="142">
        <v>202</v>
      </c>
      <c r="X7" s="142">
        <v>0</v>
      </c>
      <c r="Y7" s="142">
        <v>2</v>
      </c>
      <c r="Z7" s="1351">
        <v>40366</v>
      </c>
    </row>
    <row r="8" spans="1:26" x14ac:dyDescent="0.25">
      <c r="A8" s="1017">
        <v>540116</v>
      </c>
      <c r="B8" s="919" t="s">
        <v>126</v>
      </c>
      <c r="C8" s="919" t="s">
        <v>106</v>
      </c>
      <c r="D8" s="919" t="s">
        <v>107</v>
      </c>
      <c r="E8" s="1019">
        <v>1</v>
      </c>
      <c r="F8" s="1342">
        <v>-0.50238095238095237</v>
      </c>
      <c r="G8" s="1343">
        <v>-163.1436838724554</v>
      </c>
      <c r="H8" s="1344">
        <v>0</v>
      </c>
      <c r="I8" s="1345">
        <v>7.8</v>
      </c>
      <c r="J8" s="1346">
        <v>0.93889999999999996</v>
      </c>
      <c r="K8" s="1347">
        <v>13</v>
      </c>
      <c r="L8" s="1348">
        <v>42066</v>
      </c>
      <c r="M8" s="1345">
        <v>9</v>
      </c>
      <c r="N8" s="632">
        <v>97756</v>
      </c>
      <c r="O8" s="142">
        <v>0</v>
      </c>
      <c r="P8" s="142">
        <v>3</v>
      </c>
      <c r="Q8" s="143">
        <v>1</v>
      </c>
      <c r="R8" s="1349">
        <v>1</v>
      </c>
      <c r="S8" s="142">
        <v>1</v>
      </c>
      <c r="T8" s="1350">
        <v>0.91</v>
      </c>
      <c r="U8" s="415" t="s">
        <v>1818</v>
      </c>
      <c r="V8" s="142">
        <v>0</v>
      </c>
      <c r="W8" s="142">
        <v>202</v>
      </c>
      <c r="X8" s="142">
        <v>1</v>
      </c>
      <c r="Y8" s="142">
        <v>2</v>
      </c>
      <c r="Z8" s="1351">
        <v>40366</v>
      </c>
    </row>
    <row r="9" spans="1:26" x14ac:dyDescent="0.25">
      <c r="A9" s="1017">
        <v>540117</v>
      </c>
      <c r="B9" s="919" t="s">
        <v>137</v>
      </c>
      <c r="C9" s="919" t="s">
        <v>106</v>
      </c>
      <c r="D9" s="919" t="s">
        <v>107</v>
      </c>
      <c r="E9" s="1019">
        <v>1</v>
      </c>
      <c r="F9" s="1342">
        <v>-0.20144628099173553</v>
      </c>
      <c r="G9" s="1343">
        <v>-223.53129288311754</v>
      </c>
      <c r="H9" s="1344">
        <v>0</v>
      </c>
      <c r="I9" s="1345">
        <v>7.8</v>
      </c>
      <c r="J9" s="1346">
        <v>0.93889999999999996</v>
      </c>
      <c r="K9" s="1347">
        <v>13</v>
      </c>
      <c r="L9" s="1348">
        <v>42066</v>
      </c>
      <c r="M9" s="1345">
        <v>25</v>
      </c>
      <c r="N9" s="632">
        <v>107171</v>
      </c>
      <c r="O9" s="142">
        <v>0</v>
      </c>
      <c r="P9" s="142">
        <v>3</v>
      </c>
      <c r="Q9" s="143">
        <v>3</v>
      </c>
      <c r="R9" s="1349">
        <v>14</v>
      </c>
      <c r="S9" s="142">
        <v>7</v>
      </c>
      <c r="T9" s="1350">
        <v>0.91</v>
      </c>
      <c r="U9" s="415" t="s">
        <v>1818</v>
      </c>
      <c r="V9" s="142">
        <v>0</v>
      </c>
      <c r="W9" s="142">
        <v>202</v>
      </c>
      <c r="X9" s="142">
        <v>0</v>
      </c>
      <c r="Y9" s="142">
        <v>2</v>
      </c>
      <c r="Z9" s="1351">
        <v>40366</v>
      </c>
    </row>
    <row r="10" spans="1:26" x14ac:dyDescent="0.25">
      <c r="A10" s="1017">
        <v>540118</v>
      </c>
      <c r="B10" s="919" t="s">
        <v>145</v>
      </c>
      <c r="C10" s="919" t="s">
        <v>106</v>
      </c>
      <c r="D10" s="919" t="s">
        <v>107</v>
      </c>
      <c r="E10" s="1019">
        <v>1</v>
      </c>
      <c r="F10" s="1342">
        <v>-0.1490066225165563</v>
      </c>
      <c r="G10" s="1343">
        <v>-53.905584821268462</v>
      </c>
      <c r="H10" s="1344">
        <v>0</v>
      </c>
      <c r="I10" s="1345">
        <v>7.8</v>
      </c>
      <c r="J10" s="1346">
        <v>0.93889999999999996</v>
      </c>
      <c r="K10" s="1347">
        <v>13</v>
      </c>
      <c r="L10" s="1348">
        <v>42066</v>
      </c>
      <c r="M10" s="1345">
        <v>27</v>
      </c>
      <c r="N10" s="632">
        <v>246746</v>
      </c>
      <c r="O10" s="142">
        <v>0</v>
      </c>
      <c r="P10" s="142">
        <v>5</v>
      </c>
      <c r="Q10" s="143">
        <v>0</v>
      </c>
      <c r="R10" s="1349">
        <v>11</v>
      </c>
      <c r="S10" s="142">
        <v>3</v>
      </c>
      <c r="T10" s="1350">
        <v>0.91</v>
      </c>
      <c r="U10" s="415" t="s">
        <v>1818</v>
      </c>
      <c r="V10" s="142">
        <v>0</v>
      </c>
      <c r="W10" s="142">
        <v>202</v>
      </c>
      <c r="X10" s="142">
        <v>0</v>
      </c>
      <c r="Y10" s="142">
        <v>2</v>
      </c>
      <c r="Z10" s="1351">
        <v>40366</v>
      </c>
    </row>
    <row r="11" spans="1:26" x14ac:dyDescent="0.25">
      <c r="A11" s="1017">
        <v>540119</v>
      </c>
      <c r="B11" s="919" t="s">
        <v>153</v>
      </c>
      <c r="C11" s="919" t="s">
        <v>106</v>
      </c>
      <c r="D11" s="919" t="s">
        <v>107</v>
      </c>
      <c r="E11" s="1019">
        <v>1</v>
      </c>
      <c r="F11" s="1342">
        <v>-0.37588652482269502</v>
      </c>
      <c r="G11" s="1343">
        <v>-327.70641530184821</v>
      </c>
      <c r="H11" s="1344">
        <v>0</v>
      </c>
      <c r="I11" s="1345">
        <v>7.8</v>
      </c>
      <c r="J11" s="1346">
        <v>0.93889999999999996</v>
      </c>
      <c r="K11" s="1347">
        <v>13</v>
      </c>
      <c r="L11" s="1348">
        <v>42066</v>
      </c>
      <c r="M11" s="1345">
        <v>34</v>
      </c>
      <c r="N11" s="632">
        <v>299256</v>
      </c>
      <c r="O11" s="142">
        <v>0</v>
      </c>
      <c r="P11" s="142">
        <v>4</v>
      </c>
      <c r="Q11" s="143">
        <v>0</v>
      </c>
      <c r="R11" s="1349">
        <v>1</v>
      </c>
      <c r="S11" s="142">
        <v>1</v>
      </c>
      <c r="T11" s="1350">
        <v>0.91</v>
      </c>
      <c r="U11" s="415" t="s">
        <v>1818</v>
      </c>
      <c r="V11" s="142">
        <v>0</v>
      </c>
      <c r="W11" s="142">
        <v>202</v>
      </c>
      <c r="X11" s="142">
        <v>0</v>
      </c>
      <c r="Y11" s="142">
        <v>1</v>
      </c>
      <c r="Z11" s="1351">
        <v>40366</v>
      </c>
    </row>
    <row r="12" spans="1:26" x14ac:dyDescent="0.25">
      <c r="A12" s="1017">
        <v>540120</v>
      </c>
      <c r="B12" s="919" t="s">
        <v>162</v>
      </c>
      <c r="C12" s="919" t="s">
        <v>106</v>
      </c>
      <c r="D12" s="919" t="s">
        <v>107</v>
      </c>
      <c r="E12" s="1019">
        <v>1</v>
      </c>
      <c r="F12" s="1342">
        <v>-0.25257731958762886</v>
      </c>
      <c r="G12" s="1343">
        <v>-193.80285323987334</v>
      </c>
      <c r="H12" s="1344">
        <v>0</v>
      </c>
      <c r="I12" s="1345">
        <v>7.8</v>
      </c>
      <c r="J12" s="1346">
        <v>0.93889999999999996</v>
      </c>
      <c r="K12" s="1347">
        <v>13</v>
      </c>
      <c r="L12" s="1348">
        <v>42066</v>
      </c>
      <c r="M12" s="1345">
        <v>46</v>
      </c>
      <c r="N12" s="632">
        <v>816572</v>
      </c>
      <c r="O12" s="142">
        <v>2</v>
      </c>
      <c r="P12" s="142">
        <v>15</v>
      </c>
      <c r="Q12" s="143">
        <v>1</v>
      </c>
      <c r="R12" s="1349">
        <v>7</v>
      </c>
      <c r="S12" s="142">
        <v>2</v>
      </c>
      <c r="T12" s="1350">
        <v>0.91</v>
      </c>
      <c r="U12" s="415" t="s">
        <v>1818</v>
      </c>
      <c r="V12" s="142">
        <v>0</v>
      </c>
      <c r="W12" s="142">
        <v>202</v>
      </c>
      <c r="X12" s="142">
        <v>1</v>
      </c>
      <c r="Y12" s="142">
        <v>1</v>
      </c>
      <c r="Z12" s="1351">
        <v>40366</v>
      </c>
    </row>
    <row r="13" spans="1:26" x14ac:dyDescent="0.25">
      <c r="A13" s="1037">
        <v>540114</v>
      </c>
      <c r="B13" s="922" t="s">
        <v>169</v>
      </c>
      <c r="C13" s="922" t="s">
        <v>106</v>
      </c>
      <c r="D13" s="922" t="s">
        <v>170</v>
      </c>
      <c r="E13" s="1039">
        <v>1</v>
      </c>
      <c r="F13" s="1352">
        <v>-0.18818129661503155</v>
      </c>
      <c r="G13" s="1353">
        <v>-5.659237566169395</v>
      </c>
      <c r="H13" s="1354">
        <v>6.9344608879492604</v>
      </c>
      <c r="I13" s="1355">
        <v>7.8</v>
      </c>
      <c r="J13" s="1356">
        <v>0.93889999999999996</v>
      </c>
      <c r="K13" s="1357">
        <v>13</v>
      </c>
      <c r="L13" s="1358">
        <v>42066</v>
      </c>
      <c r="M13" s="1355">
        <v>565</v>
      </c>
      <c r="N13" s="1359">
        <v>3278111</v>
      </c>
      <c r="O13" s="188">
        <v>23</v>
      </c>
      <c r="P13" s="188">
        <v>83</v>
      </c>
      <c r="Q13" s="189">
        <v>10</v>
      </c>
      <c r="R13" s="1360">
        <v>125</v>
      </c>
      <c r="S13" s="188">
        <v>42</v>
      </c>
      <c r="T13" s="1361">
        <v>0.91</v>
      </c>
      <c r="U13" s="678" t="s">
        <v>1818</v>
      </c>
      <c r="V13" s="188">
        <v>0</v>
      </c>
      <c r="W13" s="188">
        <v>202</v>
      </c>
      <c r="X13" s="188">
        <v>0</v>
      </c>
      <c r="Y13" s="188">
        <v>6</v>
      </c>
      <c r="Z13" s="1362">
        <v>40752</v>
      </c>
    </row>
    <row r="14" spans="1:26" x14ac:dyDescent="0.25">
      <c r="A14" s="1017">
        <v>540121</v>
      </c>
      <c r="B14" s="919" t="s">
        <v>177</v>
      </c>
      <c r="C14" s="919" t="s">
        <v>106</v>
      </c>
      <c r="D14" s="919" t="s">
        <v>107</v>
      </c>
      <c r="E14" s="1019">
        <v>1</v>
      </c>
      <c r="F14" s="1342">
        <v>-0.46153846153846156</v>
      </c>
      <c r="G14" s="1343">
        <v>-205.64516048504282</v>
      </c>
      <c r="H14" s="1344">
        <v>0</v>
      </c>
      <c r="I14" s="1345">
        <v>7.8</v>
      </c>
      <c r="J14" s="1346">
        <v>0.93889999999999996</v>
      </c>
      <c r="K14" s="1347">
        <v>13</v>
      </c>
      <c r="L14" s="1348">
        <v>42066</v>
      </c>
      <c r="M14" s="1345">
        <v>48</v>
      </c>
      <c r="N14" s="632">
        <v>263685</v>
      </c>
      <c r="O14" s="142">
        <v>2</v>
      </c>
      <c r="P14" s="142">
        <v>17</v>
      </c>
      <c r="Q14" s="143">
        <v>2</v>
      </c>
      <c r="R14" s="1349">
        <v>8</v>
      </c>
      <c r="S14" s="142">
        <v>4</v>
      </c>
      <c r="T14" s="1350">
        <v>0.91</v>
      </c>
      <c r="U14" s="415" t="s">
        <v>1818</v>
      </c>
      <c r="V14" s="142">
        <v>0</v>
      </c>
      <c r="W14" s="142">
        <v>202</v>
      </c>
      <c r="X14" s="142">
        <v>0</v>
      </c>
      <c r="Y14" s="142">
        <v>2</v>
      </c>
      <c r="Z14" s="1351">
        <v>40366</v>
      </c>
    </row>
    <row r="15" spans="1:26" x14ac:dyDescent="0.25">
      <c r="A15" s="1017">
        <v>540122</v>
      </c>
      <c r="B15" s="919" t="s">
        <v>184</v>
      </c>
      <c r="C15" s="919" t="s">
        <v>106</v>
      </c>
      <c r="D15" s="919" t="s">
        <v>107</v>
      </c>
      <c r="E15" s="1019">
        <v>1</v>
      </c>
      <c r="F15" s="1342">
        <v>-0.27726218097447797</v>
      </c>
      <c r="G15" s="1343">
        <v>-259.90000603066494</v>
      </c>
      <c r="H15" s="1344">
        <v>0</v>
      </c>
      <c r="I15" s="1345">
        <v>7.8</v>
      </c>
      <c r="J15" s="1346">
        <v>0.93889999999999996</v>
      </c>
      <c r="K15" s="1347">
        <v>13</v>
      </c>
      <c r="L15" s="1348">
        <v>42066</v>
      </c>
      <c r="M15" s="1345">
        <v>18</v>
      </c>
      <c r="N15" s="632">
        <v>16575</v>
      </c>
      <c r="O15" s="142">
        <v>0</v>
      </c>
      <c r="P15" s="142">
        <v>0</v>
      </c>
      <c r="Q15" s="143">
        <v>2</v>
      </c>
      <c r="R15" s="1349">
        <v>9</v>
      </c>
      <c r="S15" s="142">
        <v>3</v>
      </c>
      <c r="T15" s="1350">
        <v>0.91</v>
      </c>
      <c r="U15" s="415" t="s">
        <v>1818</v>
      </c>
      <c r="V15" s="142">
        <v>0</v>
      </c>
      <c r="W15" s="142">
        <v>202</v>
      </c>
      <c r="X15" s="142">
        <v>0</v>
      </c>
      <c r="Y15" s="142">
        <v>2</v>
      </c>
      <c r="Z15" s="1351">
        <v>40366</v>
      </c>
    </row>
    <row r="16" spans="1:26" x14ac:dyDescent="0.25">
      <c r="A16" s="1017">
        <v>540123</v>
      </c>
      <c r="B16" s="919" t="s">
        <v>192</v>
      </c>
      <c r="C16" s="919" t="s">
        <v>106</v>
      </c>
      <c r="D16" s="919" t="s">
        <v>107</v>
      </c>
      <c r="E16" s="1019">
        <v>1</v>
      </c>
      <c r="F16" s="1342">
        <v>0.49210307564422279</v>
      </c>
      <c r="G16" s="1343">
        <v>195.43035707733566</v>
      </c>
      <c r="H16" s="1344">
        <v>0</v>
      </c>
      <c r="I16" s="1345">
        <v>7.8</v>
      </c>
      <c r="J16" s="1346">
        <v>0.93889999999999996</v>
      </c>
      <c r="K16" s="1347">
        <v>13</v>
      </c>
      <c r="L16" s="1348">
        <v>42066</v>
      </c>
      <c r="M16" s="1345">
        <v>256</v>
      </c>
      <c r="N16" s="632">
        <v>2006605</v>
      </c>
      <c r="O16" s="142">
        <v>26</v>
      </c>
      <c r="P16" s="142">
        <v>71</v>
      </c>
      <c r="Q16" s="143">
        <v>8</v>
      </c>
      <c r="R16" s="1349">
        <v>103</v>
      </c>
      <c r="S16" s="142">
        <v>51</v>
      </c>
      <c r="T16" s="1350">
        <v>0.91</v>
      </c>
      <c r="U16" s="415" t="s">
        <v>1818</v>
      </c>
      <c r="V16" s="142">
        <v>0</v>
      </c>
      <c r="W16" s="142">
        <v>202</v>
      </c>
      <c r="X16" s="142">
        <v>0</v>
      </c>
      <c r="Y16" s="142">
        <v>2</v>
      </c>
      <c r="Z16" s="1351">
        <v>40366</v>
      </c>
    </row>
    <row r="17" spans="1:26" ht="15.75" thickBot="1" x14ac:dyDescent="0.3">
      <c r="A17" s="967"/>
      <c r="B17" s="965"/>
      <c r="C17" s="965" t="s">
        <v>106</v>
      </c>
      <c r="D17" s="965" t="s">
        <v>45</v>
      </c>
      <c r="E17" s="1082">
        <v>1</v>
      </c>
      <c r="F17" s="1363">
        <v>-0.13575724686835797</v>
      </c>
      <c r="G17" s="1364">
        <v>-5.6162871613098133</v>
      </c>
      <c r="H17" s="1365"/>
      <c r="I17" s="1366">
        <v>7.8</v>
      </c>
      <c r="J17" s="1367">
        <v>0.93889999999999996</v>
      </c>
      <c r="K17" s="1368">
        <v>13</v>
      </c>
      <c r="L17" s="1369">
        <v>42066</v>
      </c>
      <c r="M17" s="1366"/>
      <c r="N17" s="1366"/>
      <c r="O17" s="1366"/>
      <c r="P17" s="1366"/>
      <c r="Q17" s="1370"/>
      <c r="R17" s="1368"/>
      <c r="S17" s="1366"/>
      <c r="T17" s="1371">
        <v>0.91</v>
      </c>
      <c r="U17" s="1368"/>
      <c r="V17" s="1366"/>
      <c r="W17" s="479">
        <v>202</v>
      </c>
      <c r="X17" s="1366"/>
      <c r="Y17" s="1366"/>
      <c r="Z17" s="1370"/>
    </row>
    <row r="18" spans="1:26" x14ac:dyDescent="0.25">
      <c r="A18" s="1104">
        <v>540285</v>
      </c>
      <c r="B18" s="1251" t="s">
        <v>205</v>
      </c>
      <c r="C18" s="1251" t="s">
        <v>206</v>
      </c>
      <c r="D18" s="1251" t="s">
        <v>107</v>
      </c>
      <c r="E18" s="1103">
        <v>1</v>
      </c>
      <c r="F18" s="1331">
        <v>-7.5524073896812483E-2</v>
      </c>
      <c r="G18" s="1332">
        <v>-87.514211338853556</v>
      </c>
      <c r="H18" s="1333">
        <v>3.5087719298245612</v>
      </c>
      <c r="I18" s="1334">
        <v>13.4</v>
      </c>
      <c r="J18" s="1335">
        <v>0.7631</v>
      </c>
      <c r="K18" s="1336">
        <v>13</v>
      </c>
      <c r="L18" s="1337">
        <v>42066</v>
      </c>
      <c r="M18" s="1334">
        <v>20</v>
      </c>
      <c r="N18" s="1338">
        <v>129916</v>
      </c>
      <c r="O18" s="114">
        <v>11</v>
      </c>
      <c r="P18" s="114">
        <v>11</v>
      </c>
      <c r="Q18" s="115">
        <v>3</v>
      </c>
      <c r="R18" s="1339">
        <v>2</v>
      </c>
      <c r="S18" s="114">
        <v>0</v>
      </c>
      <c r="T18" s="1340">
        <v>0.92999999999999994</v>
      </c>
      <c r="U18" s="488" t="s">
        <v>1818</v>
      </c>
      <c r="V18" s="114">
        <v>0</v>
      </c>
      <c r="W18" s="114">
        <v>48</v>
      </c>
      <c r="X18" s="114">
        <v>1</v>
      </c>
      <c r="Y18" s="114">
        <v>2</v>
      </c>
      <c r="Z18" s="1341">
        <v>43137</v>
      </c>
    </row>
    <row r="19" spans="1:26" x14ac:dyDescent="0.25">
      <c r="A19" s="1017">
        <v>540125</v>
      </c>
      <c r="B19" s="919" t="s">
        <v>212</v>
      </c>
      <c r="C19" s="919" t="s">
        <v>206</v>
      </c>
      <c r="D19" s="919" t="s">
        <v>107</v>
      </c>
      <c r="E19" s="1019">
        <v>1</v>
      </c>
      <c r="F19" s="1342">
        <v>-0.24175824175824176</v>
      </c>
      <c r="G19" s="1343">
        <v>-150.81544388948799</v>
      </c>
      <c r="H19" s="1344">
        <v>0</v>
      </c>
      <c r="I19" s="1345">
        <v>13.4</v>
      </c>
      <c r="J19" s="1346">
        <v>0.7631</v>
      </c>
      <c r="K19" s="1347">
        <v>13</v>
      </c>
      <c r="L19" s="1348">
        <v>42066</v>
      </c>
      <c r="M19" s="1345">
        <v>9</v>
      </c>
      <c r="N19" s="632">
        <v>39528</v>
      </c>
      <c r="O19" s="142">
        <v>2</v>
      </c>
      <c r="P19" s="142">
        <v>4</v>
      </c>
      <c r="Q19" s="143">
        <v>0</v>
      </c>
      <c r="R19" s="1349">
        <v>4</v>
      </c>
      <c r="S19" s="142">
        <v>4</v>
      </c>
      <c r="T19" s="1350">
        <v>0.92999999999999994</v>
      </c>
      <c r="U19" s="415" t="s">
        <v>1818</v>
      </c>
      <c r="V19" s="142">
        <v>0</v>
      </c>
      <c r="W19" s="142">
        <v>48</v>
      </c>
      <c r="X19" s="142">
        <v>0</v>
      </c>
      <c r="Y19" s="142">
        <v>2</v>
      </c>
      <c r="Z19" s="1351">
        <v>43139</v>
      </c>
    </row>
    <row r="20" spans="1:26" x14ac:dyDescent="0.25">
      <c r="A20" s="1037">
        <v>540124</v>
      </c>
      <c r="B20" s="922" t="s">
        <v>219</v>
      </c>
      <c r="C20" s="922" t="s">
        <v>206</v>
      </c>
      <c r="D20" s="922" t="s">
        <v>170</v>
      </c>
      <c r="E20" s="1039">
        <v>1</v>
      </c>
      <c r="F20" s="1352">
        <v>-2.4833530967800783E-2</v>
      </c>
      <c r="G20" s="1353">
        <v>-2.6762967253887524</v>
      </c>
      <c r="H20" s="1354">
        <v>-7.0216500877706256</v>
      </c>
      <c r="I20" s="1355">
        <v>13.4</v>
      </c>
      <c r="J20" s="1356">
        <v>0.7631</v>
      </c>
      <c r="K20" s="1357">
        <v>13</v>
      </c>
      <c r="L20" s="1358">
        <v>42066</v>
      </c>
      <c r="M20" s="1355">
        <v>295</v>
      </c>
      <c r="N20" s="1359">
        <v>2189786</v>
      </c>
      <c r="O20" s="188">
        <v>44</v>
      </c>
      <c r="P20" s="188">
        <v>100</v>
      </c>
      <c r="Q20" s="189">
        <v>80</v>
      </c>
      <c r="R20" s="1360">
        <v>199</v>
      </c>
      <c r="S20" s="188">
        <v>75</v>
      </c>
      <c r="T20" s="1361">
        <v>0.92999999999999994</v>
      </c>
      <c r="U20" s="678" t="s">
        <v>1818</v>
      </c>
      <c r="V20" s="188">
        <v>0</v>
      </c>
      <c r="W20" s="188">
        <v>48</v>
      </c>
      <c r="X20" s="188">
        <v>1</v>
      </c>
      <c r="Y20" s="188">
        <v>8</v>
      </c>
      <c r="Z20" s="1362">
        <v>43138</v>
      </c>
    </row>
    <row r="21" spans="1:26" x14ac:dyDescent="0.25">
      <c r="A21" s="1017">
        <v>540127</v>
      </c>
      <c r="B21" s="919" t="s">
        <v>227</v>
      </c>
      <c r="C21" s="919" t="s">
        <v>206</v>
      </c>
      <c r="D21" s="919" t="s">
        <v>107</v>
      </c>
      <c r="E21" s="1019">
        <v>1</v>
      </c>
      <c r="F21" s="1342">
        <v>9.9173553719008267E-2</v>
      </c>
      <c r="G21" s="1343">
        <v>28.601021983813382</v>
      </c>
      <c r="H21" s="1344">
        <v>0</v>
      </c>
      <c r="I21" s="1345">
        <v>13.4</v>
      </c>
      <c r="J21" s="1346">
        <v>0.7631</v>
      </c>
      <c r="K21" s="1347">
        <v>13</v>
      </c>
      <c r="L21" s="1348">
        <v>42066</v>
      </c>
      <c r="M21" s="1345">
        <v>12</v>
      </c>
      <c r="N21" s="632">
        <v>73028</v>
      </c>
      <c r="O21" s="142">
        <v>3</v>
      </c>
      <c r="P21" s="142">
        <v>5</v>
      </c>
      <c r="Q21" s="143">
        <v>1</v>
      </c>
      <c r="R21" s="1349">
        <v>2</v>
      </c>
      <c r="S21" s="142">
        <v>1</v>
      </c>
      <c r="T21" s="1350">
        <v>0.92999999999999994</v>
      </c>
      <c r="U21" s="415" t="s">
        <v>1818</v>
      </c>
      <c r="V21" s="142">
        <v>0</v>
      </c>
      <c r="W21" s="142">
        <v>48</v>
      </c>
      <c r="X21" s="142">
        <v>1</v>
      </c>
      <c r="Y21" s="142">
        <v>4</v>
      </c>
      <c r="Z21" s="1351">
        <v>43137</v>
      </c>
    </row>
    <row r="22" spans="1:26" x14ac:dyDescent="0.25">
      <c r="A22" s="1017">
        <v>540128</v>
      </c>
      <c r="B22" s="919" t="s">
        <v>232</v>
      </c>
      <c r="C22" s="919" t="s">
        <v>206</v>
      </c>
      <c r="D22" s="919" t="s">
        <v>107</v>
      </c>
      <c r="E22" s="1019">
        <v>1</v>
      </c>
      <c r="F22" s="1342">
        <v>-8.7064676616915429E-2</v>
      </c>
      <c r="G22" s="1343">
        <v>-183.58750512664528</v>
      </c>
      <c r="H22" s="1344">
        <v>28.498727735368956</v>
      </c>
      <c r="I22" s="1345">
        <v>13.4</v>
      </c>
      <c r="J22" s="1346">
        <v>0.7631</v>
      </c>
      <c r="K22" s="1347">
        <v>13</v>
      </c>
      <c r="L22" s="1348">
        <v>42066</v>
      </c>
      <c r="M22" s="1345">
        <v>44</v>
      </c>
      <c r="N22" s="632">
        <v>1195097</v>
      </c>
      <c r="O22" s="142">
        <v>0</v>
      </c>
      <c r="P22" s="142">
        <v>13</v>
      </c>
      <c r="Q22" s="143">
        <v>35</v>
      </c>
      <c r="R22" s="1349">
        <v>68</v>
      </c>
      <c r="S22" s="142">
        <v>11</v>
      </c>
      <c r="T22" s="1350">
        <v>0.92999999999999994</v>
      </c>
      <c r="U22" s="415" t="s">
        <v>1818</v>
      </c>
      <c r="V22" s="142">
        <v>0</v>
      </c>
      <c r="W22" s="142">
        <v>48</v>
      </c>
      <c r="X22" s="142">
        <v>0</v>
      </c>
      <c r="Y22" s="142">
        <v>2</v>
      </c>
      <c r="Z22" s="1351">
        <v>43137</v>
      </c>
    </row>
    <row r="23" spans="1:26" ht="15.75" thickBot="1" x14ac:dyDescent="0.3">
      <c r="A23" s="967"/>
      <c r="B23" s="965"/>
      <c r="C23" s="965" t="s">
        <v>206</v>
      </c>
      <c r="D23" s="965" t="s">
        <v>45</v>
      </c>
      <c r="E23" s="1082">
        <v>1</v>
      </c>
      <c r="F23" s="1363">
        <v>-4.1757676988307853E-2</v>
      </c>
      <c r="G23" s="1364">
        <v>-6.1850537273726331</v>
      </c>
      <c r="H23" s="1365"/>
      <c r="I23" s="1366">
        <v>13.4</v>
      </c>
      <c r="J23" s="1367">
        <v>0.7631</v>
      </c>
      <c r="K23" s="1368">
        <v>13</v>
      </c>
      <c r="L23" s="1369">
        <v>42066</v>
      </c>
      <c r="M23" s="1366"/>
      <c r="N23" s="1366"/>
      <c r="O23" s="1366"/>
      <c r="P23" s="1366"/>
      <c r="Q23" s="1370"/>
      <c r="R23" s="1368"/>
      <c r="S23" s="1366"/>
      <c r="T23" s="1371">
        <v>0.92999999999999994</v>
      </c>
      <c r="U23" s="1368"/>
      <c r="V23" s="1366"/>
      <c r="W23" s="479">
        <v>48</v>
      </c>
      <c r="X23" s="1366"/>
      <c r="Y23" s="1366"/>
      <c r="Z23" s="1370"/>
    </row>
    <row r="24" spans="1:26" x14ac:dyDescent="0.25">
      <c r="A24" s="1372">
        <v>540041</v>
      </c>
      <c r="B24" s="1373" t="s">
        <v>245</v>
      </c>
      <c r="C24" s="1373" t="s">
        <v>246</v>
      </c>
      <c r="D24" s="1373" t="s">
        <v>247</v>
      </c>
      <c r="E24" s="1374">
        <v>1</v>
      </c>
      <c r="F24" s="1625">
        <v>-0.17647058823529413</v>
      </c>
      <c r="G24" s="1626">
        <v>-218.90751113569911</v>
      </c>
      <c r="H24" s="1627"/>
      <c r="I24" s="1628"/>
      <c r="J24" s="1629"/>
      <c r="K24" s="1583"/>
      <c r="L24" s="1376"/>
      <c r="M24" s="1377"/>
      <c r="N24" s="1377"/>
      <c r="O24" s="1377"/>
      <c r="P24" s="1377"/>
      <c r="Q24" s="1378"/>
      <c r="R24" s="1376"/>
      <c r="S24" s="1377"/>
      <c r="T24" s="1379"/>
      <c r="U24" s="1376"/>
      <c r="V24" s="1377"/>
      <c r="W24" s="1377"/>
      <c r="X24" s="1377"/>
      <c r="Y24" s="1377"/>
      <c r="Z24" s="1378"/>
    </row>
    <row r="25" spans="1:26" x14ac:dyDescent="0.25">
      <c r="A25" s="1037">
        <v>540278</v>
      </c>
      <c r="B25" s="922" t="s">
        <v>255</v>
      </c>
      <c r="C25" s="922" t="s">
        <v>246</v>
      </c>
      <c r="D25" s="922" t="s">
        <v>170</v>
      </c>
      <c r="E25" s="1039">
        <v>1</v>
      </c>
      <c r="F25" s="1352">
        <v>-5.9529806884970615E-2</v>
      </c>
      <c r="G25" s="1353">
        <v>-1.5019846779928656</v>
      </c>
      <c r="H25" s="1354">
        <v>1.1494252873563218</v>
      </c>
      <c r="I25" s="1355">
        <v>0</v>
      </c>
      <c r="J25" s="1356">
        <v>0.43809999999999999</v>
      </c>
      <c r="K25" s="1357">
        <v>6</v>
      </c>
      <c r="L25" s="1358">
        <v>42543</v>
      </c>
      <c r="M25" s="1355">
        <v>28</v>
      </c>
      <c r="N25" s="1359">
        <v>527559</v>
      </c>
      <c r="O25" s="188">
        <v>0</v>
      </c>
      <c r="P25" s="188">
        <v>0</v>
      </c>
      <c r="Q25" s="189">
        <v>18</v>
      </c>
      <c r="R25" s="1360">
        <v>39</v>
      </c>
      <c r="S25" s="188">
        <v>16</v>
      </c>
      <c r="T25" s="1361">
        <v>0.92999999999999994</v>
      </c>
      <c r="U25" s="678" t="s">
        <v>1818</v>
      </c>
      <c r="V25" s="188">
        <v>0</v>
      </c>
      <c r="W25" s="188">
        <v>13</v>
      </c>
      <c r="X25" s="188">
        <v>1</v>
      </c>
      <c r="Y25" s="188">
        <v>2</v>
      </c>
      <c r="Z25" s="1362">
        <v>43158</v>
      </c>
    </row>
    <row r="26" spans="1:26" x14ac:dyDescent="0.25">
      <c r="A26" s="1017">
        <v>540143</v>
      </c>
      <c r="B26" s="919" t="s">
        <v>262</v>
      </c>
      <c r="C26" s="919" t="s">
        <v>246</v>
      </c>
      <c r="D26" s="919" t="s">
        <v>107</v>
      </c>
      <c r="E26" s="1019">
        <v>1</v>
      </c>
      <c r="F26" s="1342">
        <v>-0.31393568147013784</v>
      </c>
      <c r="G26" s="1343">
        <v>-649.61618329933526</v>
      </c>
      <c r="H26" s="1344">
        <v>0</v>
      </c>
      <c r="I26" s="1345">
        <v>0</v>
      </c>
      <c r="J26" s="1346">
        <v>0.43809999999999999</v>
      </c>
      <c r="K26" s="1347">
        <v>6</v>
      </c>
      <c r="L26" s="1348">
        <v>42543</v>
      </c>
      <c r="M26" s="1345">
        <v>2</v>
      </c>
      <c r="N26" s="632">
        <v>27923</v>
      </c>
      <c r="O26" s="142">
        <v>0</v>
      </c>
      <c r="P26" s="142">
        <v>0</v>
      </c>
      <c r="Q26" s="143">
        <v>4</v>
      </c>
      <c r="R26" s="1349">
        <v>6</v>
      </c>
      <c r="S26" s="142">
        <v>2</v>
      </c>
      <c r="T26" s="1350">
        <v>0.92999999999999994</v>
      </c>
      <c r="U26" s="415" t="s">
        <v>1818</v>
      </c>
      <c r="V26" s="142">
        <v>0</v>
      </c>
      <c r="W26" s="142">
        <v>13</v>
      </c>
      <c r="X26" s="142" t="s">
        <v>1819</v>
      </c>
      <c r="Y26" s="142">
        <v>0</v>
      </c>
      <c r="Z26" s="1351">
        <v>42116</v>
      </c>
    </row>
    <row r="27" spans="1:26" ht="15.75" thickBot="1" x14ac:dyDescent="0.3">
      <c r="A27" s="967"/>
      <c r="B27" s="965"/>
      <c r="C27" s="965" t="s">
        <v>246</v>
      </c>
      <c r="D27" s="965" t="s">
        <v>45</v>
      </c>
      <c r="E27" s="1082">
        <v>1</v>
      </c>
      <c r="F27" s="1363">
        <v>-5.9529806884970615E-2</v>
      </c>
      <c r="G27" s="1364">
        <v>-1.5019846779928656</v>
      </c>
      <c r="H27" s="1365"/>
      <c r="I27" s="1366">
        <v>0</v>
      </c>
      <c r="J27" s="1367">
        <v>0.43809999999999999</v>
      </c>
      <c r="K27" s="1368">
        <v>6</v>
      </c>
      <c r="L27" s="1369">
        <v>42543</v>
      </c>
      <c r="M27" s="1366"/>
      <c r="N27" s="1366"/>
      <c r="O27" s="1366"/>
      <c r="P27" s="1366"/>
      <c r="Q27" s="1370"/>
      <c r="R27" s="1368"/>
      <c r="S27" s="1366"/>
      <c r="T27" s="1371">
        <v>0.92999999999999994</v>
      </c>
      <c r="U27" s="1368"/>
      <c r="V27" s="1366"/>
      <c r="W27" s="479">
        <v>13</v>
      </c>
      <c r="X27" s="1366"/>
      <c r="Y27" s="1366"/>
      <c r="Z27" s="1370"/>
    </row>
    <row r="28" spans="1:26" x14ac:dyDescent="0.25">
      <c r="A28" s="1104">
        <v>540170</v>
      </c>
      <c r="B28" s="1251" t="s">
        <v>276</v>
      </c>
      <c r="C28" s="1251" t="s">
        <v>277</v>
      </c>
      <c r="D28" s="1251" t="s">
        <v>107</v>
      </c>
      <c r="E28" s="1103">
        <v>1</v>
      </c>
      <c r="F28" s="1331">
        <v>-1.8621551038946294E-2</v>
      </c>
      <c r="G28" s="1332">
        <v>-34.512872600759692</v>
      </c>
      <c r="H28" s="1333">
        <v>9.9836333878887071</v>
      </c>
      <c r="I28" s="1334">
        <v>112.4</v>
      </c>
      <c r="J28" s="1335">
        <v>0.77490000000000003</v>
      </c>
      <c r="K28" s="1336">
        <v>13</v>
      </c>
      <c r="L28" s="1337">
        <v>42066</v>
      </c>
      <c r="M28" s="1334">
        <v>27</v>
      </c>
      <c r="N28" s="1338">
        <v>289318</v>
      </c>
      <c r="O28" s="114">
        <v>7</v>
      </c>
      <c r="P28" s="114">
        <v>9</v>
      </c>
      <c r="Q28" s="115">
        <v>12</v>
      </c>
      <c r="R28" s="1339">
        <v>13</v>
      </c>
      <c r="S28" s="114">
        <v>1</v>
      </c>
      <c r="T28" s="1340">
        <v>0.92999999999999994</v>
      </c>
      <c r="U28" s="488" t="s">
        <v>1818</v>
      </c>
      <c r="V28" s="114">
        <v>0</v>
      </c>
      <c r="W28" s="114">
        <v>55</v>
      </c>
      <c r="X28" s="114">
        <v>0</v>
      </c>
      <c r="Y28" s="114">
        <v>2</v>
      </c>
      <c r="Z28" s="1341">
        <v>43411</v>
      </c>
    </row>
    <row r="29" spans="1:26" x14ac:dyDescent="0.25">
      <c r="A29" s="1017">
        <v>540171</v>
      </c>
      <c r="B29" s="919" t="s">
        <v>283</v>
      </c>
      <c r="C29" s="919" t="s">
        <v>277</v>
      </c>
      <c r="D29" s="919" t="s">
        <v>107</v>
      </c>
      <c r="E29" s="1019">
        <v>1</v>
      </c>
      <c r="F29" s="1342">
        <v>-2.8735632183908046E-2</v>
      </c>
      <c r="G29" s="1343">
        <v>-19.955795293440474</v>
      </c>
      <c r="H29" s="1344">
        <v>0</v>
      </c>
      <c r="I29" s="1345">
        <v>112.4</v>
      </c>
      <c r="J29" s="1346">
        <v>0.77490000000000003</v>
      </c>
      <c r="K29" s="1347">
        <v>13</v>
      </c>
      <c r="L29" s="1348">
        <v>42066</v>
      </c>
      <c r="M29" s="1345">
        <v>1</v>
      </c>
      <c r="N29" s="632">
        <v>695</v>
      </c>
      <c r="O29" s="142">
        <v>0</v>
      </c>
      <c r="P29" s="142">
        <v>0</v>
      </c>
      <c r="Q29" s="143">
        <v>2</v>
      </c>
      <c r="R29" s="1349">
        <v>2</v>
      </c>
      <c r="S29" s="142">
        <v>1</v>
      </c>
      <c r="T29" s="1350">
        <v>0.92999999999999994</v>
      </c>
      <c r="U29" s="415" t="s">
        <v>1818</v>
      </c>
      <c r="V29" s="142">
        <v>0</v>
      </c>
      <c r="W29" s="142">
        <v>55</v>
      </c>
      <c r="X29" s="142">
        <v>1</v>
      </c>
      <c r="Y29" s="142">
        <v>0</v>
      </c>
      <c r="Z29" s="1351">
        <v>43413</v>
      </c>
    </row>
    <row r="30" spans="1:26" x14ac:dyDescent="0.25">
      <c r="A30" s="1017">
        <v>540286</v>
      </c>
      <c r="B30" s="919" t="s">
        <v>293</v>
      </c>
      <c r="C30" s="919" t="s">
        <v>277</v>
      </c>
      <c r="D30" s="919" t="s">
        <v>107</v>
      </c>
      <c r="E30" s="1019">
        <v>1</v>
      </c>
      <c r="F30" s="1342">
        <v>-4.7585227272727272E-2</v>
      </c>
      <c r="G30" s="1343">
        <v>-77.587457766632269</v>
      </c>
      <c r="H30" s="1344">
        <v>0</v>
      </c>
      <c r="I30" s="1345">
        <v>112.4</v>
      </c>
      <c r="J30" s="1346">
        <v>0.77490000000000003</v>
      </c>
      <c r="K30" s="1347">
        <v>13</v>
      </c>
      <c r="L30" s="1348">
        <v>42066</v>
      </c>
      <c r="M30" s="1345">
        <v>42</v>
      </c>
      <c r="N30" s="632">
        <v>1109842</v>
      </c>
      <c r="O30" s="142">
        <v>0</v>
      </c>
      <c r="P30" s="142">
        <v>19</v>
      </c>
      <c r="Q30" s="143">
        <v>0</v>
      </c>
      <c r="R30" s="1349">
        <v>14</v>
      </c>
      <c r="S30" s="142">
        <v>3</v>
      </c>
      <c r="T30" s="1350">
        <v>0.92999999999999994</v>
      </c>
      <c r="U30" s="415" t="s">
        <v>1818</v>
      </c>
      <c r="V30" s="142">
        <v>0</v>
      </c>
      <c r="W30" s="142">
        <v>55</v>
      </c>
      <c r="X30" s="142">
        <v>1</v>
      </c>
      <c r="Y30" s="142">
        <v>8</v>
      </c>
      <c r="Z30" s="1351">
        <v>43411</v>
      </c>
    </row>
    <row r="31" spans="1:26" x14ac:dyDescent="0.25">
      <c r="A31" s="1037">
        <v>540169</v>
      </c>
      <c r="B31" s="922" t="s">
        <v>300</v>
      </c>
      <c r="C31" s="922" t="s">
        <v>277</v>
      </c>
      <c r="D31" s="922" t="s">
        <v>170</v>
      </c>
      <c r="E31" s="1039">
        <v>1</v>
      </c>
      <c r="F31" s="1352">
        <v>-6.2392189332781345E-2</v>
      </c>
      <c r="G31" s="1353">
        <v>-6.0620098436746872</v>
      </c>
      <c r="H31" s="1354">
        <v>-3.7983755375059722</v>
      </c>
      <c r="I31" s="1355">
        <v>112.4</v>
      </c>
      <c r="J31" s="1356">
        <v>0.77490000000000003</v>
      </c>
      <c r="K31" s="1357">
        <v>13</v>
      </c>
      <c r="L31" s="1358">
        <v>42066</v>
      </c>
      <c r="M31" s="1355">
        <v>338</v>
      </c>
      <c r="N31" s="1359">
        <v>2416961</v>
      </c>
      <c r="O31" s="188">
        <v>19</v>
      </c>
      <c r="P31" s="188">
        <v>88</v>
      </c>
      <c r="Q31" s="189">
        <v>73</v>
      </c>
      <c r="R31" s="1360">
        <v>191</v>
      </c>
      <c r="S31" s="188">
        <v>79</v>
      </c>
      <c r="T31" s="1361">
        <v>0.92999999999999994</v>
      </c>
      <c r="U31" s="678" t="s">
        <v>1818</v>
      </c>
      <c r="V31" s="188">
        <v>0</v>
      </c>
      <c r="W31" s="188">
        <v>55</v>
      </c>
      <c r="X31" s="188">
        <v>1</v>
      </c>
      <c r="Y31" s="188">
        <v>0</v>
      </c>
      <c r="Z31" s="1362">
        <v>42235</v>
      </c>
    </row>
    <row r="32" spans="1:26" x14ac:dyDescent="0.25">
      <c r="A32" s="1017">
        <v>540173</v>
      </c>
      <c r="B32" s="919" t="s">
        <v>306</v>
      </c>
      <c r="C32" s="919" t="s">
        <v>277</v>
      </c>
      <c r="D32" s="919" t="s">
        <v>107</v>
      </c>
      <c r="E32" s="1019">
        <v>1</v>
      </c>
      <c r="F32" s="1342">
        <v>-0.18497109826589594</v>
      </c>
      <c r="G32" s="1343">
        <v>-102.13641473350447</v>
      </c>
      <c r="H32" s="1344">
        <v>0</v>
      </c>
      <c r="I32" s="1345">
        <v>112.4</v>
      </c>
      <c r="J32" s="1346">
        <v>0.77490000000000003</v>
      </c>
      <c r="K32" s="1347">
        <v>13</v>
      </c>
      <c r="L32" s="1348">
        <v>42066</v>
      </c>
      <c r="M32" s="1345">
        <v>9</v>
      </c>
      <c r="N32" s="632">
        <v>52323</v>
      </c>
      <c r="O32" s="142">
        <v>0</v>
      </c>
      <c r="P32" s="142">
        <v>3</v>
      </c>
      <c r="Q32" s="143">
        <v>1</v>
      </c>
      <c r="R32" s="1349">
        <v>3</v>
      </c>
      <c r="S32" s="142">
        <v>3</v>
      </c>
      <c r="T32" s="1350">
        <v>0.92999999999999994</v>
      </c>
      <c r="U32" s="415" t="s">
        <v>1818</v>
      </c>
      <c r="V32" s="142">
        <v>0</v>
      </c>
      <c r="W32" s="142">
        <v>55</v>
      </c>
      <c r="X32" s="142">
        <v>1</v>
      </c>
      <c r="Y32" s="142">
        <v>2</v>
      </c>
      <c r="Z32" s="1351">
        <v>40044</v>
      </c>
    </row>
    <row r="33" spans="1:26" x14ac:dyDescent="0.25">
      <c r="A33" s="1017">
        <v>540174</v>
      </c>
      <c r="B33" s="919" t="s">
        <v>312</v>
      </c>
      <c r="C33" s="919" t="s">
        <v>277</v>
      </c>
      <c r="D33" s="919" t="s">
        <v>107</v>
      </c>
      <c r="E33" s="1019">
        <v>1</v>
      </c>
      <c r="F33" s="1342">
        <v>-0.15922619047619047</v>
      </c>
      <c r="G33" s="1343">
        <v>-306.73707822943197</v>
      </c>
      <c r="H33" s="1344">
        <v>0</v>
      </c>
      <c r="I33" s="1345">
        <v>112.4</v>
      </c>
      <c r="J33" s="1346">
        <v>0.77490000000000003</v>
      </c>
      <c r="K33" s="1347">
        <v>13</v>
      </c>
      <c r="L33" s="1348">
        <v>42066</v>
      </c>
      <c r="M33" s="1345">
        <v>17</v>
      </c>
      <c r="N33" s="632">
        <v>52931</v>
      </c>
      <c r="O33" s="142">
        <v>0</v>
      </c>
      <c r="P33" s="142">
        <v>6</v>
      </c>
      <c r="Q33" s="143">
        <v>6</v>
      </c>
      <c r="R33" s="1349">
        <v>10</v>
      </c>
      <c r="S33" s="142">
        <v>2</v>
      </c>
      <c r="T33" s="1350">
        <v>0.92999999999999994</v>
      </c>
      <c r="U33" s="415" t="s">
        <v>1818</v>
      </c>
      <c r="V33" s="142">
        <v>0</v>
      </c>
      <c r="W33" s="142">
        <v>55</v>
      </c>
      <c r="X33" s="142">
        <v>1</v>
      </c>
      <c r="Y33" s="142">
        <v>2</v>
      </c>
      <c r="Z33" s="1351">
        <v>43411</v>
      </c>
    </row>
    <row r="34" spans="1:26" ht="15.75" thickBot="1" x14ac:dyDescent="0.3">
      <c r="A34" s="967"/>
      <c r="B34" s="965"/>
      <c r="C34" s="965" t="s">
        <v>277</v>
      </c>
      <c r="D34" s="965" t="s">
        <v>45</v>
      </c>
      <c r="E34" s="1082">
        <v>1</v>
      </c>
      <c r="F34" s="1363">
        <v>-5.4121913795508438E-2</v>
      </c>
      <c r="G34" s="1364">
        <v>-7.0134372128346456</v>
      </c>
      <c r="H34" s="1365"/>
      <c r="I34" s="1366">
        <v>112.4</v>
      </c>
      <c r="J34" s="1367">
        <v>0.77490000000000003</v>
      </c>
      <c r="K34" s="1368">
        <v>13</v>
      </c>
      <c r="L34" s="1369">
        <v>42066</v>
      </c>
      <c r="M34" s="1366"/>
      <c r="N34" s="1366"/>
      <c r="O34" s="1366"/>
      <c r="P34" s="1366"/>
      <c r="Q34" s="1370"/>
      <c r="R34" s="1368"/>
      <c r="S34" s="1366"/>
      <c r="T34" s="1371">
        <v>0.92999999999999994</v>
      </c>
      <c r="U34" s="1368"/>
      <c r="V34" s="1366"/>
      <c r="W34" s="479">
        <v>55</v>
      </c>
      <c r="X34" s="1366"/>
      <c r="Y34" s="1366"/>
      <c r="Z34" s="1370"/>
    </row>
    <row r="35" spans="1:26" x14ac:dyDescent="0.25">
      <c r="A35" s="1104">
        <v>540187</v>
      </c>
      <c r="B35" s="1251" t="s">
        <v>321</v>
      </c>
      <c r="C35" s="1251" t="s">
        <v>322</v>
      </c>
      <c r="D35" s="1251" t="s">
        <v>107</v>
      </c>
      <c r="E35" s="1103">
        <v>1</v>
      </c>
      <c r="F35" s="1331">
        <v>-0.16106128550074739</v>
      </c>
      <c r="G35" s="1332">
        <v>-144.17131531682742</v>
      </c>
      <c r="H35" s="1333">
        <v>18.652849740932641</v>
      </c>
      <c r="I35" s="1334">
        <v>20</v>
      </c>
      <c r="J35" s="1335">
        <v>0.77939999999999998</v>
      </c>
      <c r="K35" s="1336">
        <v>11</v>
      </c>
      <c r="L35" s="1337">
        <v>42543</v>
      </c>
      <c r="M35" s="1334">
        <v>22</v>
      </c>
      <c r="N35" s="1338">
        <v>299331</v>
      </c>
      <c r="O35" s="114">
        <v>0</v>
      </c>
      <c r="P35" s="114">
        <v>3</v>
      </c>
      <c r="Q35" s="115">
        <v>5</v>
      </c>
      <c r="R35" s="1339">
        <v>14</v>
      </c>
      <c r="S35" s="114">
        <v>4</v>
      </c>
      <c r="T35" s="1340">
        <v>0.84</v>
      </c>
      <c r="U35" s="488" t="s">
        <v>1818</v>
      </c>
      <c r="V35" s="114">
        <v>0</v>
      </c>
      <c r="W35" s="114">
        <v>21</v>
      </c>
      <c r="X35" s="114">
        <v>1</v>
      </c>
      <c r="Y35" s="114">
        <v>1</v>
      </c>
      <c r="Z35" s="1341">
        <v>42916</v>
      </c>
    </row>
    <row r="36" spans="1:26" x14ac:dyDescent="0.25">
      <c r="A36" s="1037">
        <v>540186</v>
      </c>
      <c r="B36" s="922" t="s">
        <v>328</v>
      </c>
      <c r="C36" s="922" t="s">
        <v>322</v>
      </c>
      <c r="D36" s="922" t="s">
        <v>170</v>
      </c>
      <c r="E36" s="1039">
        <v>1</v>
      </c>
      <c r="F36" s="1352">
        <v>-0.13661007910407963</v>
      </c>
      <c r="G36" s="1353">
        <v>-4.217841923469507</v>
      </c>
      <c r="H36" s="1354">
        <v>0.34762456546929316</v>
      </c>
      <c r="I36" s="1355">
        <v>20</v>
      </c>
      <c r="J36" s="1356">
        <v>0.77939999999999998</v>
      </c>
      <c r="K36" s="1357">
        <v>11</v>
      </c>
      <c r="L36" s="1358">
        <v>42543</v>
      </c>
      <c r="M36" s="1355">
        <v>437</v>
      </c>
      <c r="N36" s="1359">
        <v>7634347</v>
      </c>
      <c r="O36" s="188">
        <v>14</v>
      </c>
      <c r="P36" s="188">
        <v>55</v>
      </c>
      <c r="Q36" s="189">
        <v>21</v>
      </c>
      <c r="R36" s="1360">
        <v>164</v>
      </c>
      <c r="S36" s="188">
        <v>64</v>
      </c>
      <c r="T36" s="1361">
        <v>0.84</v>
      </c>
      <c r="U36" s="678" t="s">
        <v>1818</v>
      </c>
      <c r="V36" s="188">
        <v>0</v>
      </c>
      <c r="W36" s="188">
        <v>21</v>
      </c>
      <c r="X36" s="188">
        <v>1</v>
      </c>
      <c r="Y36" s="188">
        <v>0</v>
      </c>
      <c r="Z36" s="1362">
        <v>42916</v>
      </c>
    </row>
    <row r="37" spans="1:26" ht="15.75" thickBot="1" x14ac:dyDescent="0.3">
      <c r="A37" s="967"/>
      <c r="B37" s="965"/>
      <c r="C37" s="965" t="s">
        <v>322</v>
      </c>
      <c r="D37" s="965" t="s">
        <v>45</v>
      </c>
      <c r="E37" s="1082">
        <v>1</v>
      </c>
      <c r="F37" s="1363">
        <v>-0.14130825016155668</v>
      </c>
      <c r="G37" s="1364">
        <v>-5.3566490974559997</v>
      </c>
      <c r="H37" s="1365"/>
      <c r="I37" s="1366">
        <v>20</v>
      </c>
      <c r="J37" s="1367">
        <v>0.77939999999999998</v>
      </c>
      <c r="K37" s="1368">
        <v>11</v>
      </c>
      <c r="L37" s="1369">
        <v>42543</v>
      </c>
      <c r="M37" s="1366"/>
      <c r="N37" s="1366"/>
      <c r="O37" s="1366"/>
      <c r="P37" s="1366"/>
      <c r="Q37" s="1370"/>
      <c r="R37" s="1368"/>
      <c r="S37" s="1366"/>
      <c r="T37" s="1371">
        <v>0.84</v>
      </c>
      <c r="U37" s="1368"/>
      <c r="V37" s="1366"/>
      <c r="W37" s="479">
        <v>21</v>
      </c>
      <c r="X37" s="1366"/>
      <c r="Y37" s="1366"/>
      <c r="Z37" s="1370"/>
    </row>
    <row r="38" spans="1:26" x14ac:dyDescent="0.25">
      <c r="A38" s="1104">
        <v>540218</v>
      </c>
      <c r="B38" s="1251" t="s">
        <v>340</v>
      </c>
      <c r="C38" s="1251" t="s">
        <v>341</v>
      </c>
      <c r="D38" s="1251" t="s">
        <v>107</v>
      </c>
      <c r="E38" s="1103">
        <v>1</v>
      </c>
      <c r="F38" s="1331">
        <v>-5.067350865939705E-2</v>
      </c>
      <c r="G38" s="1332">
        <v>-41.832931422194065</v>
      </c>
      <c r="H38" s="1333">
        <v>0</v>
      </c>
      <c r="I38" s="1334">
        <v>1.2</v>
      </c>
      <c r="J38" s="1335">
        <v>0.67879999999999996</v>
      </c>
      <c r="K38" s="1336">
        <v>14</v>
      </c>
      <c r="L38" s="1337">
        <v>42066</v>
      </c>
      <c r="M38" s="1334">
        <v>140</v>
      </c>
      <c r="N38" s="1338">
        <v>4073586</v>
      </c>
      <c r="O38" s="114">
        <v>14</v>
      </c>
      <c r="P38" s="114">
        <v>51</v>
      </c>
      <c r="Q38" s="115">
        <v>3</v>
      </c>
      <c r="R38" s="1339">
        <v>64</v>
      </c>
      <c r="S38" s="114">
        <v>15</v>
      </c>
      <c r="T38" s="1340">
        <v>0.9</v>
      </c>
      <c r="U38" s="488" t="s">
        <v>1818</v>
      </c>
      <c r="V38" s="114">
        <v>0</v>
      </c>
      <c r="W38" s="114">
        <v>146</v>
      </c>
      <c r="X38" s="114">
        <v>1</v>
      </c>
      <c r="Y38" s="114">
        <v>0</v>
      </c>
      <c r="Z38" s="1341">
        <v>40365</v>
      </c>
    </row>
    <row r="39" spans="1:26" x14ac:dyDescent="0.25">
      <c r="A39" s="1017">
        <v>540219</v>
      </c>
      <c r="B39" s="919" t="s">
        <v>348</v>
      </c>
      <c r="C39" s="919" t="s">
        <v>341</v>
      </c>
      <c r="D39" s="919" t="s">
        <v>107</v>
      </c>
      <c r="E39" s="1019">
        <v>1</v>
      </c>
      <c r="F39" s="1342">
        <v>3.9454806312769007E-2</v>
      </c>
      <c r="G39" s="1343">
        <v>41.346284442217666</v>
      </c>
      <c r="H39" s="1344">
        <v>0</v>
      </c>
      <c r="I39" s="1345">
        <v>1.2</v>
      </c>
      <c r="J39" s="1346">
        <v>0.67879999999999996</v>
      </c>
      <c r="K39" s="1347">
        <v>14</v>
      </c>
      <c r="L39" s="1348">
        <v>42066</v>
      </c>
      <c r="M39" s="1345">
        <v>34</v>
      </c>
      <c r="N39" s="632">
        <v>177452</v>
      </c>
      <c r="O39" s="142">
        <v>0</v>
      </c>
      <c r="P39" s="142">
        <v>10</v>
      </c>
      <c r="Q39" s="143">
        <v>1</v>
      </c>
      <c r="R39" s="1349">
        <v>50</v>
      </c>
      <c r="S39" s="142">
        <v>17</v>
      </c>
      <c r="T39" s="1350">
        <v>0.9</v>
      </c>
      <c r="U39" s="415" t="s">
        <v>1818</v>
      </c>
      <c r="V39" s="142">
        <v>0</v>
      </c>
      <c r="W39" s="142">
        <v>146</v>
      </c>
      <c r="X39" s="142">
        <v>1</v>
      </c>
      <c r="Y39" s="142">
        <v>2</v>
      </c>
      <c r="Z39" s="1351">
        <v>40367</v>
      </c>
    </row>
    <row r="40" spans="1:26" x14ac:dyDescent="0.25">
      <c r="A40" s="1017">
        <v>540220</v>
      </c>
      <c r="B40" s="919" t="s">
        <v>355</v>
      </c>
      <c r="C40" s="919" t="s">
        <v>341</v>
      </c>
      <c r="D40" s="919" t="s">
        <v>107</v>
      </c>
      <c r="E40" s="1019">
        <v>1</v>
      </c>
      <c r="F40" s="1342">
        <v>-3.4431137724550899E-2</v>
      </c>
      <c r="G40" s="1343">
        <v>-28.437644467276073</v>
      </c>
      <c r="H40" s="1344">
        <v>0</v>
      </c>
      <c r="I40" s="1345">
        <v>1.2</v>
      </c>
      <c r="J40" s="1346">
        <v>0.67879999999999996</v>
      </c>
      <c r="K40" s="1347">
        <v>14</v>
      </c>
      <c r="L40" s="1348">
        <v>42066</v>
      </c>
      <c r="M40" s="1345">
        <v>47</v>
      </c>
      <c r="N40" s="632">
        <v>629561</v>
      </c>
      <c r="O40" s="142">
        <v>4</v>
      </c>
      <c r="P40" s="142">
        <v>12</v>
      </c>
      <c r="Q40" s="143">
        <v>1</v>
      </c>
      <c r="R40" s="1349">
        <v>27</v>
      </c>
      <c r="S40" s="142">
        <v>17</v>
      </c>
      <c r="T40" s="1350">
        <v>0.9</v>
      </c>
      <c r="U40" s="415" t="s">
        <v>1818</v>
      </c>
      <c r="V40" s="142">
        <v>0</v>
      </c>
      <c r="W40" s="142">
        <v>146</v>
      </c>
      <c r="X40" s="142">
        <v>1</v>
      </c>
      <c r="Y40" s="142">
        <v>2</v>
      </c>
      <c r="Z40" s="1351">
        <v>40367</v>
      </c>
    </row>
    <row r="41" spans="1:26" x14ac:dyDescent="0.25">
      <c r="A41" s="1037">
        <v>540217</v>
      </c>
      <c r="B41" s="922" t="s">
        <v>361</v>
      </c>
      <c r="C41" s="922" t="s">
        <v>341</v>
      </c>
      <c r="D41" s="922" t="s">
        <v>170</v>
      </c>
      <c r="E41" s="1039">
        <v>1</v>
      </c>
      <c r="F41" s="1352">
        <v>-0.11732342007434944</v>
      </c>
      <c r="G41" s="1353">
        <v>-4.7574293202178666</v>
      </c>
      <c r="H41" s="1354">
        <v>-4.2948038176033929</v>
      </c>
      <c r="I41" s="1355">
        <v>1.2</v>
      </c>
      <c r="J41" s="1356">
        <v>0.67879999999999996</v>
      </c>
      <c r="K41" s="1357">
        <v>14</v>
      </c>
      <c r="L41" s="1358">
        <v>42066</v>
      </c>
      <c r="M41" s="1355">
        <v>674</v>
      </c>
      <c r="N41" s="1359">
        <v>8507273</v>
      </c>
      <c r="O41" s="188">
        <v>26</v>
      </c>
      <c r="P41" s="188">
        <v>168</v>
      </c>
      <c r="Q41" s="189">
        <v>29</v>
      </c>
      <c r="R41" s="1360">
        <v>299</v>
      </c>
      <c r="S41" s="188">
        <v>103</v>
      </c>
      <c r="T41" s="1361">
        <v>0.9</v>
      </c>
      <c r="U41" s="678" t="s">
        <v>1818</v>
      </c>
      <c r="V41" s="188">
        <v>0</v>
      </c>
      <c r="W41" s="188">
        <v>146</v>
      </c>
      <c r="X41" s="188">
        <v>1</v>
      </c>
      <c r="Y41" s="188">
        <v>1</v>
      </c>
      <c r="Z41" s="1362">
        <v>42823</v>
      </c>
    </row>
    <row r="42" spans="1:26" ht="15.75" thickBot="1" x14ac:dyDescent="0.3">
      <c r="A42" s="967"/>
      <c r="B42" s="965"/>
      <c r="C42" s="965" t="s">
        <v>341</v>
      </c>
      <c r="D42" s="965" t="s">
        <v>45</v>
      </c>
      <c r="E42" s="1082">
        <v>1</v>
      </c>
      <c r="F42" s="1380">
        <v>-0.10144562111279207</v>
      </c>
      <c r="G42" s="1364">
        <v>-4.8129346776825201</v>
      </c>
      <c r="H42" s="1365"/>
      <c r="I42" s="1366">
        <v>1.2</v>
      </c>
      <c r="J42" s="1367">
        <v>0.67879999999999996</v>
      </c>
      <c r="K42" s="1368">
        <v>14</v>
      </c>
      <c r="L42" s="1369">
        <v>42066</v>
      </c>
      <c r="M42" s="1366"/>
      <c r="N42" s="1366"/>
      <c r="O42" s="1366"/>
      <c r="P42" s="1366"/>
      <c r="Q42" s="1370"/>
      <c r="R42" s="1368"/>
      <c r="S42" s="1366"/>
      <c r="T42" s="1371">
        <v>0.9</v>
      </c>
      <c r="U42" s="1368"/>
      <c r="V42" s="1366"/>
      <c r="W42" s="479">
        <v>146</v>
      </c>
      <c r="X42" s="1366"/>
      <c r="Y42" s="1366"/>
      <c r="Z42" s="1370"/>
    </row>
    <row r="43" spans="1:26" x14ac:dyDescent="0.25">
      <c r="A43" s="1104">
        <v>540017</v>
      </c>
      <c r="B43" s="1251" t="s">
        <v>374</v>
      </c>
      <c r="C43" s="1251" t="s">
        <v>375</v>
      </c>
      <c r="D43" s="1251" t="s">
        <v>107</v>
      </c>
      <c r="E43" s="1103">
        <v>2</v>
      </c>
      <c r="F43" s="1331">
        <v>0.12411705348133199</v>
      </c>
      <c r="G43" s="1332">
        <v>117.5778216108248</v>
      </c>
      <c r="H43" s="1333">
        <v>9.4801223241590211</v>
      </c>
      <c r="I43" s="1334">
        <v>93</v>
      </c>
      <c r="J43" s="1335">
        <v>0.63129999999999997</v>
      </c>
      <c r="K43" s="1336">
        <v>17</v>
      </c>
      <c r="L43" s="1337">
        <v>43145</v>
      </c>
      <c r="M43" s="1334">
        <v>12</v>
      </c>
      <c r="N43" s="1338">
        <v>31133</v>
      </c>
      <c r="O43" s="114">
        <v>0</v>
      </c>
      <c r="P43" s="114">
        <v>0</v>
      </c>
      <c r="Q43" s="115">
        <v>28</v>
      </c>
      <c r="R43" s="1339">
        <v>23</v>
      </c>
      <c r="S43" s="114">
        <v>3</v>
      </c>
      <c r="T43" s="1340">
        <v>0.9</v>
      </c>
      <c r="U43" s="488" t="s">
        <v>1818</v>
      </c>
      <c r="V43" s="114">
        <v>0</v>
      </c>
      <c r="W43" s="114">
        <v>32</v>
      </c>
      <c r="X43" s="114">
        <v>1</v>
      </c>
      <c r="Y43" s="114">
        <v>2</v>
      </c>
      <c r="Z43" s="1341">
        <v>33722</v>
      </c>
    </row>
    <row r="44" spans="1:26" x14ac:dyDescent="0.25">
      <c r="A44" s="1037">
        <v>540016</v>
      </c>
      <c r="B44" s="922" t="s">
        <v>382</v>
      </c>
      <c r="C44" s="922" t="s">
        <v>375</v>
      </c>
      <c r="D44" s="922" t="s">
        <v>170</v>
      </c>
      <c r="E44" s="1039">
        <v>2</v>
      </c>
      <c r="F44" s="1352">
        <v>-1.6225717762653805E-2</v>
      </c>
      <c r="G44" s="1353">
        <v>-2.716589402706262</v>
      </c>
      <c r="H44" s="1354">
        <v>-2.7849981433345712</v>
      </c>
      <c r="I44" s="1355">
        <v>93</v>
      </c>
      <c r="J44" s="1356">
        <v>0.63129999999999997</v>
      </c>
      <c r="K44" s="1357">
        <v>17</v>
      </c>
      <c r="L44" s="1358">
        <v>43145</v>
      </c>
      <c r="M44" s="1355">
        <v>250</v>
      </c>
      <c r="N44" s="1359">
        <v>2442903</v>
      </c>
      <c r="O44" s="188">
        <v>21</v>
      </c>
      <c r="P44" s="188">
        <v>74</v>
      </c>
      <c r="Q44" s="189">
        <v>212</v>
      </c>
      <c r="R44" s="1360">
        <v>268</v>
      </c>
      <c r="S44" s="188">
        <v>77</v>
      </c>
      <c r="T44" s="1361">
        <v>0.9</v>
      </c>
      <c r="U44" s="678" t="s">
        <v>1818</v>
      </c>
      <c r="V44" s="188">
        <v>0</v>
      </c>
      <c r="W44" s="188">
        <v>32</v>
      </c>
      <c r="X44" s="188">
        <v>1</v>
      </c>
      <c r="Y44" s="188">
        <v>2</v>
      </c>
      <c r="Z44" s="1362">
        <v>42404</v>
      </c>
    </row>
    <row r="45" spans="1:26" x14ac:dyDescent="0.25">
      <c r="A45" s="1282">
        <v>540018</v>
      </c>
      <c r="B45" s="1381" t="s">
        <v>389</v>
      </c>
      <c r="C45" s="1381" t="s">
        <v>375</v>
      </c>
      <c r="D45" s="1381" t="s">
        <v>247</v>
      </c>
      <c r="E45" s="1382">
        <v>2</v>
      </c>
      <c r="F45" s="1601">
        <v>-4.6731638790113703E-2</v>
      </c>
      <c r="G45" s="1602">
        <v>-124.7301258608436</v>
      </c>
      <c r="H45" s="1578"/>
      <c r="I45" s="1579"/>
      <c r="J45" s="1580"/>
      <c r="K45" s="1589"/>
      <c r="L45" s="1376"/>
      <c r="M45" s="1377"/>
      <c r="N45" s="1377"/>
      <c r="O45" s="1377"/>
      <c r="P45" s="1377"/>
      <c r="Q45" s="1378"/>
      <c r="R45" s="1376"/>
      <c r="S45" s="1377"/>
      <c r="T45" s="1379"/>
      <c r="U45" s="1376"/>
      <c r="V45" s="1377"/>
      <c r="W45" s="1377"/>
      <c r="X45" s="1377"/>
      <c r="Y45" s="1377"/>
      <c r="Z45" s="1378"/>
    </row>
    <row r="46" spans="1:26" x14ac:dyDescent="0.25">
      <c r="A46" s="1017">
        <v>540019</v>
      </c>
      <c r="B46" s="919" t="s">
        <v>396</v>
      </c>
      <c r="C46" s="919" t="s">
        <v>375</v>
      </c>
      <c r="D46" s="919" t="s">
        <v>107</v>
      </c>
      <c r="E46" s="1019">
        <v>2</v>
      </c>
      <c r="F46" s="1342">
        <v>0.16013206768468841</v>
      </c>
      <c r="G46" s="1343">
        <v>247.21936894339865</v>
      </c>
      <c r="H46" s="1344">
        <v>5.2469135802469129</v>
      </c>
      <c r="I46" s="1345">
        <v>93</v>
      </c>
      <c r="J46" s="1346">
        <v>0.63129999999999997</v>
      </c>
      <c r="K46" s="1347">
        <v>17</v>
      </c>
      <c r="L46" s="1348">
        <v>43145</v>
      </c>
      <c r="M46" s="1345">
        <v>184</v>
      </c>
      <c r="N46" s="632">
        <v>2478986</v>
      </c>
      <c r="O46" s="142">
        <v>11</v>
      </c>
      <c r="P46" s="142">
        <v>57</v>
      </c>
      <c r="Q46" s="143">
        <v>26</v>
      </c>
      <c r="R46" s="1349">
        <v>93</v>
      </c>
      <c r="S46" s="142">
        <v>49</v>
      </c>
      <c r="T46" s="1350">
        <v>0.9</v>
      </c>
      <c r="U46" s="415" t="s">
        <v>1818</v>
      </c>
      <c r="V46" s="142">
        <v>0</v>
      </c>
      <c r="W46" s="142">
        <v>32</v>
      </c>
      <c r="X46" s="142">
        <v>0</v>
      </c>
      <c r="Y46" s="142">
        <v>8</v>
      </c>
      <c r="Z46" s="1351">
        <v>43329</v>
      </c>
    </row>
    <row r="47" spans="1:26" ht="15.75" thickBot="1" x14ac:dyDescent="0.3">
      <c r="A47" s="967"/>
      <c r="B47" s="965"/>
      <c r="C47" s="965" t="s">
        <v>375</v>
      </c>
      <c r="D47" s="965" t="s">
        <v>45</v>
      </c>
      <c r="E47" s="1082">
        <v>2</v>
      </c>
      <c r="F47" s="1363">
        <v>-2.0442487982641016E-2</v>
      </c>
      <c r="G47" s="1364">
        <v>-6.840107256376541</v>
      </c>
      <c r="H47" s="1365"/>
      <c r="I47" s="1366">
        <v>93</v>
      </c>
      <c r="J47" s="1367">
        <v>0.63129999999999997</v>
      </c>
      <c r="K47" s="1368">
        <v>17</v>
      </c>
      <c r="L47" s="1369">
        <v>43145</v>
      </c>
      <c r="M47" s="1366"/>
      <c r="N47" s="1366"/>
      <c r="O47" s="1366"/>
      <c r="P47" s="1366"/>
      <c r="Q47" s="1370"/>
      <c r="R47" s="1368"/>
      <c r="S47" s="1366"/>
      <c r="T47" s="1371">
        <v>0.9</v>
      </c>
      <c r="U47" s="1368"/>
      <c r="V47" s="1366"/>
      <c r="W47" s="479">
        <v>32</v>
      </c>
      <c r="X47" s="1366"/>
      <c r="Y47" s="1366"/>
      <c r="Z47" s="1370"/>
    </row>
    <row r="48" spans="1:26" x14ac:dyDescent="0.25">
      <c r="A48" s="1104">
        <v>540089</v>
      </c>
      <c r="B48" s="1251" t="s">
        <v>411</v>
      </c>
      <c r="C48" s="1251" t="s">
        <v>412</v>
      </c>
      <c r="D48" s="1251" t="s">
        <v>107</v>
      </c>
      <c r="E48" s="1103">
        <v>2</v>
      </c>
      <c r="F48" s="1331">
        <v>-9.0192644483362519E-2</v>
      </c>
      <c r="G48" s="1332">
        <v>-171.34681915022338</v>
      </c>
      <c r="H48" s="1333">
        <v>13.333333333333334</v>
      </c>
      <c r="I48" s="1334">
        <v>13.2</v>
      </c>
      <c r="J48" s="1335">
        <v>0.53300000000000003</v>
      </c>
      <c r="K48" s="1336">
        <v>20</v>
      </c>
      <c r="L48" s="1337">
        <v>43145</v>
      </c>
      <c r="M48" s="1334">
        <v>48</v>
      </c>
      <c r="N48" s="1338">
        <v>179619</v>
      </c>
      <c r="O48" s="114">
        <v>0</v>
      </c>
      <c r="P48" s="114">
        <v>6</v>
      </c>
      <c r="Q48" s="115">
        <v>8</v>
      </c>
      <c r="R48" s="1339">
        <v>21</v>
      </c>
      <c r="S48" s="114">
        <v>17</v>
      </c>
      <c r="T48" s="1340">
        <v>0.94</v>
      </c>
      <c r="U48" s="488" t="s">
        <v>1818</v>
      </c>
      <c r="V48" s="114">
        <v>0</v>
      </c>
      <c r="W48" s="114">
        <v>4</v>
      </c>
      <c r="X48" s="114">
        <v>1</v>
      </c>
      <c r="Y48" s="114">
        <v>4</v>
      </c>
      <c r="Z48" s="1341">
        <v>35227</v>
      </c>
    </row>
    <row r="49" spans="1:26" x14ac:dyDescent="0.25">
      <c r="A49" s="1037">
        <v>540088</v>
      </c>
      <c r="B49" s="922" t="s">
        <v>419</v>
      </c>
      <c r="C49" s="922" t="s">
        <v>412</v>
      </c>
      <c r="D49" s="922" t="s">
        <v>170</v>
      </c>
      <c r="E49" s="1039">
        <v>2</v>
      </c>
      <c r="F49" s="1352">
        <v>-4.5647343970914966E-2</v>
      </c>
      <c r="G49" s="1353">
        <v>-2.0660256791911564</v>
      </c>
      <c r="H49" s="1354">
        <v>-14.611486486486486</v>
      </c>
      <c r="I49" s="1355">
        <v>13.2</v>
      </c>
      <c r="J49" s="1356">
        <v>0.53300000000000003</v>
      </c>
      <c r="K49" s="1357">
        <v>20</v>
      </c>
      <c r="L49" s="1358">
        <v>43145</v>
      </c>
      <c r="M49" s="1355">
        <v>286</v>
      </c>
      <c r="N49" s="1359">
        <v>4042899</v>
      </c>
      <c r="O49" s="188">
        <v>34</v>
      </c>
      <c r="P49" s="188">
        <v>96</v>
      </c>
      <c r="Q49" s="189">
        <v>106</v>
      </c>
      <c r="R49" s="1360">
        <v>171</v>
      </c>
      <c r="S49" s="188">
        <v>45</v>
      </c>
      <c r="T49" s="1361">
        <v>0.94</v>
      </c>
      <c r="U49" s="678" t="s">
        <v>1818</v>
      </c>
      <c r="V49" s="188">
        <v>0</v>
      </c>
      <c r="W49" s="188">
        <v>4</v>
      </c>
      <c r="X49" s="188">
        <v>0</v>
      </c>
      <c r="Y49" s="188">
        <v>1</v>
      </c>
      <c r="Z49" s="1362">
        <v>42586</v>
      </c>
    </row>
    <row r="50" spans="1:26" x14ac:dyDescent="0.25">
      <c r="A50" s="1017">
        <v>540090</v>
      </c>
      <c r="B50" s="919" t="s">
        <v>426</v>
      </c>
      <c r="C50" s="919" t="s">
        <v>412</v>
      </c>
      <c r="D50" s="919" t="s">
        <v>107</v>
      </c>
      <c r="E50" s="1019">
        <v>2</v>
      </c>
      <c r="F50" s="1342">
        <v>-0.32299741602067183</v>
      </c>
      <c r="G50" s="1343">
        <v>-452.36540005845018</v>
      </c>
      <c r="H50" s="1344">
        <v>0</v>
      </c>
      <c r="I50" s="1345">
        <v>13.2</v>
      </c>
      <c r="J50" s="1346">
        <v>0.53300000000000003</v>
      </c>
      <c r="K50" s="1347">
        <v>20</v>
      </c>
      <c r="L50" s="1348">
        <v>43145</v>
      </c>
      <c r="M50" s="1345">
        <v>8</v>
      </c>
      <c r="N50" s="632">
        <v>13652</v>
      </c>
      <c r="O50" s="142">
        <v>0</v>
      </c>
      <c r="P50" s="142">
        <v>0</v>
      </c>
      <c r="Q50" s="143">
        <v>2</v>
      </c>
      <c r="R50" s="1349">
        <v>1</v>
      </c>
      <c r="S50" s="142">
        <v>1</v>
      </c>
      <c r="T50" s="1350">
        <v>0.94</v>
      </c>
      <c r="U50" s="415" t="s">
        <v>1818</v>
      </c>
      <c r="V50" s="142">
        <v>0</v>
      </c>
      <c r="W50" s="142">
        <v>4</v>
      </c>
      <c r="X50" s="142">
        <v>1</v>
      </c>
      <c r="Y50" s="142">
        <v>0</v>
      </c>
      <c r="Z50" s="1351">
        <v>32363</v>
      </c>
    </row>
    <row r="51" spans="1:26" ht="15.75" thickBot="1" x14ac:dyDescent="0.3">
      <c r="A51" s="967"/>
      <c r="B51" s="965"/>
      <c r="C51" s="965" t="s">
        <v>412</v>
      </c>
      <c r="D51" s="965" t="s">
        <v>45</v>
      </c>
      <c r="E51" s="1082">
        <v>2</v>
      </c>
      <c r="F51" s="1363">
        <v>-5.7872928176795582E-2</v>
      </c>
      <c r="G51" s="1364">
        <v>-2.8652260874278639</v>
      </c>
      <c r="H51" s="1365"/>
      <c r="I51" s="1366">
        <v>13.2</v>
      </c>
      <c r="J51" s="1367">
        <v>0.53300000000000003</v>
      </c>
      <c r="K51" s="1368">
        <v>20</v>
      </c>
      <c r="L51" s="1369">
        <v>43145</v>
      </c>
      <c r="M51" s="1366"/>
      <c r="N51" s="1366"/>
      <c r="O51" s="1366"/>
      <c r="P51" s="1366"/>
      <c r="Q51" s="1370"/>
      <c r="R51" s="1368"/>
      <c r="S51" s="1366"/>
      <c r="T51" s="1371">
        <v>0.94</v>
      </c>
      <c r="U51" s="1368"/>
      <c r="V51" s="1366"/>
      <c r="W51" s="479">
        <v>4</v>
      </c>
      <c r="X51" s="1366"/>
      <c r="Y51" s="1366"/>
      <c r="Z51" s="1370"/>
    </row>
    <row r="52" spans="1:26" x14ac:dyDescent="0.25">
      <c r="A52" s="1104">
        <v>540092</v>
      </c>
      <c r="B52" s="1251" t="s">
        <v>435</v>
      </c>
      <c r="C52" s="1251" t="s">
        <v>436</v>
      </c>
      <c r="D52" s="1251" t="s">
        <v>107</v>
      </c>
      <c r="E52" s="1103">
        <v>2</v>
      </c>
      <c r="F52" s="1331">
        <v>-0.18789808917197454</v>
      </c>
      <c r="G52" s="1332">
        <v>-347.02154563009049</v>
      </c>
      <c r="H52" s="1333">
        <v>0</v>
      </c>
      <c r="I52" s="1334">
        <v>4</v>
      </c>
      <c r="J52" s="1335">
        <v>0.64470000000000005</v>
      </c>
      <c r="K52" s="1336">
        <v>18</v>
      </c>
      <c r="L52" s="1337">
        <v>43145</v>
      </c>
      <c r="M52" s="1334">
        <v>31</v>
      </c>
      <c r="N52" s="1338">
        <v>89200</v>
      </c>
      <c r="O52" s="114">
        <v>2</v>
      </c>
      <c r="P52" s="114">
        <v>2</v>
      </c>
      <c r="Q52" s="115">
        <v>4</v>
      </c>
      <c r="R52" s="1339">
        <v>9</v>
      </c>
      <c r="S52" s="114">
        <v>2</v>
      </c>
      <c r="T52" s="1340">
        <v>0.9</v>
      </c>
      <c r="U52" s="488" t="s">
        <v>1818</v>
      </c>
      <c r="V52" s="114">
        <v>0</v>
      </c>
      <c r="W52" s="114">
        <v>65</v>
      </c>
      <c r="X52" s="114">
        <v>1</v>
      </c>
      <c r="Y52" s="114">
        <v>0</v>
      </c>
      <c r="Z52" s="1341">
        <v>40995</v>
      </c>
    </row>
    <row r="53" spans="1:26" x14ac:dyDescent="0.25">
      <c r="A53" s="1017">
        <v>545535</v>
      </c>
      <c r="B53" s="919" t="s">
        <v>445</v>
      </c>
      <c r="C53" s="919" t="s">
        <v>436</v>
      </c>
      <c r="D53" s="919" t="s">
        <v>107</v>
      </c>
      <c r="E53" s="1019">
        <v>2</v>
      </c>
      <c r="F53" s="1342">
        <v>-0.1911186059584036</v>
      </c>
      <c r="G53" s="1343">
        <v>-275.63580412673127</v>
      </c>
      <c r="H53" s="1344">
        <v>-34.653465346534652</v>
      </c>
      <c r="I53" s="1345">
        <v>4</v>
      </c>
      <c r="J53" s="1346">
        <v>0.64470000000000005</v>
      </c>
      <c r="K53" s="1347">
        <v>18</v>
      </c>
      <c r="L53" s="1348">
        <v>43145</v>
      </c>
      <c r="M53" s="1345">
        <v>49</v>
      </c>
      <c r="N53" s="632">
        <v>169538</v>
      </c>
      <c r="O53" s="142">
        <v>2</v>
      </c>
      <c r="P53" s="142">
        <v>6</v>
      </c>
      <c r="Q53" s="143">
        <v>2</v>
      </c>
      <c r="R53" s="1349">
        <v>9</v>
      </c>
      <c r="S53" s="142">
        <v>0</v>
      </c>
      <c r="T53" s="1350">
        <v>0.9</v>
      </c>
      <c r="U53" s="415" t="s">
        <v>1818</v>
      </c>
      <c r="V53" s="142">
        <v>0</v>
      </c>
      <c r="W53" s="142">
        <v>65</v>
      </c>
      <c r="X53" s="142">
        <v>1</v>
      </c>
      <c r="Y53" s="142">
        <v>1</v>
      </c>
      <c r="Z53" s="1351">
        <v>40709</v>
      </c>
    </row>
    <row r="54" spans="1:26" x14ac:dyDescent="0.25">
      <c r="A54" s="1037">
        <v>545536</v>
      </c>
      <c r="B54" s="922" t="s">
        <v>450</v>
      </c>
      <c r="C54" s="922" t="s">
        <v>436</v>
      </c>
      <c r="D54" s="922" t="s">
        <v>170</v>
      </c>
      <c r="E54" s="1039">
        <v>2</v>
      </c>
      <c r="F54" s="1352">
        <v>-0.11114216508291411</v>
      </c>
      <c r="G54" s="1353">
        <v>-7.9255060021055783</v>
      </c>
      <c r="H54" s="1354">
        <v>-8.5756897837434742</v>
      </c>
      <c r="I54" s="1355">
        <v>4</v>
      </c>
      <c r="J54" s="1356">
        <v>0.64470000000000005</v>
      </c>
      <c r="K54" s="1357">
        <v>18</v>
      </c>
      <c r="L54" s="1358">
        <v>43145</v>
      </c>
      <c r="M54" s="1355">
        <v>2235</v>
      </c>
      <c r="N54" s="1359">
        <v>30843738</v>
      </c>
      <c r="O54" s="188">
        <v>109</v>
      </c>
      <c r="P54" s="188">
        <v>798</v>
      </c>
      <c r="Q54" s="189">
        <v>123</v>
      </c>
      <c r="R54" s="1360">
        <v>547</v>
      </c>
      <c r="S54" s="188">
        <v>210</v>
      </c>
      <c r="T54" s="1361">
        <v>0.9</v>
      </c>
      <c r="U54" s="678" t="s">
        <v>1818</v>
      </c>
      <c r="V54" s="188">
        <v>0</v>
      </c>
      <c r="W54" s="188">
        <v>65</v>
      </c>
      <c r="X54" s="188">
        <v>1</v>
      </c>
      <c r="Y54" s="188">
        <v>12</v>
      </c>
      <c r="Z54" s="1362">
        <v>43388</v>
      </c>
    </row>
    <row r="55" spans="1:26" x14ac:dyDescent="0.25">
      <c r="A55" s="1017">
        <v>545537</v>
      </c>
      <c r="B55" s="919" t="s">
        <v>456</v>
      </c>
      <c r="C55" s="919" t="s">
        <v>436</v>
      </c>
      <c r="D55" s="919" t="s">
        <v>107</v>
      </c>
      <c r="E55" s="1019">
        <v>2</v>
      </c>
      <c r="F55" s="1342">
        <v>1.7127799736495388E-2</v>
      </c>
      <c r="G55" s="1343">
        <v>11.296793170740557</v>
      </c>
      <c r="H55" s="1344">
        <v>0</v>
      </c>
      <c r="I55" s="1345">
        <v>4</v>
      </c>
      <c r="J55" s="1346">
        <v>0.64470000000000005</v>
      </c>
      <c r="K55" s="1347">
        <v>18</v>
      </c>
      <c r="L55" s="1348">
        <v>43145</v>
      </c>
      <c r="M55" s="1345">
        <v>16</v>
      </c>
      <c r="N55" s="632">
        <v>34429</v>
      </c>
      <c r="O55" s="142">
        <v>2</v>
      </c>
      <c r="P55" s="142">
        <v>2</v>
      </c>
      <c r="Q55" s="143">
        <v>5</v>
      </c>
      <c r="R55" s="1349">
        <v>26</v>
      </c>
      <c r="S55" s="142">
        <v>8</v>
      </c>
      <c r="T55" s="1350">
        <v>0.9</v>
      </c>
      <c r="U55" s="415" t="s">
        <v>1818</v>
      </c>
      <c r="V55" s="142">
        <v>0</v>
      </c>
      <c r="W55" s="142">
        <v>65</v>
      </c>
      <c r="X55" s="142">
        <v>1</v>
      </c>
      <c r="Y55" s="142">
        <v>8</v>
      </c>
      <c r="Z55" s="1351">
        <v>43445</v>
      </c>
    </row>
    <row r="56" spans="1:26" x14ac:dyDescent="0.25">
      <c r="A56" s="1017">
        <v>540095</v>
      </c>
      <c r="B56" s="919" t="s">
        <v>463</v>
      </c>
      <c r="C56" s="919" t="s">
        <v>436</v>
      </c>
      <c r="D56" s="919" t="s">
        <v>107</v>
      </c>
      <c r="E56" s="1019">
        <v>2</v>
      </c>
      <c r="F56" s="1342">
        <v>-2.7863777089783281E-2</v>
      </c>
      <c r="G56" s="1343">
        <v>-26.803874179115041</v>
      </c>
      <c r="H56" s="1344">
        <v>0</v>
      </c>
      <c r="I56" s="1345">
        <v>4</v>
      </c>
      <c r="J56" s="1346">
        <v>0.64470000000000005</v>
      </c>
      <c r="K56" s="1347">
        <v>18</v>
      </c>
      <c r="L56" s="1348">
        <v>43145</v>
      </c>
      <c r="M56" s="1345">
        <v>8</v>
      </c>
      <c r="N56" s="632">
        <v>2361</v>
      </c>
      <c r="O56" s="142">
        <v>0</v>
      </c>
      <c r="P56" s="142">
        <v>0</v>
      </c>
      <c r="Q56" s="143">
        <v>2</v>
      </c>
      <c r="R56" s="1349">
        <v>10</v>
      </c>
      <c r="S56" s="142">
        <v>1</v>
      </c>
      <c r="T56" s="1350">
        <v>0.9</v>
      </c>
      <c r="U56" s="415" t="s">
        <v>1818</v>
      </c>
      <c r="V56" s="142">
        <v>0</v>
      </c>
      <c r="W56" s="142">
        <v>65</v>
      </c>
      <c r="X56" s="142">
        <v>1</v>
      </c>
      <c r="Y56" s="142">
        <v>1</v>
      </c>
      <c r="Z56" s="1351">
        <v>43299</v>
      </c>
    </row>
    <row r="57" spans="1:26" x14ac:dyDescent="0.25">
      <c r="A57" s="1017">
        <v>545539</v>
      </c>
      <c r="B57" s="919" t="s">
        <v>466</v>
      </c>
      <c r="C57" s="919" t="s">
        <v>436</v>
      </c>
      <c r="D57" s="919" t="s">
        <v>107</v>
      </c>
      <c r="E57" s="1019">
        <v>2</v>
      </c>
      <c r="F57" s="1342">
        <v>-5.8962264150943397E-2</v>
      </c>
      <c r="G57" s="1343">
        <v>-74.107959140527328</v>
      </c>
      <c r="H57" s="1344">
        <v>0</v>
      </c>
      <c r="I57" s="1345">
        <v>4</v>
      </c>
      <c r="J57" s="1346">
        <v>0.64470000000000005</v>
      </c>
      <c r="K57" s="1347">
        <v>18</v>
      </c>
      <c r="L57" s="1348">
        <v>43145</v>
      </c>
      <c r="M57" s="1345">
        <v>13</v>
      </c>
      <c r="N57" s="632">
        <v>28749</v>
      </c>
      <c r="O57" s="142">
        <v>4</v>
      </c>
      <c r="P57" s="142">
        <v>4</v>
      </c>
      <c r="Q57" s="143">
        <v>0</v>
      </c>
      <c r="R57" s="1349">
        <v>5</v>
      </c>
      <c r="S57" s="142">
        <v>0</v>
      </c>
      <c r="T57" s="1350">
        <v>0.9</v>
      </c>
      <c r="U57" s="415" t="s">
        <v>1818</v>
      </c>
      <c r="V57" s="142">
        <v>0</v>
      </c>
      <c r="W57" s="142">
        <v>65</v>
      </c>
      <c r="X57" s="142">
        <v>0</v>
      </c>
      <c r="Y57" s="142">
        <v>0</v>
      </c>
      <c r="Z57" s="1351">
        <v>40371</v>
      </c>
    </row>
    <row r="58" spans="1:26" ht="15.75" thickBot="1" x14ac:dyDescent="0.3">
      <c r="A58" s="967"/>
      <c r="B58" s="965"/>
      <c r="C58" s="965" t="s">
        <v>436</v>
      </c>
      <c r="D58" s="965" t="s">
        <v>45</v>
      </c>
      <c r="E58" s="1082">
        <v>2</v>
      </c>
      <c r="F58" s="1363">
        <v>-0.11365430149960537</v>
      </c>
      <c r="G58" s="1364">
        <v>-9.1716225675749286</v>
      </c>
      <c r="H58" s="1365"/>
      <c r="I58" s="1366">
        <v>4</v>
      </c>
      <c r="J58" s="1367">
        <v>0.64470000000000005</v>
      </c>
      <c r="K58" s="1368">
        <v>18</v>
      </c>
      <c r="L58" s="1369">
        <v>43145</v>
      </c>
      <c r="M58" s="1366"/>
      <c r="N58" s="1366"/>
      <c r="O58" s="1366"/>
      <c r="P58" s="1366"/>
      <c r="Q58" s="1370"/>
      <c r="R58" s="1368"/>
      <c r="S58" s="1366"/>
      <c r="T58" s="1371">
        <v>0.9</v>
      </c>
      <c r="U58" s="1368"/>
      <c r="V58" s="1366"/>
      <c r="W58" s="479">
        <v>65</v>
      </c>
      <c r="X58" s="1366"/>
      <c r="Y58" s="1366"/>
      <c r="Z58" s="1370"/>
    </row>
    <row r="59" spans="1:26" x14ac:dyDescent="0.25">
      <c r="A59" s="1104">
        <v>540247</v>
      </c>
      <c r="B59" s="1251" t="s">
        <v>476</v>
      </c>
      <c r="C59" s="1251" t="s">
        <v>477</v>
      </c>
      <c r="D59" s="1251" t="s">
        <v>107</v>
      </c>
      <c r="E59" s="1103">
        <v>2</v>
      </c>
      <c r="F59" s="1331">
        <v>-0.18078175895765472</v>
      </c>
      <c r="G59" s="1332">
        <v>-89.673952683962284</v>
      </c>
      <c r="H59" s="1333">
        <v>0</v>
      </c>
      <c r="I59" s="1334">
        <v>2.4</v>
      </c>
      <c r="J59" s="1335">
        <v>0.61060000000000003</v>
      </c>
      <c r="K59" s="1336">
        <v>12</v>
      </c>
      <c r="L59" s="1337">
        <v>43145</v>
      </c>
      <c r="M59" s="1334">
        <v>0</v>
      </c>
      <c r="N59" s="1338">
        <v>0</v>
      </c>
      <c r="O59" s="114">
        <v>0</v>
      </c>
      <c r="P59" s="114">
        <v>0</v>
      </c>
      <c r="Q59" s="115">
        <v>3</v>
      </c>
      <c r="R59" s="1339">
        <v>24</v>
      </c>
      <c r="S59" s="114">
        <v>3</v>
      </c>
      <c r="T59" s="1340">
        <v>0.94</v>
      </c>
      <c r="U59" s="488" t="s">
        <v>1818</v>
      </c>
      <c r="V59" s="114">
        <v>0</v>
      </c>
      <c r="W59" s="114">
        <v>4</v>
      </c>
      <c r="X59" s="1384">
        <v>1</v>
      </c>
      <c r="Y59" s="114">
        <v>8</v>
      </c>
      <c r="Z59" s="1341">
        <v>30406</v>
      </c>
    </row>
    <row r="60" spans="1:26" x14ac:dyDescent="0.25">
      <c r="A60" s="1017">
        <v>540251</v>
      </c>
      <c r="B60" s="919" t="s">
        <v>484</v>
      </c>
      <c r="C60" s="919" t="s">
        <v>477</v>
      </c>
      <c r="D60" s="919" t="s">
        <v>107</v>
      </c>
      <c r="E60" s="1019">
        <v>2</v>
      </c>
      <c r="F60" s="1342">
        <v>-0.15867158671586715</v>
      </c>
      <c r="G60" s="1343">
        <v>-92.436126996363612</v>
      </c>
      <c r="H60" s="1344">
        <v>0</v>
      </c>
      <c r="I60" s="1345">
        <v>2.4</v>
      </c>
      <c r="J60" s="1346">
        <v>0.61060000000000003</v>
      </c>
      <c r="K60" s="1347">
        <v>12</v>
      </c>
      <c r="L60" s="1348">
        <v>43145</v>
      </c>
      <c r="M60" s="1345">
        <v>20</v>
      </c>
      <c r="N60" s="632">
        <v>60549</v>
      </c>
      <c r="O60" s="142">
        <v>2</v>
      </c>
      <c r="P60" s="142">
        <v>4</v>
      </c>
      <c r="Q60" s="143">
        <v>0</v>
      </c>
      <c r="R60" s="1349">
        <v>7</v>
      </c>
      <c r="S60" s="142">
        <v>1</v>
      </c>
      <c r="T60" s="1350">
        <v>0.94</v>
      </c>
      <c r="U60" s="415" t="s">
        <v>1818</v>
      </c>
      <c r="V60" s="142">
        <v>0</v>
      </c>
      <c r="W60" s="142">
        <v>4</v>
      </c>
      <c r="X60" s="1385">
        <v>1</v>
      </c>
      <c r="Y60" s="142">
        <v>4</v>
      </c>
      <c r="Z60" s="1351">
        <v>42440</v>
      </c>
    </row>
    <row r="61" spans="1:26" x14ac:dyDescent="0.25">
      <c r="A61" s="1017">
        <v>540113</v>
      </c>
      <c r="B61" s="919" t="s">
        <v>490</v>
      </c>
      <c r="C61" s="919" t="s">
        <v>477</v>
      </c>
      <c r="D61" s="919" t="s">
        <v>107</v>
      </c>
      <c r="E61" s="1019">
        <v>2</v>
      </c>
      <c r="F61" s="1342">
        <v>-0.13291139240506328</v>
      </c>
      <c r="G61" s="1343">
        <v>-56.205253457589492</v>
      </c>
      <c r="H61" s="1344">
        <v>0</v>
      </c>
      <c r="I61" s="1345">
        <v>2.4</v>
      </c>
      <c r="J61" s="1346">
        <v>0.61060000000000003</v>
      </c>
      <c r="K61" s="1347">
        <v>12</v>
      </c>
      <c r="L61" s="1348">
        <v>43145</v>
      </c>
      <c r="M61" s="1345">
        <v>6</v>
      </c>
      <c r="N61" s="632">
        <v>7452</v>
      </c>
      <c r="O61" s="142">
        <v>0</v>
      </c>
      <c r="P61" s="142">
        <v>0</v>
      </c>
      <c r="Q61" s="143">
        <v>0</v>
      </c>
      <c r="R61" s="1349">
        <v>2</v>
      </c>
      <c r="S61" s="142">
        <v>2</v>
      </c>
      <c r="T61" s="1350">
        <v>0.94</v>
      </c>
      <c r="U61" s="415" t="s">
        <v>1818</v>
      </c>
      <c r="V61" s="142">
        <v>0</v>
      </c>
      <c r="W61" s="142">
        <v>4</v>
      </c>
      <c r="X61" s="1385">
        <v>1</v>
      </c>
      <c r="Y61" s="142">
        <v>8</v>
      </c>
      <c r="Z61" s="1351">
        <v>43286</v>
      </c>
    </row>
    <row r="62" spans="1:26" x14ac:dyDescent="0.25">
      <c r="A62" s="1017">
        <v>540248</v>
      </c>
      <c r="B62" s="919" t="s">
        <v>495</v>
      </c>
      <c r="C62" s="919" t="s">
        <v>477</v>
      </c>
      <c r="D62" s="919" t="s">
        <v>107</v>
      </c>
      <c r="E62" s="1019">
        <v>2</v>
      </c>
      <c r="F62" s="1342">
        <v>-0.10537190082644628</v>
      </c>
      <c r="G62" s="1343">
        <v>-174.55069085234436</v>
      </c>
      <c r="H62" s="1344">
        <v>0</v>
      </c>
      <c r="I62" s="1345">
        <v>2.4</v>
      </c>
      <c r="J62" s="1346">
        <v>0.61060000000000003</v>
      </c>
      <c r="K62" s="1347">
        <v>12</v>
      </c>
      <c r="L62" s="1348">
        <v>43145</v>
      </c>
      <c r="M62" s="1345">
        <v>1</v>
      </c>
      <c r="N62" s="632">
        <v>0</v>
      </c>
      <c r="O62" s="142">
        <v>0</v>
      </c>
      <c r="P62" s="142">
        <v>0</v>
      </c>
      <c r="Q62" s="143">
        <v>2</v>
      </c>
      <c r="R62" s="1349">
        <v>10</v>
      </c>
      <c r="S62" s="142">
        <v>5</v>
      </c>
      <c r="T62" s="1350">
        <v>0.94</v>
      </c>
      <c r="U62" s="415" t="s">
        <v>1818</v>
      </c>
      <c r="V62" s="142">
        <v>0</v>
      </c>
      <c r="W62" s="142">
        <v>4</v>
      </c>
      <c r="X62" s="1385">
        <v>1</v>
      </c>
      <c r="Y62" s="142">
        <v>8</v>
      </c>
      <c r="Z62" s="1351">
        <v>43286</v>
      </c>
    </row>
    <row r="63" spans="1:26" x14ac:dyDescent="0.25">
      <c r="A63" s="1037">
        <v>540112</v>
      </c>
      <c r="B63" s="922" t="s">
        <v>501</v>
      </c>
      <c r="C63" s="922" t="s">
        <v>477</v>
      </c>
      <c r="D63" s="922" t="s">
        <v>170</v>
      </c>
      <c r="E63" s="1039">
        <v>2</v>
      </c>
      <c r="F63" s="1352">
        <v>-6.3392258929031595E-2</v>
      </c>
      <c r="G63" s="1353">
        <v>-2.8092817472583747</v>
      </c>
      <c r="H63" s="1354">
        <v>4.4263249854397202</v>
      </c>
      <c r="I63" s="1355">
        <v>2.4</v>
      </c>
      <c r="J63" s="1356">
        <v>0.61060000000000003</v>
      </c>
      <c r="K63" s="1357">
        <v>12</v>
      </c>
      <c r="L63" s="1358">
        <v>43145</v>
      </c>
      <c r="M63" s="1355">
        <v>103</v>
      </c>
      <c r="N63" s="1359">
        <v>926195</v>
      </c>
      <c r="O63" s="188">
        <v>2</v>
      </c>
      <c r="P63" s="188">
        <v>36</v>
      </c>
      <c r="Q63" s="189">
        <v>36</v>
      </c>
      <c r="R63" s="1360">
        <v>91</v>
      </c>
      <c r="S63" s="188">
        <v>22</v>
      </c>
      <c r="T63" s="1361">
        <v>0.94</v>
      </c>
      <c r="U63" s="678" t="s">
        <v>1818</v>
      </c>
      <c r="V63" s="188">
        <v>0</v>
      </c>
      <c r="W63" s="188">
        <v>4</v>
      </c>
      <c r="X63" s="1386">
        <v>1</v>
      </c>
      <c r="Y63" s="188">
        <v>8</v>
      </c>
      <c r="Z63" s="1362">
        <v>43286</v>
      </c>
    </row>
    <row r="64" spans="1:26" x14ac:dyDescent="0.25">
      <c r="A64" s="1017">
        <v>540249</v>
      </c>
      <c r="B64" s="919" t="s">
        <v>507</v>
      </c>
      <c r="C64" s="919" t="s">
        <v>477</v>
      </c>
      <c r="D64" s="919" t="s">
        <v>107</v>
      </c>
      <c r="E64" s="1019">
        <v>2</v>
      </c>
      <c r="F64" s="1342">
        <v>-5.3846153846153849E-2</v>
      </c>
      <c r="G64" s="1343">
        <v>-64.594290910896007</v>
      </c>
      <c r="H64" s="1344">
        <v>-3.1914893617021276</v>
      </c>
      <c r="I64" s="1345">
        <v>2.4</v>
      </c>
      <c r="J64" s="1346">
        <v>0.61060000000000003</v>
      </c>
      <c r="K64" s="1347">
        <v>12</v>
      </c>
      <c r="L64" s="1348">
        <v>43145</v>
      </c>
      <c r="M64" s="1345">
        <v>11</v>
      </c>
      <c r="N64" s="632">
        <v>100399</v>
      </c>
      <c r="O64" s="142">
        <v>5</v>
      </c>
      <c r="P64" s="142">
        <v>5</v>
      </c>
      <c r="Q64" s="143">
        <v>7</v>
      </c>
      <c r="R64" s="1349">
        <v>17</v>
      </c>
      <c r="S64" s="142">
        <v>5</v>
      </c>
      <c r="T64" s="1350">
        <v>0.94</v>
      </c>
      <c r="U64" s="415" t="s">
        <v>1818</v>
      </c>
      <c r="V64" s="142">
        <v>0</v>
      </c>
      <c r="W64" s="142">
        <v>4</v>
      </c>
      <c r="X64" s="1385">
        <v>1</v>
      </c>
      <c r="Y64" s="142">
        <v>8</v>
      </c>
      <c r="Z64" s="1351">
        <v>30468</v>
      </c>
    </row>
    <row r="65" spans="1:26" x14ac:dyDescent="0.25">
      <c r="A65" s="1017">
        <v>540250</v>
      </c>
      <c r="B65" s="919" t="s">
        <v>512</v>
      </c>
      <c r="C65" s="919" t="s">
        <v>477</v>
      </c>
      <c r="D65" s="919" t="s">
        <v>107</v>
      </c>
      <c r="E65" s="1019">
        <v>2</v>
      </c>
      <c r="F65" s="1342">
        <v>-6.4367816091954022E-2</v>
      </c>
      <c r="G65" s="1343">
        <v>-90.647115119022601</v>
      </c>
      <c r="H65" s="1344">
        <v>-21.556886227544911</v>
      </c>
      <c r="I65" s="1345">
        <v>2.4</v>
      </c>
      <c r="J65" s="1346">
        <v>0.61060000000000003</v>
      </c>
      <c r="K65" s="1347">
        <v>12</v>
      </c>
      <c r="L65" s="1348">
        <v>43145</v>
      </c>
      <c r="M65" s="1345">
        <v>31</v>
      </c>
      <c r="N65" s="632">
        <v>148008</v>
      </c>
      <c r="O65" s="142">
        <v>7</v>
      </c>
      <c r="P65" s="142">
        <v>9</v>
      </c>
      <c r="Q65" s="143">
        <v>2</v>
      </c>
      <c r="R65" s="1349">
        <v>12</v>
      </c>
      <c r="S65" s="142">
        <v>2</v>
      </c>
      <c r="T65" s="1350">
        <v>0.94</v>
      </c>
      <c r="U65" s="415" t="s">
        <v>1818</v>
      </c>
      <c r="V65" s="142">
        <v>0</v>
      </c>
      <c r="W65" s="142">
        <v>4</v>
      </c>
      <c r="X65" s="1385">
        <v>0</v>
      </c>
      <c r="Y65" s="142">
        <v>8</v>
      </c>
      <c r="Z65" s="1351">
        <v>43286</v>
      </c>
    </row>
    <row r="66" spans="1:26" ht="15.75" thickBot="1" x14ac:dyDescent="0.3">
      <c r="A66" s="967"/>
      <c r="B66" s="965"/>
      <c r="C66" s="965" t="s">
        <v>477</v>
      </c>
      <c r="D66" s="965" t="s">
        <v>45</v>
      </c>
      <c r="E66" s="1082">
        <v>2</v>
      </c>
      <c r="F66" s="1363">
        <v>-6.8474601083296741E-2</v>
      </c>
      <c r="G66" s="1364">
        <v>-4.2055845200826454</v>
      </c>
      <c r="H66" s="1365"/>
      <c r="I66" s="1366">
        <v>2.4</v>
      </c>
      <c r="J66" s="1367">
        <v>0.61060000000000003</v>
      </c>
      <c r="K66" s="1368">
        <v>12</v>
      </c>
      <c r="L66" s="1369">
        <v>43145</v>
      </c>
      <c r="M66" s="1366"/>
      <c r="N66" s="1366"/>
      <c r="O66" s="1366"/>
      <c r="P66" s="1366"/>
      <c r="Q66" s="1370"/>
      <c r="R66" s="1368"/>
      <c r="S66" s="1366"/>
      <c r="T66" s="1371">
        <v>0.94</v>
      </c>
      <c r="U66" s="1368"/>
      <c r="V66" s="1366"/>
      <c r="W66" s="479">
        <v>4</v>
      </c>
      <c r="X66" s="1366"/>
      <c r="Y66" s="1366"/>
      <c r="Z66" s="1370"/>
    </row>
    <row r="67" spans="1:26" x14ac:dyDescent="0.25">
      <c r="A67" s="1101">
        <v>540134</v>
      </c>
      <c r="B67" s="916" t="s">
        <v>524</v>
      </c>
      <c r="C67" s="916" t="s">
        <v>525</v>
      </c>
      <c r="D67" s="916" t="s">
        <v>107</v>
      </c>
      <c r="E67" s="1102">
        <v>2</v>
      </c>
      <c r="F67" s="1387">
        <v>-0.27115716753022451</v>
      </c>
      <c r="G67" s="1388">
        <v>-79.052625162707614</v>
      </c>
      <c r="H67" s="1389">
        <v>0</v>
      </c>
      <c r="I67" s="1390">
        <v>0.4</v>
      </c>
      <c r="J67" s="1391">
        <v>0.71279999999999999</v>
      </c>
      <c r="K67" s="1392">
        <v>17</v>
      </c>
      <c r="L67" s="1393">
        <v>42097</v>
      </c>
      <c r="M67" s="1390">
        <v>37</v>
      </c>
      <c r="N67" s="1394">
        <v>347144</v>
      </c>
      <c r="O67" s="242">
        <v>0</v>
      </c>
      <c r="P67" s="242">
        <v>2</v>
      </c>
      <c r="Q67" s="243">
        <v>5</v>
      </c>
      <c r="R67" s="1395">
        <v>20</v>
      </c>
      <c r="S67" s="242">
        <v>4</v>
      </c>
      <c r="T67" s="1396">
        <v>0.91</v>
      </c>
      <c r="U67" s="1397" t="s">
        <v>1818</v>
      </c>
      <c r="V67" s="242">
        <v>0</v>
      </c>
      <c r="W67" s="242">
        <v>11</v>
      </c>
      <c r="X67" s="242">
        <v>1</v>
      </c>
      <c r="Y67" s="242">
        <v>8</v>
      </c>
      <c r="Z67" s="1398">
        <v>43230</v>
      </c>
    </row>
    <row r="68" spans="1:26" x14ac:dyDescent="0.25">
      <c r="A68" s="1017">
        <v>540135</v>
      </c>
      <c r="B68" s="919" t="s">
        <v>531</v>
      </c>
      <c r="C68" s="919" t="s">
        <v>525</v>
      </c>
      <c r="D68" s="919" t="s">
        <v>107</v>
      </c>
      <c r="E68" s="1019">
        <v>2</v>
      </c>
      <c r="F68" s="1342">
        <v>-0.26</v>
      </c>
      <c r="G68" s="1343">
        <v>-112.46303099398591</v>
      </c>
      <c r="H68" s="1344">
        <v>0</v>
      </c>
      <c r="I68" s="1345">
        <v>0.4</v>
      </c>
      <c r="J68" s="1346">
        <v>0.71279999999999999</v>
      </c>
      <c r="K68" s="1347">
        <v>17</v>
      </c>
      <c r="L68" s="1348">
        <v>42097</v>
      </c>
      <c r="M68" s="1345">
        <v>48</v>
      </c>
      <c r="N68" s="632">
        <v>2229470</v>
      </c>
      <c r="O68" s="142">
        <v>12</v>
      </c>
      <c r="P68" s="142">
        <v>12</v>
      </c>
      <c r="Q68" s="143">
        <v>1</v>
      </c>
      <c r="R68" s="1349">
        <v>11</v>
      </c>
      <c r="S68" s="142">
        <v>1</v>
      </c>
      <c r="T68" s="1350">
        <v>0.91</v>
      </c>
      <c r="U68" s="415" t="s">
        <v>1818</v>
      </c>
      <c r="V68" s="142">
        <v>0</v>
      </c>
      <c r="W68" s="142">
        <v>11</v>
      </c>
      <c r="X68" s="142">
        <v>1</v>
      </c>
      <c r="Y68" s="142">
        <v>8</v>
      </c>
      <c r="Z68" s="1351">
        <v>43231</v>
      </c>
    </row>
    <row r="69" spans="1:26" x14ac:dyDescent="0.25">
      <c r="A69" s="1017">
        <v>540136</v>
      </c>
      <c r="B69" s="919" t="s">
        <v>538</v>
      </c>
      <c r="C69" s="919" t="s">
        <v>525</v>
      </c>
      <c r="D69" s="919" t="s">
        <v>107</v>
      </c>
      <c r="E69" s="1019">
        <v>2</v>
      </c>
      <c r="F69" s="1342">
        <v>-0.21921182266009853</v>
      </c>
      <c r="G69" s="1343">
        <v>-227.58613272332218</v>
      </c>
      <c r="H69" s="1344">
        <v>0</v>
      </c>
      <c r="I69" s="1345">
        <v>0.4</v>
      </c>
      <c r="J69" s="1346">
        <v>0.71279999999999999</v>
      </c>
      <c r="K69" s="1347">
        <v>17</v>
      </c>
      <c r="L69" s="1348">
        <v>42097</v>
      </c>
      <c r="M69" s="1345">
        <v>32</v>
      </c>
      <c r="N69" s="632">
        <v>452214</v>
      </c>
      <c r="O69" s="142">
        <v>2</v>
      </c>
      <c r="P69" s="142">
        <v>7</v>
      </c>
      <c r="Q69" s="143">
        <v>1</v>
      </c>
      <c r="R69" s="1349">
        <v>24</v>
      </c>
      <c r="S69" s="142">
        <v>5</v>
      </c>
      <c r="T69" s="1350">
        <v>0.91</v>
      </c>
      <c r="U69" s="415" t="s">
        <v>1818</v>
      </c>
      <c r="V69" s="142">
        <v>0</v>
      </c>
      <c r="W69" s="142">
        <v>11</v>
      </c>
      <c r="X69" s="142">
        <v>1</v>
      </c>
      <c r="Y69" s="142">
        <v>8</v>
      </c>
      <c r="Z69" s="1351">
        <v>43230</v>
      </c>
    </row>
    <row r="70" spans="1:26" x14ac:dyDescent="0.25">
      <c r="A70" s="1017">
        <v>545538</v>
      </c>
      <c r="B70" s="919" t="s">
        <v>543</v>
      </c>
      <c r="C70" s="919" t="s">
        <v>525</v>
      </c>
      <c r="D70" s="919" t="s">
        <v>107</v>
      </c>
      <c r="E70" s="1019">
        <v>2</v>
      </c>
      <c r="F70" s="1342">
        <v>-0.17434869739478959</v>
      </c>
      <c r="G70" s="1343">
        <v>-160.01919953932054</v>
      </c>
      <c r="H70" s="1344">
        <v>0</v>
      </c>
      <c r="I70" s="1345">
        <v>0.4</v>
      </c>
      <c r="J70" s="1346">
        <v>0.71279999999999999</v>
      </c>
      <c r="K70" s="1347">
        <v>17</v>
      </c>
      <c r="L70" s="1348">
        <v>42097</v>
      </c>
      <c r="M70" s="1345">
        <v>138</v>
      </c>
      <c r="N70" s="632">
        <v>2617150</v>
      </c>
      <c r="O70" s="142">
        <v>0</v>
      </c>
      <c r="P70" s="142">
        <v>3</v>
      </c>
      <c r="Q70" s="143">
        <v>6</v>
      </c>
      <c r="R70" s="1349">
        <v>14</v>
      </c>
      <c r="S70" s="142">
        <v>3</v>
      </c>
      <c r="T70" s="1350">
        <v>0.91</v>
      </c>
      <c r="U70" s="415" t="s">
        <v>1818</v>
      </c>
      <c r="V70" s="142">
        <v>0</v>
      </c>
      <c r="W70" s="142">
        <v>11</v>
      </c>
      <c r="X70" s="142">
        <v>1</v>
      </c>
      <c r="Y70" s="142">
        <v>8</v>
      </c>
      <c r="Z70" s="1351">
        <v>43231</v>
      </c>
    </row>
    <row r="71" spans="1:26" x14ac:dyDescent="0.25">
      <c r="A71" s="1037">
        <v>540133</v>
      </c>
      <c r="B71" s="922" t="s">
        <v>1671</v>
      </c>
      <c r="C71" s="922" t="s">
        <v>525</v>
      </c>
      <c r="D71" s="922" t="s">
        <v>170</v>
      </c>
      <c r="E71" s="1039">
        <v>2</v>
      </c>
      <c r="F71" s="1352">
        <v>-0.12494243345307175</v>
      </c>
      <c r="G71" s="1353">
        <v>-6.5128303231209443</v>
      </c>
      <c r="H71" s="1354">
        <v>8.4793936522974906</v>
      </c>
      <c r="I71" s="1355">
        <v>0.4</v>
      </c>
      <c r="J71" s="1356">
        <v>0.71279999999999999</v>
      </c>
      <c r="K71" s="1357">
        <v>17</v>
      </c>
      <c r="L71" s="1358">
        <v>42097</v>
      </c>
      <c r="M71" s="1355">
        <v>918</v>
      </c>
      <c r="N71" s="1359">
        <v>12342669</v>
      </c>
      <c r="O71" s="188">
        <v>32</v>
      </c>
      <c r="P71" s="188">
        <v>167</v>
      </c>
      <c r="Q71" s="189">
        <v>65</v>
      </c>
      <c r="R71" s="1360">
        <v>340</v>
      </c>
      <c r="S71" s="188">
        <v>60</v>
      </c>
      <c r="T71" s="1361">
        <v>0.91</v>
      </c>
      <c r="U71" s="678" t="s">
        <v>1818</v>
      </c>
      <c r="V71" s="188">
        <v>0</v>
      </c>
      <c r="W71" s="188">
        <v>11</v>
      </c>
      <c r="X71" s="188">
        <v>1</v>
      </c>
      <c r="Y71" s="188">
        <v>8</v>
      </c>
      <c r="Z71" s="1362">
        <v>43230</v>
      </c>
    </row>
    <row r="72" spans="1:26" x14ac:dyDescent="0.25">
      <c r="A72" s="1017">
        <v>540138</v>
      </c>
      <c r="B72" s="919" t="s">
        <v>553</v>
      </c>
      <c r="C72" s="919" t="s">
        <v>525</v>
      </c>
      <c r="D72" s="919" t="s">
        <v>107</v>
      </c>
      <c r="E72" s="1019">
        <v>2</v>
      </c>
      <c r="F72" s="1342">
        <v>-3.3845189595738012E-2</v>
      </c>
      <c r="G72" s="1343">
        <v>-33.341159957578384</v>
      </c>
      <c r="H72" s="1344">
        <v>3.3755274261603372</v>
      </c>
      <c r="I72" s="1345">
        <v>0.4</v>
      </c>
      <c r="J72" s="1346">
        <v>0.71279999999999999</v>
      </c>
      <c r="K72" s="1347">
        <v>17</v>
      </c>
      <c r="L72" s="1348">
        <v>42097</v>
      </c>
      <c r="M72" s="1345">
        <v>529</v>
      </c>
      <c r="N72" s="632">
        <v>11929533</v>
      </c>
      <c r="O72" s="142">
        <v>0</v>
      </c>
      <c r="P72" s="142">
        <v>30</v>
      </c>
      <c r="Q72" s="143">
        <v>13</v>
      </c>
      <c r="R72" s="1349">
        <v>26</v>
      </c>
      <c r="S72" s="142">
        <v>4</v>
      </c>
      <c r="T72" s="1350">
        <v>0.91</v>
      </c>
      <c r="U72" s="415" t="s">
        <v>1818</v>
      </c>
      <c r="V72" s="142">
        <v>0</v>
      </c>
      <c r="W72" s="142">
        <v>11</v>
      </c>
      <c r="X72" s="142">
        <v>1</v>
      </c>
      <c r="Y72" s="142">
        <v>8</v>
      </c>
      <c r="Z72" s="1351">
        <v>43230</v>
      </c>
    </row>
    <row r="73" spans="1:26" ht="15.75" thickBot="1" x14ac:dyDescent="0.3">
      <c r="A73" s="1399"/>
      <c r="B73" s="1400"/>
      <c r="C73" s="1400" t="s">
        <v>525</v>
      </c>
      <c r="D73" s="1400" t="s">
        <v>45</v>
      </c>
      <c r="E73" s="1401">
        <v>2</v>
      </c>
      <c r="F73" s="1402">
        <v>-0.12187488356496144</v>
      </c>
      <c r="G73" s="1403">
        <v>-7.7189425139627375</v>
      </c>
      <c r="H73" s="1404"/>
      <c r="I73" s="1405">
        <v>0.4</v>
      </c>
      <c r="J73" s="1406">
        <v>0.71279999999999999</v>
      </c>
      <c r="K73" s="1407">
        <v>17</v>
      </c>
      <c r="L73" s="1408">
        <v>42097</v>
      </c>
      <c r="M73" s="1405"/>
      <c r="N73" s="1405"/>
      <c r="O73" s="1405"/>
      <c r="P73" s="1405"/>
      <c r="Q73" s="1409"/>
      <c r="R73" s="1407"/>
      <c r="S73" s="1405"/>
      <c r="T73" s="1410">
        <v>0.91</v>
      </c>
      <c r="U73" s="1407"/>
      <c r="V73" s="1405"/>
      <c r="W73" s="562">
        <v>11</v>
      </c>
      <c r="X73" s="1405"/>
      <c r="Y73" s="1405"/>
      <c r="Z73" s="1409"/>
    </row>
    <row r="74" spans="1:26" x14ac:dyDescent="0.25">
      <c r="A74" s="1104">
        <v>540232</v>
      </c>
      <c r="B74" s="1251" t="s">
        <v>566</v>
      </c>
      <c r="C74" s="1251" t="s">
        <v>567</v>
      </c>
      <c r="D74" s="1251" t="s">
        <v>107</v>
      </c>
      <c r="E74" s="1103">
        <v>2</v>
      </c>
      <c r="F74" s="1331">
        <v>-2.8965517241379312E-2</v>
      </c>
      <c r="G74" s="1332">
        <v>-19.366631422289515</v>
      </c>
      <c r="H74" s="1333">
        <v>12.328767123287671</v>
      </c>
      <c r="I74" s="1334">
        <v>20.6</v>
      </c>
      <c r="J74" s="1335">
        <v>0.64019999999999999</v>
      </c>
      <c r="K74" s="1336">
        <v>16</v>
      </c>
      <c r="L74" s="1337">
        <v>43145</v>
      </c>
      <c r="M74" s="1334">
        <v>16</v>
      </c>
      <c r="N74" s="1338">
        <v>118660</v>
      </c>
      <c r="O74" s="114">
        <v>0</v>
      </c>
      <c r="P74" s="114">
        <v>3</v>
      </c>
      <c r="Q74" s="115">
        <v>2</v>
      </c>
      <c r="R74" s="1339">
        <v>8</v>
      </c>
      <c r="S74" s="114">
        <v>7</v>
      </c>
      <c r="T74" s="1340">
        <v>0.94</v>
      </c>
      <c r="U74" s="488" t="s">
        <v>1818</v>
      </c>
      <c r="V74" s="114">
        <v>0</v>
      </c>
      <c r="W74" s="114">
        <v>18</v>
      </c>
      <c r="X74" s="114">
        <v>1</v>
      </c>
      <c r="Y74" s="114">
        <v>0</v>
      </c>
      <c r="Z74" s="1341">
        <v>43287</v>
      </c>
    </row>
    <row r="75" spans="1:26" x14ac:dyDescent="0.25">
      <c r="A75" s="1017">
        <v>540202</v>
      </c>
      <c r="B75" s="919" t="s">
        <v>574</v>
      </c>
      <c r="C75" s="919" t="s">
        <v>567</v>
      </c>
      <c r="D75" s="919" t="s">
        <v>107</v>
      </c>
      <c r="E75" s="1019">
        <v>2</v>
      </c>
      <c r="F75" s="1342">
        <v>-4.2553191489361701E-2</v>
      </c>
      <c r="G75" s="1343">
        <v>-33.885493560077975</v>
      </c>
      <c r="H75" s="1344">
        <v>0</v>
      </c>
      <c r="I75" s="1345">
        <v>20.6</v>
      </c>
      <c r="J75" s="1346">
        <v>0.64019999999999999</v>
      </c>
      <c r="K75" s="1347">
        <v>16</v>
      </c>
      <c r="L75" s="1348">
        <v>43145</v>
      </c>
      <c r="M75" s="1345">
        <v>8</v>
      </c>
      <c r="N75" s="632">
        <v>197726</v>
      </c>
      <c r="O75" s="142">
        <v>0</v>
      </c>
      <c r="P75" s="142">
        <v>3</v>
      </c>
      <c r="Q75" s="143">
        <v>5</v>
      </c>
      <c r="R75" s="1349">
        <v>5</v>
      </c>
      <c r="S75" s="142">
        <v>2</v>
      </c>
      <c r="T75" s="1350">
        <v>0.94</v>
      </c>
      <c r="U75" s="415" t="s">
        <v>1818</v>
      </c>
      <c r="V75" s="142">
        <v>0</v>
      </c>
      <c r="W75" s="142">
        <v>18</v>
      </c>
      <c r="X75" s="142">
        <v>1</v>
      </c>
      <c r="Y75" s="142">
        <v>0</v>
      </c>
      <c r="Z75" s="1351">
        <v>42983</v>
      </c>
    </row>
    <row r="76" spans="1:26" x14ac:dyDescent="0.25">
      <c r="A76" s="1282">
        <v>540018</v>
      </c>
      <c r="B76" s="1381" t="s">
        <v>389</v>
      </c>
      <c r="C76" s="1381" t="s">
        <v>567</v>
      </c>
      <c r="D76" s="1381" t="s">
        <v>247</v>
      </c>
      <c r="E76" s="1382">
        <v>2</v>
      </c>
      <c r="F76" s="1601">
        <v>-4.664804469273743E-2</v>
      </c>
      <c r="G76" s="1602">
        <v>-124.50628445642405</v>
      </c>
      <c r="H76" s="1578"/>
      <c r="I76" s="1579"/>
      <c r="J76" s="1580"/>
      <c r="K76" s="1589"/>
      <c r="L76" s="1376"/>
      <c r="M76" s="1377"/>
      <c r="N76" s="1377"/>
      <c r="O76" s="1377"/>
      <c r="P76" s="1377"/>
      <c r="Q76" s="1378"/>
      <c r="R76" s="1376"/>
      <c r="S76" s="1377"/>
      <c r="T76" s="1379"/>
      <c r="U76" s="1376"/>
      <c r="V76" s="1377"/>
      <c r="W76" s="1377"/>
      <c r="X76" s="1377"/>
      <c r="Y76" s="1377"/>
      <c r="Z76" s="1378"/>
    </row>
    <row r="77" spans="1:26" x14ac:dyDescent="0.25">
      <c r="A77" s="1017">
        <v>540221</v>
      </c>
      <c r="B77" s="919" t="s">
        <v>586</v>
      </c>
      <c r="C77" s="919" t="s">
        <v>567</v>
      </c>
      <c r="D77" s="919" t="s">
        <v>107</v>
      </c>
      <c r="E77" s="1019">
        <v>2</v>
      </c>
      <c r="F77" s="1342">
        <v>-5.6902985074626863E-2</v>
      </c>
      <c r="G77" s="1343">
        <v>-111.00931153239844</v>
      </c>
      <c r="H77" s="1344">
        <v>-37.5</v>
      </c>
      <c r="I77" s="1345">
        <v>20.6</v>
      </c>
      <c r="J77" s="1346">
        <v>0.64019999999999999</v>
      </c>
      <c r="K77" s="1347">
        <v>16</v>
      </c>
      <c r="L77" s="1348">
        <v>43145</v>
      </c>
      <c r="M77" s="1345">
        <v>1</v>
      </c>
      <c r="N77" s="632">
        <v>0</v>
      </c>
      <c r="O77" s="142">
        <v>0</v>
      </c>
      <c r="P77" s="142">
        <v>0</v>
      </c>
      <c r="Q77" s="143">
        <v>3</v>
      </c>
      <c r="R77" s="1349">
        <v>11</v>
      </c>
      <c r="S77" s="142">
        <v>1</v>
      </c>
      <c r="T77" s="1350">
        <v>0.94</v>
      </c>
      <c r="U77" s="415" t="s">
        <v>1818</v>
      </c>
      <c r="V77" s="142">
        <v>0</v>
      </c>
      <c r="W77" s="142">
        <v>18</v>
      </c>
      <c r="X77" s="142">
        <v>1</v>
      </c>
      <c r="Y77" s="142">
        <v>6</v>
      </c>
      <c r="Z77" s="1351">
        <v>43287</v>
      </c>
    </row>
    <row r="78" spans="1:26" x14ac:dyDescent="0.25">
      <c r="A78" s="1017">
        <v>540231</v>
      </c>
      <c r="B78" s="919" t="s">
        <v>593</v>
      </c>
      <c r="C78" s="919" t="s">
        <v>567</v>
      </c>
      <c r="D78" s="919" t="s">
        <v>107</v>
      </c>
      <c r="E78" s="1019">
        <v>2</v>
      </c>
      <c r="F78" s="1342">
        <v>2.1231422505307854E-2</v>
      </c>
      <c r="G78" s="1343">
        <v>36.032737287096097</v>
      </c>
      <c r="H78" s="1344">
        <v>0</v>
      </c>
      <c r="I78" s="1345">
        <v>20.6</v>
      </c>
      <c r="J78" s="1346">
        <v>0.64019999999999999</v>
      </c>
      <c r="K78" s="1347">
        <v>16</v>
      </c>
      <c r="L78" s="1348">
        <v>43145</v>
      </c>
      <c r="M78" s="1345">
        <v>15</v>
      </c>
      <c r="N78" s="632">
        <v>199384</v>
      </c>
      <c r="O78" s="142">
        <v>0</v>
      </c>
      <c r="P78" s="142">
        <v>2</v>
      </c>
      <c r="Q78" s="143">
        <v>7</v>
      </c>
      <c r="R78" s="1349">
        <v>14</v>
      </c>
      <c r="S78" s="142">
        <v>8</v>
      </c>
      <c r="T78" s="1350">
        <v>0.94</v>
      </c>
      <c r="U78" s="415" t="s">
        <v>1818</v>
      </c>
      <c r="V78" s="142">
        <v>0</v>
      </c>
      <c r="W78" s="142">
        <v>18</v>
      </c>
      <c r="X78" s="142">
        <v>1</v>
      </c>
      <c r="Y78" s="142">
        <v>1</v>
      </c>
      <c r="Z78" s="1351">
        <v>42983</v>
      </c>
    </row>
    <row r="79" spans="1:26" x14ac:dyDescent="0.25">
      <c r="A79" s="1037">
        <v>540200</v>
      </c>
      <c r="B79" s="922" t="s">
        <v>600</v>
      </c>
      <c r="C79" s="922" t="s">
        <v>567</v>
      </c>
      <c r="D79" s="922" t="s">
        <v>170</v>
      </c>
      <c r="E79" s="1039">
        <v>2</v>
      </c>
      <c r="F79" s="1352">
        <v>-9.6740044213344964E-2</v>
      </c>
      <c r="G79" s="1353">
        <v>-6.1491096505191081</v>
      </c>
      <c r="H79" s="1354">
        <v>-10.017497812773403</v>
      </c>
      <c r="I79" s="1355">
        <v>20.6</v>
      </c>
      <c r="J79" s="1356">
        <v>0.64019999999999999</v>
      </c>
      <c r="K79" s="1357">
        <v>16</v>
      </c>
      <c r="L79" s="1358">
        <v>43145</v>
      </c>
      <c r="M79" s="1355">
        <v>347</v>
      </c>
      <c r="N79" s="1359">
        <v>2325089</v>
      </c>
      <c r="O79" s="188">
        <v>25</v>
      </c>
      <c r="P79" s="188">
        <v>79</v>
      </c>
      <c r="Q79" s="189">
        <v>166</v>
      </c>
      <c r="R79" s="1360">
        <v>184</v>
      </c>
      <c r="S79" s="188">
        <v>87</v>
      </c>
      <c r="T79" s="1361">
        <v>0.94</v>
      </c>
      <c r="U79" s="678" t="s">
        <v>1818</v>
      </c>
      <c r="V79" s="188">
        <v>0</v>
      </c>
      <c r="W79" s="188">
        <v>18</v>
      </c>
      <c r="X79" s="188">
        <v>1</v>
      </c>
      <c r="Y79" s="188">
        <v>0</v>
      </c>
      <c r="Z79" s="1362">
        <v>43287</v>
      </c>
    </row>
    <row r="80" spans="1:26" ht="15.75" thickBot="1" x14ac:dyDescent="0.3">
      <c r="A80" s="967"/>
      <c r="B80" s="965"/>
      <c r="C80" s="965" t="s">
        <v>567</v>
      </c>
      <c r="D80" s="965" t="s">
        <v>45</v>
      </c>
      <c r="E80" s="1082">
        <v>2</v>
      </c>
      <c r="F80" s="1380">
        <v>-8.2366234316517975E-2</v>
      </c>
      <c r="G80" s="1364">
        <v>-6.8319454712865166</v>
      </c>
      <c r="H80" s="1365"/>
      <c r="I80" s="1366">
        <v>20.6</v>
      </c>
      <c r="J80" s="1367">
        <v>0.64019999999999999</v>
      </c>
      <c r="K80" s="1368">
        <v>16</v>
      </c>
      <c r="L80" s="1369">
        <v>43145</v>
      </c>
      <c r="M80" s="1366"/>
      <c r="N80" s="1366"/>
      <c r="O80" s="1366"/>
      <c r="P80" s="1366"/>
      <c r="Q80" s="1370"/>
      <c r="R80" s="1368"/>
      <c r="S80" s="1366"/>
      <c r="T80" s="1371">
        <v>0.94</v>
      </c>
      <c r="U80" s="1368"/>
      <c r="V80" s="1366"/>
      <c r="W80" s="479">
        <v>18</v>
      </c>
      <c r="X80" s="1366"/>
      <c r="Y80" s="1366"/>
      <c r="Z80" s="1370"/>
    </row>
    <row r="81" spans="1:26" x14ac:dyDescent="0.25">
      <c r="A81" s="1162">
        <v>540007</v>
      </c>
      <c r="B81" s="1164" t="s">
        <v>613</v>
      </c>
      <c r="C81" s="1164" t="s">
        <v>614</v>
      </c>
      <c r="D81" s="1164" t="s">
        <v>170</v>
      </c>
      <c r="E81" s="1165">
        <v>3</v>
      </c>
      <c r="F81" s="1411">
        <v>-0.12363780463641767</v>
      </c>
      <c r="G81" s="1412">
        <v>-5.0511835119820745</v>
      </c>
      <c r="H81" s="1413">
        <v>3.7209302325581395</v>
      </c>
      <c r="I81" s="1414">
        <v>17</v>
      </c>
      <c r="J81" s="1415">
        <v>0.69789999999999996</v>
      </c>
      <c r="K81" s="359">
        <v>13</v>
      </c>
      <c r="L81" s="1416">
        <v>42097</v>
      </c>
      <c r="M81" s="1417">
        <v>293</v>
      </c>
      <c r="N81" s="1418">
        <v>1753256</v>
      </c>
      <c r="O81" s="1417">
        <v>2</v>
      </c>
      <c r="P81" s="1417">
        <v>74</v>
      </c>
      <c r="Q81" s="1419">
        <v>114</v>
      </c>
      <c r="R81" s="1420">
        <v>281</v>
      </c>
      <c r="S81" s="1417">
        <v>169</v>
      </c>
      <c r="T81" s="1421">
        <v>0.91</v>
      </c>
      <c r="U81" s="359" t="s">
        <v>1818</v>
      </c>
      <c r="V81" s="1417">
        <v>0</v>
      </c>
      <c r="W81" s="1417">
        <v>4</v>
      </c>
      <c r="X81" s="1417">
        <v>1</v>
      </c>
      <c r="Y81" s="1417">
        <v>0</v>
      </c>
      <c r="Z81" s="1422">
        <v>35263</v>
      </c>
    </row>
    <row r="82" spans="1:26" x14ac:dyDescent="0.25">
      <c r="A82" s="1017">
        <v>540230</v>
      </c>
      <c r="B82" s="1018" t="s">
        <v>615</v>
      </c>
      <c r="C82" s="1018" t="s">
        <v>614</v>
      </c>
      <c r="D82" s="1018" t="s">
        <v>107</v>
      </c>
      <c r="E82" s="1019">
        <v>3</v>
      </c>
      <c r="F82" s="1342">
        <v>-2.7496382054992764E-2</v>
      </c>
      <c r="G82" s="1343">
        <v>-17.532590520004305</v>
      </c>
      <c r="H82" s="1344">
        <v>0</v>
      </c>
      <c r="I82" s="1345">
        <v>17</v>
      </c>
      <c r="J82" s="1423">
        <v>0.69789999999999996</v>
      </c>
      <c r="K82" s="385">
        <v>13</v>
      </c>
      <c r="L82" s="1424">
        <v>42097</v>
      </c>
      <c r="M82" s="26">
        <v>76</v>
      </c>
      <c r="N82" s="632">
        <v>737285</v>
      </c>
      <c r="O82" s="26">
        <v>7</v>
      </c>
      <c r="P82" s="26">
        <v>32</v>
      </c>
      <c r="Q82" s="124">
        <v>8</v>
      </c>
      <c r="R82" s="1347">
        <v>20</v>
      </c>
      <c r="S82" s="26">
        <v>8</v>
      </c>
      <c r="T82" s="389">
        <v>0.91</v>
      </c>
      <c r="U82" s="385" t="s">
        <v>1818</v>
      </c>
      <c r="V82" s="26">
        <v>0</v>
      </c>
      <c r="W82" s="26">
        <v>4</v>
      </c>
      <c r="X82" s="26">
        <v>1</v>
      </c>
      <c r="Y82" s="26">
        <v>0</v>
      </c>
      <c r="Z82" s="1425">
        <v>43396</v>
      </c>
    </row>
    <row r="83" spans="1:26" x14ac:dyDescent="0.25">
      <c r="A83" s="1017">
        <v>540008</v>
      </c>
      <c r="B83" s="1018" t="s">
        <v>616</v>
      </c>
      <c r="C83" s="1018" t="s">
        <v>614</v>
      </c>
      <c r="D83" s="1018" t="s">
        <v>107</v>
      </c>
      <c r="E83" s="1019">
        <v>3</v>
      </c>
      <c r="F83" s="1342">
        <v>-5.2990897269180756E-2</v>
      </c>
      <c r="G83" s="1343">
        <v>-23.097139508417399</v>
      </c>
      <c r="H83" s="1344">
        <v>16.666666666666664</v>
      </c>
      <c r="I83" s="1345">
        <v>17</v>
      </c>
      <c r="J83" s="1423">
        <v>0.69789999999999996</v>
      </c>
      <c r="K83" s="385">
        <v>13</v>
      </c>
      <c r="L83" s="1424">
        <v>42097</v>
      </c>
      <c r="M83" s="26">
        <v>84</v>
      </c>
      <c r="N83" s="632">
        <v>547362</v>
      </c>
      <c r="O83" s="26">
        <v>0</v>
      </c>
      <c r="P83" s="26">
        <v>34</v>
      </c>
      <c r="Q83" s="124">
        <v>11</v>
      </c>
      <c r="R83" s="1347">
        <v>29</v>
      </c>
      <c r="S83" s="26">
        <v>14</v>
      </c>
      <c r="T83" s="389">
        <v>0.91</v>
      </c>
      <c r="U83" s="385" t="s">
        <v>1818</v>
      </c>
      <c r="V83" s="26">
        <v>0</v>
      </c>
      <c r="W83" s="26">
        <v>4</v>
      </c>
      <c r="X83" s="26">
        <v>1</v>
      </c>
      <c r="Y83" s="26">
        <v>0</v>
      </c>
      <c r="Z83" s="1425">
        <v>43027</v>
      </c>
    </row>
    <row r="84" spans="1:26" x14ac:dyDescent="0.25">
      <c r="A84" s="1017">
        <v>540238</v>
      </c>
      <c r="B84" s="1018" t="s">
        <v>617</v>
      </c>
      <c r="C84" s="1018" t="s">
        <v>614</v>
      </c>
      <c r="D84" s="1018" t="s">
        <v>107</v>
      </c>
      <c r="E84" s="1019">
        <v>3</v>
      </c>
      <c r="F84" s="1342">
        <v>6.8750000000000006E-2</v>
      </c>
      <c r="G84" s="1343">
        <v>42.72316818510626</v>
      </c>
      <c r="H84" s="1344">
        <v>0</v>
      </c>
      <c r="I84" s="1345">
        <v>17</v>
      </c>
      <c r="J84" s="1423">
        <v>0.69789999999999996</v>
      </c>
      <c r="K84" s="385">
        <v>13</v>
      </c>
      <c r="L84" s="1424">
        <v>42097</v>
      </c>
      <c r="M84" s="26">
        <v>15</v>
      </c>
      <c r="N84" s="632">
        <v>83575</v>
      </c>
      <c r="O84" s="26">
        <v>0</v>
      </c>
      <c r="P84" s="26">
        <v>6</v>
      </c>
      <c r="Q84" s="124">
        <v>2</v>
      </c>
      <c r="R84" s="1347">
        <v>18</v>
      </c>
      <c r="S84" s="26">
        <v>17</v>
      </c>
      <c r="T84" s="389">
        <v>0.91</v>
      </c>
      <c r="U84" s="385" t="s">
        <v>1818</v>
      </c>
      <c r="V84" s="26">
        <v>0</v>
      </c>
      <c r="W84" s="26">
        <v>4</v>
      </c>
      <c r="X84" s="26">
        <v>0</v>
      </c>
      <c r="Y84" s="26">
        <v>0</v>
      </c>
      <c r="Z84" s="1425">
        <v>33548</v>
      </c>
    </row>
    <row r="85" spans="1:26" x14ac:dyDescent="0.25">
      <c r="A85" s="1017">
        <v>540229</v>
      </c>
      <c r="B85" s="1018" t="s">
        <v>618</v>
      </c>
      <c r="C85" s="1018" t="s">
        <v>614</v>
      </c>
      <c r="D85" s="1018" t="s">
        <v>107</v>
      </c>
      <c r="E85" s="1019">
        <v>3</v>
      </c>
      <c r="F85" s="1342">
        <v>-0.29766536964980544</v>
      </c>
      <c r="G85" s="1343">
        <v>-462.3283535081041</v>
      </c>
      <c r="H85" s="1344">
        <v>0</v>
      </c>
      <c r="I85" s="1345">
        <v>17</v>
      </c>
      <c r="J85" s="1423">
        <v>0.69789999999999996</v>
      </c>
      <c r="K85" s="385">
        <v>13</v>
      </c>
      <c r="L85" s="1424">
        <v>42097</v>
      </c>
      <c r="M85" s="26">
        <v>9</v>
      </c>
      <c r="N85" s="632">
        <v>75060</v>
      </c>
      <c r="O85" s="26">
        <v>0</v>
      </c>
      <c r="P85" s="26">
        <v>2</v>
      </c>
      <c r="Q85" s="124">
        <v>1</v>
      </c>
      <c r="R85" s="1347">
        <v>8</v>
      </c>
      <c r="S85" s="26">
        <v>6</v>
      </c>
      <c r="T85" s="389">
        <v>0.91</v>
      </c>
      <c r="U85" s="385" t="s">
        <v>1818</v>
      </c>
      <c r="V85" s="26">
        <v>0</v>
      </c>
      <c r="W85" s="26">
        <v>4</v>
      </c>
      <c r="X85" s="26">
        <v>1</v>
      </c>
      <c r="Y85" s="26">
        <v>2</v>
      </c>
      <c r="Z85" s="1425">
        <v>33549</v>
      </c>
    </row>
    <row r="86" spans="1:26" ht="15.75" thickBot="1" x14ac:dyDescent="0.3">
      <c r="A86" s="967"/>
      <c r="B86" s="1081"/>
      <c r="C86" s="1081" t="s">
        <v>614</v>
      </c>
      <c r="D86" s="1081" t="s">
        <v>45</v>
      </c>
      <c r="E86" s="1082">
        <v>3</v>
      </c>
      <c r="F86" s="1363">
        <v>-0.11449916764789476</v>
      </c>
      <c r="G86" s="1364">
        <v>-5.6078014450404012</v>
      </c>
      <c r="H86" s="1426"/>
      <c r="I86" s="1366">
        <v>17</v>
      </c>
      <c r="J86" s="1427">
        <v>0.69789999999999996</v>
      </c>
      <c r="K86" s="1368">
        <v>13</v>
      </c>
      <c r="L86" s="1369">
        <v>42097</v>
      </c>
      <c r="M86" s="1428"/>
      <c r="N86" s="1429"/>
      <c r="O86" s="1428"/>
      <c r="P86" s="1428"/>
      <c r="Q86" s="1430"/>
      <c r="R86" s="1431"/>
      <c r="S86" s="1428"/>
      <c r="T86" s="1371">
        <v>0.91</v>
      </c>
      <c r="U86" s="1431"/>
      <c r="V86" s="1432"/>
      <c r="W86" s="479">
        <v>4</v>
      </c>
      <c r="X86" s="1432"/>
      <c r="Y86" s="1432"/>
      <c r="Z86" s="1433"/>
    </row>
    <row r="87" spans="1:26" x14ac:dyDescent="0.25">
      <c r="A87" s="1104">
        <v>540023</v>
      </c>
      <c r="B87" s="1434" t="s">
        <v>619</v>
      </c>
      <c r="C87" s="1434" t="s">
        <v>620</v>
      </c>
      <c r="D87" s="1434" t="s">
        <v>107</v>
      </c>
      <c r="E87" s="1103">
        <v>3</v>
      </c>
      <c r="F87" s="1331">
        <v>-0.19348268839103869</v>
      </c>
      <c r="G87" s="1332">
        <v>-154.63365559442047</v>
      </c>
      <c r="H87" s="1333">
        <v>0</v>
      </c>
      <c r="I87" s="1334">
        <v>12.8</v>
      </c>
      <c r="J87" s="1435">
        <v>0.68510000000000004</v>
      </c>
      <c r="K87" s="630">
        <v>14</v>
      </c>
      <c r="L87" s="1436">
        <v>42543</v>
      </c>
      <c r="M87" s="93">
        <v>10</v>
      </c>
      <c r="N87" s="1338">
        <v>168268</v>
      </c>
      <c r="O87" s="93">
        <v>0</v>
      </c>
      <c r="P87" s="93">
        <v>0</v>
      </c>
      <c r="Q87" s="631">
        <v>3</v>
      </c>
      <c r="R87" s="1336">
        <v>9</v>
      </c>
      <c r="S87" s="93">
        <v>0</v>
      </c>
      <c r="T87" s="1437">
        <v>0.88</v>
      </c>
      <c r="U87" s="630" t="s">
        <v>1818</v>
      </c>
      <c r="V87" s="93">
        <v>0</v>
      </c>
      <c r="W87" s="93">
        <v>0</v>
      </c>
      <c r="X87" s="93">
        <v>0</v>
      </c>
      <c r="Y87" s="93">
        <v>2</v>
      </c>
      <c r="Z87" s="1438">
        <v>43397</v>
      </c>
    </row>
    <row r="88" spans="1:26" x14ac:dyDescent="0.25">
      <c r="A88" s="1037">
        <v>540022</v>
      </c>
      <c r="B88" s="1038" t="s">
        <v>621</v>
      </c>
      <c r="C88" s="1038" t="s">
        <v>620</v>
      </c>
      <c r="D88" s="1038" t="s">
        <v>170</v>
      </c>
      <c r="E88" s="1039">
        <v>3</v>
      </c>
      <c r="F88" s="1439">
        <v>-0.13940415964024733</v>
      </c>
      <c r="G88" s="1440">
        <v>-3.6152931901829213</v>
      </c>
      <c r="H88" s="1354">
        <v>3.0188679245283021</v>
      </c>
      <c r="I88" s="1355">
        <v>13</v>
      </c>
      <c r="J88" s="1441">
        <v>0.68510000000000004</v>
      </c>
      <c r="K88" s="460">
        <v>14</v>
      </c>
      <c r="L88" s="1442">
        <v>42543</v>
      </c>
      <c r="M88" s="1443">
        <v>59</v>
      </c>
      <c r="N88" s="1359">
        <v>1429447</v>
      </c>
      <c r="O88" s="1443">
        <v>9</v>
      </c>
      <c r="P88" s="1443">
        <v>11</v>
      </c>
      <c r="Q88" s="693">
        <v>47</v>
      </c>
      <c r="R88" s="1357">
        <v>162</v>
      </c>
      <c r="S88" s="1443">
        <v>37</v>
      </c>
      <c r="T88" s="1444">
        <v>0.88</v>
      </c>
      <c r="U88" s="460" t="s">
        <v>1818</v>
      </c>
      <c r="V88" s="1443">
        <v>0</v>
      </c>
      <c r="W88" s="1443">
        <v>0</v>
      </c>
      <c r="X88" s="1443">
        <v>0</v>
      </c>
      <c r="Y88" s="1443">
        <v>8</v>
      </c>
      <c r="Z88" s="1445">
        <v>43313</v>
      </c>
    </row>
    <row r="89" spans="1:26" ht="15.75" thickBot="1" x14ac:dyDescent="0.3">
      <c r="A89" s="967"/>
      <c r="B89" s="1081"/>
      <c r="C89" s="1081" t="s">
        <v>620</v>
      </c>
      <c r="D89" s="1081" t="s">
        <v>45</v>
      </c>
      <c r="E89" s="1082">
        <v>3</v>
      </c>
      <c r="F89" s="1363">
        <v>-0.14223311314724058</v>
      </c>
      <c r="G89" s="1364">
        <v>-3.8853119693241993</v>
      </c>
      <c r="H89" s="1426"/>
      <c r="I89" s="1366">
        <v>13</v>
      </c>
      <c r="J89" s="1427">
        <v>0.68510000000000004</v>
      </c>
      <c r="K89" s="1368">
        <v>14</v>
      </c>
      <c r="L89" s="1369">
        <v>42543</v>
      </c>
      <c r="M89" s="1428"/>
      <c r="N89" s="1429"/>
      <c r="O89" s="1428"/>
      <c r="P89" s="1428"/>
      <c r="Q89" s="1430"/>
      <c r="R89" s="1431"/>
      <c r="S89" s="1428"/>
      <c r="T89" s="1371">
        <v>0.88</v>
      </c>
      <c r="U89" s="1431"/>
      <c r="V89" s="1432"/>
      <c r="W89" s="479">
        <v>0</v>
      </c>
      <c r="X89" s="1432"/>
      <c r="Y89" s="1432"/>
      <c r="Z89" s="1433"/>
    </row>
    <row r="90" spans="1:26" x14ac:dyDescent="0.25">
      <c r="A90" s="1104">
        <v>540071</v>
      </c>
      <c r="B90" s="1434" t="s">
        <v>622</v>
      </c>
      <c r="C90" s="1434" t="s">
        <v>623</v>
      </c>
      <c r="D90" s="1434" t="s">
        <v>107</v>
      </c>
      <c r="E90" s="1103">
        <v>3</v>
      </c>
      <c r="F90" s="1331">
        <v>-7.2222222222222215E-2</v>
      </c>
      <c r="G90" s="1332">
        <v>-116.71316297254089</v>
      </c>
      <c r="H90" s="1333">
        <v>-9.0909090909090917</v>
      </c>
      <c r="I90" s="1334">
        <v>105</v>
      </c>
      <c r="J90" s="1446">
        <v>0.47560000000000002</v>
      </c>
      <c r="K90" s="1447">
        <v>16</v>
      </c>
      <c r="L90" s="1448">
        <v>42543</v>
      </c>
      <c r="M90" s="93">
        <v>11</v>
      </c>
      <c r="N90" s="1338">
        <v>122507</v>
      </c>
      <c r="O90" s="93">
        <v>0</v>
      </c>
      <c r="P90" s="93">
        <v>0</v>
      </c>
      <c r="Q90" s="631">
        <v>14</v>
      </c>
      <c r="R90" s="1336">
        <v>20</v>
      </c>
      <c r="S90" s="93">
        <v>11</v>
      </c>
      <c r="T90" s="1437">
        <v>0.83</v>
      </c>
      <c r="U90" s="630" t="s">
        <v>1818</v>
      </c>
      <c r="V90" s="93">
        <v>0</v>
      </c>
      <c r="W90" s="93">
        <v>169</v>
      </c>
      <c r="X90" s="93">
        <v>1</v>
      </c>
      <c r="Y90" s="93">
        <v>8</v>
      </c>
      <c r="Z90" s="1438">
        <v>40288</v>
      </c>
    </row>
    <row r="91" spans="1:26" x14ac:dyDescent="0.25">
      <c r="A91" s="1017">
        <v>540072</v>
      </c>
      <c r="B91" s="1018" t="s">
        <v>624</v>
      </c>
      <c r="C91" s="1018" t="s">
        <v>623</v>
      </c>
      <c r="D91" s="1018" t="s">
        <v>107</v>
      </c>
      <c r="E91" s="1019">
        <v>3</v>
      </c>
      <c r="F91" s="1342">
        <v>-0.27983951855566702</v>
      </c>
      <c r="G91" s="1343">
        <v>-389.58095525175429</v>
      </c>
      <c r="H91" s="1344">
        <v>0</v>
      </c>
      <c r="I91" s="1345">
        <v>105</v>
      </c>
      <c r="J91" s="1449">
        <v>0.47560000000000002</v>
      </c>
      <c r="K91" s="1450">
        <v>16</v>
      </c>
      <c r="L91" s="1451">
        <v>42543</v>
      </c>
      <c r="M91" s="26">
        <v>3</v>
      </c>
      <c r="N91" s="632">
        <v>2763</v>
      </c>
      <c r="O91" s="26">
        <v>0</v>
      </c>
      <c r="P91" s="26">
        <v>0</v>
      </c>
      <c r="Q91" s="124">
        <v>3</v>
      </c>
      <c r="R91" s="1347">
        <v>9</v>
      </c>
      <c r="S91" s="26">
        <v>7</v>
      </c>
      <c r="T91" s="389">
        <v>0.83</v>
      </c>
      <c r="U91" s="385" t="s">
        <v>1818</v>
      </c>
      <c r="V91" s="26">
        <v>0</v>
      </c>
      <c r="W91" s="26">
        <v>169</v>
      </c>
      <c r="X91" s="26">
        <v>1</v>
      </c>
      <c r="Y91" s="26">
        <v>8</v>
      </c>
      <c r="Z91" s="1425">
        <v>40288</v>
      </c>
    </row>
    <row r="92" spans="1:26" x14ac:dyDescent="0.25">
      <c r="A92" s="1017">
        <v>540073</v>
      </c>
      <c r="B92" s="1018" t="s">
        <v>625</v>
      </c>
      <c r="C92" s="1018" t="s">
        <v>623</v>
      </c>
      <c r="D92" s="1018" t="s">
        <v>107</v>
      </c>
      <c r="E92" s="1019">
        <v>3</v>
      </c>
      <c r="F92" s="1342">
        <v>-4.9338521400778212E-2</v>
      </c>
      <c r="G92" s="1343">
        <v>-77.754108733239946</v>
      </c>
      <c r="H92" s="1344">
        <v>7.4859224908910242</v>
      </c>
      <c r="I92" s="1345">
        <v>105</v>
      </c>
      <c r="J92" s="1449">
        <v>0.47560000000000002</v>
      </c>
      <c r="K92" s="1450">
        <v>16</v>
      </c>
      <c r="L92" s="1451">
        <v>42543</v>
      </c>
      <c r="M92" s="26">
        <v>339</v>
      </c>
      <c r="N92" s="632">
        <v>1781585</v>
      </c>
      <c r="O92" s="26">
        <v>16</v>
      </c>
      <c r="P92" s="26">
        <v>58</v>
      </c>
      <c r="Q92" s="124">
        <v>153</v>
      </c>
      <c r="R92" s="1347">
        <v>343</v>
      </c>
      <c r="S92" s="26">
        <v>191</v>
      </c>
      <c r="T92" s="389">
        <v>0.83</v>
      </c>
      <c r="U92" s="385">
        <v>9</v>
      </c>
      <c r="V92" s="26">
        <v>1</v>
      </c>
      <c r="W92" s="26">
        <v>169</v>
      </c>
      <c r="X92" s="26">
        <v>0</v>
      </c>
      <c r="Y92" s="26">
        <v>8</v>
      </c>
      <c r="Z92" s="1425">
        <v>42940</v>
      </c>
    </row>
    <row r="93" spans="1:26" x14ac:dyDescent="0.25">
      <c r="A93" s="1017">
        <v>540074</v>
      </c>
      <c r="B93" s="1018" t="s">
        <v>626</v>
      </c>
      <c r="C93" s="1018" t="s">
        <v>623</v>
      </c>
      <c r="D93" s="1018" t="s">
        <v>107</v>
      </c>
      <c r="E93" s="1019">
        <v>3</v>
      </c>
      <c r="F93" s="1342">
        <v>-0.14092664092664092</v>
      </c>
      <c r="G93" s="1343">
        <v>-341.3136248571991</v>
      </c>
      <c r="H93" s="1344">
        <v>-3.125</v>
      </c>
      <c r="I93" s="1345">
        <v>105</v>
      </c>
      <c r="J93" s="1449">
        <v>0.47560000000000002</v>
      </c>
      <c r="K93" s="1450">
        <v>16</v>
      </c>
      <c r="L93" s="1451">
        <v>42543</v>
      </c>
      <c r="M93" s="26">
        <v>9</v>
      </c>
      <c r="N93" s="632">
        <v>32648</v>
      </c>
      <c r="O93" s="26">
        <v>2</v>
      </c>
      <c r="P93" s="26">
        <v>2</v>
      </c>
      <c r="Q93" s="124">
        <v>7</v>
      </c>
      <c r="R93" s="1347">
        <v>23</v>
      </c>
      <c r="S93" s="26">
        <v>13</v>
      </c>
      <c r="T93" s="389">
        <v>0.83</v>
      </c>
      <c r="U93" s="385" t="s">
        <v>1818</v>
      </c>
      <c r="V93" s="26">
        <v>0</v>
      </c>
      <c r="W93" s="26">
        <v>169</v>
      </c>
      <c r="X93" s="26">
        <v>1</v>
      </c>
      <c r="Y93" s="26">
        <v>8</v>
      </c>
      <c r="Z93" s="1425">
        <v>40289</v>
      </c>
    </row>
    <row r="94" spans="1:26" x14ac:dyDescent="0.25">
      <c r="A94" s="1017">
        <v>540075</v>
      </c>
      <c r="B94" s="1018" t="s">
        <v>627</v>
      </c>
      <c r="C94" s="1018" t="s">
        <v>623</v>
      </c>
      <c r="D94" s="1018" t="s">
        <v>107</v>
      </c>
      <c r="E94" s="1019">
        <v>3</v>
      </c>
      <c r="F94" s="1342">
        <v>-0.30399348003259985</v>
      </c>
      <c r="G94" s="1343">
        <v>-245.28801472346038</v>
      </c>
      <c r="H94" s="1344">
        <v>0</v>
      </c>
      <c r="I94" s="1345">
        <v>105</v>
      </c>
      <c r="J94" s="1449">
        <v>0.47560000000000002</v>
      </c>
      <c r="K94" s="1450">
        <v>16</v>
      </c>
      <c r="L94" s="1451">
        <v>42543</v>
      </c>
      <c r="M94" s="26">
        <v>119</v>
      </c>
      <c r="N94" s="632">
        <v>6556124</v>
      </c>
      <c r="O94" s="26">
        <v>2</v>
      </c>
      <c r="P94" s="26">
        <v>15</v>
      </c>
      <c r="Q94" s="124">
        <v>5</v>
      </c>
      <c r="R94" s="1347">
        <v>94</v>
      </c>
      <c r="S94" s="26">
        <v>38</v>
      </c>
      <c r="T94" s="389">
        <v>0.83</v>
      </c>
      <c r="U94" s="385" t="s">
        <v>1818</v>
      </c>
      <c r="V94" s="26">
        <v>0</v>
      </c>
      <c r="W94" s="26">
        <v>169</v>
      </c>
      <c r="X94" s="26">
        <v>1</v>
      </c>
      <c r="Y94" s="26">
        <v>8</v>
      </c>
      <c r="Z94" s="1425">
        <v>43382</v>
      </c>
    </row>
    <row r="95" spans="1:26" x14ac:dyDescent="0.25">
      <c r="A95" s="1017">
        <v>540076</v>
      </c>
      <c r="B95" s="1018" t="s">
        <v>628</v>
      </c>
      <c r="C95" s="1018" t="s">
        <v>623</v>
      </c>
      <c r="D95" s="1018" t="s">
        <v>107</v>
      </c>
      <c r="E95" s="1019">
        <v>3</v>
      </c>
      <c r="F95" s="1342">
        <v>-5.4002782344757812E-2</v>
      </c>
      <c r="G95" s="1343">
        <v>-152.27312575385577</v>
      </c>
      <c r="H95" s="1344">
        <v>0.46189376443418012</v>
      </c>
      <c r="I95" s="1345">
        <v>105</v>
      </c>
      <c r="J95" s="1449">
        <v>0.47560000000000002</v>
      </c>
      <c r="K95" s="1450">
        <v>16</v>
      </c>
      <c r="L95" s="1451">
        <v>42543</v>
      </c>
      <c r="M95" s="26">
        <v>53</v>
      </c>
      <c r="N95" s="632">
        <v>134126</v>
      </c>
      <c r="O95" s="26">
        <v>4</v>
      </c>
      <c r="P95" s="26">
        <v>12</v>
      </c>
      <c r="Q95" s="124">
        <v>81</v>
      </c>
      <c r="R95" s="1347">
        <v>228</v>
      </c>
      <c r="S95" s="26">
        <v>192</v>
      </c>
      <c r="T95" s="389">
        <v>0.83</v>
      </c>
      <c r="U95" s="385" t="s">
        <v>1818</v>
      </c>
      <c r="V95" s="26">
        <v>0</v>
      </c>
      <c r="W95" s="26">
        <v>169</v>
      </c>
      <c r="X95" s="26">
        <v>0</v>
      </c>
      <c r="Y95" s="26">
        <v>2</v>
      </c>
      <c r="Z95" s="1425">
        <v>40689</v>
      </c>
    </row>
    <row r="96" spans="1:26" x14ac:dyDescent="0.25">
      <c r="A96" s="1017">
        <v>540077</v>
      </c>
      <c r="B96" s="1018" t="s">
        <v>629</v>
      </c>
      <c r="C96" s="1018" t="s">
        <v>623</v>
      </c>
      <c r="D96" s="1018" t="s">
        <v>107</v>
      </c>
      <c r="E96" s="1019">
        <v>3</v>
      </c>
      <c r="F96" s="1342">
        <v>-0.14285714285714285</v>
      </c>
      <c r="G96" s="1343">
        <v>-284.68005648302096</v>
      </c>
      <c r="H96" s="1344">
        <v>0</v>
      </c>
      <c r="I96" s="1345">
        <v>105</v>
      </c>
      <c r="J96" s="1449">
        <v>0.47560000000000002</v>
      </c>
      <c r="K96" s="1450">
        <v>16</v>
      </c>
      <c r="L96" s="1451">
        <v>42543</v>
      </c>
      <c r="M96" s="26">
        <v>0</v>
      </c>
      <c r="N96" s="632">
        <v>0</v>
      </c>
      <c r="O96" s="26">
        <v>0</v>
      </c>
      <c r="P96" s="26">
        <v>0</v>
      </c>
      <c r="Q96" s="124">
        <v>5</v>
      </c>
      <c r="R96" s="1347">
        <v>15</v>
      </c>
      <c r="S96" s="26">
        <v>7</v>
      </c>
      <c r="T96" s="389">
        <v>0.83</v>
      </c>
      <c r="U96" s="385" t="s">
        <v>1818</v>
      </c>
      <c r="V96" s="26">
        <v>0</v>
      </c>
      <c r="W96" s="26">
        <v>169</v>
      </c>
      <c r="X96" s="26">
        <v>1</v>
      </c>
      <c r="Y96" s="26">
        <v>2</v>
      </c>
      <c r="Z96" s="1425">
        <v>43413</v>
      </c>
    </row>
    <row r="97" spans="1:26" x14ac:dyDescent="0.25">
      <c r="A97" s="1017">
        <v>540078</v>
      </c>
      <c r="B97" s="1018" t="s">
        <v>630</v>
      </c>
      <c r="C97" s="1018" t="s">
        <v>623</v>
      </c>
      <c r="D97" s="1018" t="s">
        <v>107</v>
      </c>
      <c r="E97" s="1019">
        <v>3</v>
      </c>
      <c r="F97" s="1342">
        <v>-0.22320441988950276</v>
      </c>
      <c r="G97" s="1343">
        <v>-430.67088130100387</v>
      </c>
      <c r="H97" s="1344">
        <v>0</v>
      </c>
      <c r="I97" s="1345">
        <v>105</v>
      </c>
      <c r="J97" s="1449">
        <v>0.47560000000000002</v>
      </c>
      <c r="K97" s="1450">
        <v>16</v>
      </c>
      <c r="L97" s="1451">
        <v>42543</v>
      </c>
      <c r="M97" s="26">
        <v>1</v>
      </c>
      <c r="N97" s="632">
        <v>1076</v>
      </c>
      <c r="O97" s="26">
        <v>0</v>
      </c>
      <c r="P97" s="26">
        <v>0</v>
      </c>
      <c r="Q97" s="124">
        <v>3</v>
      </c>
      <c r="R97" s="1347">
        <v>5</v>
      </c>
      <c r="S97" s="26">
        <v>2</v>
      </c>
      <c r="T97" s="389">
        <v>0.83</v>
      </c>
      <c r="U97" s="385" t="s">
        <v>1818</v>
      </c>
      <c r="V97" s="26">
        <v>0</v>
      </c>
      <c r="W97" s="26">
        <v>169</v>
      </c>
      <c r="X97" s="26">
        <v>1</v>
      </c>
      <c r="Y97" s="26">
        <v>2</v>
      </c>
      <c r="Z97" s="1425">
        <v>40288</v>
      </c>
    </row>
    <row r="98" spans="1:26" x14ac:dyDescent="0.25">
      <c r="A98" s="1017">
        <v>540279</v>
      </c>
      <c r="B98" s="1018" t="s">
        <v>631</v>
      </c>
      <c r="C98" s="1018" t="s">
        <v>623</v>
      </c>
      <c r="D98" s="1018" t="s">
        <v>107</v>
      </c>
      <c r="E98" s="1019">
        <v>3</v>
      </c>
      <c r="F98" s="1342">
        <v>-0.36103151862464183</v>
      </c>
      <c r="G98" s="1343">
        <v>-129.75456380920684</v>
      </c>
      <c r="H98" s="1344">
        <v>0</v>
      </c>
      <c r="I98" s="1345">
        <v>105</v>
      </c>
      <c r="J98" s="1449">
        <v>0.47560000000000002</v>
      </c>
      <c r="K98" s="1450">
        <v>16</v>
      </c>
      <c r="L98" s="1451">
        <v>42543</v>
      </c>
      <c r="M98" s="26" t="s">
        <v>1820</v>
      </c>
      <c r="N98" s="632" t="s">
        <v>1820</v>
      </c>
      <c r="O98" s="26">
        <v>0</v>
      </c>
      <c r="P98" s="26">
        <v>0</v>
      </c>
      <c r="Q98" s="124">
        <v>2</v>
      </c>
      <c r="R98" s="1347" t="s">
        <v>1820</v>
      </c>
      <c r="S98" s="26">
        <v>0</v>
      </c>
      <c r="T98" s="389">
        <v>0.83</v>
      </c>
      <c r="U98" s="385" t="s">
        <v>1818</v>
      </c>
      <c r="V98" s="26">
        <v>0</v>
      </c>
      <c r="W98" s="26">
        <v>169</v>
      </c>
      <c r="X98" s="26">
        <v>1</v>
      </c>
      <c r="Y98" s="26">
        <v>2</v>
      </c>
      <c r="Z98" s="1425">
        <v>43413</v>
      </c>
    </row>
    <row r="99" spans="1:26" x14ac:dyDescent="0.25">
      <c r="A99" s="1037">
        <v>540070</v>
      </c>
      <c r="B99" s="1038" t="s">
        <v>632</v>
      </c>
      <c r="C99" s="1038" t="s">
        <v>623</v>
      </c>
      <c r="D99" s="1038" t="s">
        <v>170</v>
      </c>
      <c r="E99" s="1039">
        <v>3</v>
      </c>
      <c r="F99" s="1439">
        <v>-7.7785616555498552E-2</v>
      </c>
      <c r="G99" s="1440">
        <v>-8.5635027997254269</v>
      </c>
      <c r="H99" s="1354">
        <v>-1.6194331983805668</v>
      </c>
      <c r="I99" s="1355">
        <v>105</v>
      </c>
      <c r="J99" s="1441">
        <v>0.47560000000000002</v>
      </c>
      <c r="K99" s="1452">
        <v>16</v>
      </c>
      <c r="L99" s="1453">
        <v>42543</v>
      </c>
      <c r="M99" s="1443">
        <v>1512</v>
      </c>
      <c r="N99" s="1359">
        <v>27187478</v>
      </c>
      <c r="O99" s="1443">
        <v>105</v>
      </c>
      <c r="P99" s="1443">
        <v>505</v>
      </c>
      <c r="Q99" s="693">
        <v>420</v>
      </c>
      <c r="R99" s="1357">
        <v>1609</v>
      </c>
      <c r="S99" s="1443">
        <v>709</v>
      </c>
      <c r="T99" s="1444">
        <v>0.83</v>
      </c>
      <c r="U99" s="460">
        <v>9</v>
      </c>
      <c r="V99" s="1443">
        <v>1</v>
      </c>
      <c r="W99" s="1443">
        <v>169</v>
      </c>
      <c r="X99" s="1443">
        <v>1</v>
      </c>
      <c r="Y99" s="1443">
        <v>8</v>
      </c>
      <c r="Z99" s="1445">
        <v>43125</v>
      </c>
    </row>
    <row r="100" spans="1:26" x14ac:dyDescent="0.25">
      <c r="A100" s="1017">
        <v>540079</v>
      </c>
      <c r="B100" s="1018" t="s">
        <v>633</v>
      </c>
      <c r="C100" s="1018" t="s">
        <v>623</v>
      </c>
      <c r="D100" s="1018" t="s">
        <v>107</v>
      </c>
      <c r="E100" s="1019">
        <v>3</v>
      </c>
      <c r="F100" s="1342">
        <v>6.6533599467731206E-4</v>
      </c>
      <c r="G100" s="1343">
        <v>0.71060973708472375</v>
      </c>
      <c r="H100" s="1344">
        <v>-29.251700680272108</v>
      </c>
      <c r="I100" s="1345">
        <v>105</v>
      </c>
      <c r="J100" s="1449">
        <v>0.47560000000000002</v>
      </c>
      <c r="K100" s="1450">
        <v>16</v>
      </c>
      <c r="L100" s="1451">
        <v>42543</v>
      </c>
      <c r="M100" s="26">
        <v>8</v>
      </c>
      <c r="N100" s="632">
        <v>18614</v>
      </c>
      <c r="O100" s="26">
        <v>0</v>
      </c>
      <c r="P100" s="26">
        <v>2</v>
      </c>
      <c r="Q100" s="124">
        <v>0</v>
      </c>
      <c r="R100" s="1347">
        <v>4</v>
      </c>
      <c r="S100" s="26">
        <v>2</v>
      </c>
      <c r="T100" s="389">
        <v>0.83</v>
      </c>
      <c r="U100" s="385" t="s">
        <v>1818</v>
      </c>
      <c r="V100" s="26">
        <v>0</v>
      </c>
      <c r="W100" s="26">
        <v>169</v>
      </c>
      <c r="X100" s="26">
        <v>1</v>
      </c>
      <c r="Y100" s="26">
        <v>8</v>
      </c>
      <c r="Z100" s="1425">
        <v>40289</v>
      </c>
    </row>
    <row r="101" spans="1:26" x14ac:dyDescent="0.25">
      <c r="A101" s="1282">
        <v>540029</v>
      </c>
      <c r="B101" s="1454" t="s">
        <v>634</v>
      </c>
      <c r="C101" s="1454" t="s">
        <v>623</v>
      </c>
      <c r="D101" s="1454" t="s">
        <v>247</v>
      </c>
      <c r="E101" s="1382">
        <v>3</v>
      </c>
      <c r="F101" s="1601">
        <v>-0.22337662337662337</v>
      </c>
      <c r="G101" s="1602">
        <v>-230.81444021274808</v>
      </c>
      <c r="H101" s="1621"/>
      <c r="I101" s="1579"/>
      <c r="J101" s="1622"/>
      <c r="K101" s="1623"/>
      <c r="L101" s="1376"/>
      <c r="M101" s="1377"/>
      <c r="N101" s="1455"/>
      <c r="O101" s="1377"/>
      <c r="P101" s="1377"/>
      <c r="Q101" s="1378"/>
      <c r="R101" s="1376"/>
      <c r="S101" s="1377"/>
      <c r="T101" s="1379"/>
      <c r="U101" s="1376"/>
      <c r="V101" s="1377"/>
      <c r="W101" s="1377"/>
      <c r="X101" s="1377"/>
      <c r="Y101" s="1377"/>
      <c r="Z101" s="1378"/>
    </row>
    <row r="102" spans="1:26" x14ac:dyDescent="0.25">
      <c r="A102" s="1282">
        <v>540081</v>
      </c>
      <c r="B102" s="1454" t="s">
        <v>635</v>
      </c>
      <c r="C102" s="1454" t="s">
        <v>623</v>
      </c>
      <c r="D102" s="1454" t="s">
        <v>247</v>
      </c>
      <c r="E102" s="1382">
        <v>3</v>
      </c>
      <c r="F102" s="1601">
        <v>-7.7207116482040955E-2</v>
      </c>
      <c r="G102" s="1602">
        <v>-95.289254912186379</v>
      </c>
      <c r="H102" s="1621"/>
      <c r="I102" s="1579"/>
      <c r="J102" s="1622"/>
      <c r="K102" s="1623"/>
      <c r="L102" s="1376"/>
      <c r="M102" s="1377"/>
      <c r="N102" s="1455"/>
      <c r="O102" s="1377"/>
      <c r="P102" s="1377"/>
      <c r="Q102" s="1378"/>
      <c r="R102" s="1376"/>
      <c r="S102" s="1377"/>
      <c r="T102" s="1379"/>
      <c r="U102" s="1376"/>
      <c r="V102" s="1377"/>
      <c r="W102" s="1377"/>
      <c r="X102" s="1377"/>
      <c r="Y102" s="1377"/>
      <c r="Z102" s="1378"/>
    </row>
    <row r="103" spans="1:26" x14ac:dyDescent="0.25">
      <c r="A103" s="1017">
        <v>540082</v>
      </c>
      <c r="B103" s="1018" t="s">
        <v>636</v>
      </c>
      <c r="C103" s="1018" t="s">
        <v>623</v>
      </c>
      <c r="D103" s="1018" t="s">
        <v>107</v>
      </c>
      <c r="E103" s="1019">
        <v>3</v>
      </c>
      <c r="F103" s="1342">
        <v>-0.19767441860465115</v>
      </c>
      <c r="G103" s="1343">
        <v>-407.79054245363409</v>
      </c>
      <c r="H103" s="1344">
        <v>0</v>
      </c>
      <c r="I103" s="1345">
        <v>105</v>
      </c>
      <c r="J103" s="1449">
        <v>0.47560000000000002</v>
      </c>
      <c r="K103" s="1450">
        <v>16</v>
      </c>
      <c r="L103" s="1451">
        <v>42543</v>
      </c>
      <c r="M103" s="26">
        <v>21</v>
      </c>
      <c r="N103" s="632">
        <v>147149</v>
      </c>
      <c r="O103" s="26">
        <v>0</v>
      </c>
      <c r="P103" s="26">
        <v>13</v>
      </c>
      <c r="Q103" s="124">
        <v>1</v>
      </c>
      <c r="R103" s="1347">
        <v>8</v>
      </c>
      <c r="S103" s="26">
        <v>3</v>
      </c>
      <c r="T103" s="389">
        <v>0.83</v>
      </c>
      <c r="U103" s="385" t="s">
        <v>1818</v>
      </c>
      <c r="V103" s="26">
        <v>0</v>
      </c>
      <c r="W103" s="26">
        <v>169</v>
      </c>
      <c r="X103" s="26">
        <v>1</v>
      </c>
      <c r="Y103" s="26">
        <v>8</v>
      </c>
      <c r="Z103" s="1425">
        <v>40396</v>
      </c>
    </row>
    <row r="104" spans="1:26" x14ac:dyDescent="0.25">
      <c r="A104" s="1282">
        <v>540033</v>
      </c>
      <c r="B104" s="1454" t="s">
        <v>637</v>
      </c>
      <c r="C104" s="1454" t="s">
        <v>623</v>
      </c>
      <c r="D104" s="1454" t="s">
        <v>247</v>
      </c>
      <c r="E104" s="1382">
        <v>3</v>
      </c>
      <c r="F104" s="1601">
        <v>-9.0909090909090912E-2</v>
      </c>
      <c r="G104" s="1602">
        <v>-152.02902366995386</v>
      </c>
      <c r="H104" s="1578"/>
      <c r="I104" s="1579"/>
      <c r="J104" s="1603"/>
      <c r="K104" s="1624"/>
      <c r="L104" s="1376"/>
      <c r="M104" s="1377"/>
      <c r="N104" s="1455"/>
      <c r="O104" s="1377"/>
      <c r="P104" s="1377"/>
      <c r="Q104" s="1378"/>
      <c r="R104" s="1376"/>
      <c r="S104" s="1377"/>
      <c r="T104" s="1379"/>
      <c r="U104" s="1376"/>
      <c r="V104" s="1377"/>
      <c r="W104" s="1377"/>
      <c r="X104" s="1377"/>
      <c r="Y104" s="1377"/>
      <c r="Z104" s="1378"/>
    </row>
    <row r="105" spans="1:26" x14ac:dyDescent="0.25">
      <c r="A105" s="1017">
        <v>540223</v>
      </c>
      <c r="B105" s="1018" t="s">
        <v>639</v>
      </c>
      <c r="C105" s="1018" t="s">
        <v>623</v>
      </c>
      <c r="D105" s="1018" t="s">
        <v>107</v>
      </c>
      <c r="E105" s="1019">
        <v>3</v>
      </c>
      <c r="F105" s="1342">
        <v>1.4646840148698884E-2</v>
      </c>
      <c r="G105" s="1343">
        <v>22.450302997763174</v>
      </c>
      <c r="H105" s="1344">
        <v>1.6990291262135921</v>
      </c>
      <c r="I105" s="1345">
        <v>105</v>
      </c>
      <c r="J105" s="1449">
        <v>0.47560000000000002</v>
      </c>
      <c r="K105" s="1450">
        <v>16</v>
      </c>
      <c r="L105" s="1451">
        <v>42543</v>
      </c>
      <c r="M105" s="26">
        <v>47</v>
      </c>
      <c r="N105" s="632">
        <v>1346989</v>
      </c>
      <c r="O105" s="26">
        <v>6</v>
      </c>
      <c r="P105" s="26">
        <v>20</v>
      </c>
      <c r="Q105" s="124">
        <v>20</v>
      </c>
      <c r="R105" s="1347">
        <v>81</v>
      </c>
      <c r="S105" s="26">
        <v>63</v>
      </c>
      <c r="T105" s="389">
        <v>0.83</v>
      </c>
      <c r="U105" s="385" t="s">
        <v>1818</v>
      </c>
      <c r="V105" s="26">
        <v>0</v>
      </c>
      <c r="W105" s="26">
        <v>169</v>
      </c>
      <c r="X105" s="26">
        <v>1</v>
      </c>
      <c r="Y105" s="26">
        <v>10</v>
      </c>
      <c r="Z105" s="1425">
        <v>42338</v>
      </c>
    </row>
    <row r="106" spans="1:26" x14ac:dyDescent="0.25">
      <c r="A106" s="1017">
        <v>540083</v>
      </c>
      <c r="B106" s="1018" t="s">
        <v>640</v>
      </c>
      <c r="C106" s="1018" t="s">
        <v>623</v>
      </c>
      <c r="D106" s="1018" t="s">
        <v>107</v>
      </c>
      <c r="E106" s="1019">
        <v>3</v>
      </c>
      <c r="F106" s="1342">
        <v>-1.6570083303151031E-2</v>
      </c>
      <c r="G106" s="1343">
        <v>-49.6141144260082</v>
      </c>
      <c r="H106" s="1344">
        <v>0.1349527665317139</v>
      </c>
      <c r="I106" s="1345">
        <v>105</v>
      </c>
      <c r="J106" s="1449">
        <v>0.47560000000000002</v>
      </c>
      <c r="K106" s="1450">
        <v>16</v>
      </c>
      <c r="L106" s="1451">
        <v>42543</v>
      </c>
      <c r="M106" s="26">
        <v>48</v>
      </c>
      <c r="N106" s="632">
        <v>370199</v>
      </c>
      <c r="O106" s="26">
        <v>5</v>
      </c>
      <c r="P106" s="26">
        <v>5</v>
      </c>
      <c r="Q106" s="124">
        <v>28</v>
      </c>
      <c r="R106" s="1347">
        <v>63</v>
      </c>
      <c r="S106" s="26">
        <v>36</v>
      </c>
      <c r="T106" s="389">
        <v>0.83</v>
      </c>
      <c r="U106" s="385" t="s">
        <v>1818</v>
      </c>
      <c r="V106" s="26">
        <v>0</v>
      </c>
      <c r="W106" s="26">
        <v>169</v>
      </c>
      <c r="X106" s="26">
        <v>1</v>
      </c>
      <c r="Y106" s="26">
        <v>6</v>
      </c>
      <c r="Z106" s="1425">
        <v>42452</v>
      </c>
    </row>
    <row r="107" spans="1:26" ht="15.75" thickBot="1" x14ac:dyDescent="0.3">
      <c r="A107" s="967"/>
      <c r="B107" s="1081"/>
      <c r="C107" s="1081" t="s">
        <v>623</v>
      </c>
      <c r="D107" s="1081" t="s">
        <v>45</v>
      </c>
      <c r="E107" s="1082">
        <v>3</v>
      </c>
      <c r="F107" s="1363">
        <v>-6.3803007308495155E-2</v>
      </c>
      <c r="G107" s="1364">
        <v>-13.534219780395262</v>
      </c>
      <c r="H107" s="1456"/>
      <c r="I107" s="1364">
        <v>105</v>
      </c>
      <c r="J107" s="1427">
        <v>0.47560000000000002</v>
      </c>
      <c r="K107" s="1457">
        <v>16</v>
      </c>
      <c r="L107" s="1458">
        <v>42543</v>
      </c>
      <c r="M107" s="1459"/>
      <c r="N107" s="1460"/>
      <c r="O107" s="1459"/>
      <c r="P107" s="1459"/>
      <c r="Q107" s="1461"/>
      <c r="R107" s="1462"/>
      <c r="S107" s="1459"/>
      <c r="T107" s="1371">
        <v>0.83</v>
      </c>
      <c r="U107" s="1462"/>
      <c r="V107" s="1463"/>
      <c r="W107" s="479">
        <v>169</v>
      </c>
      <c r="X107" s="1463"/>
      <c r="Y107" s="1463"/>
      <c r="Z107" s="1464"/>
    </row>
    <row r="108" spans="1:26" x14ac:dyDescent="0.25">
      <c r="A108" s="1104">
        <v>540165</v>
      </c>
      <c r="B108" s="1434" t="s">
        <v>641</v>
      </c>
      <c r="C108" s="1434" t="s">
        <v>642</v>
      </c>
      <c r="D108" s="1434" t="s">
        <v>107</v>
      </c>
      <c r="E108" s="1103">
        <v>3</v>
      </c>
      <c r="F108" s="1331">
        <v>-0.34071550255536626</v>
      </c>
      <c r="G108" s="1332">
        <v>-1381.5330799693129</v>
      </c>
      <c r="H108" s="1333">
        <v>0</v>
      </c>
      <c r="I108" s="1334">
        <v>107</v>
      </c>
      <c r="J108" s="1446">
        <v>3.7199999999999997E-2</v>
      </c>
      <c r="K108" s="630">
        <v>12</v>
      </c>
      <c r="L108" s="1436">
        <v>42066</v>
      </c>
      <c r="M108" s="93">
        <v>1</v>
      </c>
      <c r="N108" s="1338">
        <v>14398</v>
      </c>
      <c r="O108" s="93">
        <v>0</v>
      </c>
      <c r="P108" s="93">
        <v>0</v>
      </c>
      <c r="Q108" s="631">
        <v>3</v>
      </c>
      <c r="R108" s="1336">
        <v>10</v>
      </c>
      <c r="S108" s="93">
        <v>9</v>
      </c>
      <c r="T108" s="1437">
        <v>0.86</v>
      </c>
      <c r="U108" s="630" t="s">
        <v>1818</v>
      </c>
      <c r="V108" s="93">
        <v>0</v>
      </c>
      <c r="W108" s="93">
        <v>10</v>
      </c>
      <c r="X108" s="93">
        <v>1</v>
      </c>
      <c r="Y108" s="93">
        <v>4</v>
      </c>
      <c r="Z108" s="1438">
        <v>33723</v>
      </c>
    </row>
    <row r="109" spans="1:26" x14ac:dyDescent="0.25">
      <c r="A109" s="1017">
        <v>540166</v>
      </c>
      <c r="B109" s="1018" t="s">
        <v>643</v>
      </c>
      <c r="C109" s="1018" t="s">
        <v>642</v>
      </c>
      <c r="D109" s="1018" t="s">
        <v>107</v>
      </c>
      <c r="E109" s="1019">
        <v>3</v>
      </c>
      <c r="F109" s="1342">
        <v>-2.0226537216828478E-2</v>
      </c>
      <c r="G109" s="1343">
        <v>-15.191232849608582</v>
      </c>
      <c r="H109" s="1344">
        <v>0.8771929824561403</v>
      </c>
      <c r="I109" s="1345">
        <v>107</v>
      </c>
      <c r="J109" s="1449">
        <v>3.7199999999999997E-2</v>
      </c>
      <c r="K109" s="385">
        <v>12</v>
      </c>
      <c r="L109" s="1424">
        <v>42066</v>
      </c>
      <c r="M109" s="26">
        <v>1</v>
      </c>
      <c r="N109" s="632">
        <v>1049</v>
      </c>
      <c r="O109" s="26">
        <v>0</v>
      </c>
      <c r="P109" s="26">
        <v>0</v>
      </c>
      <c r="Q109" s="124">
        <v>38</v>
      </c>
      <c r="R109" s="1347">
        <v>39</v>
      </c>
      <c r="S109" s="26">
        <v>12</v>
      </c>
      <c r="T109" s="389">
        <v>0.86</v>
      </c>
      <c r="U109" s="385" t="s">
        <v>1818</v>
      </c>
      <c r="V109" s="26">
        <v>0</v>
      </c>
      <c r="W109" s="26">
        <v>10</v>
      </c>
      <c r="X109" s="26">
        <v>1</v>
      </c>
      <c r="Y109" s="26">
        <v>0</v>
      </c>
      <c r="Z109" s="1425">
        <v>40854</v>
      </c>
    </row>
    <row r="110" spans="1:26" x14ac:dyDescent="0.25">
      <c r="A110" s="1017">
        <v>540222</v>
      </c>
      <c r="B110" s="1018" t="s">
        <v>644</v>
      </c>
      <c r="C110" s="1018" t="s">
        <v>642</v>
      </c>
      <c r="D110" s="1018" t="s">
        <v>107</v>
      </c>
      <c r="E110" s="1019">
        <v>3</v>
      </c>
      <c r="F110" s="1342">
        <v>1.5810276679841896E-2</v>
      </c>
      <c r="G110" s="1343">
        <v>11.292590048891952</v>
      </c>
      <c r="H110" s="1344">
        <v>-14.220183486238533</v>
      </c>
      <c r="I110" s="1345">
        <v>107</v>
      </c>
      <c r="J110" s="1449">
        <v>3.7199999999999997E-2</v>
      </c>
      <c r="K110" s="385">
        <v>12</v>
      </c>
      <c r="L110" s="1424">
        <v>42066</v>
      </c>
      <c r="M110" s="26">
        <v>2</v>
      </c>
      <c r="N110" s="632">
        <v>5243</v>
      </c>
      <c r="O110" s="26">
        <v>0</v>
      </c>
      <c r="P110" s="26">
        <v>0</v>
      </c>
      <c r="Q110" s="124">
        <v>22</v>
      </c>
      <c r="R110" s="1347">
        <v>0</v>
      </c>
      <c r="S110" s="26">
        <v>0</v>
      </c>
      <c r="T110" s="389">
        <v>0.86</v>
      </c>
      <c r="U110" s="385" t="s">
        <v>1818</v>
      </c>
      <c r="V110" s="26">
        <v>0</v>
      </c>
      <c r="W110" s="26">
        <v>10</v>
      </c>
      <c r="X110" s="26">
        <v>1</v>
      </c>
      <c r="Y110" s="26">
        <v>0</v>
      </c>
      <c r="Z110" s="1425">
        <v>34653</v>
      </c>
    </row>
    <row r="111" spans="1:26" x14ac:dyDescent="0.25">
      <c r="A111" s="1017">
        <v>540167</v>
      </c>
      <c r="B111" s="1018" t="s">
        <v>645</v>
      </c>
      <c r="C111" s="1018" t="s">
        <v>642</v>
      </c>
      <c r="D111" s="1018" t="s">
        <v>107</v>
      </c>
      <c r="E111" s="1019">
        <v>3</v>
      </c>
      <c r="F111" s="1342">
        <v>0.10773392743475493</v>
      </c>
      <c r="G111" s="1343">
        <v>179.46903951307331</v>
      </c>
      <c r="H111" s="1344">
        <v>-3.804347826086957</v>
      </c>
      <c r="I111" s="1345">
        <v>107</v>
      </c>
      <c r="J111" s="1449">
        <v>3.7199999999999997E-2</v>
      </c>
      <c r="K111" s="385">
        <v>12</v>
      </c>
      <c r="L111" s="1424">
        <v>42066</v>
      </c>
      <c r="M111" s="26">
        <v>16</v>
      </c>
      <c r="N111" s="632">
        <v>323812</v>
      </c>
      <c r="O111" s="26">
        <v>7</v>
      </c>
      <c r="P111" s="26">
        <v>7</v>
      </c>
      <c r="Q111" s="124">
        <v>24</v>
      </c>
      <c r="R111" s="1347">
        <v>11</v>
      </c>
      <c r="S111" s="26">
        <v>0</v>
      </c>
      <c r="T111" s="389">
        <v>0.86</v>
      </c>
      <c r="U111" s="385" t="s">
        <v>1818</v>
      </c>
      <c r="V111" s="26">
        <v>0</v>
      </c>
      <c r="W111" s="26">
        <v>10</v>
      </c>
      <c r="X111" s="26">
        <v>1</v>
      </c>
      <c r="Y111" s="26">
        <v>0</v>
      </c>
      <c r="Z111" s="1425">
        <v>40372</v>
      </c>
    </row>
    <row r="112" spans="1:26" x14ac:dyDescent="0.25">
      <c r="A112" s="1282">
        <v>540081</v>
      </c>
      <c r="B112" s="1454" t="s">
        <v>635</v>
      </c>
      <c r="C112" s="1454" t="s">
        <v>642</v>
      </c>
      <c r="D112" s="1454" t="s">
        <v>247</v>
      </c>
      <c r="E112" s="1382">
        <v>3</v>
      </c>
      <c r="F112" s="1601">
        <v>-7.7049180327868852E-2</v>
      </c>
      <c r="G112" s="1602">
        <v>-95.078651067515466</v>
      </c>
      <c r="H112" s="1621"/>
      <c r="I112" s="1579"/>
      <c r="J112" s="1603"/>
      <c r="K112" s="784"/>
      <c r="L112" s="1376"/>
      <c r="M112" s="1377"/>
      <c r="N112" s="1455"/>
      <c r="O112" s="1377"/>
      <c r="P112" s="1377"/>
      <c r="Q112" s="1378"/>
      <c r="R112" s="1376"/>
      <c r="S112" s="1377"/>
      <c r="T112" s="1379"/>
      <c r="U112" s="1376"/>
      <c r="V112" s="1377"/>
      <c r="W112" s="1377"/>
      <c r="X112" s="1377"/>
      <c r="Y112" s="1377"/>
      <c r="Z112" s="1378"/>
    </row>
    <row r="113" spans="1:26" x14ac:dyDescent="0.25">
      <c r="A113" s="1017">
        <v>540168</v>
      </c>
      <c r="B113" s="1018" t="s">
        <v>646</v>
      </c>
      <c r="C113" s="1018" t="s">
        <v>642</v>
      </c>
      <c r="D113" s="1018" t="s">
        <v>107</v>
      </c>
      <c r="E113" s="1019">
        <v>3</v>
      </c>
      <c r="F113" s="1342">
        <v>-0.10266940451745379</v>
      </c>
      <c r="G113" s="1343">
        <v>-132.97542607389209</v>
      </c>
      <c r="H113" s="1344">
        <v>0</v>
      </c>
      <c r="I113" s="1345">
        <v>107</v>
      </c>
      <c r="J113" s="1449">
        <v>3.7199999999999997E-2</v>
      </c>
      <c r="K113" s="385">
        <v>12</v>
      </c>
      <c r="L113" s="1424">
        <v>42066</v>
      </c>
      <c r="M113" s="26">
        <v>17</v>
      </c>
      <c r="N113" s="632">
        <v>28751</v>
      </c>
      <c r="O113" s="26">
        <v>0</v>
      </c>
      <c r="P113" s="26">
        <v>2</v>
      </c>
      <c r="Q113" s="124">
        <v>19</v>
      </c>
      <c r="R113" s="1347">
        <v>22</v>
      </c>
      <c r="S113" s="26">
        <v>12</v>
      </c>
      <c r="T113" s="389">
        <v>0.86</v>
      </c>
      <c r="U113" s="385" t="s">
        <v>1818</v>
      </c>
      <c r="V113" s="26">
        <v>0</v>
      </c>
      <c r="W113" s="26">
        <v>10</v>
      </c>
      <c r="X113" s="26">
        <v>1</v>
      </c>
      <c r="Y113" s="26">
        <v>2</v>
      </c>
      <c r="Z113" s="1425">
        <v>33721</v>
      </c>
    </row>
    <row r="114" spans="1:26" x14ac:dyDescent="0.25">
      <c r="A114" s="1037">
        <v>540164</v>
      </c>
      <c r="B114" s="1038" t="s">
        <v>647</v>
      </c>
      <c r="C114" s="1038" t="s">
        <v>642</v>
      </c>
      <c r="D114" s="1038" t="s">
        <v>170</v>
      </c>
      <c r="E114" s="1039">
        <v>3</v>
      </c>
      <c r="F114" s="1439">
        <v>3.8195619590968427E-2</v>
      </c>
      <c r="G114" s="1440">
        <v>4.671028127889798</v>
      </c>
      <c r="H114" s="1354">
        <v>3.1283710895361381</v>
      </c>
      <c r="I114" s="1355">
        <v>107</v>
      </c>
      <c r="J114" s="1465">
        <v>3.7199999999999997E-2</v>
      </c>
      <c r="K114" s="460"/>
      <c r="L114" s="1442">
        <v>42066</v>
      </c>
      <c r="M114" s="1443">
        <v>213</v>
      </c>
      <c r="N114" s="1359">
        <v>2467210</v>
      </c>
      <c r="O114" s="1443">
        <v>32</v>
      </c>
      <c r="P114" s="1443">
        <v>102</v>
      </c>
      <c r="Q114" s="693">
        <v>287</v>
      </c>
      <c r="R114" s="460">
        <v>331</v>
      </c>
      <c r="S114" s="1443">
        <v>82</v>
      </c>
      <c r="T114" s="1444">
        <v>0.86</v>
      </c>
      <c r="U114" s="460">
        <v>9</v>
      </c>
      <c r="V114" s="1443">
        <v>1</v>
      </c>
      <c r="W114" s="1443">
        <v>10</v>
      </c>
      <c r="X114" s="1443">
        <v>1</v>
      </c>
      <c r="Y114" s="1443">
        <v>0</v>
      </c>
      <c r="Z114" s="1445">
        <v>41962</v>
      </c>
    </row>
    <row r="115" spans="1:26" x14ac:dyDescent="0.25">
      <c r="A115" s="1017">
        <v>540271</v>
      </c>
      <c r="B115" s="1018" t="s">
        <v>648</v>
      </c>
      <c r="C115" s="1018" t="s">
        <v>642</v>
      </c>
      <c r="D115" s="1018" t="s">
        <v>107</v>
      </c>
      <c r="E115" s="1019">
        <v>3</v>
      </c>
      <c r="F115" s="1342">
        <v>3.9982616253802693E-2</v>
      </c>
      <c r="G115" s="1343">
        <v>37.909920192174809</v>
      </c>
      <c r="H115" s="1344">
        <v>-7.8341013824884786</v>
      </c>
      <c r="I115" s="1345">
        <v>107</v>
      </c>
      <c r="J115" s="1449">
        <v>3.7199999999999997E-2</v>
      </c>
      <c r="K115" s="385">
        <v>12</v>
      </c>
      <c r="L115" s="1424">
        <v>42066</v>
      </c>
      <c r="M115" s="26">
        <v>4</v>
      </c>
      <c r="N115" s="632">
        <v>14742</v>
      </c>
      <c r="O115" s="26">
        <v>0</v>
      </c>
      <c r="P115" s="26">
        <v>0</v>
      </c>
      <c r="Q115" s="124">
        <v>34</v>
      </c>
      <c r="R115" s="1347">
        <v>44</v>
      </c>
      <c r="S115" s="26">
        <v>2</v>
      </c>
      <c r="T115" s="389">
        <v>0.86</v>
      </c>
      <c r="U115" s="385" t="s">
        <v>1818</v>
      </c>
      <c r="V115" s="26">
        <v>0</v>
      </c>
      <c r="W115" s="26">
        <v>10</v>
      </c>
      <c r="X115" s="26">
        <v>0</v>
      </c>
      <c r="Y115" s="26">
        <v>8</v>
      </c>
      <c r="Z115" s="1425">
        <v>40374</v>
      </c>
    </row>
    <row r="116" spans="1:26" ht="15.75" thickBot="1" x14ac:dyDescent="0.3">
      <c r="A116" s="967"/>
      <c r="B116" s="1081"/>
      <c r="C116" s="1081" t="s">
        <v>642</v>
      </c>
      <c r="D116" s="1081" t="s">
        <v>45</v>
      </c>
      <c r="E116" s="1082">
        <v>3</v>
      </c>
      <c r="F116" s="1380">
        <v>3.5216090545362795E-2</v>
      </c>
      <c r="G116" s="1364">
        <v>5.5810910717067941</v>
      </c>
      <c r="H116" s="1456"/>
      <c r="I116" s="1364">
        <v>107</v>
      </c>
      <c r="J116" s="1427">
        <v>3.7199999999999997E-2</v>
      </c>
      <c r="K116" s="1368">
        <v>12</v>
      </c>
      <c r="L116" s="1369">
        <v>42066</v>
      </c>
      <c r="M116" s="1459"/>
      <c r="N116" s="1460"/>
      <c r="O116" s="1459"/>
      <c r="P116" s="1459"/>
      <c r="Q116" s="1461"/>
      <c r="R116" s="1462"/>
      <c r="S116" s="1459"/>
      <c r="T116" s="1371">
        <v>0.86</v>
      </c>
      <c r="U116" s="1462"/>
      <c r="V116" s="1463"/>
      <c r="W116" s="479">
        <v>10</v>
      </c>
      <c r="X116" s="1463"/>
      <c r="Y116" s="1463"/>
      <c r="Z116" s="1464"/>
    </row>
    <row r="117" spans="1:26" x14ac:dyDescent="0.25">
      <c r="A117" s="1104">
        <v>540027</v>
      </c>
      <c r="B117" s="1251" t="s">
        <v>649</v>
      </c>
      <c r="C117" s="1251" t="s">
        <v>650</v>
      </c>
      <c r="D117" s="1251" t="s">
        <v>107</v>
      </c>
      <c r="E117" s="1103">
        <v>4</v>
      </c>
      <c r="F117" s="1331">
        <v>-7.1937321937321941E-2</v>
      </c>
      <c r="G117" s="1332">
        <v>-60.74857183930601</v>
      </c>
      <c r="H117" s="1375">
        <v>0</v>
      </c>
      <c r="I117" s="1334">
        <v>36</v>
      </c>
      <c r="J117" s="1446">
        <v>0.77170000000000005</v>
      </c>
      <c r="K117" s="1513">
        <v>11</v>
      </c>
      <c r="L117" s="1616">
        <v>42543</v>
      </c>
      <c r="M117" s="93">
        <v>3</v>
      </c>
      <c r="N117" s="1338">
        <v>1357</v>
      </c>
      <c r="O117" s="93">
        <v>0</v>
      </c>
      <c r="P117" s="93">
        <v>0</v>
      </c>
      <c r="Q117" s="631">
        <v>0</v>
      </c>
      <c r="R117" s="1466">
        <v>1</v>
      </c>
      <c r="S117" s="93">
        <v>0</v>
      </c>
      <c r="T117" s="1437">
        <v>0.91</v>
      </c>
      <c r="U117" s="630" t="s">
        <v>1818</v>
      </c>
      <c r="V117" s="93">
        <v>0</v>
      </c>
      <c r="W117" s="93">
        <v>36</v>
      </c>
      <c r="X117" s="93">
        <v>1</v>
      </c>
      <c r="Y117" s="93">
        <v>0</v>
      </c>
      <c r="Z117" s="1438">
        <v>32904</v>
      </c>
    </row>
    <row r="118" spans="1:26" x14ac:dyDescent="0.25">
      <c r="A118" s="1037">
        <v>540026</v>
      </c>
      <c r="B118" s="922" t="s">
        <v>651</v>
      </c>
      <c r="C118" s="922" t="s">
        <v>650</v>
      </c>
      <c r="D118" s="922" t="s">
        <v>170</v>
      </c>
      <c r="E118" s="1039">
        <v>4</v>
      </c>
      <c r="F118" s="1352">
        <v>-0.17437625514823513</v>
      </c>
      <c r="G118" s="1353">
        <v>-7.9327677726640786</v>
      </c>
      <c r="H118" s="1467">
        <v>-4.409231829142267</v>
      </c>
      <c r="I118" s="1355">
        <v>36</v>
      </c>
      <c r="J118" s="1465">
        <v>0.77170000000000005</v>
      </c>
      <c r="K118" s="1515">
        <v>11</v>
      </c>
      <c r="L118" s="1617">
        <v>42543</v>
      </c>
      <c r="M118" s="1443">
        <v>194</v>
      </c>
      <c r="N118" s="1359">
        <v>2093163</v>
      </c>
      <c r="O118" s="1443">
        <v>12</v>
      </c>
      <c r="P118" s="1443">
        <v>36</v>
      </c>
      <c r="Q118" s="693">
        <v>55</v>
      </c>
      <c r="R118" s="1357">
        <v>162</v>
      </c>
      <c r="S118" s="1443">
        <v>69</v>
      </c>
      <c r="T118" s="1444">
        <v>0.91</v>
      </c>
      <c r="U118" s="460">
        <v>9</v>
      </c>
      <c r="V118" s="1443">
        <v>1</v>
      </c>
      <c r="W118" s="1443">
        <v>36</v>
      </c>
      <c r="X118" s="1443">
        <v>1</v>
      </c>
      <c r="Y118" s="1443">
        <v>0</v>
      </c>
      <c r="Z118" s="1445">
        <v>43124</v>
      </c>
    </row>
    <row r="119" spans="1:26" x14ac:dyDescent="0.25">
      <c r="A119" s="1017">
        <v>540294</v>
      </c>
      <c r="B119" s="919" t="s">
        <v>653</v>
      </c>
      <c r="C119" s="919" t="s">
        <v>650</v>
      </c>
      <c r="D119" s="919" t="s">
        <v>107</v>
      </c>
      <c r="E119" s="1019">
        <v>4</v>
      </c>
      <c r="F119" s="1342">
        <v>-9.93485342019544E-2</v>
      </c>
      <c r="G119" s="1343">
        <v>-37.486836323458647</v>
      </c>
      <c r="H119" s="1383">
        <v>0</v>
      </c>
      <c r="I119" s="1345">
        <v>36</v>
      </c>
      <c r="J119" s="1449">
        <v>0.77170000000000005</v>
      </c>
      <c r="K119" s="1514">
        <v>11</v>
      </c>
      <c r="L119" s="1526">
        <v>42543</v>
      </c>
      <c r="M119" s="26">
        <v>9</v>
      </c>
      <c r="N119" s="632">
        <v>88032</v>
      </c>
      <c r="O119" s="26">
        <v>0</v>
      </c>
      <c r="P119" s="26">
        <v>3</v>
      </c>
      <c r="Q119" s="124">
        <v>3</v>
      </c>
      <c r="R119" s="1347">
        <v>7</v>
      </c>
      <c r="S119" s="26">
        <v>0</v>
      </c>
      <c r="T119" s="389">
        <v>0.91</v>
      </c>
      <c r="U119" s="385" t="s">
        <v>1818</v>
      </c>
      <c r="V119" s="26">
        <v>0</v>
      </c>
      <c r="W119" s="26">
        <v>36</v>
      </c>
      <c r="X119" s="26">
        <v>1</v>
      </c>
      <c r="Y119" s="26">
        <v>1</v>
      </c>
      <c r="Z119" s="1425">
        <v>42143</v>
      </c>
    </row>
    <row r="120" spans="1:26" x14ac:dyDescent="0.25">
      <c r="A120" s="1017">
        <v>540028</v>
      </c>
      <c r="B120" s="919" t="s">
        <v>656</v>
      </c>
      <c r="C120" s="919" t="s">
        <v>650</v>
      </c>
      <c r="D120" s="919" t="s">
        <v>107</v>
      </c>
      <c r="E120" s="1019">
        <v>4</v>
      </c>
      <c r="F120" s="1342">
        <v>-0.14511873350923482</v>
      </c>
      <c r="G120" s="1343">
        <v>-135.51905145144201</v>
      </c>
      <c r="H120" s="1383">
        <v>0</v>
      </c>
      <c r="I120" s="1345">
        <v>36</v>
      </c>
      <c r="J120" s="1449">
        <v>0.77170000000000005</v>
      </c>
      <c r="K120" s="1514">
        <v>11</v>
      </c>
      <c r="L120" s="1526">
        <v>42543</v>
      </c>
      <c r="M120" s="26">
        <v>8</v>
      </c>
      <c r="N120" s="632">
        <v>8383</v>
      </c>
      <c r="O120" s="26">
        <v>0</v>
      </c>
      <c r="P120" s="26">
        <v>0</v>
      </c>
      <c r="Q120" s="124">
        <v>0</v>
      </c>
      <c r="R120" s="1347">
        <v>10</v>
      </c>
      <c r="S120" s="26">
        <v>0</v>
      </c>
      <c r="T120" s="389" t="s">
        <v>1821</v>
      </c>
      <c r="U120" s="385" t="s">
        <v>1818</v>
      </c>
      <c r="V120" s="26">
        <v>0</v>
      </c>
      <c r="W120" s="26">
        <v>36</v>
      </c>
      <c r="X120" s="26">
        <v>1</v>
      </c>
      <c r="Y120" s="26">
        <v>0</v>
      </c>
      <c r="Z120" s="1425">
        <v>42116</v>
      </c>
    </row>
    <row r="121" spans="1:26" x14ac:dyDescent="0.25">
      <c r="A121" s="1282">
        <v>540029</v>
      </c>
      <c r="B121" s="1381" t="s">
        <v>634</v>
      </c>
      <c r="C121" s="1381" t="s">
        <v>650</v>
      </c>
      <c r="D121" s="1381" t="s">
        <v>247</v>
      </c>
      <c r="E121" s="1382">
        <v>4</v>
      </c>
      <c r="F121" s="1601">
        <v>-0.22106943335993615</v>
      </c>
      <c r="G121" s="1602">
        <v>-228.18943128946023</v>
      </c>
      <c r="H121" s="1630"/>
      <c r="I121" s="1579"/>
      <c r="J121" s="1622"/>
      <c r="K121" s="1634"/>
      <c r="L121" s="1633"/>
      <c r="M121" s="1377"/>
      <c r="N121" s="1455"/>
      <c r="O121" s="1377"/>
      <c r="P121" s="1377"/>
      <c r="Q121" s="1378"/>
      <c r="R121" s="1376"/>
      <c r="S121" s="1377"/>
      <c r="T121" s="1379"/>
      <c r="U121" s="1376"/>
      <c r="V121" s="1377"/>
      <c r="W121" s="1377"/>
      <c r="X121" s="1377"/>
      <c r="Y121" s="1377"/>
      <c r="Z121" s="1378"/>
    </row>
    <row r="122" spans="1:26" x14ac:dyDescent="0.25">
      <c r="A122" s="1017">
        <v>540280</v>
      </c>
      <c r="B122" s="919" t="s">
        <v>658</v>
      </c>
      <c r="C122" s="919" t="s">
        <v>650</v>
      </c>
      <c r="D122" s="919" t="s">
        <v>107</v>
      </c>
      <c r="E122" s="1019">
        <v>4</v>
      </c>
      <c r="F122" s="1342">
        <v>-0.20438472418670439</v>
      </c>
      <c r="G122" s="1343">
        <v>-206.67263858215483</v>
      </c>
      <c r="H122" s="1383">
        <v>0</v>
      </c>
      <c r="I122" s="1345">
        <v>36</v>
      </c>
      <c r="J122" s="1449">
        <v>0.77170000000000005</v>
      </c>
      <c r="K122" s="1514">
        <v>11</v>
      </c>
      <c r="L122" s="1526">
        <v>42543</v>
      </c>
      <c r="M122" s="26">
        <v>41</v>
      </c>
      <c r="N122" s="632">
        <v>290301</v>
      </c>
      <c r="O122" s="26">
        <v>12</v>
      </c>
      <c r="P122" s="26">
        <v>18</v>
      </c>
      <c r="Q122" s="124">
        <v>1</v>
      </c>
      <c r="R122" s="1347">
        <v>7</v>
      </c>
      <c r="S122" s="26">
        <v>0</v>
      </c>
      <c r="T122" s="389">
        <v>0.91</v>
      </c>
      <c r="U122" s="385" t="s">
        <v>1818</v>
      </c>
      <c r="V122" s="26">
        <v>0</v>
      </c>
      <c r="W122" s="26">
        <v>36</v>
      </c>
      <c r="X122" s="26">
        <v>1</v>
      </c>
      <c r="Y122" s="26">
        <v>2</v>
      </c>
      <c r="Z122" s="1425">
        <v>43032</v>
      </c>
    </row>
    <row r="123" spans="1:26" x14ac:dyDescent="0.25">
      <c r="A123" s="1017">
        <v>540031</v>
      </c>
      <c r="B123" s="919" t="s">
        <v>660</v>
      </c>
      <c r="C123" s="919" t="s">
        <v>650</v>
      </c>
      <c r="D123" s="919" t="s">
        <v>107</v>
      </c>
      <c r="E123" s="1019">
        <v>4</v>
      </c>
      <c r="F123" s="1342">
        <v>5.8085381630012936E-2</v>
      </c>
      <c r="G123" s="1343">
        <v>46.662589981450537</v>
      </c>
      <c r="H123" s="1383">
        <v>9.2636579572446553</v>
      </c>
      <c r="I123" s="1345">
        <v>36</v>
      </c>
      <c r="J123" s="1449">
        <v>0.77170000000000005</v>
      </c>
      <c r="K123" s="1514">
        <v>11</v>
      </c>
      <c r="L123" s="1526">
        <v>42543</v>
      </c>
      <c r="M123" s="26">
        <v>5</v>
      </c>
      <c r="N123" s="632">
        <v>55583</v>
      </c>
      <c r="O123" s="26">
        <v>0</v>
      </c>
      <c r="P123" s="26">
        <v>0</v>
      </c>
      <c r="Q123" s="124">
        <v>1</v>
      </c>
      <c r="R123" s="1347">
        <v>5</v>
      </c>
      <c r="S123" s="26">
        <v>2</v>
      </c>
      <c r="T123" s="389">
        <v>0.91</v>
      </c>
      <c r="U123" s="385" t="s">
        <v>1818</v>
      </c>
      <c r="V123" s="26">
        <v>0</v>
      </c>
      <c r="W123" s="26">
        <v>36</v>
      </c>
      <c r="X123" s="26">
        <v>1</v>
      </c>
      <c r="Y123" s="26">
        <v>0</v>
      </c>
      <c r="Z123" s="1425">
        <v>42143</v>
      </c>
    </row>
    <row r="124" spans="1:26" x14ac:dyDescent="0.25">
      <c r="A124" s="1017">
        <v>540032</v>
      </c>
      <c r="B124" s="919" t="s">
        <v>661</v>
      </c>
      <c r="C124" s="919" t="s">
        <v>650</v>
      </c>
      <c r="D124" s="919" t="s">
        <v>107</v>
      </c>
      <c r="E124" s="1019">
        <v>4</v>
      </c>
      <c r="F124" s="1342">
        <v>-0.18562874251497005</v>
      </c>
      <c r="G124" s="1343">
        <v>-103.44626923426864</v>
      </c>
      <c r="H124" s="1383">
        <v>0</v>
      </c>
      <c r="I124" s="1345">
        <v>36</v>
      </c>
      <c r="J124" s="1449">
        <v>0.77170000000000005</v>
      </c>
      <c r="K124" s="1514">
        <v>11</v>
      </c>
      <c r="L124" s="1526">
        <v>42543</v>
      </c>
      <c r="M124" s="26">
        <v>24</v>
      </c>
      <c r="N124" s="632">
        <v>203535</v>
      </c>
      <c r="O124" s="26">
        <v>4</v>
      </c>
      <c r="P124" s="26">
        <v>8</v>
      </c>
      <c r="Q124" s="124">
        <v>3</v>
      </c>
      <c r="R124" s="1347">
        <v>2</v>
      </c>
      <c r="S124" s="26">
        <v>2</v>
      </c>
      <c r="T124" s="389">
        <v>0.91</v>
      </c>
      <c r="U124" s="385" t="s">
        <v>1818</v>
      </c>
      <c r="V124" s="26">
        <v>0</v>
      </c>
      <c r="W124" s="26">
        <v>36</v>
      </c>
      <c r="X124" s="26">
        <v>1</v>
      </c>
      <c r="Y124" s="26">
        <v>0</v>
      </c>
      <c r="Z124" s="1425">
        <v>42143</v>
      </c>
    </row>
    <row r="125" spans="1:26" x14ac:dyDescent="0.25">
      <c r="A125" s="1282">
        <v>540033</v>
      </c>
      <c r="B125" s="1381" t="s">
        <v>637</v>
      </c>
      <c r="C125" s="1381" t="s">
        <v>650</v>
      </c>
      <c r="D125" s="1381" t="s">
        <v>247</v>
      </c>
      <c r="E125" s="1382">
        <v>4</v>
      </c>
      <c r="F125" s="1601">
        <v>-7.2319201995012475E-2</v>
      </c>
      <c r="G125" s="1602">
        <v>-116.60334806972674</v>
      </c>
      <c r="H125" s="1630"/>
      <c r="I125" s="1579"/>
      <c r="J125" s="1622"/>
      <c r="K125" s="1634"/>
      <c r="L125" s="1633"/>
      <c r="M125" s="1377"/>
      <c r="N125" s="1455"/>
      <c r="O125" s="1377"/>
      <c r="P125" s="1377"/>
      <c r="Q125" s="1378"/>
      <c r="R125" s="1376"/>
      <c r="S125" s="1377"/>
      <c r="T125" s="1379"/>
      <c r="U125" s="1376"/>
      <c r="V125" s="1377"/>
      <c r="W125" s="1377"/>
      <c r="X125" s="1377"/>
      <c r="Y125" s="1377"/>
      <c r="Z125" s="1378"/>
    </row>
    <row r="126" spans="1:26" ht="15.75" thickBot="1" x14ac:dyDescent="0.3">
      <c r="A126" s="967"/>
      <c r="B126" s="965"/>
      <c r="C126" s="965" t="s">
        <v>650</v>
      </c>
      <c r="D126" s="965" t="s">
        <v>45</v>
      </c>
      <c r="E126" s="1082">
        <v>4</v>
      </c>
      <c r="F126" s="1363">
        <v>-0.12057168922000912</v>
      </c>
      <c r="G126" s="1364">
        <v>-8.3073434067156029</v>
      </c>
      <c r="H126" s="1365"/>
      <c r="I126" s="1364">
        <v>36</v>
      </c>
      <c r="J126" s="1427">
        <v>0.77170000000000005</v>
      </c>
      <c r="K126" s="1518">
        <v>11</v>
      </c>
      <c r="L126" s="1618">
        <v>42543</v>
      </c>
      <c r="M126" s="1468"/>
      <c r="N126" s="1469"/>
      <c r="O126" s="1470"/>
      <c r="P126" s="1469"/>
      <c r="Q126" s="1471"/>
      <c r="R126" s="1472"/>
      <c r="S126" s="1469"/>
      <c r="T126" s="1371">
        <v>0.91</v>
      </c>
      <c r="U126" s="1473"/>
      <c r="V126" s="1474"/>
      <c r="W126" s="479">
        <v>36</v>
      </c>
      <c r="X126" s="1474"/>
      <c r="Y126" s="1474"/>
      <c r="Z126" s="1475"/>
    </row>
    <row r="127" spans="1:26" x14ac:dyDescent="0.25">
      <c r="A127" s="1372">
        <v>540041</v>
      </c>
      <c r="B127" s="1373" t="s">
        <v>245</v>
      </c>
      <c r="C127" s="1373" t="s">
        <v>665</v>
      </c>
      <c r="D127" s="1373" t="s">
        <v>247</v>
      </c>
      <c r="E127" s="1374">
        <v>4</v>
      </c>
      <c r="F127" s="1625">
        <v>-0.17654320987654321</v>
      </c>
      <c r="G127" s="1626">
        <v>-219.29818682773521</v>
      </c>
      <c r="H127" s="1631"/>
      <c r="I127" s="1628"/>
      <c r="J127" s="1632"/>
      <c r="K127" s="1635"/>
      <c r="L127" s="1633"/>
      <c r="M127" s="1377"/>
      <c r="N127" s="1455"/>
      <c r="O127" s="1377"/>
      <c r="P127" s="1377"/>
      <c r="Q127" s="1378"/>
      <c r="R127" s="1376"/>
      <c r="S127" s="1377"/>
      <c r="T127" s="1379"/>
      <c r="U127" s="1376"/>
      <c r="V127" s="1377"/>
      <c r="W127" s="1377"/>
      <c r="X127" s="1377"/>
      <c r="Y127" s="1377"/>
      <c r="Z127" s="1378"/>
    </row>
    <row r="128" spans="1:26" x14ac:dyDescent="0.25">
      <c r="A128" s="1017">
        <v>540243</v>
      </c>
      <c r="B128" s="919" t="s">
        <v>668</v>
      </c>
      <c r="C128" s="919" t="s">
        <v>665</v>
      </c>
      <c r="D128" s="919" t="s">
        <v>107</v>
      </c>
      <c r="E128" s="1019">
        <v>4</v>
      </c>
      <c r="F128" s="1342">
        <v>-0.19431279620853081</v>
      </c>
      <c r="G128" s="1343">
        <v>-77.787104996161077</v>
      </c>
      <c r="H128" s="1383">
        <v>0</v>
      </c>
      <c r="I128" s="1345">
        <v>73.599999999999994</v>
      </c>
      <c r="J128" s="1449">
        <v>0.54820000000000002</v>
      </c>
      <c r="K128" s="1514">
        <v>9</v>
      </c>
      <c r="L128" s="1526">
        <v>42543</v>
      </c>
      <c r="M128" s="26">
        <v>1</v>
      </c>
      <c r="N128" s="632">
        <v>11733</v>
      </c>
      <c r="O128" s="26">
        <v>0</v>
      </c>
      <c r="P128" s="26">
        <v>0</v>
      </c>
      <c r="Q128" s="124">
        <v>0</v>
      </c>
      <c r="R128" s="1347">
        <v>2</v>
      </c>
      <c r="S128" s="26">
        <v>0</v>
      </c>
      <c r="T128" s="389">
        <v>0.76</v>
      </c>
      <c r="U128" s="385" t="s">
        <v>1818</v>
      </c>
      <c r="V128" s="26">
        <v>0</v>
      </c>
      <c r="W128" s="26">
        <v>60</v>
      </c>
      <c r="X128" s="26">
        <v>1</v>
      </c>
      <c r="Y128" s="26">
        <v>0</v>
      </c>
      <c r="Z128" s="1425">
        <v>42556</v>
      </c>
    </row>
    <row r="129" spans="1:26" x14ac:dyDescent="0.25">
      <c r="A129" s="1037">
        <v>540040</v>
      </c>
      <c r="B129" s="922" t="s">
        <v>672</v>
      </c>
      <c r="C129" s="922" t="s">
        <v>665</v>
      </c>
      <c r="D129" s="922" t="s">
        <v>170</v>
      </c>
      <c r="E129" s="1039">
        <v>4</v>
      </c>
      <c r="F129" s="1352">
        <v>-6.5321116412616648E-2</v>
      </c>
      <c r="G129" s="1353">
        <v>-1.5273422230255171</v>
      </c>
      <c r="H129" s="1467">
        <v>5.4663774403470713</v>
      </c>
      <c r="I129" s="1355">
        <v>73.599999999999994</v>
      </c>
      <c r="J129" s="1465">
        <v>0.54820000000000002</v>
      </c>
      <c r="K129" s="1515">
        <v>9</v>
      </c>
      <c r="L129" s="1617">
        <v>42543</v>
      </c>
      <c r="M129" s="1443">
        <v>461</v>
      </c>
      <c r="N129" s="1359">
        <v>10227446</v>
      </c>
      <c r="O129" s="1443">
        <v>5</v>
      </c>
      <c r="P129" s="1443">
        <v>41</v>
      </c>
      <c r="Q129" s="693">
        <v>68</v>
      </c>
      <c r="R129" s="1357">
        <v>312</v>
      </c>
      <c r="S129" s="1443">
        <v>86</v>
      </c>
      <c r="T129" s="1444">
        <v>0.76</v>
      </c>
      <c r="U129" s="460">
        <v>9</v>
      </c>
      <c r="V129" s="1443">
        <v>1</v>
      </c>
      <c r="W129" s="1443">
        <v>60</v>
      </c>
      <c r="X129" s="1443">
        <v>1</v>
      </c>
      <c r="Y129" s="1443">
        <v>0</v>
      </c>
      <c r="Z129" s="1445">
        <v>43300</v>
      </c>
    </row>
    <row r="130" spans="1:26" x14ac:dyDescent="0.25">
      <c r="A130" s="1017">
        <v>540228</v>
      </c>
      <c r="B130" s="919" t="s">
        <v>674</v>
      </c>
      <c r="C130" s="919" t="s">
        <v>665</v>
      </c>
      <c r="D130" s="919" t="s">
        <v>107</v>
      </c>
      <c r="E130" s="1019">
        <v>4</v>
      </c>
      <c r="F130" s="1342">
        <v>-0.20930232558139536</v>
      </c>
      <c r="G130" s="1343">
        <v>-282.40570998742123</v>
      </c>
      <c r="H130" s="1383">
        <v>11.372549019607844</v>
      </c>
      <c r="I130" s="1345">
        <v>73.599999999999994</v>
      </c>
      <c r="J130" s="1449">
        <v>0.54820000000000002</v>
      </c>
      <c r="K130" s="1514">
        <v>9</v>
      </c>
      <c r="L130" s="1526">
        <v>42543</v>
      </c>
      <c r="M130" s="26">
        <v>152</v>
      </c>
      <c r="N130" s="632">
        <v>3719665</v>
      </c>
      <c r="O130" s="26">
        <v>0</v>
      </c>
      <c r="P130" s="26">
        <v>23</v>
      </c>
      <c r="Q130" s="124">
        <v>2</v>
      </c>
      <c r="R130" s="1347">
        <v>44</v>
      </c>
      <c r="S130" s="26">
        <v>1</v>
      </c>
      <c r="T130" s="389">
        <v>0.76</v>
      </c>
      <c r="U130" s="385" t="s">
        <v>1818</v>
      </c>
      <c r="V130" s="26">
        <v>0</v>
      </c>
      <c r="W130" s="26">
        <v>60</v>
      </c>
      <c r="X130" s="26">
        <v>1</v>
      </c>
      <c r="Y130" s="26">
        <v>0</v>
      </c>
      <c r="Z130" s="1425">
        <v>42941</v>
      </c>
    </row>
    <row r="131" spans="1:26" x14ac:dyDescent="0.25">
      <c r="A131" s="1017">
        <v>540043</v>
      </c>
      <c r="B131" s="919" t="s">
        <v>676</v>
      </c>
      <c r="C131" s="919" t="s">
        <v>665</v>
      </c>
      <c r="D131" s="919" t="s">
        <v>107</v>
      </c>
      <c r="E131" s="1019">
        <v>4</v>
      </c>
      <c r="F131" s="1342">
        <v>-0.10934844192634562</v>
      </c>
      <c r="G131" s="1343">
        <v>-111.77233193627785</v>
      </c>
      <c r="H131" s="1383">
        <v>0</v>
      </c>
      <c r="I131" s="1345">
        <v>73.599999999999994</v>
      </c>
      <c r="J131" s="1449">
        <v>0.54820000000000002</v>
      </c>
      <c r="K131" s="1514">
        <v>9</v>
      </c>
      <c r="L131" s="1526">
        <v>42543</v>
      </c>
      <c r="M131" s="26">
        <v>141</v>
      </c>
      <c r="N131" s="632">
        <v>6292219</v>
      </c>
      <c r="O131" s="26">
        <v>0</v>
      </c>
      <c r="P131" s="26">
        <v>13</v>
      </c>
      <c r="Q131" s="124">
        <v>1</v>
      </c>
      <c r="R131" s="1347">
        <v>35</v>
      </c>
      <c r="S131" s="26">
        <v>11</v>
      </c>
      <c r="T131" s="389">
        <v>0.76</v>
      </c>
      <c r="U131" s="385" t="s">
        <v>1818</v>
      </c>
      <c r="V131" s="26">
        <v>0</v>
      </c>
      <c r="W131" s="26">
        <v>60</v>
      </c>
      <c r="X131" s="26">
        <v>1</v>
      </c>
      <c r="Y131" s="26">
        <v>0</v>
      </c>
      <c r="Z131" s="1425">
        <v>42867</v>
      </c>
    </row>
    <row r="132" spans="1:26" x14ac:dyDescent="0.25">
      <c r="A132" s="1017">
        <v>540044</v>
      </c>
      <c r="B132" s="919" t="s">
        <v>680</v>
      </c>
      <c r="C132" s="919" t="s">
        <v>665</v>
      </c>
      <c r="D132" s="919" t="s">
        <v>107</v>
      </c>
      <c r="E132" s="1019">
        <v>4</v>
      </c>
      <c r="F132" s="1342">
        <v>-6.9002123142250529E-2</v>
      </c>
      <c r="G132" s="1343">
        <v>-83.1012740593535</v>
      </c>
      <c r="H132" s="1383">
        <v>-7.7519379844961236</v>
      </c>
      <c r="I132" s="1345">
        <v>73.599999999999994</v>
      </c>
      <c r="J132" s="1449">
        <v>0.54820000000000002</v>
      </c>
      <c r="K132" s="1514">
        <v>9</v>
      </c>
      <c r="L132" s="1526">
        <v>42543</v>
      </c>
      <c r="M132" s="26">
        <v>17</v>
      </c>
      <c r="N132" s="632">
        <v>495582</v>
      </c>
      <c r="O132" s="26">
        <v>2</v>
      </c>
      <c r="P132" s="26">
        <v>5</v>
      </c>
      <c r="Q132" s="124">
        <v>1</v>
      </c>
      <c r="R132" s="1347">
        <v>10</v>
      </c>
      <c r="S132" s="26">
        <v>1</v>
      </c>
      <c r="T132" s="389">
        <v>0.76</v>
      </c>
      <c r="U132" s="385" t="s">
        <v>1818</v>
      </c>
      <c r="V132" s="26">
        <v>0</v>
      </c>
      <c r="W132" s="26">
        <v>60</v>
      </c>
      <c r="X132" s="26">
        <v>1</v>
      </c>
      <c r="Y132" s="26">
        <v>0</v>
      </c>
      <c r="Z132" s="1425">
        <v>42941</v>
      </c>
    </row>
    <row r="133" spans="1:26" x14ac:dyDescent="0.25">
      <c r="A133" s="1017">
        <v>540045</v>
      </c>
      <c r="B133" s="919" t="s">
        <v>682</v>
      </c>
      <c r="C133" s="919" t="s">
        <v>665</v>
      </c>
      <c r="D133" s="919" t="s">
        <v>107</v>
      </c>
      <c r="E133" s="1019">
        <v>4</v>
      </c>
      <c r="F133" s="1342">
        <v>-9.1243862520458269E-2</v>
      </c>
      <c r="G133" s="1343">
        <v>-117.60925140113</v>
      </c>
      <c r="H133" s="1383">
        <v>6.2913907284768218</v>
      </c>
      <c r="I133" s="1345">
        <v>73.599999999999994</v>
      </c>
      <c r="J133" s="1449">
        <v>0.54820000000000002</v>
      </c>
      <c r="K133" s="1514">
        <v>9</v>
      </c>
      <c r="L133" s="1526">
        <v>42543</v>
      </c>
      <c r="M133" s="26">
        <v>89</v>
      </c>
      <c r="N133" s="632">
        <v>2975141</v>
      </c>
      <c r="O133" s="26">
        <v>2</v>
      </c>
      <c r="P133" s="26">
        <v>2</v>
      </c>
      <c r="Q133" s="124">
        <v>39</v>
      </c>
      <c r="R133" s="1347">
        <v>133</v>
      </c>
      <c r="S133" s="26">
        <v>64</v>
      </c>
      <c r="T133" s="389">
        <v>0.76</v>
      </c>
      <c r="U133" s="385" t="s">
        <v>1818</v>
      </c>
      <c r="V133" s="26">
        <v>0</v>
      </c>
      <c r="W133" s="26">
        <v>60</v>
      </c>
      <c r="X133" s="26">
        <v>1</v>
      </c>
      <c r="Y133" s="26">
        <v>0</v>
      </c>
      <c r="Z133" s="1425">
        <v>43185</v>
      </c>
    </row>
    <row r="134" spans="1:26" ht="15.75" thickBot="1" x14ac:dyDescent="0.3">
      <c r="A134" s="967"/>
      <c r="B134" s="965"/>
      <c r="C134" s="965" t="s">
        <v>665</v>
      </c>
      <c r="D134" s="965" t="s">
        <v>45</v>
      </c>
      <c r="E134" s="1082">
        <v>4</v>
      </c>
      <c r="F134" s="1363">
        <v>-7.0546786922209698E-2</v>
      </c>
      <c r="G134" s="1364">
        <v>-2.4449995969403346</v>
      </c>
      <c r="H134" s="1365"/>
      <c r="I134" s="1364">
        <v>73.599999999999994</v>
      </c>
      <c r="J134" s="1427">
        <v>0.54820000000000002</v>
      </c>
      <c r="K134" s="1518">
        <v>9</v>
      </c>
      <c r="L134" s="1618">
        <v>42543</v>
      </c>
      <c r="M134" s="1468"/>
      <c r="N134" s="1469"/>
      <c r="O134" s="1470"/>
      <c r="P134" s="1469"/>
      <c r="Q134" s="1471"/>
      <c r="R134" s="1472"/>
      <c r="S134" s="1469"/>
      <c r="T134" s="1371">
        <v>0.76</v>
      </c>
      <c r="U134" s="1473"/>
      <c r="V134" s="1474"/>
      <c r="W134" s="479">
        <v>60</v>
      </c>
      <c r="X134" s="1474"/>
      <c r="Y134" s="1474"/>
      <c r="Z134" s="1475"/>
    </row>
    <row r="135" spans="1:26" x14ac:dyDescent="0.25">
      <c r="A135" s="1162">
        <v>540146</v>
      </c>
      <c r="B135" s="1163" t="s">
        <v>686</v>
      </c>
      <c r="C135" s="1163" t="s">
        <v>687</v>
      </c>
      <c r="D135" s="1163" t="s">
        <v>170</v>
      </c>
      <c r="E135" s="1165">
        <v>4</v>
      </c>
      <c r="F135" s="1476">
        <v>-5.3226589034449295E-2</v>
      </c>
      <c r="G135" s="1477">
        <v>-1.6937005493969721</v>
      </c>
      <c r="H135" s="1478">
        <v>-2.0761245674740483</v>
      </c>
      <c r="I135" s="1414">
        <v>1</v>
      </c>
      <c r="J135" s="1415">
        <v>0.44600000000000001</v>
      </c>
      <c r="K135" s="359">
        <v>13</v>
      </c>
      <c r="L135" s="1416">
        <v>42543</v>
      </c>
      <c r="M135" s="1417">
        <v>64</v>
      </c>
      <c r="N135" s="1418">
        <v>1997231</v>
      </c>
      <c r="O135" s="1417">
        <v>0</v>
      </c>
      <c r="P135" s="1417">
        <v>6</v>
      </c>
      <c r="Q135" s="1419">
        <v>33</v>
      </c>
      <c r="R135" s="1420">
        <v>92</v>
      </c>
      <c r="S135" s="1417">
        <v>31</v>
      </c>
      <c r="T135" s="1421">
        <v>0.83</v>
      </c>
      <c r="U135" s="359" t="s">
        <v>1818</v>
      </c>
      <c r="V135" s="1417">
        <v>0</v>
      </c>
      <c r="W135" s="1417">
        <v>14</v>
      </c>
      <c r="X135" s="1417">
        <v>1</v>
      </c>
      <c r="Y135" s="1417">
        <v>0</v>
      </c>
      <c r="Z135" s="1422">
        <v>42921</v>
      </c>
    </row>
    <row r="136" spans="1:26" x14ac:dyDescent="0.25">
      <c r="A136" s="1017">
        <v>540147</v>
      </c>
      <c r="B136" s="919" t="s">
        <v>690</v>
      </c>
      <c r="C136" s="919" t="s">
        <v>687</v>
      </c>
      <c r="D136" s="919" t="s">
        <v>107</v>
      </c>
      <c r="E136" s="1019">
        <v>4</v>
      </c>
      <c r="F136" s="1342">
        <v>-0.19063871282301317</v>
      </c>
      <c r="G136" s="1343">
        <v>-234.50178884281252</v>
      </c>
      <c r="H136" s="1383">
        <v>0</v>
      </c>
      <c r="I136" s="1345">
        <v>1</v>
      </c>
      <c r="J136" s="1449">
        <v>0.44600000000000001</v>
      </c>
      <c r="K136" s="385">
        <v>13</v>
      </c>
      <c r="L136" s="1424">
        <v>42543</v>
      </c>
      <c r="M136" s="26">
        <v>144</v>
      </c>
      <c r="N136" s="632">
        <v>6750487</v>
      </c>
      <c r="O136" s="26">
        <v>3</v>
      </c>
      <c r="P136" s="26">
        <v>21</v>
      </c>
      <c r="Q136" s="124">
        <v>0</v>
      </c>
      <c r="R136" s="1347">
        <v>72</v>
      </c>
      <c r="S136" s="26">
        <v>25</v>
      </c>
      <c r="T136" s="389">
        <v>0.83</v>
      </c>
      <c r="U136" s="385" t="s">
        <v>1818</v>
      </c>
      <c r="V136" s="26">
        <v>0</v>
      </c>
      <c r="W136" s="26">
        <v>14</v>
      </c>
      <c r="X136" s="26">
        <v>1</v>
      </c>
      <c r="Y136" s="26">
        <v>2</v>
      </c>
      <c r="Z136" s="1425">
        <v>42976</v>
      </c>
    </row>
    <row r="137" spans="1:26" x14ac:dyDescent="0.25">
      <c r="A137" s="1017">
        <v>540148</v>
      </c>
      <c r="B137" s="919" t="s">
        <v>692</v>
      </c>
      <c r="C137" s="919" t="s">
        <v>687</v>
      </c>
      <c r="D137" s="919" t="s">
        <v>107</v>
      </c>
      <c r="E137" s="1019">
        <v>4</v>
      </c>
      <c r="F137" s="1342">
        <v>-3.9473684210526314E-2</v>
      </c>
      <c r="G137" s="1343">
        <v>-31.15322014033336</v>
      </c>
      <c r="H137" s="1383">
        <v>3.5714285714285712</v>
      </c>
      <c r="I137" s="1345">
        <v>1</v>
      </c>
      <c r="J137" s="1449">
        <v>0.44600000000000001</v>
      </c>
      <c r="K137" s="385">
        <v>13</v>
      </c>
      <c r="L137" s="1424">
        <v>42543</v>
      </c>
      <c r="M137" s="26">
        <v>5</v>
      </c>
      <c r="N137" s="632">
        <v>43540</v>
      </c>
      <c r="O137" s="26">
        <v>2</v>
      </c>
      <c r="P137" s="26">
        <v>2</v>
      </c>
      <c r="Q137" s="124">
        <v>8</v>
      </c>
      <c r="R137" s="1347">
        <v>6</v>
      </c>
      <c r="S137" s="26">
        <v>0</v>
      </c>
      <c r="T137" s="389">
        <v>0.83</v>
      </c>
      <c r="U137" s="385" t="s">
        <v>1818</v>
      </c>
      <c r="V137" s="26">
        <v>0</v>
      </c>
      <c r="W137" s="26">
        <v>14</v>
      </c>
      <c r="X137" s="26">
        <v>1</v>
      </c>
      <c r="Y137" s="26">
        <v>0</v>
      </c>
      <c r="Z137" s="1425">
        <v>42592</v>
      </c>
    </row>
    <row r="138" spans="1:26" ht="15.75" thickBot="1" x14ac:dyDescent="0.3">
      <c r="A138" s="967"/>
      <c r="B138" s="965"/>
      <c r="C138" s="965" t="s">
        <v>687</v>
      </c>
      <c r="D138" s="965" t="s">
        <v>45</v>
      </c>
      <c r="E138" s="1082">
        <v>4</v>
      </c>
      <c r="F138" s="1363">
        <v>-6.2097358289177756E-2</v>
      </c>
      <c r="G138" s="1364">
        <v>-2.4912539691501365</v>
      </c>
      <c r="H138" s="1365"/>
      <c r="I138" s="1364">
        <v>1</v>
      </c>
      <c r="J138" s="1427">
        <v>0.44600000000000001</v>
      </c>
      <c r="K138" s="1368">
        <v>13</v>
      </c>
      <c r="L138" s="1469"/>
      <c r="M138" s="1468"/>
      <c r="N138" s="1469"/>
      <c r="O138" s="1470"/>
      <c r="P138" s="1469"/>
      <c r="Q138" s="1471"/>
      <c r="R138" s="1472"/>
      <c r="S138" s="1469"/>
      <c r="T138" s="1371">
        <v>0.83</v>
      </c>
      <c r="U138" s="1473"/>
      <c r="V138" s="1474"/>
      <c r="W138" s="479">
        <v>14</v>
      </c>
      <c r="X138" s="1474"/>
      <c r="Y138" s="1474"/>
      <c r="Z138" s="1475"/>
    </row>
    <row r="139" spans="1:26" x14ac:dyDescent="0.25">
      <c r="A139" s="1104">
        <v>540158</v>
      </c>
      <c r="B139" s="1251" t="s">
        <v>698</v>
      </c>
      <c r="C139" s="1251" t="s">
        <v>699</v>
      </c>
      <c r="D139" s="1251" t="s">
        <v>107</v>
      </c>
      <c r="E139" s="1103">
        <v>4</v>
      </c>
      <c r="F139" s="1331">
        <v>-0.21160409556313994</v>
      </c>
      <c r="G139" s="1332">
        <v>-108.44632636977695</v>
      </c>
      <c r="H139" s="1375">
        <v>0</v>
      </c>
      <c r="I139" s="1334">
        <v>1.4</v>
      </c>
      <c r="J139" s="1446">
        <v>0.48770000000000002</v>
      </c>
      <c r="K139" s="630">
        <v>10</v>
      </c>
      <c r="L139" s="1436">
        <v>42543</v>
      </c>
      <c r="M139" s="93">
        <v>5</v>
      </c>
      <c r="N139" s="1338">
        <v>39249</v>
      </c>
      <c r="O139" s="93">
        <v>0</v>
      </c>
      <c r="P139" s="93">
        <v>0</v>
      </c>
      <c r="Q139" s="631">
        <v>0</v>
      </c>
      <c r="R139" s="1336">
        <v>3</v>
      </c>
      <c r="S139" s="93">
        <v>1</v>
      </c>
      <c r="T139" s="1437">
        <v>0.79</v>
      </c>
      <c r="U139" s="630" t="s">
        <v>1818</v>
      </c>
      <c r="V139" s="93">
        <v>0</v>
      </c>
      <c r="W139" s="93">
        <v>9</v>
      </c>
      <c r="X139" s="93">
        <v>0</v>
      </c>
      <c r="Y139" s="93">
        <v>1</v>
      </c>
      <c r="Z139" s="1438">
        <v>40444</v>
      </c>
    </row>
    <row r="140" spans="1:26" x14ac:dyDescent="0.25">
      <c r="A140" s="1017">
        <v>540159</v>
      </c>
      <c r="B140" s="919" t="s">
        <v>700</v>
      </c>
      <c r="C140" s="919" t="s">
        <v>699</v>
      </c>
      <c r="D140" s="919" t="s">
        <v>107</v>
      </c>
      <c r="E140" s="1019">
        <v>4</v>
      </c>
      <c r="F140" s="1342">
        <v>-5.3130929791271347E-2</v>
      </c>
      <c r="G140" s="1343">
        <v>-22.899753390907165</v>
      </c>
      <c r="H140" s="1383">
        <v>0</v>
      </c>
      <c r="I140" s="1345">
        <v>1.4</v>
      </c>
      <c r="J140" s="1449">
        <v>0.48770000000000002</v>
      </c>
      <c r="K140" s="385">
        <v>10</v>
      </c>
      <c r="L140" s="1424">
        <v>42543</v>
      </c>
      <c r="M140" s="26">
        <v>579</v>
      </c>
      <c r="N140" s="632">
        <v>13396576</v>
      </c>
      <c r="O140" s="26">
        <v>2</v>
      </c>
      <c r="P140" s="26">
        <v>208</v>
      </c>
      <c r="Q140" s="124">
        <v>6</v>
      </c>
      <c r="R140" s="1347">
        <v>156</v>
      </c>
      <c r="S140" s="26">
        <v>89</v>
      </c>
      <c r="T140" s="389">
        <v>0.79</v>
      </c>
      <c r="U140" s="385" t="s">
        <v>1818</v>
      </c>
      <c r="V140" s="26">
        <v>0</v>
      </c>
      <c r="W140" s="26">
        <v>9</v>
      </c>
      <c r="X140" s="26">
        <v>0</v>
      </c>
      <c r="Y140" s="26">
        <v>0</v>
      </c>
      <c r="Z140" s="1425">
        <v>42598</v>
      </c>
    </row>
    <row r="141" spans="1:26" x14ac:dyDescent="0.25">
      <c r="A141" s="1037">
        <v>540283</v>
      </c>
      <c r="B141" s="922" t="s">
        <v>702</v>
      </c>
      <c r="C141" s="922" t="s">
        <v>699</v>
      </c>
      <c r="D141" s="922" t="s">
        <v>170</v>
      </c>
      <c r="E141" s="1039">
        <v>4</v>
      </c>
      <c r="F141" s="1352">
        <v>-9.8987626546681667E-2</v>
      </c>
      <c r="G141" s="1353">
        <v>-0.75071829695874293</v>
      </c>
      <c r="H141" s="1467">
        <v>15.483870967741936</v>
      </c>
      <c r="I141" s="1355">
        <v>1.4</v>
      </c>
      <c r="J141" s="1465">
        <v>0.48770000000000002</v>
      </c>
      <c r="K141" s="460">
        <v>10</v>
      </c>
      <c r="L141" s="1442">
        <v>42543</v>
      </c>
      <c r="M141" s="1443">
        <v>156</v>
      </c>
      <c r="N141" s="1359">
        <v>2231586</v>
      </c>
      <c r="O141" s="1443">
        <v>4</v>
      </c>
      <c r="P141" s="1443">
        <v>20</v>
      </c>
      <c r="Q141" s="693">
        <v>15</v>
      </c>
      <c r="R141" s="1357">
        <v>146</v>
      </c>
      <c r="S141" s="1443">
        <v>53</v>
      </c>
      <c r="T141" s="1444">
        <v>0.79</v>
      </c>
      <c r="U141" s="460" t="s">
        <v>1818</v>
      </c>
      <c r="V141" s="1443">
        <v>0</v>
      </c>
      <c r="W141" s="1443">
        <v>9</v>
      </c>
      <c r="X141" s="1443">
        <v>1</v>
      </c>
      <c r="Y141" s="1443">
        <v>0</v>
      </c>
      <c r="Z141" s="1445">
        <v>42598</v>
      </c>
    </row>
    <row r="142" spans="1:26" ht="15.75" thickBot="1" x14ac:dyDescent="0.3">
      <c r="A142" s="967"/>
      <c r="B142" s="965"/>
      <c r="C142" s="965" t="s">
        <v>699</v>
      </c>
      <c r="D142" s="965" t="s">
        <v>45</v>
      </c>
      <c r="E142" s="1082">
        <v>4</v>
      </c>
      <c r="F142" s="1363">
        <v>-9.7488244064686314E-2</v>
      </c>
      <c r="G142" s="1364">
        <v>-0.90315564319732466</v>
      </c>
      <c r="H142" s="1365"/>
      <c r="I142" s="1364">
        <v>1</v>
      </c>
      <c r="J142" s="1427">
        <v>0.48770000000000002</v>
      </c>
      <c r="K142" s="1368">
        <v>10</v>
      </c>
      <c r="L142" s="1369">
        <v>42543</v>
      </c>
      <c r="M142" s="1468"/>
      <c r="N142" s="1469"/>
      <c r="O142" s="1470"/>
      <c r="P142" s="1469"/>
      <c r="Q142" s="1471"/>
      <c r="R142" s="1472"/>
      <c r="S142" s="1469"/>
      <c r="T142" s="1371">
        <v>0.79</v>
      </c>
      <c r="U142" s="1473"/>
      <c r="V142" s="1474"/>
      <c r="W142" s="479">
        <v>9</v>
      </c>
      <c r="X142" s="1474"/>
      <c r="Y142" s="1474"/>
      <c r="Z142" s="1475"/>
    </row>
    <row r="143" spans="1:26" x14ac:dyDescent="0.25">
      <c r="A143" s="1104">
        <v>540204</v>
      </c>
      <c r="B143" s="1251" t="s">
        <v>706</v>
      </c>
      <c r="C143" s="1251" t="s">
        <v>707</v>
      </c>
      <c r="D143" s="1251" t="s">
        <v>107</v>
      </c>
      <c r="E143" s="1103">
        <v>4</v>
      </c>
      <c r="F143" s="1331">
        <v>-5.7989690721649487E-2</v>
      </c>
      <c r="G143" s="1332">
        <v>-95.085330491954892</v>
      </c>
      <c r="H143" s="1375">
        <v>0</v>
      </c>
      <c r="I143" s="1334">
        <v>0</v>
      </c>
      <c r="J143" s="1446">
        <v>0.71630000000000005</v>
      </c>
      <c r="K143" s="630">
        <v>14</v>
      </c>
      <c r="L143" s="1436">
        <v>42543</v>
      </c>
      <c r="M143" s="93">
        <v>39</v>
      </c>
      <c r="N143" s="1338">
        <v>161933</v>
      </c>
      <c r="O143" s="93">
        <v>0</v>
      </c>
      <c r="P143" s="93">
        <v>2</v>
      </c>
      <c r="Q143" s="631">
        <v>1</v>
      </c>
      <c r="R143" s="1336">
        <v>35</v>
      </c>
      <c r="S143" s="93">
        <v>16</v>
      </c>
      <c r="T143" s="1437">
        <v>0.87</v>
      </c>
      <c r="U143" s="630" t="s">
        <v>1818</v>
      </c>
      <c r="V143" s="93">
        <v>0</v>
      </c>
      <c r="W143" s="93">
        <v>0</v>
      </c>
      <c r="X143" s="93">
        <v>0</v>
      </c>
      <c r="Y143" s="93">
        <v>0</v>
      </c>
      <c r="Z143" s="1438">
        <v>43438</v>
      </c>
    </row>
    <row r="144" spans="1:26" x14ac:dyDescent="0.25">
      <c r="A144" s="1017">
        <v>540205</v>
      </c>
      <c r="B144" s="919" t="s">
        <v>709</v>
      </c>
      <c r="C144" s="919" t="s">
        <v>707</v>
      </c>
      <c r="D144" s="919" t="s">
        <v>107</v>
      </c>
      <c r="E144" s="1019">
        <v>4</v>
      </c>
      <c r="F144" s="1342">
        <v>-0.25443786982248523</v>
      </c>
      <c r="G144" s="1343">
        <v>-129.17879661653103</v>
      </c>
      <c r="H144" s="1383">
        <v>0</v>
      </c>
      <c r="I144" s="1345">
        <v>0</v>
      </c>
      <c r="J144" s="1449">
        <v>0.71630000000000005</v>
      </c>
      <c r="K144" s="385">
        <v>14</v>
      </c>
      <c r="L144" s="1424">
        <v>42543</v>
      </c>
      <c r="M144" s="26">
        <v>21</v>
      </c>
      <c r="N144" s="632">
        <v>358382</v>
      </c>
      <c r="O144" s="26">
        <v>0</v>
      </c>
      <c r="P144" s="26">
        <v>11</v>
      </c>
      <c r="Q144" s="124">
        <v>0</v>
      </c>
      <c r="R144" s="1347">
        <v>3</v>
      </c>
      <c r="S144" s="26">
        <v>0</v>
      </c>
      <c r="T144" s="389">
        <v>0.87</v>
      </c>
      <c r="U144" s="385" t="s">
        <v>1818</v>
      </c>
      <c r="V144" s="26">
        <v>0</v>
      </c>
      <c r="W144" s="26">
        <v>0</v>
      </c>
      <c r="X144" s="26">
        <v>1</v>
      </c>
      <c r="Y144" s="26">
        <v>0</v>
      </c>
      <c r="Z144" s="1425">
        <v>43438</v>
      </c>
    </row>
    <row r="145" spans="1:26" x14ac:dyDescent="0.25">
      <c r="A145" s="1017">
        <v>540206</v>
      </c>
      <c r="B145" s="919" t="s">
        <v>711</v>
      </c>
      <c r="C145" s="919" t="s">
        <v>707</v>
      </c>
      <c r="D145" s="919" t="s">
        <v>107</v>
      </c>
      <c r="E145" s="1019">
        <v>4</v>
      </c>
      <c r="F145" s="1342">
        <v>-9.9815157116451017E-2</v>
      </c>
      <c r="G145" s="1343">
        <v>-85.839030343330478</v>
      </c>
      <c r="H145" s="1383">
        <v>0</v>
      </c>
      <c r="I145" s="1345">
        <v>0</v>
      </c>
      <c r="J145" s="1449">
        <v>0.71630000000000005</v>
      </c>
      <c r="K145" s="385">
        <v>14</v>
      </c>
      <c r="L145" s="1424">
        <v>42543</v>
      </c>
      <c r="M145" s="26">
        <v>6</v>
      </c>
      <c r="N145" s="632">
        <v>25435</v>
      </c>
      <c r="O145" s="26">
        <v>0</v>
      </c>
      <c r="P145" s="26">
        <v>0</v>
      </c>
      <c r="Q145" s="124">
        <v>1</v>
      </c>
      <c r="R145" s="1347">
        <v>9</v>
      </c>
      <c r="S145" s="26">
        <v>5</v>
      </c>
      <c r="T145" s="389">
        <v>0.87</v>
      </c>
      <c r="U145" s="385" t="s">
        <v>1818</v>
      </c>
      <c r="V145" s="26">
        <v>0</v>
      </c>
      <c r="W145" s="26">
        <v>0</v>
      </c>
      <c r="X145" s="26">
        <v>1</v>
      </c>
      <c r="Y145" s="26">
        <v>0</v>
      </c>
      <c r="Z145" s="1425">
        <v>43438</v>
      </c>
    </row>
    <row r="146" spans="1:26" x14ac:dyDescent="0.25">
      <c r="A146" s="1037">
        <v>540203</v>
      </c>
      <c r="B146" s="922" t="s">
        <v>712</v>
      </c>
      <c r="C146" s="922" t="s">
        <v>707</v>
      </c>
      <c r="D146" s="922" t="s">
        <v>170</v>
      </c>
      <c r="E146" s="1039">
        <v>4</v>
      </c>
      <c r="F146" s="1352">
        <v>-8.2681272822117888E-2</v>
      </c>
      <c r="G146" s="1353">
        <v>-1.1436433447807524</v>
      </c>
      <c r="H146" s="1467">
        <v>13.160250671441363</v>
      </c>
      <c r="I146" s="1355">
        <v>0</v>
      </c>
      <c r="J146" s="1465">
        <v>0.71630000000000005</v>
      </c>
      <c r="K146" s="460">
        <v>14</v>
      </c>
      <c r="L146" s="1442">
        <v>42543</v>
      </c>
      <c r="M146" s="1443">
        <v>140</v>
      </c>
      <c r="N146" s="1359">
        <v>1892045</v>
      </c>
      <c r="O146" s="1443">
        <v>7</v>
      </c>
      <c r="P146" s="1443">
        <v>30</v>
      </c>
      <c r="Q146" s="693">
        <v>13</v>
      </c>
      <c r="R146" s="1357">
        <v>117</v>
      </c>
      <c r="S146" s="1443">
        <v>34</v>
      </c>
      <c r="T146" s="1444">
        <v>0.87</v>
      </c>
      <c r="U146" s="460" t="s">
        <v>1818</v>
      </c>
      <c r="V146" s="1443">
        <v>0</v>
      </c>
      <c r="W146" s="1443">
        <v>0</v>
      </c>
      <c r="X146" s="1443">
        <v>1</v>
      </c>
      <c r="Y146" s="1443">
        <v>4</v>
      </c>
      <c r="Z146" s="1445">
        <v>43438</v>
      </c>
    </row>
    <row r="147" spans="1:26" ht="15.75" thickBot="1" x14ac:dyDescent="0.3">
      <c r="A147" s="967"/>
      <c r="B147" s="965"/>
      <c r="C147" s="965" t="s">
        <v>707</v>
      </c>
      <c r="D147" s="965" t="s">
        <v>45</v>
      </c>
      <c r="E147" s="1082">
        <v>4</v>
      </c>
      <c r="F147" s="1380">
        <v>-8.4771684509504036E-2</v>
      </c>
      <c r="G147" s="1364">
        <v>-1.3961760056231665</v>
      </c>
      <c r="H147" s="1365"/>
      <c r="I147" s="1364">
        <v>0</v>
      </c>
      <c r="J147" s="1367">
        <v>0.71630000000000005</v>
      </c>
      <c r="K147" s="1368">
        <v>14</v>
      </c>
      <c r="L147" s="1369">
        <v>42543</v>
      </c>
      <c r="M147" s="1468"/>
      <c r="N147" s="1469"/>
      <c r="O147" s="1470"/>
      <c r="P147" s="1469"/>
      <c r="Q147" s="1471"/>
      <c r="R147" s="1472"/>
      <c r="S147" s="1469"/>
      <c r="T147" s="1371">
        <v>0.87</v>
      </c>
      <c r="U147" s="1473"/>
      <c r="V147" s="1474"/>
      <c r="W147" s="479">
        <v>0</v>
      </c>
      <c r="X147" s="1474"/>
      <c r="Y147" s="1474"/>
      <c r="Z147" s="1475"/>
    </row>
    <row r="148" spans="1:26" x14ac:dyDescent="0.25">
      <c r="A148" s="1162">
        <v>540020</v>
      </c>
      <c r="B148" s="1163" t="s">
        <v>715</v>
      </c>
      <c r="C148" s="1164" t="s">
        <v>716</v>
      </c>
      <c r="D148" s="1164" t="s">
        <v>170</v>
      </c>
      <c r="E148" s="1165">
        <v>5</v>
      </c>
      <c r="F148" s="1476">
        <v>-0.18836682705915653</v>
      </c>
      <c r="G148" s="1477">
        <v>-4.7567970573133849</v>
      </c>
      <c r="H148" s="1478">
        <v>2.9275808936825887</v>
      </c>
      <c r="I148" s="1414" t="s">
        <v>1820</v>
      </c>
      <c r="J148" s="1415">
        <v>0.4753</v>
      </c>
      <c r="K148" s="1479">
        <v>13</v>
      </c>
      <c r="L148" s="1480">
        <v>43145</v>
      </c>
      <c r="M148" s="1219">
        <v>144</v>
      </c>
      <c r="N148" s="1418">
        <v>1003465</v>
      </c>
      <c r="O148" s="1219">
        <v>0</v>
      </c>
      <c r="P148" s="1219">
        <v>37</v>
      </c>
      <c r="Q148" s="1223">
        <v>26</v>
      </c>
      <c r="R148" s="1481">
        <v>53</v>
      </c>
      <c r="S148" s="1219">
        <v>24</v>
      </c>
      <c r="T148" s="1421">
        <v>0.9</v>
      </c>
      <c r="U148" s="359" t="s">
        <v>1818</v>
      </c>
      <c r="V148" s="1417">
        <v>0</v>
      </c>
      <c r="W148" s="1417">
        <v>1</v>
      </c>
      <c r="X148" s="1417">
        <v>1</v>
      </c>
      <c r="Y148" s="1219">
        <v>0</v>
      </c>
      <c r="Z148" s="1422">
        <v>43446</v>
      </c>
    </row>
    <row r="149" spans="1:26" x14ac:dyDescent="0.25">
      <c r="A149" s="1017">
        <v>540021</v>
      </c>
      <c r="B149" s="919" t="s">
        <v>717</v>
      </c>
      <c r="C149" s="1018" t="s">
        <v>716</v>
      </c>
      <c r="D149" s="1018" t="s">
        <v>107</v>
      </c>
      <c r="E149" s="1019">
        <v>5</v>
      </c>
      <c r="F149" s="1342">
        <v>-0.11942959001782531</v>
      </c>
      <c r="G149" s="1343">
        <v>-145.19710298176778</v>
      </c>
      <c r="H149" s="1383">
        <v>0</v>
      </c>
      <c r="I149" s="1345" t="s">
        <v>1820</v>
      </c>
      <c r="J149" s="1449">
        <v>0.4753</v>
      </c>
      <c r="K149" s="390">
        <v>13</v>
      </c>
      <c r="L149" s="1451">
        <v>43145</v>
      </c>
      <c r="M149" s="142">
        <v>145</v>
      </c>
      <c r="N149" s="632">
        <v>1371887</v>
      </c>
      <c r="O149" s="142">
        <v>2</v>
      </c>
      <c r="P149" s="26">
        <v>48</v>
      </c>
      <c r="Q149" s="143">
        <v>2</v>
      </c>
      <c r="R149" s="1349">
        <v>18</v>
      </c>
      <c r="S149" s="142">
        <v>13</v>
      </c>
      <c r="T149" s="389">
        <v>0.9</v>
      </c>
      <c r="U149" s="385" t="s">
        <v>1818</v>
      </c>
      <c r="V149" s="26">
        <v>0</v>
      </c>
      <c r="W149" s="26">
        <v>1</v>
      </c>
      <c r="X149" s="26">
        <v>1</v>
      </c>
      <c r="Y149" s="142">
        <v>6</v>
      </c>
      <c r="Z149" s="1425">
        <v>43446</v>
      </c>
    </row>
    <row r="150" spans="1:26" ht="15.75" thickBot="1" x14ac:dyDescent="0.3">
      <c r="A150" s="967"/>
      <c r="B150" s="965"/>
      <c r="C150" s="1081" t="s">
        <v>716</v>
      </c>
      <c r="D150" s="1081" t="s">
        <v>45</v>
      </c>
      <c r="E150" s="1082">
        <v>5</v>
      </c>
      <c r="F150" s="1363">
        <v>-0.18329618460731611</v>
      </c>
      <c r="G150" s="1364">
        <v>-4.9880192792608327</v>
      </c>
      <c r="H150" s="1365"/>
      <c r="I150" s="1364" t="s">
        <v>1820</v>
      </c>
      <c r="J150" s="1367">
        <v>0.4753</v>
      </c>
      <c r="K150" s="1457">
        <v>13</v>
      </c>
      <c r="L150" s="1458">
        <v>43145</v>
      </c>
      <c r="M150" s="1468"/>
      <c r="N150" s="1469"/>
      <c r="O150" s="1470"/>
      <c r="P150" s="1469"/>
      <c r="Q150" s="1471"/>
      <c r="R150" s="1472"/>
      <c r="S150" s="1469"/>
      <c r="T150" s="1371">
        <v>0.9</v>
      </c>
      <c r="U150" s="1473"/>
      <c r="V150" s="1474"/>
      <c r="W150" s="479">
        <v>1</v>
      </c>
      <c r="X150" s="1474"/>
      <c r="Y150" s="1474"/>
      <c r="Z150" s="1475"/>
    </row>
    <row r="151" spans="1:26" x14ac:dyDescent="0.25">
      <c r="A151" s="1162">
        <v>540063</v>
      </c>
      <c r="B151" s="1163" t="s">
        <v>718</v>
      </c>
      <c r="C151" s="1164" t="s">
        <v>719</v>
      </c>
      <c r="D151" s="1164" t="s">
        <v>170</v>
      </c>
      <c r="E151" s="1165">
        <v>5</v>
      </c>
      <c r="F151" s="1476">
        <v>-5.5970656160847711E-2</v>
      </c>
      <c r="G151" s="1477">
        <v>-2.6518480868278971</v>
      </c>
      <c r="H151" s="1478">
        <v>-23.882588392261507</v>
      </c>
      <c r="I151" s="1414">
        <v>2.4</v>
      </c>
      <c r="J151" s="1415">
        <v>0.28079999999999999</v>
      </c>
      <c r="K151" s="1479">
        <v>14</v>
      </c>
      <c r="L151" s="1480">
        <v>42543</v>
      </c>
      <c r="M151" s="1219">
        <v>195</v>
      </c>
      <c r="N151" s="1418">
        <v>2673177</v>
      </c>
      <c r="O151" s="1219">
        <v>32</v>
      </c>
      <c r="P151" s="1219">
        <v>65</v>
      </c>
      <c r="Q151" s="1223">
        <v>90</v>
      </c>
      <c r="R151" s="1481">
        <v>122</v>
      </c>
      <c r="S151" s="1219">
        <v>41</v>
      </c>
      <c r="T151" s="1421">
        <v>0.95</v>
      </c>
      <c r="U151" s="359" t="s">
        <v>1818</v>
      </c>
      <c r="V151" s="1417">
        <v>0</v>
      </c>
      <c r="W151" s="1417">
        <v>7</v>
      </c>
      <c r="X151" s="1417" t="s">
        <v>1819</v>
      </c>
      <c r="Y151" s="1219">
        <v>0</v>
      </c>
      <c r="Z151" s="1482">
        <v>43104</v>
      </c>
    </row>
    <row r="152" spans="1:26" x14ac:dyDescent="0.25">
      <c r="A152" s="1017">
        <v>540241</v>
      </c>
      <c r="B152" s="919" t="s">
        <v>720</v>
      </c>
      <c r="C152" s="1018" t="s">
        <v>719</v>
      </c>
      <c r="D152" s="1018" t="s">
        <v>107</v>
      </c>
      <c r="E152" s="1019">
        <v>5</v>
      </c>
      <c r="F152" s="1342">
        <v>-2.8379772961816306E-3</v>
      </c>
      <c r="G152" s="1343">
        <v>-5.8287805668755936</v>
      </c>
      <c r="H152" s="1383">
        <v>-2.083333333333333</v>
      </c>
      <c r="I152" s="1345">
        <v>2.4</v>
      </c>
      <c r="J152" s="1449">
        <v>0.28079999999999999</v>
      </c>
      <c r="K152" s="390">
        <v>14</v>
      </c>
      <c r="L152" s="1451">
        <v>42543</v>
      </c>
      <c r="M152" s="142">
        <v>10</v>
      </c>
      <c r="N152" s="632">
        <v>79478</v>
      </c>
      <c r="O152" s="142">
        <v>0</v>
      </c>
      <c r="P152" s="142">
        <v>5</v>
      </c>
      <c r="Q152" s="143">
        <v>5</v>
      </c>
      <c r="R152" s="1349">
        <v>25</v>
      </c>
      <c r="S152" s="142">
        <v>4</v>
      </c>
      <c r="T152" s="389">
        <v>0.95</v>
      </c>
      <c r="U152" s="385" t="s">
        <v>1818</v>
      </c>
      <c r="V152" s="26">
        <v>0</v>
      </c>
      <c r="W152" s="26">
        <v>7</v>
      </c>
      <c r="X152" s="26" t="s">
        <v>1819</v>
      </c>
      <c r="Y152" s="142">
        <v>0</v>
      </c>
      <c r="Z152" s="1351">
        <v>43215</v>
      </c>
    </row>
    <row r="153" spans="1:26" x14ac:dyDescent="0.25">
      <c r="A153" s="1017">
        <v>540064</v>
      </c>
      <c r="B153" s="919" t="s">
        <v>721</v>
      </c>
      <c r="C153" s="1018" t="s">
        <v>719</v>
      </c>
      <c r="D153" s="1018" t="s">
        <v>107</v>
      </c>
      <c r="E153" s="1019">
        <v>5</v>
      </c>
      <c r="F153" s="1342">
        <v>-5.3198031980319804E-2</v>
      </c>
      <c r="G153" s="1343">
        <v>-52.708039912548657</v>
      </c>
      <c r="H153" s="1383">
        <v>-6.25</v>
      </c>
      <c r="I153" s="1345">
        <v>2.4</v>
      </c>
      <c r="J153" s="1449">
        <v>0.28079999999999999</v>
      </c>
      <c r="K153" s="390">
        <v>14</v>
      </c>
      <c r="L153" s="1451">
        <v>42543</v>
      </c>
      <c r="M153" s="142">
        <v>73</v>
      </c>
      <c r="N153" s="632">
        <v>586230</v>
      </c>
      <c r="O153" s="142">
        <v>13</v>
      </c>
      <c r="P153" s="142">
        <v>15</v>
      </c>
      <c r="Q153" s="143">
        <v>4</v>
      </c>
      <c r="R153" s="1349">
        <v>18</v>
      </c>
      <c r="S153" s="142">
        <v>1</v>
      </c>
      <c r="T153" s="389">
        <v>0.95</v>
      </c>
      <c r="U153" s="385" t="s">
        <v>1818</v>
      </c>
      <c r="V153" s="26">
        <v>0</v>
      </c>
      <c r="W153" s="26">
        <v>7</v>
      </c>
      <c r="X153" s="26">
        <v>0</v>
      </c>
      <c r="Y153" s="142">
        <v>0</v>
      </c>
      <c r="Z153" s="1351">
        <v>43104</v>
      </c>
    </row>
    <row r="154" spans="1:26" ht="15.75" thickBot="1" x14ac:dyDescent="0.3">
      <c r="A154" s="967"/>
      <c r="B154" s="965"/>
      <c r="C154" s="1081" t="s">
        <v>719</v>
      </c>
      <c r="D154" s="1081" t="s">
        <v>45</v>
      </c>
      <c r="E154" s="1082">
        <v>5</v>
      </c>
      <c r="F154" s="1363">
        <v>-4.8611824312758893E-2</v>
      </c>
      <c r="G154" s="1364">
        <v>-3.0132020725457025</v>
      </c>
      <c r="H154" s="1365"/>
      <c r="I154" s="1364">
        <v>2.4</v>
      </c>
      <c r="J154" s="1367">
        <v>0.28079999999999999</v>
      </c>
      <c r="K154" s="1457">
        <v>14</v>
      </c>
      <c r="L154" s="1458">
        <v>42543</v>
      </c>
      <c r="M154" s="1468"/>
      <c r="N154" s="1469"/>
      <c r="O154" s="1470"/>
      <c r="P154" s="1469"/>
      <c r="Q154" s="1471"/>
      <c r="R154" s="1472"/>
      <c r="S154" s="1469"/>
      <c r="T154" s="1371">
        <v>0.95</v>
      </c>
      <c r="U154" s="1473"/>
      <c r="V154" s="1474"/>
      <c r="W154" s="479">
        <v>7</v>
      </c>
      <c r="X154" s="1474"/>
      <c r="Y154" s="1474"/>
      <c r="Z154" s="1475"/>
    </row>
    <row r="155" spans="1:26" x14ac:dyDescent="0.25">
      <c r="A155" s="1104">
        <v>540253</v>
      </c>
      <c r="B155" s="1251" t="s">
        <v>722</v>
      </c>
      <c r="C155" s="1434" t="s">
        <v>723</v>
      </c>
      <c r="D155" s="1434" t="s">
        <v>107</v>
      </c>
      <c r="E155" s="1103">
        <v>5</v>
      </c>
      <c r="F155" s="1331">
        <v>-3.1007751937984496E-2</v>
      </c>
      <c r="G155" s="1332">
        <v>-68.403965970755962</v>
      </c>
      <c r="H155" s="1375">
        <v>0</v>
      </c>
      <c r="I155" s="1334">
        <v>5.6</v>
      </c>
      <c r="J155" s="1446">
        <v>0.42380000000000001</v>
      </c>
      <c r="K155" s="619">
        <v>8</v>
      </c>
      <c r="L155" s="1448">
        <v>43145</v>
      </c>
      <c r="M155" s="114">
        <v>11</v>
      </c>
      <c r="N155" s="1338">
        <v>114048</v>
      </c>
      <c r="O155" s="114">
        <v>0</v>
      </c>
      <c r="P155" s="114">
        <v>5</v>
      </c>
      <c r="Q155" s="115">
        <v>9</v>
      </c>
      <c r="R155" s="1339">
        <v>2</v>
      </c>
      <c r="S155" s="114">
        <v>0</v>
      </c>
      <c r="T155" s="1437">
        <v>0.92999999999999994</v>
      </c>
      <c r="U155" s="630" t="s">
        <v>1818</v>
      </c>
      <c r="V155" s="93">
        <v>0</v>
      </c>
      <c r="W155" s="93">
        <v>0</v>
      </c>
      <c r="X155" s="114">
        <v>1</v>
      </c>
      <c r="Y155" s="114">
        <v>1</v>
      </c>
      <c r="Z155" s="1341">
        <v>43018</v>
      </c>
    </row>
    <row r="156" spans="1:26" x14ac:dyDescent="0.25">
      <c r="A156" s="1037">
        <v>540225</v>
      </c>
      <c r="B156" s="922" t="s">
        <v>724</v>
      </c>
      <c r="C156" s="1038" t="s">
        <v>723</v>
      </c>
      <c r="D156" s="1038" t="s">
        <v>170</v>
      </c>
      <c r="E156" s="1039">
        <v>5</v>
      </c>
      <c r="F156" s="1352">
        <v>2.1685254027261461E-2</v>
      </c>
      <c r="G156" s="1353">
        <v>0.78937420526138879</v>
      </c>
      <c r="H156" s="1467">
        <v>12.720519962859797</v>
      </c>
      <c r="I156" s="1355">
        <v>5.6</v>
      </c>
      <c r="J156" s="1465">
        <v>0.42380000000000001</v>
      </c>
      <c r="K156" s="1483">
        <v>8</v>
      </c>
      <c r="L156" s="1453">
        <v>43145</v>
      </c>
      <c r="M156" s="469">
        <v>39</v>
      </c>
      <c r="N156" s="1359">
        <v>465607</v>
      </c>
      <c r="O156" s="469">
        <v>0</v>
      </c>
      <c r="P156" s="469">
        <v>10</v>
      </c>
      <c r="Q156" s="680">
        <v>11</v>
      </c>
      <c r="R156" s="1484">
        <v>27</v>
      </c>
      <c r="S156" s="469">
        <v>7</v>
      </c>
      <c r="T156" s="1444">
        <v>0.92999999999999994</v>
      </c>
      <c r="U156" s="460" t="s">
        <v>1818</v>
      </c>
      <c r="V156" s="1443">
        <v>0</v>
      </c>
      <c r="W156" s="1443">
        <v>0</v>
      </c>
      <c r="X156" s="469">
        <v>0</v>
      </c>
      <c r="Y156" s="469">
        <v>8</v>
      </c>
      <c r="Z156" s="1485">
        <v>43018</v>
      </c>
    </row>
    <row r="157" spans="1:26" x14ac:dyDescent="0.25">
      <c r="A157" s="1017">
        <v>540156</v>
      </c>
      <c r="B157" s="919" t="s">
        <v>725</v>
      </c>
      <c r="C157" s="1018" t="s">
        <v>723</v>
      </c>
      <c r="D157" s="1018" t="s">
        <v>107</v>
      </c>
      <c r="E157" s="1019">
        <v>5</v>
      </c>
      <c r="F157" s="1342">
        <v>-1.5591397849462365E-2</v>
      </c>
      <c r="G157" s="1343">
        <v>-28.2757860530985</v>
      </c>
      <c r="H157" s="1383">
        <v>0</v>
      </c>
      <c r="I157" s="1345">
        <v>5.6</v>
      </c>
      <c r="J157" s="1449">
        <v>0.42380000000000001</v>
      </c>
      <c r="K157" s="390">
        <v>8</v>
      </c>
      <c r="L157" s="1451">
        <v>43145</v>
      </c>
      <c r="M157" s="142">
        <v>10</v>
      </c>
      <c r="N157" s="632">
        <v>123680</v>
      </c>
      <c r="O157" s="142">
        <v>0</v>
      </c>
      <c r="P157" s="142">
        <v>2</v>
      </c>
      <c r="Q157" s="143">
        <v>2</v>
      </c>
      <c r="R157" s="1349">
        <v>14</v>
      </c>
      <c r="S157" s="142">
        <v>7</v>
      </c>
      <c r="T157" s="389">
        <v>0.92999999999999994</v>
      </c>
      <c r="U157" s="385" t="s">
        <v>1818</v>
      </c>
      <c r="V157" s="26">
        <v>0</v>
      </c>
      <c r="W157" s="26">
        <v>0</v>
      </c>
      <c r="X157" s="142">
        <v>0</v>
      </c>
      <c r="Y157" s="142">
        <v>0</v>
      </c>
      <c r="Z157" s="1351">
        <v>43019</v>
      </c>
    </row>
    <row r="158" spans="1:26" ht="15.75" thickBot="1" x14ac:dyDescent="0.3">
      <c r="A158" s="967"/>
      <c r="B158" s="965"/>
      <c r="C158" s="1081" t="s">
        <v>723</v>
      </c>
      <c r="D158" s="1081" t="s">
        <v>45</v>
      </c>
      <c r="E158" s="1082">
        <v>5</v>
      </c>
      <c r="F158" s="1363">
        <v>6.3116370808678499E-3</v>
      </c>
      <c r="G158" s="1364">
        <v>0.35700550962334887</v>
      </c>
      <c r="H158" s="1365"/>
      <c r="I158" s="1364">
        <v>5.6</v>
      </c>
      <c r="J158" s="1367">
        <v>0.42380000000000001</v>
      </c>
      <c r="K158" s="1457">
        <v>8</v>
      </c>
      <c r="L158" s="1458">
        <v>43145</v>
      </c>
      <c r="M158" s="1468"/>
      <c r="N158" s="1469"/>
      <c r="O158" s="1470"/>
      <c r="P158" s="1469"/>
      <c r="Q158" s="1471"/>
      <c r="R158" s="1472"/>
      <c r="S158" s="1469"/>
      <c r="T158" s="1371">
        <v>0.92999999999999994</v>
      </c>
      <c r="U158" s="1473"/>
      <c r="V158" s="1474"/>
      <c r="W158" s="479">
        <v>0</v>
      </c>
      <c r="X158" s="1474"/>
      <c r="Y158" s="1474"/>
      <c r="Z158" s="1475"/>
    </row>
    <row r="159" spans="1:26" x14ac:dyDescent="0.25">
      <c r="A159" s="1104">
        <v>540262</v>
      </c>
      <c r="B159" s="1251" t="s">
        <v>726</v>
      </c>
      <c r="C159" s="1434" t="s">
        <v>727</v>
      </c>
      <c r="D159" s="1434" t="s">
        <v>107</v>
      </c>
      <c r="E159" s="1103">
        <v>5</v>
      </c>
      <c r="F159" s="1331">
        <v>-0.18556701030927836</v>
      </c>
      <c r="G159" s="1332">
        <v>-53.818954784387444</v>
      </c>
      <c r="H159" s="1375">
        <v>0</v>
      </c>
      <c r="I159" s="1334">
        <v>17.600000000000001</v>
      </c>
      <c r="J159" s="1446">
        <v>0.38900000000000001</v>
      </c>
      <c r="K159" s="619">
        <v>11</v>
      </c>
      <c r="L159" s="1448">
        <v>43145</v>
      </c>
      <c r="M159" s="114" t="s">
        <v>1820</v>
      </c>
      <c r="N159" s="1338" t="s">
        <v>1820</v>
      </c>
      <c r="O159" s="114">
        <v>0</v>
      </c>
      <c r="P159" s="114">
        <v>0</v>
      </c>
      <c r="Q159" s="115">
        <v>0</v>
      </c>
      <c r="R159" s="1339" t="s">
        <v>1820</v>
      </c>
      <c r="S159" s="114">
        <v>0</v>
      </c>
      <c r="T159" s="1437">
        <v>0.95</v>
      </c>
      <c r="U159" s="630" t="s">
        <v>1818</v>
      </c>
      <c r="V159" s="93">
        <v>0</v>
      </c>
      <c r="W159" s="93">
        <v>0</v>
      </c>
      <c r="X159" s="114">
        <v>0</v>
      </c>
      <c r="Y159" s="114">
        <v>0</v>
      </c>
      <c r="Z159" s="1341">
        <v>40827</v>
      </c>
    </row>
    <row r="160" spans="1:26" x14ac:dyDescent="0.25">
      <c r="A160" s="1017">
        <v>540179</v>
      </c>
      <c r="B160" s="919" t="s">
        <v>728</v>
      </c>
      <c r="C160" s="1018" t="s">
        <v>727</v>
      </c>
      <c r="D160" s="1018" t="s">
        <v>107</v>
      </c>
      <c r="E160" s="1019">
        <v>5</v>
      </c>
      <c r="F160" s="1342">
        <v>-0.37366548042704628</v>
      </c>
      <c r="G160" s="1343">
        <v>-216.01223507858458</v>
      </c>
      <c r="H160" s="1383">
        <v>0</v>
      </c>
      <c r="I160" s="1345">
        <v>17.600000000000001</v>
      </c>
      <c r="J160" s="1449">
        <v>0.38900000000000001</v>
      </c>
      <c r="K160" s="390">
        <v>11</v>
      </c>
      <c r="L160" s="1451">
        <v>43145</v>
      </c>
      <c r="M160" s="142">
        <v>16</v>
      </c>
      <c r="N160" s="632">
        <v>63097</v>
      </c>
      <c r="O160" s="142">
        <v>0</v>
      </c>
      <c r="P160" s="142">
        <v>0</v>
      </c>
      <c r="Q160" s="143">
        <v>3</v>
      </c>
      <c r="R160" s="1349">
        <v>2</v>
      </c>
      <c r="S160" s="142">
        <v>0</v>
      </c>
      <c r="T160" s="389">
        <v>0.95</v>
      </c>
      <c r="U160" s="385" t="s">
        <v>1818</v>
      </c>
      <c r="V160" s="26">
        <v>0</v>
      </c>
      <c r="W160" s="26">
        <v>0</v>
      </c>
      <c r="X160" s="142">
        <v>0</v>
      </c>
      <c r="Y160" s="142">
        <v>0</v>
      </c>
      <c r="Z160" s="1351">
        <v>40827</v>
      </c>
    </row>
    <row r="161" spans="1:26" x14ac:dyDescent="0.25">
      <c r="A161" s="1017">
        <v>540180</v>
      </c>
      <c r="B161" s="919" t="s">
        <v>729</v>
      </c>
      <c r="C161" s="1018" t="s">
        <v>727</v>
      </c>
      <c r="D161" s="1018" t="s">
        <v>107</v>
      </c>
      <c r="E161" s="1019">
        <v>5</v>
      </c>
      <c r="F161" s="1342">
        <v>-0.39118457300275483</v>
      </c>
      <c r="G161" s="1343">
        <v>-126.29017445818383</v>
      </c>
      <c r="H161" s="1383">
        <v>0</v>
      </c>
      <c r="I161" s="1345">
        <v>17.600000000000001</v>
      </c>
      <c r="J161" s="1449">
        <v>0.38900000000000001</v>
      </c>
      <c r="K161" s="390">
        <v>11</v>
      </c>
      <c r="L161" s="1451">
        <v>43145</v>
      </c>
      <c r="M161" s="142">
        <v>1</v>
      </c>
      <c r="N161" s="632">
        <v>9033</v>
      </c>
      <c r="O161" s="142">
        <v>0</v>
      </c>
      <c r="P161" s="142">
        <v>0</v>
      </c>
      <c r="Q161" s="143">
        <v>0</v>
      </c>
      <c r="R161" s="1349">
        <v>0</v>
      </c>
      <c r="S161" s="142">
        <v>0</v>
      </c>
      <c r="T161" s="389">
        <v>0.95</v>
      </c>
      <c r="U161" s="385" t="s">
        <v>1818</v>
      </c>
      <c r="V161" s="26">
        <v>0</v>
      </c>
      <c r="W161" s="26">
        <v>0</v>
      </c>
      <c r="X161" s="142">
        <v>0</v>
      </c>
      <c r="Y161" s="142">
        <v>4</v>
      </c>
      <c r="Z161" s="1351">
        <v>43536</v>
      </c>
    </row>
    <row r="162" spans="1:26" x14ac:dyDescent="0.25">
      <c r="A162" s="1017">
        <v>540132</v>
      </c>
      <c r="B162" s="919" t="s">
        <v>730</v>
      </c>
      <c r="C162" s="1018" t="s">
        <v>727</v>
      </c>
      <c r="D162" s="1018" t="s">
        <v>107</v>
      </c>
      <c r="E162" s="1019">
        <v>5</v>
      </c>
      <c r="F162" s="1342">
        <v>-0.13059701492537312</v>
      </c>
      <c r="G162" s="1343">
        <v>-153.83185067923455</v>
      </c>
      <c r="H162" s="1383">
        <v>-30.177514792899409</v>
      </c>
      <c r="I162" s="1345">
        <v>17.600000000000001</v>
      </c>
      <c r="J162" s="1449">
        <v>0.38900000000000001</v>
      </c>
      <c r="K162" s="390">
        <v>11</v>
      </c>
      <c r="L162" s="1451">
        <v>43145</v>
      </c>
      <c r="M162" s="142" t="s">
        <v>1820</v>
      </c>
      <c r="N162" s="632" t="s">
        <v>1820</v>
      </c>
      <c r="O162" s="142">
        <v>0</v>
      </c>
      <c r="P162" s="142">
        <v>0</v>
      </c>
      <c r="Q162" s="143">
        <v>0</v>
      </c>
      <c r="R162" s="1349" t="s">
        <v>1820</v>
      </c>
      <c r="S162" s="142">
        <v>0</v>
      </c>
      <c r="T162" s="389">
        <v>0.95</v>
      </c>
      <c r="U162" s="385" t="s">
        <v>1818</v>
      </c>
      <c r="V162" s="26">
        <v>0</v>
      </c>
      <c r="W162" s="26">
        <v>0</v>
      </c>
      <c r="X162" s="142">
        <v>1</v>
      </c>
      <c r="Y162" s="142">
        <v>0</v>
      </c>
      <c r="Z162" s="1351">
        <v>43536</v>
      </c>
    </row>
    <row r="163" spans="1:26" x14ac:dyDescent="0.25">
      <c r="A163" s="1017">
        <v>540182</v>
      </c>
      <c r="B163" s="919" t="s">
        <v>731</v>
      </c>
      <c r="C163" s="1018" t="s">
        <v>727</v>
      </c>
      <c r="D163" s="1018" t="s">
        <v>107</v>
      </c>
      <c r="E163" s="1019">
        <v>5</v>
      </c>
      <c r="F163" s="1342">
        <v>-9.9914602903501279E-2</v>
      </c>
      <c r="G163" s="1343">
        <v>-42.997634686105243</v>
      </c>
      <c r="H163" s="1383">
        <v>-21.167883211678831</v>
      </c>
      <c r="I163" s="1345">
        <v>17.600000000000001</v>
      </c>
      <c r="J163" s="1449">
        <v>0.38900000000000001</v>
      </c>
      <c r="K163" s="390">
        <v>11</v>
      </c>
      <c r="L163" s="1451">
        <v>43145</v>
      </c>
      <c r="M163" s="142">
        <v>20</v>
      </c>
      <c r="N163" s="632">
        <v>124484</v>
      </c>
      <c r="O163" s="142">
        <v>0</v>
      </c>
      <c r="P163" s="142">
        <v>3</v>
      </c>
      <c r="Q163" s="143">
        <v>5</v>
      </c>
      <c r="R163" s="1349">
        <v>18</v>
      </c>
      <c r="S163" s="142">
        <v>4</v>
      </c>
      <c r="T163" s="389">
        <v>0.95</v>
      </c>
      <c r="U163" s="385" t="s">
        <v>1818</v>
      </c>
      <c r="V163" s="26">
        <v>0</v>
      </c>
      <c r="W163" s="26">
        <v>0</v>
      </c>
      <c r="X163" s="142">
        <v>1</v>
      </c>
      <c r="Y163" s="142">
        <v>0</v>
      </c>
      <c r="Z163" s="1351">
        <v>43536</v>
      </c>
    </row>
    <row r="164" spans="1:26" x14ac:dyDescent="0.25">
      <c r="A164" s="1017">
        <v>540263</v>
      </c>
      <c r="B164" s="919" t="s">
        <v>732</v>
      </c>
      <c r="C164" s="1018" t="s">
        <v>727</v>
      </c>
      <c r="D164" s="1018" t="s">
        <v>107</v>
      </c>
      <c r="E164" s="1019">
        <v>5</v>
      </c>
      <c r="F164" s="1342">
        <v>-0.12337662337662338</v>
      </c>
      <c r="G164" s="1343">
        <v>-78.26229769425106</v>
      </c>
      <c r="H164" s="1383">
        <v>0</v>
      </c>
      <c r="I164" s="1345">
        <v>17.600000000000001</v>
      </c>
      <c r="J164" s="1449">
        <v>0.38900000000000001</v>
      </c>
      <c r="K164" s="390">
        <v>11</v>
      </c>
      <c r="L164" s="1451">
        <v>43145</v>
      </c>
      <c r="M164" s="142" t="s">
        <v>1820</v>
      </c>
      <c r="N164" s="632" t="s">
        <v>1820</v>
      </c>
      <c r="O164" s="142">
        <v>0</v>
      </c>
      <c r="P164" s="142">
        <v>0</v>
      </c>
      <c r="Q164" s="143">
        <v>0</v>
      </c>
      <c r="R164" s="1349" t="s">
        <v>1820</v>
      </c>
      <c r="S164" s="142">
        <v>0</v>
      </c>
      <c r="T164" s="389">
        <v>0.95</v>
      </c>
      <c r="U164" s="385" t="s">
        <v>1818</v>
      </c>
      <c r="V164" s="26">
        <v>0</v>
      </c>
      <c r="W164" s="26">
        <v>0</v>
      </c>
      <c r="X164" s="142">
        <v>0</v>
      </c>
      <c r="Y164" s="142">
        <v>0</v>
      </c>
      <c r="Z164" s="1351">
        <v>43536</v>
      </c>
    </row>
    <row r="165" spans="1:26" x14ac:dyDescent="0.25">
      <c r="A165" s="1037">
        <v>540224</v>
      </c>
      <c r="B165" s="922" t="s">
        <v>733</v>
      </c>
      <c r="C165" s="1038" t="s">
        <v>727</v>
      </c>
      <c r="D165" s="1038" t="s">
        <v>170</v>
      </c>
      <c r="E165" s="1039">
        <v>5</v>
      </c>
      <c r="F165" s="1352">
        <v>-0.20885200553250347</v>
      </c>
      <c r="G165" s="1353">
        <v>-3.0402931301559768</v>
      </c>
      <c r="H165" s="1467">
        <v>-6.0329067641681906</v>
      </c>
      <c r="I165" s="1355">
        <v>17.600000000000001</v>
      </c>
      <c r="J165" s="1465">
        <v>0.38900000000000001</v>
      </c>
      <c r="K165" s="1483">
        <v>11</v>
      </c>
      <c r="L165" s="1453">
        <v>43145</v>
      </c>
      <c r="M165" s="469">
        <v>30</v>
      </c>
      <c r="N165" s="1359">
        <v>275514</v>
      </c>
      <c r="O165" s="469">
        <v>0</v>
      </c>
      <c r="P165" s="469">
        <v>10</v>
      </c>
      <c r="Q165" s="680">
        <v>12</v>
      </c>
      <c r="R165" s="1484">
        <v>38</v>
      </c>
      <c r="S165" s="469">
        <v>10</v>
      </c>
      <c r="T165" s="1444">
        <v>0.95</v>
      </c>
      <c r="U165" s="460" t="s">
        <v>1818</v>
      </c>
      <c r="V165" s="1443">
        <v>0</v>
      </c>
      <c r="W165" s="1443">
        <v>0</v>
      </c>
      <c r="X165" s="469">
        <v>1</v>
      </c>
      <c r="Y165" s="469">
        <v>0</v>
      </c>
      <c r="Z165" s="1485">
        <v>41010</v>
      </c>
    </row>
    <row r="166" spans="1:26" ht="15.75" thickBot="1" x14ac:dyDescent="0.3">
      <c r="A166" s="967"/>
      <c r="B166" s="965"/>
      <c r="C166" s="1081" t="s">
        <v>727</v>
      </c>
      <c r="D166" s="1081" t="s">
        <v>45</v>
      </c>
      <c r="E166" s="1082">
        <v>5</v>
      </c>
      <c r="F166" s="1363">
        <v>-0.19188439085079911</v>
      </c>
      <c r="G166" s="1364">
        <v>-4.421190071822231</v>
      </c>
      <c r="H166" s="1365"/>
      <c r="I166" s="1364">
        <v>17.600000000000001</v>
      </c>
      <c r="J166" s="1367">
        <v>0.38900000000000001</v>
      </c>
      <c r="K166" s="1457">
        <v>11</v>
      </c>
      <c r="L166" s="1458">
        <v>43145</v>
      </c>
      <c r="M166" s="1468"/>
      <c r="N166" s="1469"/>
      <c r="O166" s="1470"/>
      <c r="P166" s="1469"/>
      <c r="Q166" s="1471"/>
      <c r="R166" s="1472"/>
      <c r="S166" s="1469"/>
      <c r="T166" s="1371">
        <v>0.95</v>
      </c>
      <c r="U166" s="1473"/>
      <c r="V166" s="1474"/>
      <c r="W166" s="479">
        <v>0</v>
      </c>
      <c r="X166" s="1474"/>
      <c r="Y166" s="1474"/>
      <c r="Z166" s="1475"/>
    </row>
    <row r="167" spans="1:26" x14ac:dyDescent="0.25">
      <c r="A167" s="1104">
        <v>540184</v>
      </c>
      <c r="B167" s="1251" t="s">
        <v>734</v>
      </c>
      <c r="C167" s="1434" t="s">
        <v>735</v>
      </c>
      <c r="D167" s="1434" t="s">
        <v>107</v>
      </c>
      <c r="E167" s="1103">
        <v>5</v>
      </c>
      <c r="F167" s="1331">
        <v>-0.17582417582417584</v>
      </c>
      <c r="G167" s="1332">
        <v>-164.59183341440507</v>
      </c>
      <c r="H167" s="1375">
        <v>0</v>
      </c>
      <c r="I167" s="1334">
        <v>21</v>
      </c>
      <c r="J167" s="1446">
        <v>0.55079999999999996</v>
      </c>
      <c r="K167" s="619">
        <v>15</v>
      </c>
      <c r="L167" s="1448">
        <v>42543</v>
      </c>
      <c r="M167" s="114">
        <v>43</v>
      </c>
      <c r="N167" s="1338">
        <v>280482</v>
      </c>
      <c r="O167" s="114">
        <v>8</v>
      </c>
      <c r="P167" s="114">
        <v>25</v>
      </c>
      <c r="Q167" s="115">
        <v>6</v>
      </c>
      <c r="R167" s="1339">
        <v>6</v>
      </c>
      <c r="S167" s="114">
        <v>3</v>
      </c>
      <c r="T167" s="1437">
        <v>0.85</v>
      </c>
      <c r="U167" s="630" t="s">
        <v>1818</v>
      </c>
      <c r="V167" s="93">
        <v>0</v>
      </c>
      <c r="W167" s="93">
        <v>0</v>
      </c>
      <c r="X167" s="114">
        <v>1</v>
      </c>
      <c r="Y167" s="114">
        <v>1</v>
      </c>
      <c r="Z167" s="1341">
        <v>43223</v>
      </c>
    </row>
    <row r="168" spans="1:26" x14ac:dyDescent="0.25">
      <c r="A168" s="1037">
        <v>540183</v>
      </c>
      <c r="B168" s="922" t="s">
        <v>736</v>
      </c>
      <c r="C168" s="1038" t="s">
        <v>735</v>
      </c>
      <c r="D168" s="1038" t="s">
        <v>170</v>
      </c>
      <c r="E168" s="1039">
        <v>5</v>
      </c>
      <c r="F168" s="1352">
        <v>-4.8864917082595397E-2</v>
      </c>
      <c r="G168" s="1353">
        <v>-1.2594644859270652</v>
      </c>
      <c r="H168" s="1467">
        <v>12.702702702702704</v>
      </c>
      <c r="I168" s="1355">
        <v>21</v>
      </c>
      <c r="J168" s="1465">
        <v>0.55079999999999996</v>
      </c>
      <c r="K168" s="1483">
        <v>15</v>
      </c>
      <c r="L168" s="1453">
        <v>42543</v>
      </c>
      <c r="M168" s="469">
        <v>82</v>
      </c>
      <c r="N168" s="1359">
        <v>2202986</v>
      </c>
      <c r="O168" s="469">
        <v>8</v>
      </c>
      <c r="P168" s="469">
        <v>16</v>
      </c>
      <c r="Q168" s="680">
        <v>80</v>
      </c>
      <c r="R168" s="1484">
        <v>120</v>
      </c>
      <c r="S168" s="469">
        <v>20</v>
      </c>
      <c r="T168" s="1444">
        <v>0.85</v>
      </c>
      <c r="U168" s="460" t="s">
        <v>1818</v>
      </c>
      <c r="V168" s="1443">
        <v>0</v>
      </c>
      <c r="W168" s="1443">
        <v>0</v>
      </c>
      <c r="X168" s="469">
        <v>0</v>
      </c>
      <c r="Y168" s="469">
        <v>0</v>
      </c>
      <c r="Z168" s="1485">
        <v>42969</v>
      </c>
    </row>
    <row r="169" spans="1:26" x14ac:dyDescent="0.25">
      <c r="A169" s="1017">
        <v>540185</v>
      </c>
      <c r="B169" s="919" t="s">
        <v>737</v>
      </c>
      <c r="C169" s="1018" t="s">
        <v>735</v>
      </c>
      <c r="D169" s="1018" t="s">
        <v>107</v>
      </c>
      <c r="E169" s="1019">
        <v>5</v>
      </c>
      <c r="F169" s="1342">
        <v>-0.111541774332472</v>
      </c>
      <c r="G169" s="1343">
        <v>-203.31001605055553</v>
      </c>
      <c r="H169" s="1383">
        <v>0</v>
      </c>
      <c r="I169" s="1345">
        <v>21</v>
      </c>
      <c r="J169" s="1449">
        <v>0.55079999999999996</v>
      </c>
      <c r="K169" s="390">
        <v>15</v>
      </c>
      <c r="L169" s="1451">
        <v>42543</v>
      </c>
      <c r="M169" s="142">
        <v>48</v>
      </c>
      <c r="N169" s="632">
        <v>776403</v>
      </c>
      <c r="O169" s="142">
        <v>5</v>
      </c>
      <c r="P169" s="142">
        <v>9</v>
      </c>
      <c r="Q169" s="143">
        <v>7</v>
      </c>
      <c r="R169" s="1349">
        <v>41</v>
      </c>
      <c r="S169" s="142">
        <v>34</v>
      </c>
      <c r="T169" s="389">
        <v>0.85</v>
      </c>
      <c r="U169" s="385" t="s">
        <v>1818</v>
      </c>
      <c r="V169" s="26">
        <v>0</v>
      </c>
      <c r="W169" s="26">
        <v>0</v>
      </c>
      <c r="X169" s="142">
        <v>1</v>
      </c>
      <c r="Y169" s="142">
        <v>0</v>
      </c>
      <c r="Z169" s="1351">
        <v>43249</v>
      </c>
    </row>
    <row r="170" spans="1:26" ht="15.75" thickBot="1" x14ac:dyDescent="0.3">
      <c r="A170" s="967"/>
      <c r="B170" s="965"/>
      <c r="C170" s="1081" t="s">
        <v>735</v>
      </c>
      <c r="D170" s="1081" t="s">
        <v>45</v>
      </c>
      <c r="E170" s="1082">
        <v>5</v>
      </c>
      <c r="F170" s="1363">
        <v>-6.0163473134128363E-2</v>
      </c>
      <c r="G170" s="1364">
        <v>-1.857601009894104</v>
      </c>
      <c r="H170" s="1365"/>
      <c r="I170" s="1364">
        <v>21</v>
      </c>
      <c r="J170" s="1367">
        <v>0.55079999999999996</v>
      </c>
      <c r="K170" s="1457">
        <v>15</v>
      </c>
      <c r="L170" s="1458">
        <v>42543</v>
      </c>
      <c r="M170" s="1468"/>
      <c r="N170" s="1469"/>
      <c r="O170" s="1470"/>
      <c r="P170" s="1469"/>
      <c r="Q170" s="1471"/>
      <c r="R170" s="1472"/>
      <c r="S170" s="1469"/>
      <c r="T170" s="1371">
        <v>0.85</v>
      </c>
      <c r="U170" s="1473"/>
      <c r="V170" s="1474"/>
      <c r="W170" s="479">
        <v>0</v>
      </c>
      <c r="X170" s="1474"/>
      <c r="Y170" s="1474"/>
      <c r="Z170" s="1475"/>
    </row>
    <row r="171" spans="1:26" x14ac:dyDescent="0.25">
      <c r="A171" s="1104">
        <v>540259</v>
      </c>
      <c r="B171" s="1251" t="s">
        <v>738</v>
      </c>
      <c r="C171" s="1434" t="s">
        <v>739</v>
      </c>
      <c r="D171" s="1434" t="s">
        <v>107</v>
      </c>
      <c r="E171" s="1103">
        <v>5</v>
      </c>
      <c r="F171" s="1331">
        <v>-0.23484848484848486</v>
      </c>
      <c r="G171" s="1332">
        <v>-307.28906307506065</v>
      </c>
      <c r="H171" s="1375">
        <v>0</v>
      </c>
      <c r="I171" s="1334">
        <v>3.6</v>
      </c>
      <c r="J171" s="1446">
        <v>0.36899999999999999</v>
      </c>
      <c r="K171" s="619">
        <v>14</v>
      </c>
      <c r="L171" s="1448">
        <v>43145</v>
      </c>
      <c r="M171" s="114">
        <v>5</v>
      </c>
      <c r="N171" s="1338">
        <v>37074</v>
      </c>
      <c r="O171" s="114">
        <v>0</v>
      </c>
      <c r="P171" s="114">
        <v>0</v>
      </c>
      <c r="Q171" s="115">
        <v>1</v>
      </c>
      <c r="R171" s="1339">
        <v>6</v>
      </c>
      <c r="S171" s="114">
        <v>3</v>
      </c>
      <c r="T171" s="1437">
        <v>0.92999999999999994</v>
      </c>
      <c r="U171" s="630" t="s">
        <v>1818</v>
      </c>
      <c r="V171" s="93">
        <v>0</v>
      </c>
      <c r="W171" s="93">
        <v>0</v>
      </c>
      <c r="X171" s="114">
        <v>1</v>
      </c>
      <c r="Y171" s="114">
        <v>0</v>
      </c>
      <c r="Z171" s="1341">
        <v>43019</v>
      </c>
    </row>
    <row r="172" spans="1:26" x14ac:dyDescent="0.25">
      <c r="A172" s="1017">
        <v>540195</v>
      </c>
      <c r="B172" s="919" t="s">
        <v>740</v>
      </c>
      <c r="C172" s="1018" t="s">
        <v>739</v>
      </c>
      <c r="D172" s="1018" t="s">
        <v>107</v>
      </c>
      <c r="E172" s="1019">
        <v>5</v>
      </c>
      <c r="F172" s="1342">
        <v>-0.12024539877300613</v>
      </c>
      <c r="G172" s="1343">
        <v>-259.80405312303947</v>
      </c>
      <c r="H172" s="1383">
        <v>0</v>
      </c>
      <c r="I172" s="1345">
        <v>3.6</v>
      </c>
      <c r="J172" s="1449">
        <v>0.36899999999999999</v>
      </c>
      <c r="K172" s="390">
        <v>14</v>
      </c>
      <c r="L172" s="1451">
        <v>43145</v>
      </c>
      <c r="M172" s="142">
        <v>8</v>
      </c>
      <c r="N172" s="632">
        <v>53125</v>
      </c>
      <c r="O172" s="142">
        <v>2</v>
      </c>
      <c r="P172" s="142">
        <v>2</v>
      </c>
      <c r="Q172" s="143">
        <v>2</v>
      </c>
      <c r="R172" s="1349">
        <v>2</v>
      </c>
      <c r="S172" s="142">
        <v>0</v>
      </c>
      <c r="T172" s="389">
        <v>0.92999999999999994</v>
      </c>
      <c r="U172" s="385" t="s">
        <v>1818</v>
      </c>
      <c r="V172" s="26">
        <v>0</v>
      </c>
      <c r="W172" s="26">
        <v>0</v>
      </c>
      <c r="X172" s="142">
        <v>1</v>
      </c>
      <c r="Y172" s="142">
        <v>0</v>
      </c>
      <c r="Z172" s="1351">
        <v>43020</v>
      </c>
    </row>
    <row r="173" spans="1:26" x14ac:dyDescent="0.25">
      <c r="A173" s="1282">
        <v>540196</v>
      </c>
      <c r="B173" s="1381" t="s">
        <v>741</v>
      </c>
      <c r="C173" s="1454" t="s">
        <v>739</v>
      </c>
      <c r="D173" s="1454" t="s">
        <v>247</v>
      </c>
      <c r="E173" s="1382">
        <v>5</v>
      </c>
      <c r="F173" s="1601">
        <v>-3.536345776031434E-2</v>
      </c>
      <c r="G173" s="1602">
        <v>-110.19165038634083</v>
      </c>
      <c r="H173" s="1578"/>
      <c r="I173" s="1579"/>
      <c r="J173" s="1603"/>
      <c r="K173" s="1604"/>
      <c r="L173" s="1587">
        <v>43145</v>
      </c>
      <c r="M173" s="769"/>
      <c r="N173" s="1588"/>
      <c r="O173" s="769"/>
      <c r="P173" s="769"/>
      <c r="Q173" s="750"/>
      <c r="R173" s="1600"/>
      <c r="S173" s="769"/>
      <c r="T173" s="786"/>
      <c r="U173" s="784"/>
      <c r="V173" s="787"/>
      <c r="W173" s="787"/>
      <c r="X173" s="769"/>
      <c r="Y173" s="769"/>
      <c r="Z173" s="750"/>
    </row>
    <row r="174" spans="1:26" x14ac:dyDescent="0.25">
      <c r="A174" s="1017">
        <v>540197</v>
      </c>
      <c r="B174" s="919" t="s">
        <v>742</v>
      </c>
      <c r="C174" s="1018" t="s">
        <v>739</v>
      </c>
      <c r="D174" s="1018" t="s">
        <v>107</v>
      </c>
      <c r="E174" s="1019">
        <v>5</v>
      </c>
      <c r="F174" s="1342">
        <v>1.1461318051575931E-2</v>
      </c>
      <c r="G174" s="1343">
        <v>30.480883704054577</v>
      </c>
      <c r="H174" s="1383">
        <v>0</v>
      </c>
      <c r="I174" s="1345">
        <v>3.6</v>
      </c>
      <c r="J174" s="1449">
        <v>0.36899999999999999</v>
      </c>
      <c r="K174" s="390">
        <v>14</v>
      </c>
      <c r="L174" s="1451">
        <v>43145</v>
      </c>
      <c r="M174" s="142">
        <v>17</v>
      </c>
      <c r="N174" s="632">
        <v>83063</v>
      </c>
      <c r="O174" s="142">
        <v>4</v>
      </c>
      <c r="P174" s="142">
        <v>4</v>
      </c>
      <c r="Q174" s="143">
        <v>5</v>
      </c>
      <c r="R174" s="1349">
        <v>11</v>
      </c>
      <c r="S174" s="142">
        <v>8</v>
      </c>
      <c r="T174" s="389">
        <v>0.92999999999999994</v>
      </c>
      <c r="U174" s="385" t="s">
        <v>1818</v>
      </c>
      <c r="V174" s="26">
        <v>0</v>
      </c>
      <c r="W174" s="26">
        <v>0</v>
      </c>
      <c r="X174" s="142">
        <v>1</v>
      </c>
      <c r="Y174" s="142">
        <v>0</v>
      </c>
      <c r="Z174" s="1351">
        <v>43020</v>
      </c>
    </row>
    <row r="175" spans="1:26" x14ac:dyDescent="0.25">
      <c r="A175" s="1037">
        <v>540277</v>
      </c>
      <c r="B175" s="922" t="s">
        <v>743</v>
      </c>
      <c r="C175" s="1038" t="s">
        <v>739</v>
      </c>
      <c r="D175" s="1038" t="s">
        <v>170</v>
      </c>
      <c r="E175" s="1039">
        <v>5</v>
      </c>
      <c r="F175" s="1352">
        <v>-0.12758679664785361</v>
      </c>
      <c r="G175" s="1353">
        <v>-2.8782252312037464</v>
      </c>
      <c r="H175" s="1467">
        <v>3.9682539682539679</v>
      </c>
      <c r="I175" s="1355">
        <v>3.6</v>
      </c>
      <c r="J175" s="1465">
        <v>0.36899999999999999</v>
      </c>
      <c r="K175" s="1483">
        <v>14</v>
      </c>
      <c r="L175" s="1453">
        <v>43145</v>
      </c>
      <c r="M175" s="469">
        <v>32</v>
      </c>
      <c r="N175" s="1359">
        <v>216041</v>
      </c>
      <c r="O175" s="469">
        <v>2</v>
      </c>
      <c r="P175" s="469">
        <v>2</v>
      </c>
      <c r="Q175" s="680">
        <v>39</v>
      </c>
      <c r="R175" s="1484">
        <v>45</v>
      </c>
      <c r="S175" s="469">
        <v>18</v>
      </c>
      <c r="T175" s="1444">
        <v>0.92999999999999994</v>
      </c>
      <c r="U175" s="460" t="s">
        <v>1818</v>
      </c>
      <c r="V175" s="1443">
        <v>0</v>
      </c>
      <c r="W175" s="1443">
        <v>0</v>
      </c>
      <c r="X175" s="469">
        <v>1</v>
      </c>
      <c r="Y175" s="469">
        <v>0</v>
      </c>
      <c r="Z175" s="1485">
        <v>43019</v>
      </c>
    </row>
    <row r="176" spans="1:26" ht="15.75" thickBot="1" x14ac:dyDescent="0.3">
      <c r="A176" s="967"/>
      <c r="B176" s="965"/>
      <c r="C176" s="1081" t="s">
        <v>739</v>
      </c>
      <c r="D176" s="1081" t="s">
        <v>45</v>
      </c>
      <c r="E176" s="1082">
        <v>5</v>
      </c>
      <c r="F176" s="1363">
        <v>-9.7198088618592526E-2</v>
      </c>
      <c r="G176" s="1364">
        <v>-3.435473590361859</v>
      </c>
      <c r="H176" s="1365"/>
      <c r="I176" s="1364">
        <v>3.6</v>
      </c>
      <c r="J176" s="1367">
        <v>0.36899999999999999</v>
      </c>
      <c r="K176" s="1457">
        <v>14</v>
      </c>
      <c r="L176" s="1458">
        <v>43145</v>
      </c>
      <c r="M176" s="1468"/>
      <c r="N176" s="1469"/>
      <c r="O176" s="1470"/>
      <c r="P176" s="1469"/>
      <c r="Q176" s="1471"/>
      <c r="R176" s="1472"/>
      <c r="S176" s="1469"/>
      <c r="T176" s="1371">
        <v>0.92999999999999994</v>
      </c>
      <c r="U176" s="1473"/>
      <c r="V176" s="1474"/>
      <c r="W176" s="479">
        <v>0</v>
      </c>
      <c r="X176" s="1474"/>
      <c r="Y176" s="1474"/>
      <c r="Z176" s="1475"/>
    </row>
    <row r="177" spans="1:26" x14ac:dyDescent="0.25">
      <c r="A177" s="1101">
        <v>540212</v>
      </c>
      <c r="B177" s="916" t="s">
        <v>744</v>
      </c>
      <c r="C177" s="1486" t="s">
        <v>745</v>
      </c>
      <c r="D177" s="1486" t="s">
        <v>107</v>
      </c>
      <c r="E177" s="1102">
        <v>5</v>
      </c>
      <c r="F177" s="1387">
        <v>-0.12029161603888214</v>
      </c>
      <c r="G177" s="1388">
        <v>-184.92655103495304</v>
      </c>
      <c r="H177" s="1487">
        <v>0</v>
      </c>
      <c r="I177" s="1390">
        <v>14</v>
      </c>
      <c r="J177" s="1488">
        <v>0.28050000000000003</v>
      </c>
      <c r="K177" s="500">
        <v>13</v>
      </c>
      <c r="L177" s="1489">
        <v>43145</v>
      </c>
      <c r="M177" s="242">
        <v>12</v>
      </c>
      <c r="N177" s="1394">
        <v>162903</v>
      </c>
      <c r="O177" s="242">
        <v>0</v>
      </c>
      <c r="P177" s="242">
        <v>0</v>
      </c>
      <c r="Q177" s="243">
        <v>11</v>
      </c>
      <c r="R177" s="1395">
        <v>18</v>
      </c>
      <c r="S177" s="242">
        <v>8</v>
      </c>
      <c r="T177" s="497">
        <v>0.94</v>
      </c>
      <c r="U177" s="495" t="s">
        <v>1818</v>
      </c>
      <c r="V177" s="499">
        <v>0</v>
      </c>
      <c r="W177" s="499">
        <v>0</v>
      </c>
      <c r="X177" s="499" t="s">
        <v>1819</v>
      </c>
      <c r="Y177" s="242">
        <v>1</v>
      </c>
      <c r="Z177" s="1398">
        <v>43270</v>
      </c>
    </row>
    <row r="178" spans="1:26" x14ac:dyDescent="0.25">
      <c r="A178" s="1037">
        <v>540211</v>
      </c>
      <c r="B178" s="922" t="s">
        <v>746</v>
      </c>
      <c r="C178" s="1038" t="s">
        <v>745</v>
      </c>
      <c r="D178" s="1038" t="s">
        <v>170</v>
      </c>
      <c r="E178" s="1039">
        <v>5</v>
      </c>
      <c r="F178" s="1352">
        <v>-8.6636697997548015E-2</v>
      </c>
      <c r="G178" s="1353">
        <v>-1.8097078607070856</v>
      </c>
      <c r="H178" s="1467">
        <v>18.356643356643357</v>
      </c>
      <c r="I178" s="1355">
        <v>14</v>
      </c>
      <c r="J178" s="1465">
        <v>0.28050000000000003</v>
      </c>
      <c r="K178" s="1483">
        <v>13</v>
      </c>
      <c r="L178" s="1453">
        <v>43145</v>
      </c>
      <c r="M178" s="469">
        <v>72</v>
      </c>
      <c r="N178" s="1359">
        <v>439178</v>
      </c>
      <c r="O178" s="469">
        <v>2</v>
      </c>
      <c r="P178" s="469">
        <v>17</v>
      </c>
      <c r="Q178" s="680">
        <v>32</v>
      </c>
      <c r="R178" s="1484">
        <v>29</v>
      </c>
      <c r="S178" s="469">
        <v>15</v>
      </c>
      <c r="T178" s="1444">
        <v>0.94</v>
      </c>
      <c r="U178" s="460" t="s">
        <v>1818</v>
      </c>
      <c r="V178" s="1443">
        <v>0</v>
      </c>
      <c r="W178" s="1443">
        <v>0</v>
      </c>
      <c r="X178" s="1443" t="s">
        <v>1819</v>
      </c>
      <c r="Y178" s="469">
        <v>1</v>
      </c>
      <c r="Z178" s="1485">
        <v>43270</v>
      </c>
    </row>
    <row r="179" spans="1:26" ht="15.75" thickBot="1" x14ac:dyDescent="0.3">
      <c r="A179" s="1399"/>
      <c r="B179" s="1400"/>
      <c r="C179" s="1490" t="s">
        <v>745</v>
      </c>
      <c r="D179" s="1490" t="s">
        <v>45</v>
      </c>
      <c r="E179" s="1401">
        <v>5</v>
      </c>
      <c r="F179" s="1402">
        <v>-9.1481546265523878E-2</v>
      </c>
      <c r="G179" s="1403">
        <v>-2.2271685830550858</v>
      </c>
      <c r="H179" s="1404"/>
      <c r="I179" s="1403">
        <v>14</v>
      </c>
      <c r="J179" s="1406">
        <v>0.28050000000000003</v>
      </c>
      <c r="K179" s="1491">
        <v>13</v>
      </c>
      <c r="L179" s="1492">
        <v>43145</v>
      </c>
      <c r="M179" s="1493"/>
      <c r="N179" s="1494"/>
      <c r="O179" s="1495"/>
      <c r="P179" s="1494"/>
      <c r="Q179" s="531"/>
      <c r="R179" s="530"/>
      <c r="S179" s="1494"/>
      <c r="T179" s="1410">
        <v>0.94</v>
      </c>
      <c r="U179" s="1496"/>
      <c r="V179" s="1497"/>
      <c r="W179" s="562">
        <v>0</v>
      </c>
      <c r="X179" s="1497"/>
      <c r="Y179" s="1497"/>
      <c r="Z179" s="1498"/>
    </row>
    <row r="180" spans="1:26" x14ac:dyDescent="0.25">
      <c r="A180" s="1104">
        <v>540214</v>
      </c>
      <c r="B180" s="1251" t="s">
        <v>747</v>
      </c>
      <c r="C180" s="1434" t="s">
        <v>748</v>
      </c>
      <c r="D180" s="1434" t="s">
        <v>107</v>
      </c>
      <c r="E180" s="1103">
        <v>5</v>
      </c>
      <c r="F180" s="1331">
        <v>-5.569668487234853E-2</v>
      </c>
      <c r="G180" s="1332">
        <v>-142.49142829758421</v>
      </c>
      <c r="H180" s="1375">
        <v>4.4456347080878418</v>
      </c>
      <c r="I180" s="1334">
        <v>96</v>
      </c>
      <c r="J180" s="1446">
        <v>0.36930000000000002</v>
      </c>
      <c r="K180" s="619">
        <v>9</v>
      </c>
      <c r="L180" s="1448">
        <v>43145</v>
      </c>
      <c r="M180" s="114">
        <v>148</v>
      </c>
      <c r="N180" s="1338">
        <v>2410812</v>
      </c>
      <c r="O180" s="114">
        <v>2</v>
      </c>
      <c r="P180" s="114">
        <v>55</v>
      </c>
      <c r="Q180" s="115">
        <v>41</v>
      </c>
      <c r="R180" s="1339">
        <v>51</v>
      </c>
      <c r="S180" s="114">
        <v>27</v>
      </c>
      <c r="T180" s="1437">
        <v>0.89</v>
      </c>
      <c r="U180" s="630" t="s">
        <v>1818</v>
      </c>
      <c r="V180" s="93">
        <v>0</v>
      </c>
      <c r="W180" s="93">
        <v>18</v>
      </c>
      <c r="X180" s="114">
        <v>1</v>
      </c>
      <c r="Y180" s="114">
        <v>1</v>
      </c>
      <c r="Z180" s="1341">
        <v>41128</v>
      </c>
    </row>
    <row r="181" spans="1:26" x14ac:dyDescent="0.25">
      <c r="A181" s="1017">
        <v>540215</v>
      </c>
      <c r="B181" s="919" t="s">
        <v>749</v>
      </c>
      <c r="C181" s="1018" t="s">
        <v>748</v>
      </c>
      <c r="D181" s="1018" t="s">
        <v>107</v>
      </c>
      <c r="E181" s="1019">
        <v>5</v>
      </c>
      <c r="F181" s="1342">
        <v>-9.0240952646757841E-3</v>
      </c>
      <c r="G181" s="1343">
        <v>-24.591006239192211</v>
      </c>
      <c r="H181" s="1383">
        <v>9.25</v>
      </c>
      <c r="I181" s="1345">
        <v>96</v>
      </c>
      <c r="J181" s="1449">
        <v>0.36930000000000002</v>
      </c>
      <c r="K181" s="390">
        <v>9</v>
      </c>
      <c r="L181" s="1451">
        <v>43145</v>
      </c>
      <c r="M181" s="142">
        <v>74</v>
      </c>
      <c r="N181" s="632">
        <v>522969</v>
      </c>
      <c r="O181" s="142">
        <v>0</v>
      </c>
      <c r="P181" s="142">
        <v>16</v>
      </c>
      <c r="Q181" s="143">
        <v>67</v>
      </c>
      <c r="R181" s="1349">
        <v>107</v>
      </c>
      <c r="S181" s="142">
        <v>54</v>
      </c>
      <c r="T181" s="389">
        <v>0.89</v>
      </c>
      <c r="U181" s="385" t="s">
        <v>1818</v>
      </c>
      <c r="V181" s="26">
        <v>0</v>
      </c>
      <c r="W181" s="26">
        <v>18</v>
      </c>
      <c r="X181" s="142">
        <v>0</v>
      </c>
      <c r="Y181" s="142">
        <v>0</v>
      </c>
      <c r="Z181" s="1351">
        <v>43404</v>
      </c>
    </row>
    <row r="182" spans="1:26" x14ac:dyDescent="0.25">
      <c r="A182" s="1017">
        <v>540216</v>
      </c>
      <c r="B182" s="919" t="s">
        <v>750</v>
      </c>
      <c r="C182" s="1018" t="s">
        <v>748</v>
      </c>
      <c r="D182" s="1018" t="s">
        <v>107</v>
      </c>
      <c r="E182" s="1019">
        <v>5</v>
      </c>
      <c r="F182" s="1342">
        <v>3.0605226960110043E-2</v>
      </c>
      <c r="G182" s="1343">
        <v>54.038749679854618</v>
      </c>
      <c r="H182" s="1383">
        <v>8.934707903780069</v>
      </c>
      <c r="I182" s="1345">
        <v>96</v>
      </c>
      <c r="J182" s="1449">
        <v>0.36930000000000002</v>
      </c>
      <c r="K182" s="390">
        <v>9</v>
      </c>
      <c r="L182" s="1451">
        <v>43145</v>
      </c>
      <c r="M182" s="142">
        <v>56</v>
      </c>
      <c r="N182" s="632">
        <v>865123</v>
      </c>
      <c r="O182" s="142">
        <v>4</v>
      </c>
      <c r="P182" s="142">
        <v>34</v>
      </c>
      <c r="Q182" s="143">
        <v>5</v>
      </c>
      <c r="R182" s="1349">
        <v>20</v>
      </c>
      <c r="S182" s="142">
        <v>8</v>
      </c>
      <c r="T182" s="389">
        <v>0.89</v>
      </c>
      <c r="U182" s="385" t="s">
        <v>1818</v>
      </c>
      <c r="V182" s="26">
        <v>0</v>
      </c>
      <c r="W182" s="26">
        <v>18</v>
      </c>
      <c r="X182" s="142">
        <v>1</v>
      </c>
      <c r="Y182" s="142">
        <v>8</v>
      </c>
      <c r="Z182" s="1351">
        <v>43390</v>
      </c>
    </row>
    <row r="183" spans="1:26" x14ac:dyDescent="0.25">
      <c r="A183" s="1037">
        <v>540213</v>
      </c>
      <c r="B183" s="922" t="s">
        <v>751</v>
      </c>
      <c r="C183" s="1038" t="s">
        <v>748</v>
      </c>
      <c r="D183" s="1038" t="s">
        <v>170</v>
      </c>
      <c r="E183" s="1039">
        <v>5</v>
      </c>
      <c r="F183" s="1352">
        <v>-2.1964612568639415E-2</v>
      </c>
      <c r="G183" s="1353">
        <v>-2.5127220047817076</v>
      </c>
      <c r="H183" s="1467">
        <v>3.4880803011292345</v>
      </c>
      <c r="I183" s="1355">
        <v>96</v>
      </c>
      <c r="J183" s="1465">
        <v>0.36930000000000002</v>
      </c>
      <c r="K183" s="1483">
        <v>9</v>
      </c>
      <c r="L183" s="1453">
        <v>43145</v>
      </c>
      <c r="M183" s="469">
        <v>638</v>
      </c>
      <c r="N183" s="1359">
        <v>8707628</v>
      </c>
      <c r="O183" s="469">
        <v>24</v>
      </c>
      <c r="P183" s="469">
        <v>317</v>
      </c>
      <c r="Q183" s="680">
        <v>175</v>
      </c>
      <c r="R183" s="1484">
        <v>300</v>
      </c>
      <c r="S183" s="469">
        <v>100</v>
      </c>
      <c r="T183" s="1444">
        <v>0.89</v>
      </c>
      <c r="U183" s="460" t="s">
        <v>1818</v>
      </c>
      <c r="V183" s="1443">
        <v>0</v>
      </c>
      <c r="W183" s="1443">
        <v>18</v>
      </c>
      <c r="X183" s="469">
        <v>1</v>
      </c>
      <c r="Y183" s="469">
        <v>0</v>
      </c>
      <c r="Z183" s="1485">
        <v>43404</v>
      </c>
    </row>
    <row r="184" spans="1:26" ht="15.75" thickBot="1" x14ac:dyDescent="0.3">
      <c r="A184" s="967"/>
      <c r="B184" s="965"/>
      <c r="C184" s="1081" t="s">
        <v>748</v>
      </c>
      <c r="D184" s="1081" t="s">
        <v>45</v>
      </c>
      <c r="E184" s="1082">
        <v>5</v>
      </c>
      <c r="F184" s="1380">
        <v>-3.0590183541101247E-2</v>
      </c>
      <c r="G184" s="1364">
        <v>-7.0626621031894388</v>
      </c>
      <c r="H184" s="1365"/>
      <c r="I184" s="1364">
        <v>96</v>
      </c>
      <c r="J184" s="1367">
        <v>0.36930000000000002</v>
      </c>
      <c r="K184" s="1457">
        <v>9</v>
      </c>
      <c r="L184" s="1458">
        <v>43145</v>
      </c>
      <c r="M184" s="1468"/>
      <c r="N184" s="1469"/>
      <c r="O184" s="1470"/>
      <c r="P184" s="1469"/>
      <c r="Q184" s="1471"/>
      <c r="R184" s="1472"/>
      <c r="S184" s="1469"/>
      <c r="T184" s="1371">
        <v>0.89</v>
      </c>
      <c r="U184" s="1473"/>
      <c r="V184" s="1474"/>
      <c r="W184" s="479">
        <v>18</v>
      </c>
      <c r="X184" s="1474"/>
      <c r="Y184" s="1474"/>
      <c r="Z184" s="1475"/>
    </row>
    <row r="185" spans="1:26" x14ac:dyDescent="0.25">
      <c r="A185" s="1162">
        <v>540024</v>
      </c>
      <c r="B185" s="1163" t="s">
        <v>752</v>
      </c>
      <c r="C185" s="1163" t="s">
        <v>753</v>
      </c>
      <c r="D185" s="1163" t="s">
        <v>170</v>
      </c>
      <c r="E185" s="1165">
        <v>6</v>
      </c>
      <c r="F185" s="1499">
        <v>-3.0093533956893046E-2</v>
      </c>
      <c r="G185" s="1477">
        <v>-0.69417059304872097</v>
      </c>
      <c r="H185" s="1478">
        <v>10.071942446043165</v>
      </c>
      <c r="I185" s="1414">
        <v>0</v>
      </c>
      <c r="J185" s="1415">
        <v>0.41610000000000003</v>
      </c>
      <c r="K185" s="1443">
        <v>13</v>
      </c>
      <c r="L185" s="1453">
        <v>43145</v>
      </c>
      <c r="M185" s="188">
        <v>42</v>
      </c>
      <c r="N185" s="1359">
        <v>281210</v>
      </c>
      <c r="O185" s="188">
        <v>2</v>
      </c>
      <c r="P185" s="364">
        <v>6</v>
      </c>
      <c r="Q185" s="1500">
        <v>51</v>
      </c>
      <c r="R185" s="1501">
        <v>43</v>
      </c>
      <c r="S185" s="381">
        <v>22</v>
      </c>
      <c r="T185" s="543">
        <v>0.94</v>
      </c>
      <c r="U185" s="374" t="s">
        <v>1818</v>
      </c>
      <c r="V185" s="381">
        <v>0</v>
      </c>
      <c r="W185" s="381">
        <v>0</v>
      </c>
      <c r="X185" s="381">
        <v>1</v>
      </c>
      <c r="Y185" s="381">
        <v>0</v>
      </c>
      <c r="Z185" s="1482">
        <v>43034</v>
      </c>
    </row>
    <row r="186" spans="1:26" x14ac:dyDescent="0.25">
      <c r="A186" s="1017">
        <v>540025</v>
      </c>
      <c r="B186" s="919" t="s">
        <v>759</v>
      </c>
      <c r="C186" s="919" t="s">
        <v>753</v>
      </c>
      <c r="D186" s="919" t="s">
        <v>107</v>
      </c>
      <c r="E186" s="1019">
        <v>6</v>
      </c>
      <c r="F186" s="1502">
        <v>-0.2084848484848485</v>
      </c>
      <c r="G186" s="1343">
        <v>-458.52366079398644</v>
      </c>
      <c r="H186" s="1383">
        <v>0</v>
      </c>
      <c r="I186" s="1345">
        <v>0</v>
      </c>
      <c r="J186" s="1449">
        <v>0.41610000000000003</v>
      </c>
      <c r="K186" s="26">
        <v>13</v>
      </c>
      <c r="L186" s="1451">
        <v>43146</v>
      </c>
      <c r="M186" s="142">
        <v>16</v>
      </c>
      <c r="N186" s="632">
        <v>110421</v>
      </c>
      <c r="O186" s="142">
        <v>0</v>
      </c>
      <c r="P186" s="142">
        <v>5</v>
      </c>
      <c r="Q186" s="386">
        <v>4</v>
      </c>
      <c r="R186" s="1347">
        <v>4</v>
      </c>
      <c r="S186" s="26">
        <v>1</v>
      </c>
      <c r="T186" s="389">
        <v>0.94</v>
      </c>
      <c r="U186" s="385" t="s">
        <v>1818</v>
      </c>
      <c r="V186" s="26">
        <v>0</v>
      </c>
      <c r="W186" s="26">
        <v>0</v>
      </c>
      <c r="X186" s="26">
        <v>0</v>
      </c>
      <c r="Y186" s="26" t="s">
        <v>1820</v>
      </c>
      <c r="Z186" s="124" t="s">
        <v>1820</v>
      </c>
    </row>
    <row r="187" spans="1:26" ht="15.75" thickBot="1" x14ac:dyDescent="0.3">
      <c r="A187" s="1399"/>
      <c r="B187" s="1400"/>
      <c r="C187" s="1400" t="s">
        <v>753</v>
      </c>
      <c r="D187" s="1400" t="s">
        <v>45</v>
      </c>
      <c r="E187" s="1401">
        <v>6</v>
      </c>
      <c r="F187" s="1503">
        <v>-4.803706413069983E-2</v>
      </c>
      <c r="G187" s="1403">
        <v>-1.2305530792579518</v>
      </c>
      <c r="H187" s="1404"/>
      <c r="I187" s="1403">
        <v>0</v>
      </c>
      <c r="J187" s="1406">
        <v>0.41610000000000003</v>
      </c>
      <c r="K187" s="1407">
        <v>13</v>
      </c>
      <c r="L187" s="1492">
        <v>43147</v>
      </c>
      <c r="M187" s="1493"/>
      <c r="N187" s="1494"/>
      <c r="O187" s="1495"/>
      <c r="P187" s="1494"/>
      <c r="Q187" s="1504"/>
      <c r="R187" s="1431"/>
      <c r="S187" s="1428"/>
      <c r="T187" s="1371">
        <v>0.94</v>
      </c>
      <c r="U187" s="1431"/>
      <c r="V187" s="1428"/>
      <c r="W187" s="479">
        <v>0</v>
      </c>
      <c r="X187" s="1428"/>
      <c r="Y187" s="1428"/>
      <c r="Z187" s="1430"/>
    </row>
    <row r="188" spans="1:26" x14ac:dyDescent="0.25">
      <c r="A188" s="1104">
        <v>540054</v>
      </c>
      <c r="B188" s="1251" t="s">
        <v>769</v>
      </c>
      <c r="C188" s="1251" t="s">
        <v>770</v>
      </c>
      <c r="D188" s="1251" t="s">
        <v>107</v>
      </c>
      <c r="E188" s="1103">
        <v>6</v>
      </c>
      <c r="F188" s="1505">
        <v>-0.33376623376623377</v>
      </c>
      <c r="G188" s="1332">
        <v>-243.36091427867166</v>
      </c>
      <c r="H188" s="1375">
        <v>0</v>
      </c>
      <c r="I188" s="1334">
        <v>65.400000000000006</v>
      </c>
      <c r="J188" s="1446">
        <v>0.40079999999999999</v>
      </c>
      <c r="K188" s="93">
        <v>13</v>
      </c>
      <c r="L188" s="1448">
        <v>43145</v>
      </c>
      <c r="M188" s="114">
        <v>4</v>
      </c>
      <c r="N188" s="1338">
        <v>61886</v>
      </c>
      <c r="O188" s="114">
        <v>0</v>
      </c>
      <c r="P188" s="114">
        <v>0</v>
      </c>
      <c r="Q188" s="1506">
        <v>0</v>
      </c>
      <c r="R188" s="1507">
        <v>3</v>
      </c>
      <c r="S188" s="93">
        <v>1</v>
      </c>
      <c r="T188" s="1437">
        <v>0.9</v>
      </c>
      <c r="U188" s="630" t="s">
        <v>1818</v>
      </c>
      <c r="V188" s="93">
        <v>0</v>
      </c>
      <c r="W188" s="93">
        <v>26</v>
      </c>
      <c r="X188" s="93">
        <v>0</v>
      </c>
      <c r="Y188" s="93">
        <v>0</v>
      </c>
      <c r="Z188" s="1341">
        <v>42436</v>
      </c>
    </row>
    <row r="189" spans="1:26" x14ac:dyDescent="0.25">
      <c r="A189" s="1017">
        <v>540055</v>
      </c>
      <c r="B189" s="919" t="s">
        <v>775</v>
      </c>
      <c r="C189" s="919" t="s">
        <v>770</v>
      </c>
      <c r="D189" s="919" t="s">
        <v>107</v>
      </c>
      <c r="E189" s="1019">
        <v>6</v>
      </c>
      <c r="F189" s="1502">
        <v>0.14566204442262853</v>
      </c>
      <c r="G189" s="1343">
        <v>110.11692927147226</v>
      </c>
      <c r="H189" s="1383">
        <v>4.3795620437956204</v>
      </c>
      <c r="I189" s="1345">
        <v>65.400000000000006</v>
      </c>
      <c r="J189" s="1449">
        <v>0.40079999999999999</v>
      </c>
      <c r="K189" s="26">
        <v>13</v>
      </c>
      <c r="L189" s="1451">
        <v>43146</v>
      </c>
      <c r="M189" s="142">
        <v>30</v>
      </c>
      <c r="N189" s="632">
        <v>60984</v>
      </c>
      <c r="O189" s="142">
        <v>2</v>
      </c>
      <c r="P189" s="142">
        <v>2</v>
      </c>
      <c r="Q189" s="386">
        <v>19</v>
      </c>
      <c r="R189" s="1508">
        <v>58</v>
      </c>
      <c r="S189" s="26">
        <v>26</v>
      </c>
      <c r="T189" s="389">
        <v>0.9</v>
      </c>
      <c r="U189" s="385" t="s">
        <v>1818</v>
      </c>
      <c r="V189" s="26">
        <v>0</v>
      </c>
      <c r="W189" s="26">
        <v>26</v>
      </c>
      <c r="X189" s="26">
        <v>0</v>
      </c>
      <c r="Y189" s="26">
        <v>0</v>
      </c>
      <c r="Z189" s="1351">
        <v>43027</v>
      </c>
    </row>
    <row r="190" spans="1:26" x14ac:dyDescent="0.25">
      <c r="A190" s="1017">
        <v>540056</v>
      </c>
      <c r="B190" s="919" t="s">
        <v>783</v>
      </c>
      <c r="C190" s="919" t="s">
        <v>770</v>
      </c>
      <c r="D190" s="919" t="s">
        <v>107</v>
      </c>
      <c r="E190" s="1019">
        <v>6</v>
      </c>
      <c r="F190" s="1502">
        <v>-3.1185909036071904E-2</v>
      </c>
      <c r="G190" s="1343">
        <v>-53.160977263694122</v>
      </c>
      <c r="H190" s="1383">
        <v>2.2956841138659319</v>
      </c>
      <c r="I190" s="1345">
        <v>65.400000000000006</v>
      </c>
      <c r="J190" s="1449">
        <v>0.40079999999999999</v>
      </c>
      <c r="K190" s="26">
        <v>13</v>
      </c>
      <c r="L190" s="1451">
        <v>43147</v>
      </c>
      <c r="M190" s="142">
        <v>372</v>
      </c>
      <c r="N190" s="632">
        <v>2797680</v>
      </c>
      <c r="O190" s="142">
        <v>39</v>
      </c>
      <c r="P190" s="142">
        <v>129</v>
      </c>
      <c r="Q190" s="386">
        <v>18</v>
      </c>
      <c r="R190" s="1508">
        <v>87</v>
      </c>
      <c r="S190" s="26">
        <v>46</v>
      </c>
      <c r="T190" s="389">
        <v>0.9</v>
      </c>
      <c r="U190" s="385" t="s">
        <v>1818</v>
      </c>
      <c r="V190" s="26">
        <v>0</v>
      </c>
      <c r="W190" s="26">
        <v>26</v>
      </c>
      <c r="X190" s="26">
        <v>0</v>
      </c>
      <c r="Y190" s="26">
        <v>0</v>
      </c>
      <c r="Z190" s="1351">
        <v>42996</v>
      </c>
    </row>
    <row r="191" spans="1:26" x14ac:dyDescent="0.25">
      <c r="A191" s="1037">
        <v>540053</v>
      </c>
      <c r="B191" s="922" t="s">
        <v>790</v>
      </c>
      <c r="C191" s="922" t="s">
        <v>770</v>
      </c>
      <c r="D191" s="922" t="s">
        <v>170</v>
      </c>
      <c r="E191" s="1039">
        <v>6</v>
      </c>
      <c r="F191" s="1509">
        <v>-8.9382228162956934E-2</v>
      </c>
      <c r="G191" s="1353">
        <v>-7.9247201948698915</v>
      </c>
      <c r="H191" s="1467">
        <v>11.96642685851319</v>
      </c>
      <c r="I191" s="1355">
        <v>65.400000000000006</v>
      </c>
      <c r="J191" s="1465">
        <v>0.40079999999999999</v>
      </c>
      <c r="K191" s="1443">
        <v>13</v>
      </c>
      <c r="L191" s="1453">
        <v>43148</v>
      </c>
      <c r="M191" s="188">
        <v>169</v>
      </c>
      <c r="N191" s="1359">
        <v>1281142</v>
      </c>
      <c r="O191" s="188">
        <v>18</v>
      </c>
      <c r="P191" s="188">
        <v>49</v>
      </c>
      <c r="Q191" s="437">
        <v>75</v>
      </c>
      <c r="R191" s="1510">
        <v>143</v>
      </c>
      <c r="S191" s="443">
        <v>51</v>
      </c>
      <c r="T191" s="441">
        <v>0.9</v>
      </c>
      <c r="U191" s="434" t="s">
        <v>1818</v>
      </c>
      <c r="V191" s="443">
        <v>0</v>
      </c>
      <c r="W191" s="443">
        <v>26</v>
      </c>
      <c r="X191" s="443">
        <v>0</v>
      </c>
      <c r="Y191" s="443">
        <v>1</v>
      </c>
      <c r="Z191" s="1485">
        <v>43032</v>
      </c>
    </row>
    <row r="192" spans="1:26" x14ac:dyDescent="0.25">
      <c r="A192" s="1017">
        <v>540057</v>
      </c>
      <c r="B192" s="919" t="s">
        <v>796</v>
      </c>
      <c r="C192" s="919" t="s">
        <v>770</v>
      </c>
      <c r="D192" s="919" t="s">
        <v>107</v>
      </c>
      <c r="E192" s="1019">
        <v>6</v>
      </c>
      <c r="F192" s="1502">
        <v>-0.27620967741935482</v>
      </c>
      <c r="G192" s="1343">
        <v>-141.20081765379848</v>
      </c>
      <c r="H192" s="1383">
        <v>0</v>
      </c>
      <c r="I192" s="1345">
        <v>65.400000000000006</v>
      </c>
      <c r="J192" s="1449">
        <v>0.40079999999999999</v>
      </c>
      <c r="K192" s="26">
        <v>13</v>
      </c>
      <c r="L192" s="1451">
        <v>43149</v>
      </c>
      <c r="M192" s="142">
        <v>89</v>
      </c>
      <c r="N192" s="632">
        <v>695268</v>
      </c>
      <c r="O192" s="142">
        <v>0</v>
      </c>
      <c r="P192" s="142">
        <v>15</v>
      </c>
      <c r="Q192" s="386">
        <v>17</v>
      </c>
      <c r="R192" s="1508">
        <v>18</v>
      </c>
      <c r="S192" s="26">
        <v>8</v>
      </c>
      <c r="T192" s="389">
        <v>0.9</v>
      </c>
      <c r="U192" s="385" t="s">
        <v>1818</v>
      </c>
      <c r="V192" s="26">
        <v>0</v>
      </c>
      <c r="W192" s="26">
        <v>26</v>
      </c>
      <c r="X192" s="26">
        <v>1</v>
      </c>
      <c r="Y192" s="26">
        <v>4</v>
      </c>
      <c r="Z192" s="1351">
        <v>33126</v>
      </c>
    </row>
    <row r="193" spans="1:26" x14ac:dyDescent="0.25">
      <c r="A193" s="1017">
        <v>540058</v>
      </c>
      <c r="B193" s="919" t="s">
        <v>802</v>
      </c>
      <c r="C193" s="919" t="s">
        <v>770</v>
      </c>
      <c r="D193" s="919" t="s">
        <v>107</v>
      </c>
      <c r="E193" s="1019">
        <v>6</v>
      </c>
      <c r="F193" s="1502">
        <v>-0.1815068493150685</v>
      </c>
      <c r="G193" s="1343">
        <v>-316.14383886997348</v>
      </c>
      <c r="H193" s="1383">
        <v>0</v>
      </c>
      <c r="I193" s="1345">
        <v>65.400000000000006</v>
      </c>
      <c r="J193" s="1449">
        <v>0.40079999999999999</v>
      </c>
      <c r="K193" s="26">
        <v>13</v>
      </c>
      <c r="L193" s="1451">
        <v>43150</v>
      </c>
      <c r="M193" s="142">
        <v>24</v>
      </c>
      <c r="N193" s="632">
        <v>173021</v>
      </c>
      <c r="O193" s="142">
        <v>2</v>
      </c>
      <c r="P193" s="142">
        <v>15</v>
      </c>
      <c r="Q193" s="386">
        <v>1</v>
      </c>
      <c r="R193" s="1508">
        <v>4</v>
      </c>
      <c r="S193" s="26">
        <v>3</v>
      </c>
      <c r="T193" s="389">
        <v>0.9</v>
      </c>
      <c r="U193" s="385" t="s">
        <v>1818</v>
      </c>
      <c r="V193" s="26">
        <v>0</v>
      </c>
      <c r="W193" s="26">
        <v>26</v>
      </c>
      <c r="X193" s="26">
        <v>1</v>
      </c>
      <c r="Y193" s="26">
        <v>0</v>
      </c>
      <c r="Z193" s="1351">
        <v>34085</v>
      </c>
    </row>
    <row r="194" spans="1:26" x14ac:dyDescent="0.25">
      <c r="A194" s="1017">
        <v>540059</v>
      </c>
      <c r="B194" s="919" t="s">
        <v>809</v>
      </c>
      <c r="C194" s="919" t="s">
        <v>770</v>
      </c>
      <c r="D194" s="919" t="s">
        <v>107</v>
      </c>
      <c r="E194" s="1019">
        <v>6</v>
      </c>
      <c r="F194" s="1502">
        <v>-6.2774639045825489E-2</v>
      </c>
      <c r="G194" s="1343">
        <v>-112.51685559692282</v>
      </c>
      <c r="H194" s="1383">
        <v>37.5</v>
      </c>
      <c r="I194" s="1345">
        <v>65.400000000000006</v>
      </c>
      <c r="J194" s="1449">
        <v>0.40079999999999999</v>
      </c>
      <c r="K194" s="26">
        <v>13</v>
      </c>
      <c r="L194" s="1451">
        <v>43151</v>
      </c>
      <c r="M194" s="142">
        <v>23</v>
      </c>
      <c r="N194" s="632">
        <v>132413</v>
      </c>
      <c r="O194" s="142">
        <v>0</v>
      </c>
      <c r="P194" s="142">
        <v>0</v>
      </c>
      <c r="Q194" s="386">
        <v>5</v>
      </c>
      <c r="R194" s="1508">
        <v>8</v>
      </c>
      <c r="S194" s="26">
        <v>4</v>
      </c>
      <c r="T194" s="389">
        <v>0.9</v>
      </c>
      <c r="U194" s="385" t="s">
        <v>1818</v>
      </c>
      <c r="V194" s="26">
        <v>0</v>
      </c>
      <c r="W194" s="26">
        <v>26</v>
      </c>
      <c r="X194" s="26">
        <v>1</v>
      </c>
      <c r="Y194" s="26">
        <v>0</v>
      </c>
      <c r="Z194" s="1351">
        <v>30509</v>
      </c>
    </row>
    <row r="195" spans="1:26" x14ac:dyDescent="0.25">
      <c r="A195" s="1017">
        <v>540242</v>
      </c>
      <c r="B195" s="919" t="s">
        <v>816</v>
      </c>
      <c r="C195" s="919" t="s">
        <v>770</v>
      </c>
      <c r="D195" s="919" t="s">
        <v>107</v>
      </c>
      <c r="E195" s="1019">
        <v>6</v>
      </c>
      <c r="F195" s="1502">
        <v>-3.5939470365699874E-2</v>
      </c>
      <c r="G195" s="1343">
        <v>-42.740555610641877</v>
      </c>
      <c r="H195" s="1383">
        <v>-6.557377049180328</v>
      </c>
      <c r="I195" s="1345">
        <v>65.400000000000006</v>
      </c>
      <c r="J195" s="1449">
        <v>0.40079999999999999</v>
      </c>
      <c r="K195" s="26">
        <v>13</v>
      </c>
      <c r="L195" s="1451">
        <v>43152</v>
      </c>
      <c r="M195" s="142">
        <v>22</v>
      </c>
      <c r="N195" s="632">
        <v>202527</v>
      </c>
      <c r="O195" s="142">
        <v>9</v>
      </c>
      <c r="P195" s="142">
        <v>11</v>
      </c>
      <c r="Q195" s="386">
        <v>5</v>
      </c>
      <c r="R195" s="1508">
        <v>13</v>
      </c>
      <c r="S195" s="26">
        <v>3</v>
      </c>
      <c r="T195" s="389">
        <v>0.9</v>
      </c>
      <c r="U195" s="385" t="s">
        <v>1818</v>
      </c>
      <c r="V195" s="26">
        <v>0</v>
      </c>
      <c r="W195" s="26">
        <v>26</v>
      </c>
      <c r="X195" s="26">
        <v>1</v>
      </c>
      <c r="Y195" s="26">
        <v>0</v>
      </c>
      <c r="Z195" s="1351">
        <v>29781</v>
      </c>
    </row>
    <row r="196" spans="1:26" x14ac:dyDescent="0.25">
      <c r="A196" s="1017">
        <v>540060</v>
      </c>
      <c r="B196" s="919" t="s">
        <v>820</v>
      </c>
      <c r="C196" s="919" t="s">
        <v>770</v>
      </c>
      <c r="D196" s="919" t="s">
        <v>107</v>
      </c>
      <c r="E196" s="1019">
        <v>6</v>
      </c>
      <c r="F196" s="1502">
        <v>5.770104497955475E-2</v>
      </c>
      <c r="G196" s="1343">
        <v>76.030080376082651</v>
      </c>
      <c r="H196" s="1383">
        <v>10.344827586206897</v>
      </c>
      <c r="I196" s="1345">
        <v>65.400000000000006</v>
      </c>
      <c r="J196" s="1449">
        <v>0.40079999999999999</v>
      </c>
      <c r="K196" s="26">
        <v>13</v>
      </c>
      <c r="L196" s="1451">
        <v>43153</v>
      </c>
      <c r="M196" s="142">
        <v>40</v>
      </c>
      <c r="N196" s="632">
        <v>172346</v>
      </c>
      <c r="O196" s="142">
        <v>0</v>
      </c>
      <c r="P196" s="142">
        <v>17</v>
      </c>
      <c r="Q196" s="386">
        <v>1</v>
      </c>
      <c r="R196" s="1508">
        <v>5</v>
      </c>
      <c r="S196" s="26">
        <v>3</v>
      </c>
      <c r="T196" s="389">
        <v>0.9</v>
      </c>
      <c r="U196" s="385" t="s">
        <v>1818</v>
      </c>
      <c r="V196" s="26">
        <v>0</v>
      </c>
      <c r="W196" s="26">
        <v>26</v>
      </c>
      <c r="X196" s="26">
        <v>1</v>
      </c>
      <c r="Y196" s="26">
        <v>3</v>
      </c>
      <c r="Z196" s="1351">
        <v>43027</v>
      </c>
    </row>
    <row r="197" spans="1:26" x14ac:dyDescent="0.25">
      <c r="A197" s="1017">
        <v>540061</v>
      </c>
      <c r="B197" s="919" t="s">
        <v>826</v>
      </c>
      <c r="C197" s="919" t="s">
        <v>770</v>
      </c>
      <c r="D197" s="919" t="s">
        <v>107</v>
      </c>
      <c r="E197" s="1019">
        <v>6</v>
      </c>
      <c r="F197" s="1502">
        <v>-4.4296788482834993E-3</v>
      </c>
      <c r="G197" s="1343">
        <v>-9.4118370301102914</v>
      </c>
      <c r="H197" s="1383">
        <v>-8.0357142857142865</v>
      </c>
      <c r="I197" s="1345">
        <v>65.400000000000006</v>
      </c>
      <c r="J197" s="1449">
        <v>0.40079999999999999</v>
      </c>
      <c r="K197" s="26">
        <v>13</v>
      </c>
      <c r="L197" s="1451">
        <v>43154</v>
      </c>
      <c r="M197" s="142">
        <v>4</v>
      </c>
      <c r="N197" s="632">
        <v>11677</v>
      </c>
      <c r="O197" s="142">
        <v>2</v>
      </c>
      <c r="P197" s="142">
        <v>2</v>
      </c>
      <c r="Q197" s="386">
        <v>4</v>
      </c>
      <c r="R197" s="1508">
        <v>3</v>
      </c>
      <c r="S197" s="26">
        <v>1</v>
      </c>
      <c r="T197" s="389">
        <v>0.9</v>
      </c>
      <c r="U197" s="385" t="s">
        <v>1818</v>
      </c>
      <c r="V197" s="26">
        <v>0</v>
      </c>
      <c r="W197" s="26">
        <v>26</v>
      </c>
      <c r="X197" s="26">
        <v>1</v>
      </c>
      <c r="Y197" s="26">
        <v>0</v>
      </c>
      <c r="Z197" s="1351">
        <v>33374</v>
      </c>
    </row>
    <row r="198" spans="1:26" x14ac:dyDescent="0.25">
      <c r="A198" s="1017">
        <v>540062</v>
      </c>
      <c r="B198" s="919" t="s">
        <v>830</v>
      </c>
      <c r="C198" s="919" t="s">
        <v>770</v>
      </c>
      <c r="D198" s="919" t="s">
        <v>107</v>
      </c>
      <c r="E198" s="1019">
        <v>6</v>
      </c>
      <c r="F198" s="1502">
        <v>-0.28730158730158728</v>
      </c>
      <c r="G198" s="1343">
        <v>-340.87245590440466</v>
      </c>
      <c r="H198" s="1383">
        <v>0</v>
      </c>
      <c r="I198" s="1345">
        <v>65.400000000000006</v>
      </c>
      <c r="J198" s="1449">
        <v>0.40079999999999999</v>
      </c>
      <c r="K198" s="26">
        <v>13</v>
      </c>
      <c r="L198" s="1451">
        <v>43155</v>
      </c>
      <c r="M198" s="142">
        <v>3</v>
      </c>
      <c r="N198" s="632">
        <v>22776</v>
      </c>
      <c r="O198" s="142">
        <v>0</v>
      </c>
      <c r="P198" s="142">
        <v>0</v>
      </c>
      <c r="Q198" s="386">
        <v>1</v>
      </c>
      <c r="R198" s="1508">
        <v>0</v>
      </c>
      <c r="S198" s="26">
        <v>0</v>
      </c>
      <c r="T198" s="389">
        <v>0.9</v>
      </c>
      <c r="U198" s="385" t="s">
        <v>1818</v>
      </c>
      <c r="V198" s="26">
        <v>0</v>
      </c>
      <c r="W198" s="26">
        <v>26</v>
      </c>
      <c r="X198" s="26">
        <v>1</v>
      </c>
      <c r="Y198" s="26" t="s">
        <v>1820</v>
      </c>
      <c r="Z198" s="1351" t="s">
        <v>1820</v>
      </c>
    </row>
    <row r="199" spans="1:26" ht="15.75" thickBot="1" x14ac:dyDescent="0.3">
      <c r="A199" s="967"/>
      <c r="B199" s="965"/>
      <c r="C199" s="965" t="s">
        <v>770</v>
      </c>
      <c r="D199" s="965" t="s">
        <v>45</v>
      </c>
      <c r="E199" s="1082">
        <v>6</v>
      </c>
      <c r="F199" s="1380">
        <v>-4.5991982517836726E-2</v>
      </c>
      <c r="G199" s="1364">
        <v>-7.6309827044574376</v>
      </c>
      <c r="H199" s="1365"/>
      <c r="I199" s="1364">
        <v>65.400000000000006</v>
      </c>
      <c r="J199" s="1367">
        <v>0.40079999999999999</v>
      </c>
      <c r="K199" s="1368">
        <v>13</v>
      </c>
      <c r="L199" s="1458">
        <v>43156</v>
      </c>
      <c r="M199" s="1468"/>
      <c r="N199" s="1469"/>
      <c r="O199" s="1470"/>
      <c r="P199" s="1469"/>
      <c r="Q199" s="1511"/>
      <c r="R199" s="1512"/>
      <c r="S199" s="1428"/>
      <c r="T199" s="1371">
        <v>0.9</v>
      </c>
      <c r="U199" s="1431"/>
      <c r="V199" s="1428"/>
      <c r="W199" s="479">
        <v>26</v>
      </c>
      <c r="X199" s="1428"/>
      <c r="Y199" s="1428"/>
      <c r="Z199" s="1430"/>
    </row>
    <row r="200" spans="1:26" x14ac:dyDescent="0.25">
      <c r="A200" s="1104">
        <v>540098</v>
      </c>
      <c r="B200" s="1251" t="s">
        <v>838</v>
      </c>
      <c r="C200" s="1251" t="s">
        <v>839</v>
      </c>
      <c r="D200" s="1251" t="s">
        <v>107</v>
      </c>
      <c r="E200" s="1103">
        <v>6</v>
      </c>
      <c r="F200" s="1505">
        <v>-7.757296466973887E-2</v>
      </c>
      <c r="G200" s="1332">
        <v>-142.67584099867122</v>
      </c>
      <c r="H200" s="1375">
        <v>0</v>
      </c>
      <c r="I200" s="1334">
        <v>13.4</v>
      </c>
      <c r="J200" s="1446">
        <v>0.34639999999999999</v>
      </c>
      <c r="K200" s="1513">
        <v>11</v>
      </c>
      <c r="L200" s="1448">
        <v>42944</v>
      </c>
      <c r="M200" s="114">
        <v>0</v>
      </c>
      <c r="N200" s="1338">
        <v>0</v>
      </c>
      <c r="O200" s="114">
        <v>0</v>
      </c>
      <c r="P200" s="114">
        <v>0</v>
      </c>
      <c r="Q200" s="1506">
        <v>5</v>
      </c>
      <c r="R200" s="1336">
        <v>7</v>
      </c>
      <c r="S200" s="93">
        <v>0</v>
      </c>
      <c r="T200" s="1437">
        <v>0.86</v>
      </c>
      <c r="U200" s="630" t="s">
        <v>1818</v>
      </c>
      <c r="V200" s="93">
        <v>0</v>
      </c>
      <c r="W200" s="93">
        <v>15</v>
      </c>
      <c r="X200" s="93">
        <v>1</v>
      </c>
      <c r="Y200" s="93">
        <v>0</v>
      </c>
      <c r="Z200" s="1438">
        <v>40997</v>
      </c>
    </row>
    <row r="201" spans="1:26" x14ac:dyDescent="0.25">
      <c r="A201" s="1017">
        <v>540099</v>
      </c>
      <c r="B201" s="919" t="s">
        <v>843</v>
      </c>
      <c r="C201" s="919" t="s">
        <v>839</v>
      </c>
      <c r="D201" s="919" t="s">
        <v>107</v>
      </c>
      <c r="E201" s="1019">
        <v>6</v>
      </c>
      <c r="F201" s="1502">
        <v>-1.5397775876817793E-2</v>
      </c>
      <c r="G201" s="1343">
        <v>-32.115321792170107</v>
      </c>
      <c r="H201" s="1383">
        <v>7.9918032786885256</v>
      </c>
      <c r="I201" s="1345">
        <v>13.4</v>
      </c>
      <c r="J201" s="1449">
        <v>0.34639999999999999</v>
      </c>
      <c r="K201" s="1514">
        <v>11</v>
      </c>
      <c r="L201" s="1451">
        <v>42945</v>
      </c>
      <c r="M201" s="142">
        <v>56</v>
      </c>
      <c r="N201" s="632">
        <v>398630</v>
      </c>
      <c r="O201" s="142">
        <v>7</v>
      </c>
      <c r="P201" s="142">
        <v>20</v>
      </c>
      <c r="Q201" s="386">
        <v>11</v>
      </c>
      <c r="R201" s="1347">
        <v>14</v>
      </c>
      <c r="S201" s="26">
        <v>2</v>
      </c>
      <c r="T201" s="389">
        <v>0.86</v>
      </c>
      <c r="U201" s="385" t="s">
        <v>1818</v>
      </c>
      <c r="V201" s="26">
        <v>0</v>
      </c>
      <c r="W201" s="26">
        <v>15</v>
      </c>
      <c r="X201" s="26">
        <v>0</v>
      </c>
      <c r="Y201" s="26">
        <v>0</v>
      </c>
      <c r="Z201" s="1425">
        <v>43294</v>
      </c>
    </row>
    <row r="202" spans="1:26" x14ac:dyDescent="0.25">
      <c r="A202" s="1017">
        <v>540100</v>
      </c>
      <c r="B202" s="919" t="s">
        <v>849</v>
      </c>
      <c r="C202" s="919" t="s">
        <v>839</v>
      </c>
      <c r="D202" s="919" t="s">
        <v>107</v>
      </c>
      <c r="E202" s="1019">
        <v>6</v>
      </c>
      <c r="F202" s="1502">
        <v>-8.5784313725490197E-2</v>
      </c>
      <c r="G202" s="1343">
        <v>-125.22380804426552</v>
      </c>
      <c r="H202" s="1383">
        <v>0</v>
      </c>
      <c r="I202" s="1345">
        <v>13.4</v>
      </c>
      <c r="J202" s="1449">
        <v>0.34639999999999999</v>
      </c>
      <c r="K202" s="1514">
        <v>11</v>
      </c>
      <c r="L202" s="1451">
        <v>42946</v>
      </c>
      <c r="M202" s="142">
        <v>8</v>
      </c>
      <c r="N202" s="632">
        <v>89777</v>
      </c>
      <c r="O202" s="142">
        <v>0</v>
      </c>
      <c r="P202" s="142">
        <v>0</v>
      </c>
      <c r="Q202" s="386">
        <v>2</v>
      </c>
      <c r="R202" s="1347">
        <v>4</v>
      </c>
      <c r="S202" s="26">
        <v>2</v>
      </c>
      <c r="T202" s="389">
        <v>0.86</v>
      </c>
      <c r="U202" s="385" t="s">
        <v>1818</v>
      </c>
      <c r="V202" s="26">
        <v>0</v>
      </c>
      <c r="W202" s="26">
        <v>15</v>
      </c>
      <c r="X202" s="26">
        <v>1</v>
      </c>
      <c r="Y202" s="26">
        <v>4</v>
      </c>
      <c r="Z202" s="1425">
        <v>43294</v>
      </c>
    </row>
    <row r="203" spans="1:26" x14ac:dyDescent="0.25">
      <c r="A203" s="1017">
        <v>540101</v>
      </c>
      <c r="B203" s="919" t="s">
        <v>855</v>
      </c>
      <c r="C203" s="919" t="s">
        <v>839</v>
      </c>
      <c r="D203" s="919" t="s">
        <v>107</v>
      </c>
      <c r="E203" s="1019">
        <v>6</v>
      </c>
      <c r="F203" s="1502">
        <v>4.5333333333333337E-2</v>
      </c>
      <c r="G203" s="1343">
        <v>39.852254891185908</v>
      </c>
      <c r="H203" s="1383">
        <v>0</v>
      </c>
      <c r="I203" s="1345">
        <v>13.4</v>
      </c>
      <c r="J203" s="1449">
        <v>0.34639999999999999</v>
      </c>
      <c r="K203" s="1514">
        <v>11</v>
      </c>
      <c r="L203" s="1451">
        <v>42947</v>
      </c>
      <c r="M203" s="142">
        <v>18</v>
      </c>
      <c r="N203" s="632">
        <v>169251</v>
      </c>
      <c r="O203" s="142">
        <v>0</v>
      </c>
      <c r="P203" s="142">
        <v>3</v>
      </c>
      <c r="Q203" s="386">
        <v>7</v>
      </c>
      <c r="R203" s="1347">
        <v>15</v>
      </c>
      <c r="S203" s="26">
        <v>5</v>
      </c>
      <c r="T203" s="389">
        <v>0.86</v>
      </c>
      <c r="U203" s="385" t="s">
        <v>1818</v>
      </c>
      <c r="V203" s="26">
        <v>0</v>
      </c>
      <c r="W203" s="26">
        <v>15</v>
      </c>
      <c r="X203" s="26">
        <v>1</v>
      </c>
      <c r="Y203" s="26">
        <v>0</v>
      </c>
      <c r="Z203" s="1425">
        <v>43215</v>
      </c>
    </row>
    <row r="204" spans="1:26" x14ac:dyDescent="0.25">
      <c r="A204" s="1017">
        <v>540102</v>
      </c>
      <c r="B204" s="919" t="s">
        <v>861</v>
      </c>
      <c r="C204" s="919" t="s">
        <v>839</v>
      </c>
      <c r="D204" s="919" t="s">
        <v>107</v>
      </c>
      <c r="E204" s="1019">
        <v>6</v>
      </c>
      <c r="F204" s="1502">
        <v>0.11745513866231648</v>
      </c>
      <c r="G204" s="1343">
        <v>132.84432963179984</v>
      </c>
      <c r="H204" s="1383">
        <v>0</v>
      </c>
      <c r="I204" s="1345">
        <v>13.4</v>
      </c>
      <c r="J204" s="1449">
        <v>0.34639999999999999</v>
      </c>
      <c r="K204" s="1514">
        <v>11</v>
      </c>
      <c r="L204" s="1451">
        <v>42948</v>
      </c>
      <c r="M204" s="142">
        <v>4</v>
      </c>
      <c r="N204" s="632">
        <v>16118</v>
      </c>
      <c r="O204" s="142">
        <v>0</v>
      </c>
      <c r="P204" s="142">
        <v>0</v>
      </c>
      <c r="Q204" s="386">
        <v>1</v>
      </c>
      <c r="R204" s="1347">
        <v>1</v>
      </c>
      <c r="S204" s="26">
        <v>1</v>
      </c>
      <c r="T204" s="389">
        <v>0.86</v>
      </c>
      <c r="U204" s="385" t="s">
        <v>1818</v>
      </c>
      <c r="V204" s="26">
        <v>0</v>
      </c>
      <c r="W204" s="26">
        <v>15</v>
      </c>
      <c r="X204" s="26">
        <v>1</v>
      </c>
      <c r="Y204" s="26">
        <v>1</v>
      </c>
      <c r="Z204" s="1425">
        <v>33178</v>
      </c>
    </row>
    <row r="205" spans="1:26" x14ac:dyDescent="0.25">
      <c r="A205" s="1017">
        <v>540103</v>
      </c>
      <c r="B205" s="919" t="s">
        <v>866</v>
      </c>
      <c r="C205" s="919" t="s">
        <v>839</v>
      </c>
      <c r="D205" s="919" t="s">
        <v>107</v>
      </c>
      <c r="E205" s="1019">
        <v>6</v>
      </c>
      <c r="F205" s="1502">
        <v>-5.3805138148327679E-2</v>
      </c>
      <c r="G205" s="1343">
        <v>-97.512238698796637</v>
      </c>
      <c r="H205" s="1383">
        <v>0</v>
      </c>
      <c r="I205" s="1345">
        <v>13.4</v>
      </c>
      <c r="J205" s="1449">
        <v>0.34639999999999999</v>
      </c>
      <c r="K205" s="1514">
        <v>11</v>
      </c>
      <c r="L205" s="1451">
        <v>42949</v>
      </c>
      <c r="M205" s="142">
        <v>77</v>
      </c>
      <c r="N205" s="632">
        <v>1329352</v>
      </c>
      <c r="O205" s="142">
        <v>0</v>
      </c>
      <c r="P205" s="142">
        <v>3</v>
      </c>
      <c r="Q205" s="386">
        <v>5</v>
      </c>
      <c r="R205" s="1347">
        <v>56</v>
      </c>
      <c r="S205" s="26">
        <v>27</v>
      </c>
      <c r="T205" s="389">
        <v>0.86</v>
      </c>
      <c r="U205" s="385" t="s">
        <v>1818</v>
      </c>
      <c r="V205" s="26">
        <v>0</v>
      </c>
      <c r="W205" s="26">
        <v>15</v>
      </c>
      <c r="X205" s="26">
        <v>1</v>
      </c>
      <c r="Y205" s="26">
        <v>8</v>
      </c>
      <c r="Z205" s="1425">
        <v>43294</v>
      </c>
    </row>
    <row r="206" spans="1:26" x14ac:dyDescent="0.25">
      <c r="A206" s="1037">
        <v>540097</v>
      </c>
      <c r="B206" s="922" t="s">
        <v>872</v>
      </c>
      <c r="C206" s="922" t="s">
        <v>839</v>
      </c>
      <c r="D206" s="922" t="s">
        <v>170</v>
      </c>
      <c r="E206" s="1039">
        <v>6</v>
      </c>
      <c r="F206" s="1509">
        <v>-1.4803849000740192E-4</v>
      </c>
      <c r="G206" s="1353">
        <v>-1.3650845101068398E-2</v>
      </c>
      <c r="H206" s="1467">
        <v>1.4010507880910683</v>
      </c>
      <c r="I206" s="1355">
        <v>13.4</v>
      </c>
      <c r="J206" s="1465">
        <v>0.34639999999999999</v>
      </c>
      <c r="K206" s="1515">
        <v>11</v>
      </c>
      <c r="L206" s="1453">
        <v>42950</v>
      </c>
      <c r="M206" s="188">
        <v>187</v>
      </c>
      <c r="N206" s="1359">
        <v>3712415</v>
      </c>
      <c r="O206" s="188">
        <v>12</v>
      </c>
      <c r="P206" s="188">
        <v>27</v>
      </c>
      <c r="Q206" s="437">
        <v>76</v>
      </c>
      <c r="R206" s="1516">
        <v>183</v>
      </c>
      <c r="S206" s="443">
        <v>81</v>
      </c>
      <c r="T206" s="441">
        <v>0.86</v>
      </c>
      <c r="U206" s="434" t="s">
        <v>1818</v>
      </c>
      <c r="V206" s="443">
        <v>0</v>
      </c>
      <c r="W206" s="443">
        <v>15</v>
      </c>
      <c r="X206" s="443">
        <v>1</v>
      </c>
      <c r="Y206" s="443">
        <v>2</v>
      </c>
      <c r="Z206" s="1517">
        <v>42986</v>
      </c>
    </row>
    <row r="207" spans="1:26" x14ac:dyDescent="0.25">
      <c r="A207" s="1017">
        <v>540104</v>
      </c>
      <c r="B207" s="919" t="s">
        <v>878</v>
      </c>
      <c r="C207" s="919" t="s">
        <v>839</v>
      </c>
      <c r="D207" s="919" t="s">
        <v>107</v>
      </c>
      <c r="E207" s="1019">
        <v>6</v>
      </c>
      <c r="F207" s="1502">
        <v>-7.5670498084291188E-2</v>
      </c>
      <c r="G207" s="1343">
        <v>-148.46120279633124</v>
      </c>
      <c r="H207" s="1383">
        <v>0</v>
      </c>
      <c r="I207" s="1345">
        <v>13.4</v>
      </c>
      <c r="J207" s="1449">
        <v>0.34639999999999999</v>
      </c>
      <c r="K207" s="1514">
        <v>11</v>
      </c>
      <c r="L207" s="1451">
        <v>42951</v>
      </c>
      <c r="M207" s="142">
        <v>1</v>
      </c>
      <c r="N207" s="632">
        <v>2144</v>
      </c>
      <c r="O207" s="142">
        <v>0</v>
      </c>
      <c r="P207" s="142">
        <v>0</v>
      </c>
      <c r="Q207" s="386">
        <v>1</v>
      </c>
      <c r="R207" s="1347">
        <v>3</v>
      </c>
      <c r="S207" s="26">
        <v>1</v>
      </c>
      <c r="T207" s="389">
        <v>0.86</v>
      </c>
      <c r="U207" s="385" t="s">
        <v>1818</v>
      </c>
      <c r="V207" s="26">
        <v>0</v>
      </c>
      <c r="W207" s="26">
        <v>15</v>
      </c>
      <c r="X207" s="26">
        <v>1</v>
      </c>
      <c r="Y207" s="26">
        <v>0</v>
      </c>
      <c r="Z207" s="1425">
        <v>40945</v>
      </c>
    </row>
    <row r="208" spans="1:26" x14ac:dyDescent="0.25">
      <c r="A208" s="1017">
        <v>540292</v>
      </c>
      <c r="B208" s="919" t="s">
        <v>884</v>
      </c>
      <c r="C208" s="919" t="s">
        <v>839</v>
      </c>
      <c r="D208" s="919" t="s">
        <v>107</v>
      </c>
      <c r="E208" s="1019">
        <v>6</v>
      </c>
      <c r="F208" s="1502">
        <v>0.110828834550651</v>
      </c>
      <c r="G208" s="1343">
        <v>102.51676776079989</v>
      </c>
      <c r="H208" s="1383">
        <v>6.3583815028901727</v>
      </c>
      <c r="I208" s="1345">
        <v>13.4</v>
      </c>
      <c r="J208" s="1449">
        <v>0.34639999999999999</v>
      </c>
      <c r="K208" s="1514">
        <v>11</v>
      </c>
      <c r="L208" s="1451">
        <v>42952</v>
      </c>
      <c r="M208" s="142">
        <v>1</v>
      </c>
      <c r="N208" s="632">
        <v>0</v>
      </c>
      <c r="O208" s="142" t="s">
        <v>1820</v>
      </c>
      <c r="P208" s="142" t="s">
        <v>1820</v>
      </c>
      <c r="Q208" s="386" t="s">
        <v>1820</v>
      </c>
      <c r="R208" s="1347">
        <v>9</v>
      </c>
      <c r="S208" s="26">
        <v>8</v>
      </c>
      <c r="T208" s="389">
        <v>0.86</v>
      </c>
      <c r="U208" s="385" t="s">
        <v>1818</v>
      </c>
      <c r="V208" s="26">
        <v>0</v>
      </c>
      <c r="W208" s="26">
        <v>15</v>
      </c>
      <c r="X208" s="26">
        <v>1</v>
      </c>
      <c r="Y208" s="26">
        <v>0</v>
      </c>
      <c r="Z208" s="1425">
        <v>40997</v>
      </c>
    </row>
    <row r="209" spans="1:26" x14ac:dyDescent="0.25">
      <c r="A209" s="1017">
        <v>540105</v>
      </c>
      <c r="B209" s="919" t="s">
        <v>889</v>
      </c>
      <c r="C209" s="919" t="s">
        <v>839</v>
      </c>
      <c r="D209" s="919" t="s">
        <v>107</v>
      </c>
      <c r="E209" s="1019">
        <v>6</v>
      </c>
      <c r="F209" s="1502">
        <v>-0.11349036402569593</v>
      </c>
      <c r="G209" s="1343">
        <v>-178.28854961452816</v>
      </c>
      <c r="H209" s="1383">
        <v>0</v>
      </c>
      <c r="I209" s="1345">
        <v>13.4</v>
      </c>
      <c r="J209" s="1449">
        <v>0.34639999999999999</v>
      </c>
      <c r="K209" s="1514">
        <v>11</v>
      </c>
      <c r="L209" s="1451">
        <v>42953</v>
      </c>
      <c r="M209" s="142">
        <v>1</v>
      </c>
      <c r="N209" s="632">
        <v>5966</v>
      </c>
      <c r="O209" s="142">
        <v>0</v>
      </c>
      <c r="P209" s="142">
        <v>0</v>
      </c>
      <c r="Q209" s="386">
        <v>0</v>
      </c>
      <c r="R209" s="1347">
        <v>0</v>
      </c>
      <c r="S209" s="26">
        <v>0</v>
      </c>
      <c r="T209" s="389">
        <v>0.86</v>
      </c>
      <c r="U209" s="385" t="s">
        <v>1818</v>
      </c>
      <c r="V209" s="26">
        <v>0</v>
      </c>
      <c r="W209" s="26">
        <v>15</v>
      </c>
      <c r="X209" s="26">
        <v>1</v>
      </c>
      <c r="Y209" s="26">
        <v>0</v>
      </c>
      <c r="Z209" s="1425">
        <v>40997</v>
      </c>
    </row>
    <row r="210" spans="1:26" x14ac:dyDescent="0.25">
      <c r="A210" s="1017">
        <v>540106</v>
      </c>
      <c r="B210" s="919" t="s">
        <v>893</v>
      </c>
      <c r="C210" s="919" t="s">
        <v>839</v>
      </c>
      <c r="D210" s="919" t="s">
        <v>107</v>
      </c>
      <c r="E210" s="1019">
        <v>6</v>
      </c>
      <c r="F210" s="1502">
        <v>0.13291139240506328</v>
      </c>
      <c r="G210" s="1343">
        <v>35.113818579099927</v>
      </c>
      <c r="H210" s="1383">
        <v>0</v>
      </c>
      <c r="I210" s="1345">
        <v>13.4</v>
      </c>
      <c r="J210" s="1449">
        <v>0.34639999999999999</v>
      </c>
      <c r="K210" s="1514">
        <v>11</v>
      </c>
      <c r="L210" s="1451">
        <v>42954</v>
      </c>
      <c r="M210" s="142">
        <v>24</v>
      </c>
      <c r="N210" s="632">
        <v>121321</v>
      </c>
      <c r="O210" s="142">
        <v>0</v>
      </c>
      <c r="P210" s="142">
        <v>5</v>
      </c>
      <c r="Q210" s="386">
        <v>0</v>
      </c>
      <c r="R210" s="1347">
        <v>6</v>
      </c>
      <c r="S210" s="26">
        <v>5</v>
      </c>
      <c r="T210" s="389">
        <v>0.86</v>
      </c>
      <c r="U210" s="385" t="s">
        <v>1818</v>
      </c>
      <c r="V210" s="26">
        <v>0</v>
      </c>
      <c r="W210" s="26">
        <v>15</v>
      </c>
      <c r="X210" s="26" t="s">
        <v>1819</v>
      </c>
      <c r="Y210" s="26">
        <v>0</v>
      </c>
      <c r="Z210" s="1425">
        <v>40997</v>
      </c>
    </row>
    <row r="211" spans="1:26" ht="15.75" thickBot="1" x14ac:dyDescent="0.3">
      <c r="A211" s="967"/>
      <c r="B211" s="965"/>
      <c r="C211" s="965" t="s">
        <v>839</v>
      </c>
      <c r="D211" s="965" t="s">
        <v>45</v>
      </c>
      <c r="E211" s="1082">
        <v>6</v>
      </c>
      <c r="F211" s="1380">
        <v>-3.7753908327129641E-3</v>
      </c>
      <c r="G211" s="1364">
        <v>-0.68430387215258293</v>
      </c>
      <c r="H211" s="1365"/>
      <c r="I211" s="1364">
        <v>13.4</v>
      </c>
      <c r="J211" s="1367">
        <v>0.34639999999999999</v>
      </c>
      <c r="K211" s="1518">
        <v>11</v>
      </c>
      <c r="L211" s="1458">
        <v>42955</v>
      </c>
      <c r="M211" s="1468"/>
      <c r="N211" s="1469"/>
      <c r="O211" s="1470"/>
      <c r="P211" s="1469"/>
      <c r="Q211" s="1519"/>
      <c r="R211" s="1520"/>
      <c r="S211" s="1432"/>
      <c r="T211" s="1371">
        <v>0.86</v>
      </c>
      <c r="U211" s="1520"/>
      <c r="V211" s="1432"/>
      <c r="W211" s="479">
        <v>15</v>
      </c>
      <c r="X211" s="1432"/>
      <c r="Y211" s="1432"/>
      <c r="Z211" s="1433"/>
    </row>
    <row r="212" spans="1:26" x14ac:dyDescent="0.25">
      <c r="A212" s="1104">
        <v>540140</v>
      </c>
      <c r="B212" s="1251" t="s">
        <v>905</v>
      </c>
      <c r="C212" s="1251" t="s">
        <v>906</v>
      </c>
      <c r="D212" s="1251" t="s">
        <v>107</v>
      </c>
      <c r="E212" s="1103">
        <v>6</v>
      </c>
      <c r="F212" s="1505">
        <v>-0.30994152046783624</v>
      </c>
      <c r="G212" s="1332">
        <v>-171.80310071304308</v>
      </c>
      <c r="H212" s="1375">
        <v>0</v>
      </c>
      <c r="I212" s="1334">
        <v>33.200000000000003</v>
      </c>
      <c r="J212" s="1446">
        <v>0.35560000000000003</v>
      </c>
      <c r="K212" s="631">
        <v>11</v>
      </c>
      <c r="L212" s="1448">
        <v>43145</v>
      </c>
      <c r="M212" s="114">
        <v>8</v>
      </c>
      <c r="N212" s="1338">
        <v>54004</v>
      </c>
      <c r="O212" s="114">
        <v>2</v>
      </c>
      <c r="P212" s="114">
        <v>2</v>
      </c>
      <c r="Q212" s="631">
        <v>0</v>
      </c>
      <c r="R212" s="1336">
        <v>3</v>
      </c>
      <c r="S212" s="93">
        <v>0</v>
      </c>
      <c r="T212" s="1437">
        <v>0.89</v>
      </c>
      <c r="U212" s="630" t="s">
        <v>1818</v>
      </c>
      <c r="V212" s="93">
        <v>0</v>
      </c>
      <c r="W212" s="93">
        <v>11</v>
      </c>
      <c r="X212" s="93">
        <v>1</v>
      </c>
      <c r="Y212" s="93">
        <v>1</v>
      </c>
      <c r="Z212" s="1438">
        <v>39707</v>
      </c>
    </row>
    <row r="213" spans="1:26" x14ac:dyDescent="0.25">
      <c r="A213" s="1017">
        <v>540272</v>
      </c>
      <c r="B213" s="919" t="s">
        <v>910</v>
      </c>
      <c r="C213" s="919" t="s">
        <v>906</v>
      </c>
      <c r="D213" s="919" t="s">
        <v>107</v>
      </c>
      <c r="E213" s="1019">
        <v>6</v>
      </c>
      <c r="F213" s="1502">
        <v>0.73495518565941098</v>
      </c>
      <c r="G213" s="1343">
        <v>442.52944028963759</v>
      </c>
      <c r="H213" s="1383">
        <v>0.85470085470085477</v>
      </c>
      <c r="I213" s="1345">
        <v>33.200000000000003</v>
      </c>
      <c r="J213" s="1449">
        <v>0.35560000000000003</v>
      </c>
      <c r="K213" s="124">
        <v>11</v>
      </c>
      <c r="L213" s="1451">
        <v>43146</v>
      </c>
      <c r="M213" s="142">
        <v>14</v>
      </c>
      <c r="N213" s="632">
        <v>54650</v>
      </c>
      <c r="O213" s="142">
        <v>0</v>
      </c>
      <c r="P213" s="142">
        <v>5</v>
      </c>
      <c r="Q213" s="124">
        <v>0</v>
      </c>
      <c r="R213" s="1347">
        <v>5</v>
      </c>
      <c r="S213" s="26">
        <v>3</v>
      </c>
      <c r="T213" s="389">
        <v>0.89</v>
      </c>
      <c r="U213" s="385" t="s">
        <v>1818</v>
      </c>
      <c r="V213" s="26">
        <v>0</v>
      </c>
      <c r="W213" s="26">
        <v>11</v>
      </c>
      <c r="X213" s="26">
        <v>1</v>
      </c>
      <c r="Y213" s="26">
        <v>1</v>
      </c>
      <c r="Z213" s="1425">
        <v>34710</v>
      </c>
    </row>
    <row r="214" spans="1:26" x14ac:dyDescent="0.25">
      <c r="A214" s="1037">
        <v>540139</v>
      </c>
      <c r="B214" s="922" t="s">
        <v>915</v>
      </c>
      <c r="C214" s="922" t="s">
        <v>906</v>
      </c>
      <c r="D214" s="922" t="s">
        <v>170</v>
      </c>
      <c r="E214" s="1039">
        <v>6</v>
      </c>
      <c r="F214" s="1509">
        <v>0.14219746022185414</v>
      </c>
      <c r="G214" s="1353">
        <v>24.176283233924948</v>
      </c>
      <c r="H214" s="1467">
        <v>17.152267544970865</v>
      </c>
      <c r="I214" s="1355">
        <v>33.200000000000003</v>
      </c>
      <c r="J214" s="1465">
        <v>0.35560000000000003</v>
      </c>
      <c r="K214" s="693">
        <v>11</v>
      </c>
      <c r="L214" s="1453">
        <v>43147</v>
      </c>
      <c r="M214" s="188">
        <v>151</v>
      </c>
      <c r="N214" s="1359">
        <v>1086599</v>
      </c>
      <c r="O214" s="188">
        <v>17</v>
      </c>
      <c r="P214" s="188">
        <v>31</v>
      </c>
      <c r="Q214" s="440">
        <v>94</v>
      </c>
      <c r="R214" s="1516">
        <v>140</v>
      </c>
      <c r="S214" s="443">
        <v>32</v>
      </c>
      <c r="T214" s="441">
        <v>0.89</v>
      </c>
      <c r="U214" s="434" t="s">
        <v>1818</v>
      </c>
      <c r="V214" s="443">
        <v>0</v>
      </c>
      <c r="W214" s="443">
        <v>11</v>
      </c>
      <c r="X214" s="443">
        <v>0</v>
      </c>
      <c r="Y214" s="443">
        <v>0</v>
      </c>
      <c r="Z214" s="1517">
        <v>42991</v>
      </c>
    </row>
    <row r="215" spans="1:26" x14ac:dyDescent="0.25">
      <c r="A215" s="1017">
        <v>540141</v>
      </c>
      <c r="B215" s="919" t="s">
        <v>922</v>
      </c>
      <c r="C215" s="919" t="s">
        <v>906</v>
      </c>
      <c r="D215" s="919" t="s">
        <v>107</v>
      </c>
      <c r="E215" s="1019">
        <v>6</v>
      </c>
      <c r="F215" s="1502">
        <v>2.3162508428860418E-2</v>
      </c>
      <c r="G215" s="1343">
        <v>65.901589191191306</v>
      </c>
      <c r="H215" s="1383">
        <v>-3.268318397469689</v>
      </c>
      <c r="I215" s="1345">
        <v>33.200000000000003</v>
      </c>
      <c r="J215" s="1449">
        <v>0.35560000000000003</v>
      </c>
      <c r="K215" s="124">
        <v>11</v>
      </c>
      <c r="L215" s="1451">
        <v>43148</v>
      </c>
      <c r="M215" s="142">
        <v>162</v>
      </c>
      <c r="N215" s="632">
        <v>1410617</v>
      </c>
      <c r="O215" s="142">
        <v>18</v>
      </c>
      <c r="P215" s="142">
        <v>49</v>
      </c>
      <c r="Q215" s="124">
        <v>78</v>
      </c>
      <c r="R215" s="1347">
        <v>75</v>
      </c>
      <c r="S215" s="26">
        <v>21</v>
      </c>
      <c r="T215" s="389">
        <v>0.89</v>
      </c>
      <c r="U215" s="385" t="s">
        <v>1818</v>
      </c>
      <c r="V215" s="26">
        <v>0</v>
      </c>
      <c r="W215" s="26">
        <v>11</v>
      </c>
      <c r="X215" s="26">
        <v>1</v>
      </c>
      <c r="Y215" s="26">
        <v>0</v>
      </c>
      <c r="Z215" s="1425">
        <v>42991</v>
      </c>
    </row>
    <row r="216" spans="1:26" x14ac:dyDescent="0.25">
      <c r="A216" s="1017">
        <v>540273</v>
      </c>
      <c r="B216" s="919" t="s">
        <v>928</v>
      </c>
      <c r="C216" s="919" t="s">
        <v>906</v>
      </c>
      <c r="D216" s="919" t="s">
        <v>107</v>
      </c>
      <c r="E216" s="1019">
        <v>6</v>
      </c>
      <c r="F216" s="1502">
        <v>-2.5205479452054796E-2</v>
      </c>
      <c r="G216" s="1343">
        <v>-78.024813195138449</v>
      </c>
      <c r="H216" s="1383">
        <v>-13.043478260869565</v>
      </c>
      <c r="I216" s="1345">
        <v>33.200000000000003</v>
      </c>
      <c r="J216" s="1449">
        <v>0.35560000000000003</v>
      </c>
      <c r="K216" s="124">
        <v>11</v>
      </c>
      <c r="L216" s="1451">
        <v>43149</v>
      </c>
      <c r="M216" s="142">
        <v>2</v>
      </c>
      <c r="N216" s="632">
        <v>15480</v>
      </c>
      <c r="O216" s="142">
        <v>0</v>
      </c>
      <c r="P216" s="142">
        <v>0</v>
      </c>
      <c r="Q216" s="124">
        <v>2</v>
      </c>
      <c r="R216" s="1347">
        <v>9</v>
      </c>
      <c r="S216" s="26">
        <v>0</v>
      </c>
      <c r="T216" s="389">
        <v>0.89</v>
      </c>
      <c r="U216" s="385" t="s">
        <v>1818</v>
      </c>
      <c r="V216" s="26">
        <v>0</v>
      </c>
      <c r="W216" s="26">
        <v>11</v>
      </c>
      <c r="X216" s="26">
        <v>0</v>
      </c>
      <c r="Y216" s="26">
        <v>0</v>
      </c>
      <c r="Z216" s="1425">
        <v>43550</v>
      </c>
    </row>
    <row r="217" spans="1:26" x14ac:dyDescent="0.25">
      <c r="A217" s="1017">
        <v>540274</v>
      </c>
      <c r="B217" s="919" t="s">
        <v>935</v>
      </c>
      <c r="C217" s="919" t="s">
        <v>906</v>
      </c>
      <c r="D217" s="919" t="s">
        <v>107</v>
      </c>
      <c r="E217" s="1019">
        <v>6</v>
      </c>
      <c r="F217" s="1502">
        <v>-7.0298769771528994E-3</v>
      </c>
      <c r="G217" s="1343">
        <v>-18.627294942559729</v>
      </c>
      <c r="H217" s="1383">
        <v>1.9138755980861244</v>
      </c>
      <c r="I217" s="1345">
        <v>33.200000000000003</v>
      </c>
      <c r="J217" s="1449">
        <v>0.35560000000000003</v>
      </c>
      <c r="K217" s="124">
        <v>11</v>
      </c>
      <c r="L217" s="1451">
        <v>43150</v>
      </c>
      <c r="M217" s="142">
        <v>23</v>
      </c>
      <c r="N217" s="632">
        <v>285632</v>
      </c>
      <c r="O217" s="142">
        <v>7</v>
      </c>
      <c r="P217" s="142">
        <v>7</v>
      </c>
      <c r="Q217" s="124">
        <v>5</v>
      </c>
      <c r="R217" s="1347">
        <v>9</v>
      </c>
      <c r="S217" s="26">
        <v>0</v>
      </c>
      <c r="T217" s="389">
        <v>0.89</v>
      </c>
      <c r="U217" s="385" t="s">
        <v>1818</v>
      </c>
      <c r="V217" s="26">
        <v>0</v>
      </c>
      <c r="W217" s="26">
        <v>11</v>
      </c>
      <c r="X217" s="26">
        <v>1</v>
      </c>
      <c r="Y217" s="26">
        <v>2</v>
      </c>
      <c r="Z217" s="1425">
        <v>32996</v>
      </c>
    </row>
    <row r="218" spans="1:26" ht="15.75" thickBot="1" x14ac:dyDescent="0.3">
      <c r="A218" s="1399"/>
      <c r="B218" s="1400"/>
      <c r="C218" s="1400" t="s">
        <v>906</v>
      </c>
      <c r="D218" s="1400" t="s">
        <v>45</v>
      </c>
      <c r="E218" s="1401">
        <v>6</v>
      </c>
      <c r="F218" s="1503">
        <v>0.10014658640800923</v>
      </c>
      <c r="G218" s="1403">
        <v>26.343726032774782</v>
      </c>
      <c r="H218" s="1404"/>
      <c r="I218" s="1403">
        <v>33.200000000000003</v>
      </c>
      <c r="J218" s="1406">
        <v>0.35560000000000003</v>
      </c>
      <c r="K218" s="1605">
        <v>11</v>
      </c>
      <c r="L218" s="1458">
        <v>43151</v>
      </c>
      <c r="M218" s="1468"/>
      <c r="N218" s="1469"/>
      <c r="O218" s="1470"/>
      <c r="P218" s="1469"/>
      <c r="Q218" s="1430"/>
      <c r="R218" s="1431"/>
      <c r="S218" s="1428"/>
      <c r="T218" s="1371">
        <v>0.89</v>
      </c>
      <c r="U218" s="1431"/>
      <c r="V218" s="1428"/>
      <c r="W218" s="479">
        <v>11</v>
      </c>
      <c r="X218" s="1428"/>
      <c r="Y218" s="1428"/>
      <c r="Z218" s="1430"/>
    </row>
    <row r="219" spans="1:26" x14ac:dyDescent="0.25">
      <c r="A219" s="1104">
        <v>540161</v>
      </c>
      <c r="B219" s="1251" t="s">
        <v>946</v>
      </c>
      <c r="C219" s="1251" t="s">
        <v>947</v>
      </c>
      <c r="D219" s="1251" t="s">
        <v>107</v>
      </c>
      <c r="E219" s="1252">
        <v>6</v>
      </c>
      <c r="F219" s="1505">
        <v>-0.16722408026755853</v>
      </c>
      <c r="G219" s="1332">
        <v>-183.08320814264266</v>
      </c>
      <c r="H219" s="1375">
        <v>0</v>
      </c>
      <c r="I219" s="1334">
        <v>2.8</v>
      </c>
      <c r="J219" s="1446">
        <v>0.49469999999999997</v>
      </c>
      <c r="K219" s="1513">
        <v>11</v>
      </c>
      <c r="L219" s="1616">
        <v>43145</v>
      </c>
      <c r="M219" s="114">
        <v>11</v>
      </c>
      <c r="N219" s="1338">
        <v>90312</v>
      </c>
      <c r="O219" s="114">
        <v>0</v>
      </c>
      <c r="P219" s="114">
        <v>0</v>
      </c>
      <c r="Q219" s="631">
        <v>1</v>
      </c>
      <c r="R219" s="1336">
        <v>6</v>
      </c>
      <c r="S219" s="93">
        <v>3</v>
      </c>
      <c r="T219" s="1437">
        <v>0.9</v>
      </c>
      <c r="U219" s="630" t="s">
        <v>1818</v>
      </c>
      <c r="V219" s="93">
        <v>0</v>
      </c>
      <c r="W219" s="93">
        <v>1</v>
      </c>
      <c r="X219" s="93">
        <v>0</v>
      </c>
      <c r="Y219" s="93">
        <v>2</v>
      </c>
      <c r="Z219" s="1438">
        <v>39149</v>
      </c>
    </row>
    <row r="220" spans="1:26" x14ac:dyDescent="0.25">
      <c r="A220" s="1017">
        <v>540162</v>
      </c>
      <c r="B220" s="919" t="s">
        <v>953</v>
      </c>
      <c r="C220" s="919" t="s">
        <v>947</v>
      </c>
      <c r="D220" s="919" t="s">
        <v>107</v>
      </c>
      <c r="E220" s="920">
        <v>6</v>
      </c>
      <c r="F220" s="1502">
        <v>-0.25882352941176473</v>
      </c>
      <c r="G220" s="1343">
        <v>-396.91680220098692</v>
      </c>
      <c r="H220" s="1383">
        <v>0</v>
      </c>
      <c r="I220" s="1345">
        <v>2.8</v>
      </c>
      <c r="J220" s="1449">
        <v>0.49469999999999997</v>
      </c>
      <c r="K220" s="1514">
        <v>11</v>
      </c>
      <c r="L220" s="1526">
        <v>43146</v>
      </c>
      <c r="M220" s="142">
        <v>4</v>
      </c>
      <c r="N220" s="632">
        <v>23740</v>
      </c>
      <c r="O220" s="142">
        <v>0</v>
      </c>
      <c r="P220" s="142">
        <v>0</v>
      </c>
      <c r="Q220" s="124">
        <v>1</v>
      </c>
      <c r="R220" s="1347">
        <v>3</v>
      </c>
      <c r="S220" s="26">
        <v>1</v>
      </c>
      <c r="T220" s="389">
        <v>0.9</v>
      </c>
      <c r="U220" s="385" t="s">
        <v>1818</v>
      </c>
      <c r="V220" s="26">
        <v>0</v>
      </c>
      <c r="W220" s="26">
        <v>1</v>
      </c>
      <c r="X220" s="26">
        <v>0</v>
      </c>
      <c r="Y220" s="26">
        <v>8</v>
      </c>
      <c r="Z220" s="1425">
        <v>43026</v>
      </c>
    </row>
    <row r="221" spans="1:26" x14ac:dyDescent="0.25">
      <c r="A221" s="1017">
        <v>540254</v>
      </c>
      <c r="B221" s="919" t="s">
        <v>961</v>
      </c>
      <c r="C221" s="919" t="s">
        <v>947</v>
      </c>
      <c r="D221" s="919" t="s">
        <v>107</v>
      </c>
      <c r="E221" s="920">
        <v>6</v>
      </c>
      <c r="F221" s="1502">
        <v>1.3950323239197007E-2</v>
      </c>
      <c r="G221" s="1343">
        <v>16.885513828290868</v>
      </c>
      <c r="H221" s="1383">
        <v>0</v>
      </c>
      <c r="I221" s="1345">
        <v>2.8</v>
      </c>
      <c r="J221" s="1449">
        <v>0.49469999999999997</v>
      </c>
      <c r="K221" s="1514">
        <v>11</v>
      </c>
      <c r="L221" s="1526">
        <v>43147</v>
      </c>
      <c r="M221" s="142">
        <v>1</v>
      </c>
      <c r="N221" s="632">
        <v>0</v>
      </c>
      <c r="O221" s="142">
        <v>0</v>
      </c>
      <c r="P221" s="142">
        <v>0</v>
      </c>
      <c r="Q221" s="124">
        <v>0</v>
      </c>
      <c r="R221" s="1347">
        <v>0</v>
      </c>
      <c r="S221" s="26">
        <v>0</v>
      </c>
      <c r="T221" s="389">
        <v>0.9</v>
      </c>
      <c r="U221" s="385" t="s">
        <v>1818</v>
      </c>
      <c r="V221" s="26">
        <v>0</v>
      </c>
      <c r="W221" s="26">
        <v>1</v>
      </c>
      <c r="X221" s="26">
        <v>1</v>
      </c>
      <c r="Y221" s="26" t="s">
        <v>1820</v>
      </c>
      <c r="Z221" s="1425" t="s">
        <v>1820</v>
      </c>
    </row>
    <row r="222" spans="1:26" x14ac:dyDescent="0.25">
      <c r="A222" s="1017">
        <v>540270</v>
      </c>
      <c r="B222" s="919" t="s">
        <v>962</v>
      </c>
      <c r="C222" s="919" t="s">
        <v>947</v>
      </c>
      <c r="D222" s="919" t="s">
        <v>107</v>
      </c>
      <c r="E222" s="920">
        <v>6</v>
      </c>
      <c r="F222" s="1502">
        <v>-6.5934065934065936E-2</v>
      </c>
      <c r="G222" s="1343">
        <v>-129.52582193437615</v>
      </c>
      <c r="H222" s="1383">
        <v>0</v>
      </c>
      <c r="I222" s="1345">
        <v>2.8</v>
      </c>
      <c r="J222" s="1449">
        <v>0.49469999999999997</v>
      </c>
      <c r="K222" s="1514">
        <v>11</v>
      </c>
      <c r="L222" s="1526">
        <v>43148</v>
      </c>
      <c r="M222" s="142" t="s">
        <v>1820</v>
      </c>
      <c r="N222" s="632" t="s">
        <v>1820</v>
      </c>
      <c r="O222" s="142" t="s">
        <v>1820</v>
      </c>
      <c r="P222" s="142" t="s">
        <v>1820</v>
      </c>
      <c r="Q222" s="124" t="s">
        <v>1820</v>
      </c>
      <c r="R222" s="1347" t="s">
        <v>1820</v>
      </c>
      <c r="S222" s="26">
        <v>0</v>
      </c>
      <c r="T222" s="389">
        <v>0.9</v>
      </c>
      <c r="U222" s="385" t="s">
        <v>1818</v>
      </c>
      <c r="V222" s="26">
        <v>0</v>
      </c>
      <c r="W222" s="26">
        <v>1</v>
      </c>
      <c r="X222" s="26">
        <v>0</v>
      </c>
      <c r="Y222" s="26" t="s">
        <v>1820</v>
      </c>
      <c r="Z222" s="1425" t="s">
        <v>1820</v>
      </c>
    </row>
    <row r="223" spans="1:26" x14ac:dyDescent="0.25">
      <c r="A223" s="918">
        <v>540268</v>
      </c>
      <c r="B223" s="919" t="s">
        <v>963</v>
      </c>
      <c r="C223" s="919" t="s">
        <v>947</v>
      </c>
      <c r="D223" s="919" t="s">
        <v>107</v>
      </c>
      <c r="E223" s="920">
        <v>6</v>
      </c>
      <c r="F223" s="1502">
        <v>-0.21276595744680851</v>
      </c>
      <c r="G223" s="1343">
        <v>-89.221770063410077</v>
      </c>
      <c r="H223" s="1383">
        <v>0</v>
      </c>
      <c r="I223" s="1345">
        <v>2.8</v>
      </c>
      <c r="J223" s="1449">
        <v>0.49469999999999997</v>
      </c>
      <c r="K223" s="1514">
        <v>11</v>
      </c>
      <c r="L223" s="1526">
        <v>43149</v>
      </c>
      <c r="M223" s="142">
        <v>2</v>
      </c>
      <c r="N223" s="632">
        <v>3776</v>
      </c>
      <c r="O223" s="142">
        <v>0</v>
      </c>
      <c r="P223" s="142">
        <v>0</v>
      </c>
      <c r="Q223" s="124">
        <v>1</v>
      </c>
      <c r="R223" s="1347">
        <v>1</v>
      </c>
      <c r="S223" s="26">
        <v>1</v>
      </c>
      <c r="T223" s="389">
        <v>0.9</v>
      </c>
      <c r="U223" s="385" t="s">
        <v>1818</v>
      </c>
      <c r="V223" s="26">
        <v>0</v>
      </c>
      <c r="W223" s="26">
        <v>1</v>
      </c>
      <c r="X223" s="26">
        <v>0</v>
      </c>
      <c r="Y223" s="26">
        <v>0</v>
      </c>
      <c r="Z223" s="1425">
        <v>35122</v>
      </c>
    </row>
    <row r="224" spans="1:26" x14ac:dyDescent="0.25">
      <c r="A224" s="921">
        <v>540160</v>
      </c>
      <c r="B224" s="922" t="s">
        <v>969</v>
      </c>
      <c r="C224" s="922" t="s">
        <v>947</v>
      </c>
      <c r="D224" s="922" t="s">
        <v>170</v>
      </c>
      <c r="E224" s="923">
        <v>6</v>
      </c>
      <c r="F224" s="1606">
        <v>4.0878468389601491E-2</v>
      </c>
      <c r="G224" s="1607">
        <v>1.668860568483332</v>
      </c>
      <c r="H224" s="1608">
        <v>7.2913616398243049</v>
      </c>
      <c r="I224" s="1609">
        <v>2.8</v>
      </c>
      <c r="J224" s="1465">
        <v>0.49469999999999997</v>
      </c>
      <c r="K224" s="1515">
        <v>11</v>
      </c>
      <c r="L224" s="1617">
        <v>43150</v>
      </c>
      <c r="M224" s="188">
        <v>56</v>
      </c>
      <c r="N224" s="1359">
        <v>656722</v>
      </c>
      <c r="O224" s="188">
        <v>0</v>
      </c>
      <c r="P224" s="188">
        <v>9</v>
      </c>
      <c r="Q224" s="440">
        <v>33</v>
      </c>
      <c r="R224" s="1516">
        <v>61</v>
      </c>
      <c r="S224" s="443">
        <v>19</v>
      </c>
      <c r="T224" s="441">
        <v>0.9</v>
      </c>
      <c r="U224" s="434" t="s">
        <v>1818</v>
      </c>
      <c r="V224" s="443">
        <v>0</v>
      </c>
      <c r="W224" s="443">
        <v>1</v>
      </c>
      <c r="X224" s="443">
        <v>0</v>
      </c>
      <c r="Y224" s="443">
        <v>0</v>
      </c>
      <c r="Z224" s="1517">
        <v>43503</v>
      </c>
    </row>
    <row r="225" spans="1:26" x14ac:dyDescent="0.25">
      <c r="A225" s="1101">
        <v>540269</v>
      </c>
      <c r="B225" s="916" t="s">
        <v>976</v>
      </c>
      <c r="C225" s="916" t="s">
        <v>947</v>
      </c>
      <c r="D225" s="916" t="s">
        <v>107</v>
      </c>
      <c r="E225" s="917">
        <v>6</v>
      </c>
      <c r="F225" s="1502">
        <v>-0.10623946037099494</v>
      </c>
      <c r="G225" s="1343">
        <v>-97.125428574445209</v>
      </c>
      <c r="H225" s="1383">
        <v>0</v>
      </c>
      <c r="I225" s="1345">
        <v>2.8</v>
      </c>
      <c r="J225" s="1449">
        <v>0.49469999999999997</v>
      </c>
      <c r="K225" s="1514">
        <v>11</v>
      </c>
      <c r="L225" s="1526">
        <v>43151</v>
      </c>
      <c r="M225" s="142">
        <v>0</v>
      </c>
      <c r="N225" s="632">
        <v>0</v>
      </c>
      <c r="O225" s="142">
        <v>0</v>
      </c>
      <c r="P225" s="142">
        <v>0</v>
      </c>
      <c r="Q225" s="124">
        <v>1</v>
      </c>
      <c r="R225" s="1347">
        <v>1</v>
      </c>
      <c r="S225" s="26">
        <v>0</v>
      </c>
      <c r="T225" s="389">
        <v>0.9</v>
      </c>
      <c r="U225" s="385" t="s">
        <v>1818</v>
      </c>
      <c r="V225" s="26">
        <v>0</v>
      </c>
      <c r="W225" s="26">
        <v>1</v>
      </c>
      <c r="X225" s="26">
        <v>0</v>
      </c>
      <c r="Y225" s="26">
        <v>2</v>
      </c>
      <c r="Z225" s="1425">
        <v>35122</v>
      </c>
    </row>
    <row r="226" spans="1:26" x14ac:dyDescent="0.25">
      <c r="A226" s="1017">
        <v>540163</v>
      </c>
      <c r="B226" s="919" t="s">
        <v>977</v>
      </c>
      <c r="C226" s="919" t="s">
        <v>947</v>
      </c>
      <c r="D226" s="919" t="s">
        <v>107</v>
      </c>
      <c r="E226" s="920">
        <v>6</v>
      </c>
      <c r="F226" s="1502">
        <v>-0.25</v>
      </c>
      <c r="G226" s="1343">
        <v>-133.14294672658883</v>
      </c>
      <c r="H226" s="1383">
        <v>0</v>
      </c>
      <c r="I226" s="1345">
        <v>2.8</v>
      </c>
      <c r="J226" s="1449">
        <v>0.49469999999999997</v>
      </c>
      <c r="K226" s="1514">
        <v>11</v>
      </c>
      <c r="L226" s="1526">
        <v>43152</v>
      </c>
      <c r="M226" s="142">
        <v>33</v>
      </c>
      <c r="N226" s="632">
        <v>385170</v>
      </c>
      <c r="O226" s="142">
        <v>6</v>
      </c>
      <c r="P226" s="142">
        <v>13</v>
      </c>
      <c r="Q226" s="124">
        <v>2</v>
      </c>
      <c r="R226" s="1347">
        <v>14</v>
      </c>
      <c r="S226" s="26">
        <v>1</v>
      </c>
      <c r="T226" s="389">
        <v>0.9</v>
      </c>
      <c r="U226" s="385" t="s">
        <v>1818</v>
      </c>
      <c r="V226" s="26">
        <v>0</v>
      </c>
      <c r="W226" s="26">
        <v>1</v>
      </c>
      <c r="X226" s="26">
        <v>1</v>
      </c>
      <c r="Y226" s="26">
        <v>6</v>
      </c>
      <c r="Z226" s="1425">
        <v>43025</v>
      </c>
    </row>
    <row r="227" spans="1:26" x14ac:dyDescent="0.25">
      <c r="A227" s="1017">
        <v>540257</v>
      </c>
      <c r="B227" s="919" t="s">
        <v>983</v>
      </c>
      <c r="C227" s="919" t="s">
        <v>947</v>
      </c>
      <c r="D227" s="919" t="s">
        <v>107</v>
      </c>
      <c r="E227" s="1019">
        <v>6</v>
      </c>
      <c r="F227" s="1502">
        <v>-4.1976980365605959E-2</v>
      </c>
      <c r="G227" s="1343">
        <v>-52.3320465750935</v>
      </c>
      <c r="H227" s="1383">
        <v>0</v>
      </c>
      <c r="I227" s="1345">
        <v>2.8</v>
      </c>
      <c r="J227" s="1449">
        <v>0.49469999999999997</v>
      </c>
      <c r="K227" s="1514">
        <v>11</v>
      </c>
      <c r="L227" s="1526">
        <v>43153</v>
      </c>
      <c r="M227" s="142">
        <v>1</v>
      </c>
      <c r="N227" s="632">
        <v>0</v>
      </c>
      <c r="O227" s="142">
        <v>0</v>
      </c>
      <c r="P227" s="142">
        <v>0</v>
      </c>
      <c r="Q227" s="124">
        <v>0</v>
      </c>
      <c r="R227" s="1347">
        <v>1</v>
      </c>
      <c r="S227" s="26">
        <v>1</v>
      </c>
      <c r="T227" s="389">
        <v>0.9</v>
      </c>
      <c r="U227" s="385" t="s">
        <v>1818</v>
      </c>
      <c r="V227" s="26">
        <v>0</v>
      </c>
      <c r="W227" s="26">
        <v>1</v>
      </c>
      <c r="X227" s="26">
        <v>1</v>
      </c>
      <c r="Y227" s="26" t="s">
        <v>1820</v>
      </c>
      <c r="Z227" s="1425" t="s">
        <v>1820</v>
      </c>
    </row>
    <row r="228" spans="1:26" ht="15.75" thickBot="1" x14ac:dyDescent="0.3">
      <c r="A228" s="1610"/>
      <c r="B228" s="1611"/>
      <c r="C228" s="1611" t="s">
        <v>947</v>
      </c>
      <c r="D228" s="1611" t="s">
        <v>45</v>
      </c>
      <c r="E228" s="1620">
        <v>6</v>
      </c>
      <c r="F228" s="1612">
        <v>2.0763723150357995E-2</v>
      </c>
      <c r="G228" s="1613">
        <v>1.0690885615011112</v>
      </c>
      <c r="H228" s="1614"/>
      <c r="I228" s="1613">
        <v>2.8</v>
      </c>
      <c r="J228" s="1615">
        <v>0.49469999999999997</v>
      </c>
      <c r="K228" s="1619">
        <v>11</v>
      </c>
      <c r="L228" s="1618">
        <v>43154</v>
      </c>
      <c r="M228" s="1468"/>
      <c r="N228" s="1469"/>
      <c r="O228" s="1470"/>
      <c r="P228" s="1469"/>
      <c r="Q228" s="1430"/>
      <c r="R228" s="1431"/>
      <c r="S228" s="1428"/>
      <c r="T228" s="1371">
        <v>0.9</v>
      </c>
      <c r="U228" s="1431"/>
      <c r="V228" s="1428"/>
      <c r="W228" s="479">
        <v>1</v>
      </c>
      <c r="X228" s="1428"/>
      <c r="Y228" s="1428"/>
      <c r="Z228" s="1430"/>
    </row>
    <row r="229" spans="1:26" x14ac:dyDescent="0.25">
      <c r="A229" s="1101">
        <v>540189</v>
      </c>
      <c r="B229" s="916" t="s">
        <v>995</v>
      </c>
      <c r="C229" s="916" t="s">
        <v>996</v>
      </c>
      <c r="D229" s="916" t="s">
        <v>107</v>
      </c>
      <c r="E229" s="1102">
        <v>6</v>
      </c>
      <c r="F229" s="1521">
        <v>-9.6153846153846159E-3</v>
      </c>
      <c r="G229" s="1388">
        <v>-9.8457768919922728</v>
      </c>
      <c r="H229" s="1487">
        <v>0</v>
      </c>
      <c r="I229" s="1390">
        <v>2.4</v>
      </c>
      <c r="J229" s="1488">
        <v>0.44640000000000002</v>
      </c>
      <c r="K229" s="499">
        <v>11</v>
      </c>
      <c r="L229" s="1448">
        <v>43145</v>
      </c>
      <c r="M229" s="114">
        <v>2</v>
      </c>
      <c r="N229" s="1338">
        <v>1485</v>
      </c>
      <c r="O229" s="114">
        <v>0</v>
      </c>
      <c r="P229" s="114">
        <v>0</v>
      </c>
      <c r="Q229" s="631">
        <v>2</v>
      </c>
      <c r="R229" s="1336">
        <v>5</v>
      </c>
      <c r="S229" s="93">
        <v>2</v>
      </c>
      <c r="T229" s="1437">
        <v>0.89</v>
      </c>
      <c r="U229" s="630" t="s">
        <v>1818</v>
      </c>
      <c r="V229" s="93">
        <v>0</v>
      </c>
      <c r="W229" s="93">
        <v>3</v>
      </c>
      <c r="X229" s="93">
        <v>1</v>
      </c>
      <c r="Y229" s="93">
        <v>0</v>
      </c>
      <c r="Z229" s="1438">
        <v>42870</v>
      </c>
    </row>
    <row r="230" spans="1:26" x14ac:dyDescent="0.25">
      <c r="A230" s="1017">
        <v>540190</v>
      </c>
      <c r="B230" s="919" t="s">
        <v>1002</v>
      </c>
      <c r="C230" s="919" t="s">
        <v>996</v>
      </c>
      <c r="D230" s="919" t="s">
        <v>107</v>
      </c>
      <c r="E230" s="1019">
        <v>6</v>
      </c>
      <c r="F230" s="1502">
        <v>-8.5592563903950425E-2</v>
      </c>
      <c r="G230" s="1343">
        <v>-116.28465594833278</v>
      </c>
      <c r="H230" s="1383">
        <v>-21.6</v>
      </c>
      <c r="I230" s="1345">
        <v>2.4</v>
      </c>
      <c r="J230" s="1449">
        <v>0.44640000000000002</v>
      </c>
      <c r="K230" s="26">
        <v>11</v>
      </c>
      <c r="L230" s="1451">
        <v>43146</v>
      </c>
      <c r="M230" s="142">
        <v>18</v>
      </c>
      <c r="N230" s="632">
        <v>67164</v>
      </c>
      <c r="O230" s="142">
        <v>0</v>
      </c>
      <c r="P230" s="142">
        <v>2</v>
      </c>
      <c r="Q230" s="124">
        <v>20</v>
      </c>
      <c r="R230" s="1347">
        <v>26</v>
      </c>
      <c r="S230" s="26">
        <v>21</v>
      </c>
      <c r="T230" s="389">
        <v>0.89</v>
      </c>
      <c r="U230" s="385" t="s">
        <v>1818</v>
      </c>
      <c r="V230" s="26">
        <v>0</v>
      </c>
      <c r="W230" s="26">
        <v>3</v>
      </c>
      <c r="X230" s="26">
        <v>1</v>
      </c>
      <c r="Y230" s="26">
        <v>0</v>
      </c>
      <c r="Z230" s="1425">
        <v>43045</v>
      </c>
    </row>
    <row r="231" spans="1:26" x14ac:dyDescent="0.25">
      <c r="A231" s="1037">
        <v>540188</v>
      </c>
      <c r="B231" s="922" t="s">
        <v>1008</v>
      </c>
      <c r="C231" s="922" t="s">
        <v>996</v>
      </c>
      <c r="D231" s="922" t="s">
        <v>170</v>
      </c>
      <c r="E231" s="1039">
        <v>6</v>
      </c>
      <c r="F231" s="1509">
        <v>2.233120238199492E-2</v>
      </c>
      <c r="G231" s="1353">
        <v>1.4873583851695571</v>
      </c>
      <c r="H231" s="1467">
        <v>4.10958904109589</v>
      </c>
      <c r="I231" s="1355">
        <v>2.4</v>
      </c>
      <c r="J231" s="1465">
        <v>0.44640000000000002</v>
      </c>
      <c r="K231" s="1443">
        <v>11</v>
      </c>
      <c r="L231" s="1453">
        <v>43147</v>
      </c>
      <c r="M231" s="188">
        <v>36</v>
      </c>
      <c r="N231" s="1359">
        <v>483547</v>
      </c>
      <c r="O231" s="188">
        <v>3</v>
      </c>
      <c r="P231" s="188">
        <v>11</v>
      </c>
      <c r="Q231" s="440">
        <v>12</v>
      </c>
      <c r="R231" s="1516">
        <v>19</v>
      </c>
      <c r="S231" s="443">
        <v>8</v>
      </c>
      <c r="T231" s="441">
        <v>0.89</v>
      </c>
      <c r="U231" s="434" t="s">
        <v>1818</v>
      </c>
      <c r="V231" s="443">
        <v>0</v>
      </c>
      <c r="W231" s="443">
        <v>3</v>
      </c>
      <c r="X231" s="443">
        <v>1</v>
      </c>
      <c r="Y231" s="443">
        <v>2</v>
      </c>
      <c r="Z231" s="1517">
        <v>43389</v>
      </c>
    </row>
    <row r="232" spans="1:26" ht="15.75" thickBot="1" x14ac:dyDescent="0.3">
      <c r="A232" s="967"/>
      <c r="B232" s="965"/>
      <c r="C232" s="965" t="s">
        <v>996</v>
      </c>
      <c r="D232" s="965" t="s">
        <v>45</v>
      </c>
      <c r="E232" s="1082">
        <v>6</v>
      </c>
      <c r="F232" s="1380">
        <v>-1.1245930748742231E-2</v>
      </c>
      <c r="G232" s="1364">
        <v>-1.0823089700041635</v>
      </c>
      <c r="H232" s="1365"/>
      <c r="I232" s="1364">
        <v>2.4</v>
      </c>
      <c r="J232" s="1367">
        <v>0.44640000000000002</v>
      </c>
      <c r="K232" s="1368">
        <v>11</v>
      </c>
      <c r="L232" s="1458">
        <v>43148</v>
      </c>
      <c r="M232" s="1468"/>
      <c r="N232" s="1469"/>
      <c r="O232" s="1470"/>
      <c r="P232" s="1469"/>
      <c r="Q232" s="1433"/>
      <c r="R232" s="1520"/>
      <c r="S232" s="1432"/>
      <c r="T232" s="1371">
        <v>0.89</v>
      </c>
      <c r="U232" s="1520"/>
      <c r="V232" s="1432"/>
      <c r="W232" s="479">
        <v>3</v>
      </c>
      <c r="X232" s="1432"/>
      <c r="Y232" s="1432"/>
      <c r="Z232" s="1433"/>
    </row>
    <row r="233" spans="1:26" x14ac:dyDescent="0.25">
      <c r="A233" s="1162">
        <v>540001</v>
      </c>
      <c r="B233" s="1163" t="s">
        <v>1019</v>
      </c>
      <c r="C233" s="1163" t="s">
        <v>1020</v>
      </c>
      <c r="D233" s="1163" t="s">
        <v>170</v>
      </c>
      <c r="E233" s="1165">
        <v>7</v>
      </c>
      <c r="F233" s="1499">
        <v>-7.4673582543373279E-2</v>
      </c>
      <c r="G233" s="1477">
        <v>-2.4765892772122271</v>
      </c>
      <c r="H233" s="1478">
        <v>2.8093245666467421</v>
      </c>
      <c r="I233" s="1414">
        <v>9</v>
      </c>
      <c r="J233" s="1415">
        <v>0.6613</v>
      </c>
      <c r="K233" s="1522">
        <v>10</v>
      </c>
      <c r="L233" s="1523">
        <v>42066</v>
      </c>
      <c r="M233" s="381">
        <v>42</v>
      </c>
      <c r="N233" s="1524">
        <v>298375</v>
      </c>
      <c r="O233" s="381">
        <v>5</v>
      </c>
      <c r="P233" s="381">
        <v>5</v>
      </c>
      <c r="Q233" s="375">
        <v>21</v>
      </c>
      <c r="R233" s="1501">
        <v>34</v>
      </c>
      <c r="S233" s="381">
        <v>10</v>
      </c>
      <c r="T233" s="543">
        <v>0.87</v>
      </c>
      <c r="U233" s="374" t="s">
        <v>1818</v>
      </c>
      <c r="V233" s="381">
        <v>0</v>
      </c>
      <c r="W233" s="381">
        <v>37</v>
      </c>
      <c r="X233" s="381">
        <v>1</v>
      </c>
      <c r="Y233" s="381">
        <v>6</v>
      </c>
      <c r="Z233" s="1525">
        <v>40008</v>
      </c>
    </row>
    <row r="234" spans="1:26" x14ac:dyDescent="0.25">
      <c r="A234" s="1017">
        <v>540002</v>
      </c>
      <c r="B234" s="919" t="s">
        <v>1026</v>
      </c>
      <c r="C234" s="919" t="s">
        <v>1020</v>
      </c>
      <c r="D234" s="919" t="s">
        <v>107</v>
      </c>
      <c r="E234" s="1019">
        <v>7</v>
      </c>
      <c r="F234" s="1502">
        <v>-6.038521603331598E-2</v>
      </c>
      <c r="G234" s="1343">
        <v>-54.506634192054662</v>
      </c>
      <c r="H234" s="1383">
        <v>0</v>
      </c>
      <c r="I234" s="1345">
        <v>9</v>
      </c>
      <c r="J234" s="1449">
        <v>0.6613</v>
      </c>
      <c r="K234" s="1514">
        <v>10</v>
      </c>
      <c r="L234" s="1526">
        <v>42066</v>
      </c>
      <c r="M234" s="26">
        <v>55</v>
      </c>
      <c r="N234" s="632">
        <v>537610</v>
      </c>
      <c r="O234" s="26">
        <v>6</v>
      </c>
      <c r="P234" s="26">
        <v>21</v>
      </c>
      <c r="Q234" s="124">
        <v>11</v>
      </c>
      <c r="R234" s="1347">
        <v>22</v>
      </c>
      <c r="S234" s="26">
        <v>3</v>
      </c>
      <c r="T234" s="389">
        <v>0.87</v>
      </c>
      <c r="U234" s="385" t="s">
        <v>1818</v>
      </c>
      <c r="V234" s="26">
        <v>0</v>
      </c>
      <c r="W234" s="26">
        <v>37</v>
      </c>
      <c r="X234" s="26">
        <v>1</v>
      </c>
      <c r="Y234" s="26">
        <v>8</v>
      </c>
      <c r="Z234" s="1425">
        <v>40724</v>
      </c>
    </row>
    <row r="235" spans="1:26" x14ac:dyDescent="0.25">
      <c r="A235" s="1017">
        <v>540003</v>
      </c>
      <c r="B235" s="919" t="s">
        <v>1032</v>
      </c>
      <c r="C235" s="919" t="s">
        <v>1020</v>
      </c>
      <c r="D235" s="919" t="s">
        <v>107</v>
      </c>
      <c r="E235" s="1019">
        <v>7</v>
      </c>
      <c r="F235" s="1502">
        <v>-0.26153846153846155</v>
      </c>
      <c r="G235" s="1343">
        <v>-402.42395537049674</v>
      </c>
      <c r="H235" s="1383">
        <v>0</v>
      </c>
      <c r="I235" s="1345">
        <v>9</v>
      </c>
      <c r="J235" s="1449">
        <v>0.6613</v>
      </c>
      <c r="K235" s="1514">
        <v>10</v>
      </c>
      <c r="L235" s="1526">
        <v>42066</v>
      </c>
      <c r="M235" s="26">
        <v>5</v>
      </c>
      <c r="N235" s="632">
        <v>23836</v>
      </c>
      <c r="O235" s="26">
        <v>0</v>
      </c>
      <c r="P235" s="26">
        <v>0</v>
      </c>
      <c r="Q235" s="124">
        <v>0</v>
      </c>
      <c r="R235" s="1347">
        <v>0</v>
      </c>
      <c r="S235" s="26">
        <v>0</v>
      </c>
      <c r="T235" s="389">
        <v>0.87</v>
      </c>
      <c r="U235" s="385" t="s">
        <v>1818</v>
      </c>
      <c r="V235" s="26">
        <v>0</v>
      </c>
      <c r="W235" s="26">
        <v>37</v>
      </c>
      <c r="X235" s="26">
        <v>1</v>
      </c>
      <c r="Y235" s="26">
        <v>4</v>
      </c>
      <c r="Z235" s="1425">
        <v>40562</v>
      </c>
    </row>
    <row r="236" spans="1:26" x14ac:dyDescent="0.25">
      <c r="A236" s="1017">
        <v>540004</v>
      </c>
      <c r="B236" s="919" t="s">
        <v>1036</v>
      </c>
      <c r="C236" s="919" t="s">
        <v>1020</v>
      </c>
      <c r="D236" s="919" t="s">
        <v>107</v>
      </c>
      <c r="E236" s="1019">
        <v>7</v>
      </c>
      <c r="F236" s="1502">
        <v>-1.2474713418745786E-2</v>
      </c>
      <c r="G236" s="1343">
        <v>-12.672066555388369</v>
      </c>
      <c r="H236" s="1383">
        <v>0</v>
      </c>
      <c r="I236" s="1345">
        <v>9</v>
      </c>
      <c r="J236" s="1449">
        <v>0.6613</v>
      </c>
      <c r="K236" s="1514">
        <v>10</v>
      </c>
      <c r="L236" s="1526">
        <v>42066</v>
      </c>
      <c r="M236" s="26">
        <v>266</v>
      </c>
      <c r="N236" s="632">
        <v>2675619</v>
      </c>
      <c r="O236" s="26">
        <v>9</v>
      </c>
      <c r="P236" s="26">
        <v>49</v>
      </c>
      <c r="Q236" s="124">
        <v>2</v>
      </c>
      <c r="R236" s="1347">
        <v>69</v>
      </c>
      <c r="S236" s="26">
        <v>40</v>
      </c>
      <c r="T236" s="389">
        <v>0.87</v>
      </c>
      <c r="U236" s="385">
        <v>8</v>
      </c>
      <c r="V236" s="26">
        <v>1</v>
      </c>
      <c r="W236" s="26">
        <v>37</v>
      </c>
      <c r="X236" s="26">
        <v>1</v>
      </c>
      <c r="Y236" s="26">
        <v>8</v>
      </c>
      <c r="Z236" s="1425">
        <v>40724</v>
      </c>
    </row>
    <row r="237" spans="1:26" ht="15.75" thickBot="1" x14ac:dyDescent="0.3">
      <c r="A237" s="967"/>
      <c r="B237" s="965"/>
      <c r="C237" s="965" t="s">
        <v>1020</v>
      </c>
      <c r="D237" s="965" t="s">
        <v>45</v>
      </c>
      <c r="E237" s="1082">
        <v>7</v>
      </c>
      <c r="F237" s="1380">
        <v>-6.7755741756585691E-2</v>
      </c>
      <c r="G237" s="1364">
        <v>-3.2813381452729473</v>
      </c>
      <c r="H237" s="1365"/>
      <c r="I237" s="1364">
        <v>9</v>
      </c>
      <c r="J237" s="1367">
        <v>0.6613</v>
      </c>
      <c r="K237" s="1518">
        <v>10</v>
      </c>
      <c r="L237" s="1512"/>
      <c r="M237" s="1428"/>
      <c r="N237" s="1428"/>
      <c r="O237" s="1428"/>
      <c r="P237" s="1428"/>
      <c r="Q237" s="1430"/>
      <c r="R237" s="1431"/>
      <c r="S237" s="1428"/>
      <c r="T237" s="1371">
        <v>0.87</v>
      </c>
      <c r="U237" s="1431"/>
      <c r="V237" s="1428"/>
      <c r="W237" s="479">
        <v>37</v>
      </c>
      <c r="X237" s="1428"/>
      <c r="Y237" s="1428"/>
      <c r="Z237" s="1430"/>
    </row>
    <row r="238" spans="1:26" x14ac:dyDescent="0.25">
      <c r="A238" s="987">
        <v>540009</v>
      </c>
      <c r="B238" s="1527" t="s">
        <v>1049</v>
      </c>
      <c r="C238" s="1527" t="s">
        <v>1050</v>
      </c>
      <c r="D238" s="1527" t="s">
        <v>170</v>
      </c>
      <c r="E238" s="989">
        <v>7</v>
      </c>
      <c r="F238" s="1528">
        <v>-0.14086530336319081</v>
      </c>
      <c r="G238" s="1529">
        <v>-3.2529811530012793</v>
      </c>
      <c r="H238" s="1530">
        <v>-17.825020441537205</v>
      </c>
      <c r="I238" s="1531">
        <v>4.4000000000000004</v>
      </c>
      <c r="J238" s="1441">
        <v>0.61029999999999995</v>
      </c>
      <c r="K238" s="1532">
        <v>15</v>
      </c>
      <c r="L238" s="1533">
        <v>42543</v>
      </c>
      <c r="M238" s="381">
        <v>30</v>
      </c>
      <c r="N238" s="1524">
        <v>418756</v>
      </c>
      <c r="O238" s="381">
        <v>4</v>
      </c>
      <c r="P238" s="381">
        <v>13</v>
      </c>
      <c r="Q238" s="375">
        <v>41</v>
      </c>
      <c r="R238" s="1501">
        <v>64</v>
      </c>
      <c r="S238" s="381">
        <v>22</v>
      </c>
      <c r="T238" s="543">
        <v>0.94</v>
      </c>
      <c r="U238" s="374" t="s">
        <v>1818</v>
      </c>
      <c r="V238" s="381">
        <v>0</v>
      </c>
      <c r="W238" s="381">
        <v>1</v>
      </c>
      <c r="X238" s="381">
        <v>1</v>
      </c>
      <c r="Y238" s="381">
        <v>4</v>
      </c>
      <c r="Z238" s="1525">
        <v>43440</v>
      </c>
    </row>
    <row r="239" spans="1:26" x14ac:dyDescent="0.25">
      <c r="A239" s="1017">
        <v>540010</v>
      </c>
      <c r="B239" s="919" t="s">
        <v>1056</v>
      </c>
      <c r="C239" s="919" t="s">
        <v>1050</v>
      </c>
      <c r="D239" s="919" t="s">
        <v>107</v>
      </c>
      <c r="E239" s="1019">
        <v>7</v>
      </c>
      <c r="F239" s="1502">
        <v>-0.22745098039215686</v>
      </c>
      <c r="G239" s="1343">
        <v>-106.50281241655227</v>
      </c>
      <c r="H239" s="1383">
        <v>0</v>
      </c>
      <c r="I239" s="1345">
        <v>4.4000000000000004</v>
      </c>
      <c r="J239" s="1449">
        <v>0.61029999999999995</v>
      </c>
      <c r="K239" s="390">
        <v>15</v>
      </c>
      <c r="L239" s="1451">
        <v>42543</v>
      </c>
      <c r="M239" s="26">
        <v>8</v>
      </c>
      <c r="N239" s="632">
        <v>215092</v>
      </c>
      <c r="O239" s="26">
        <v>0</v>
      </c>
      <c r="P239" s="26">
        <v>2</v>
      </c>
      <c r="Q239" s="124">
        <v>3</v>
      </c>
      <c r="R239" s="1347">
        <v>5</v>
      </c>
      <c r="S239" s="26">
        <v>0</v>
      </c>
      <c r="T239" s="389">
        <v>0.94</v>
      </c>
      <c r="U239" s="385" t="s">
        <v>1818</v>
      </c>
      <c r="V239" s="26">
        <v>0</v>
      </c>
      <c r="W239" s="26">
        <v>1</v>
      </c>
      <c r="X239" s="26">
        <v>1</v>
      </c>
      <c r="Y239" s="26">
        <v>8</v>
      </c>
      <c r="Z239" s="1425">
        <v>33373</v>
      </c>
    </row>
    <row r="240" spans="1:26" x14ac:dyDescent="0.25">
      <c r="A240" s="1017">
        <v>540237</v>
      </c>
      <c r="B240" s="919" t="s">
        <v>1060</v>
      </c>
      <c r="C240" s="919" t="s">
        <v>1050</v>
      </c>
      <c r="D240" s="919" t="s">
        <v>107</v>
      </c>
      <c r="E240" s="1019">
        <v>7</v>
      </c>
      <c r="F240" s="1502">
        <v>-0.16409691629955947</v>
      </c>
      <c r="G240" s="1343">
        <v>-122.50524014815721</v>
      </c>
      <c r="H240" s="1383">
        <v>0</v>
      </c>
      <c r="I240" s="1345">
        <v>4.4000000000000004</v>
      </c>
      <c r="J240" s="1449">
        <v>0.61029999999999995</v>
      </c>
      <c r="K240" s="390">
        <v>15</v>
      </c>
      <c r="L240" s="1451">
        <v>42543</v>
      </c>
      <c r="M240" s="26">
        <v>2</v>
      </c>
      <c r="N240" s="632">
        <v>32587</v>
      </c>
      <c r="O240" s="26">
        <v>0</v>
      </c>
      <c r="P240" s="26">
        <v>0</v>
      </c>
      <c r="Q240" s="124">
        <v>5</v>
      </c>
      <c r="R240" s="1347">
        <v>4</v>
      </c>
      <c r="S240" s="26">
        <v>4</v>
      </c>
      <c r="T240" s="389">
        <v>0.94</v>
      </c>
      <c r="U240" s="385" t="s">
        <v>1818</v>
      </c>
      <c r="V240" s="26">
        <v>0</v>
      </c>
      <c r="W240" s="26">
        <v>1</v>
      </c>
      <c r="X240" s="26">
        <v>1</v>
      </c>
      <c r="Y240" s="26">
        <v>12</v>
      </c>
      <c r="Z240" s="1425">
        <v>43438</v>
      </c>
    </row>
    <row r="241" spans="1:26" x14ac:dyDescent="0.25">
      <c r="A241" s="1017">
        <v>540236</v>
      </c>
      <c r="B241" s="919" t="s">
        <v>1064</v>
      </c>
      <c r="C241" s="919" t="s">
        <v>1050</v>
      </c>
      <c r="D241" s="919" t="s">
        <v>107</v>
      </c>
      <c r="E241" s="1019">
        <v>7</v>
      </c>
      <c r="F241" s="1502">
        <v>-0.13179074446680081</v>
      </c>
      <c r="G241" s="1343">
        <v>-159.52004906022239</v>
      </c>
      <c r="H241" s="1383">
        <v>-8.4745762711864394</v>
      </c>
      <c r="I241" s="1345">
        <v>4.4000000000000004</v>
      </c>
      <c r="J241" s="1449">
        <v>0.61029999999999995</v>
      </c>
      <c r="K241" s="390">
        <v>15</v>
      </c>
      <c r="L241" s="1451">
        <v>42543</v>
      </c>
      <c r="M241" s="26">
        <v>4</v>
      </c>
      <c r="N241" s="632">
        <v>5109</v>
      </c>
      <c r="O241" s="26">
        <v>0</v>
      </c>
      <c r="P241" s="26">
        <v>0</v>
      </c>
      <c r="Q241" s="124">
        <v>6</v>
      </c>
      <c r="R241" s="1347">
        <v>6</v>
      </c>
      <c r="S241" s="26">
        <v>1</v>
      </c>
      <c r="T241" s="389">
        <v>0.94</v>
      </c>
      <c r="U241" s="385" t="s">
        <v>1818</v>
      </c>
      <c r="V241" s="26">
        <v>0</v>
      </c>
      <c r="W241" s="26">
        <v>1</v>
      </c>
      <c r="X241" s="26">
        <v>1</v>
      </c>
      <c r="Y241" s="26">
        <v>12</v>
      </c>
      <c r="Z241" s="1425">
        <v>43438</v>
      </c>
    </row>
    <row r="242" spans="1:26" ht="15.75" thickBot="1" x14ac:dyDescent="0.3">
      <c r="A242" s="1399"/>
      <c r="B242" s="1400"/>
      <c r="C242" s="1400" t="s">
        <v>1050</v>
      </c>
      <c r="D242" s="1400" t="s">
        <v>45</v>
      </c>
      <c r="E242" s="1401">
        <v>7</v>
      </c>
      <c r="F242" s="1534">
        <v>-0.1429456723817393</v>
      </c>
      <c r="G242" s="1535">
        <v>-4.021423232990518</v>
      </c>
      <c r="H242" s="1536"/>
      <c r="I242" s="1535">
        <v>4.4000000000000004</v>
      </c>
      <c r="J242" s="1537">
        <v>0.61029999999999995</v>
      </c>
      <c r="K242" s="1538">
        <v>15</v>
      </c>
      <c r="L242" s="1431"/>
      <c r="M242" s="1428"/>
      <c r="N242" s="1429"/>
      <c r="O242" s="1428"/>
      <c r="P242" s="1428"/>
      <c r="Q242" s="1430"/>
      <c r="R242" s="1431"/>
      <c r="S242" s="1428"/>
      <c r="T242" s="1371">
        <v>0.94</v>
      </c>
      <c r="U242" s="1431"/>
      <c r="V242" s="1428"/>
      <c r="W242" s="479">
        <v>1</v>
      </c>
      <c r="X242" s="1428"/>
      <c r="Y242" s="1428"/>
      <c r="Z242" s="1430"/>
    </row>
    <row r="243" spans="1:26" x14ac:dyDescent="0.25">
      <c r="A243" s="1162">
        <v>540035</v>
      </c>
      <c r="B243" s="1163" t="s">
        <v>1073</v>
      </c>
      <c r="C243" s="1163" t="s">
        <v>1074</v>
      </c>
      <c r="D243" s="1163" t="s">
        <v>170</v>
      </c>
      <c r="E243" s="1165">
        <v>7</v>
      </c>
      <c r="F243" s="1509">
        <v>-0.12834071745033584</v>
      </c>
      <c r="G243" s="1353">
        <v>-2.65696860579245</v>
      </c>
      <c r="H243" s="1467">
        <v>9.860557768924302</v>
      </c>
      <c r="I243" s="1355">
        <v>5.4</v>
      </c>
      <c r="J243" s="1465">
        <v>0.75390000000000001</v>
      </c>
      <c r="K243" s="1483">
        <v>15</v>
      </c>
      <c r="L243" s="1533">
        <v>42543</v>
      </c>
      <c r="M243" s="381">
        <v>159</v>
      </c>
      <c r="N243" s="1524">
        <v>1506153</v>
      </c>
      <c r="O243" s="381">
        <v>6</v>
      </c>
      <c r="P243" s="381">
        <v>49</v>
      </c>
      <c r="Q243" s="375">
        <v>44</v>
      </c>
      <c r="R243" s="1501">
        <v>78</v>
      </c>
      <c r="S243" s="381">
        <v>34</v>
      </c>
      <c r="T243" s="543">
        <v>0.89</v>
      </c>
      <c r="U243" s="374" t="s">
        <v>1818</v>
      </c>
      <c r="V243" s="381">
        <v>0</v>
      </c>
      <c r="W243" s="381">
        <v>0</v>
      </c>
      <c r="X243" s="381">
        <v>1</v>
      </c>
      <c r="Y243" s="381">
        <v>1</v>
      </c>
      <c r="Z243" s="1525">
        <v>43452</v>
      </c>
    </row>
    <row r="244" spans="1:26" x14ac:dyDescent="0.25">
      <c r="A244" s="1017">
        <v>540036</v>
      </c>
      <c r="B244" s="919" t="s">
        <v>1079</v>
      </c>
      <c r="C244" s="919" t="s">
        <v>1074</v>
      </c>
      <c r="D244" s="919" t="s">
        <v>107</v>
      </c>
      <c r="E244" s="1019">
        <v>7</v>
      </c>
      <c r="F244" s="1502">
        <v>-0.26545217957059208</v>
      </c>
      <c r="G244" s="1343">
        <v>-394.83935418798706</v>
      </c>
      <c r="H244" s="1383">
        <v>0</v>
      </c>
      <c r="I244" s="1345">
        <v>5.4</v>
      </c>
      <c r="J244" s="1449">
        <v>0.75390000000000001</v>
      </c>
      <c r="K244" s="390">
        <v>15</v>
      </c>
      <c r="L244" s="1451">
        <v>42543</v>
      </c>
      <c r="M244" s="26">
        <v>277</v>
      </c>
      <c r="N244" s="632">
        <v>3675798</v>
      </c>
      <c r="O244" s="26">
        <v>0</v>
      </c>
      <c r="P244" s="26">
        <v>121</v>
      </c>
      <c r="Q244" s="124">
        <v>11</v>
      </c>
      <c r="R244" s="1347">
        <v>44</v>
      </c>
      <c r="S244" s="26">
        <v>20</v>
      </c>
      <c r="T244" s="389">
        <v>0.89</v>
      </c>
      <c r="U244" s="385" t="s">
        <v>1818</v>
      </c>
      <c r="V244" s="26">
        <v>0</v>
      </c>
      <c r="W244" s="26">
        <v>0</v>
      </c>
      <c r="X244" s="26">
        <v>0</v>
      </c>
      <c r="Y244" s="26">
        <v>0</v>
      </c>
      <c r="Z244" s="1425">
        <v>43452</v>
      </c>
    </row>
    <row r="245" spans="1:26" x14ac:dyDescent="0.25">
      <c r="A245" s="1017">
        <v>540037</v>
      </c>
      <c r="B245" s="919" t="s">
        <v>1086</v>
      </c>
      <c r="C245" s="919" t="s">
        <v>1074</v>
      </c>
      <c r="D245" s="919" t="s">
        <v>107</v>
      </c>
      <c r="E245" s="1019">
        <v>7</v>
      </c>
      <c r="F245" s="1502">
        <v>0.13207547169811321</v>
      </c>
      <c r="G245" s="1343">
        <v>60.247003393829573</v>
      </c>
      <c r="H245" s="1383">
        <v>0</v>
      </c>
      <c r="I245" s="1345">
        <v>5.4</v>
      </c>
      <c r="J245" s="1449">
        <v>0.75390000000000001</v>
      </c>
      <c r="K245" s="390">
        <v>15</v>
      </c>
      <c r="L245" s="1451">
        <v>42543</v>
      </c>
      <c r="M245" s="26">
        <v>31</v>
      </c>
      <c r="N245" s="632">
        <v>171975</v>
      </c>
      <c r="O245" s="26">
        <v>2</v>
      </c>
      <c r="P245" s="26">
        <v>9</v>
      </c>
      <c r="Q245" s="124">
        <v>1</v>
      </c>
      <c r="R245" s="1347">
        <v>3</v>
      </c>
      <c r="S245" s="26">
        <v>0</v>
      </c>
      <c r="T245" s="389">
        <v>0.89</v>
      </c>
      <c r="U245" s="385" t="s">
        <v>1818</v>
      </c>
      <c r="V245" s="26">
        <v>0</v>
      </c>
      <c r="W245" s="26">
        <v>0</v>
      </c>
      <c r="X245" s="26">
        <v>0</v>
      </c>
      <c r="Y245" s="26">
        <v>0</v>
      </c>
      <c r="Z245" s="1425">
        <v>33373</v>
      </c>
    </row>
    <row r="246" spans="1:26" ht="15.75" thickBot="1" x14ac:dyDescent="0.3">
      <c r="A246" s="967"/>
      <c r="B246" s="965"/>
      <c r="C246" s="965" t="s">
        <v>1074</v>
      </c>
      <c r="D246" s="965" t="s">
        <v>45</v>
      </c>
      <c r="E246" s="1082">
        <v>7</v>
      </c>
      <c r="F246" s="1534">
        <v>-0.14782008512596342</v>
      </c>
      <c r="G246" s="1535">
        <v>-3.7865276513407693</v>
      </c>
      <c r="H246" s="1536"/>
      <c r="I246" s="1535">
        <v>5.4</v>
      </c>
      <c r="J246" s="1537">
        <v>0.75390000000000001</v>
      </c>
      <c r="K246" s="1538">
        <v>15</v>
      </c>
      <c r="L246" s="1431"/>
      <c r="M246" s="1428"/>
      <c r="N246" s="1429"/>
      <c r="O246" s="1428"/>
      <c r="P246" s="1428"/>
      <c r="Q246" s="1430"/>
      <c r="R246" s="1431"/>
      <c r="S246" s="1428"/>
      <c r="T246" s="1371">
        <v>0.89</v>
      </c>
      <c r="U246" s="1431"/>
      <c r="V246" s="1428"/>
      <c r="W246" s="479">
        <v>0</v>
      </c>
      <c r="X246" s="1428"/>
      <c r="Y246" s="1428"/>
      <c r="Z246" s="1430"/>
    </row>
    <row r="247" spans="1:26" x14ac:dyDescent="0.25">
      <c r="A247" s="1104">
        <v>540086</v>
      </c>
      <c r="B247" s="1251" t="s">
        <v>1096</v>
      </c>
      <c r="C247" s="1251" t="s">
        <v>1097</v>
      </c>
      <c r="D247" s="1251" t="s">
        <v>107</v>
      </c>
      <c r="E247" s="1103">
        <v>7</v>
      </c>
      <c r="F247" s="1502">
        <v>-2.4449877750611247E-3</v>
      </c>
      <c r="G247" s="1343">
        <v>-4.0706664607939729</v>
      </c>
      <c r="H247" s="1383">
        <v>0</v>
      </c>
      <c r="I247" s="1345">
        <v>1</v>
      </c>
      <c r="J247" s="1449">
        <v>0.60489999999999999</v>
      </c>
      <c r="K247" s="390">
        <v>15</v>
      </c>
      <c r="L247" s="1448">
        <v>42543</v>
      </c>
      <c r="M247" s="93">
        <v>6</v>
      </c>
      <c r="N247" s="1338">
        <v>36439</v>
      </c>
      <c r="O247" s="93">
        <v>0</v>
      </c>
      <c r="P247" s="93">
        <v>0</v>
      </c>
      <c r="Q247" s="631">
        <v>5</v>
      </c>
      <c r="R247" s="1336">
        <v>5</v>
      </c>
      <c r="S247" s="93">
        <v>1</v>
      </c>
      <c r="T247" s="1437">
        <v>0.92999999999999994</v>
      </c>
      <c r="U247" s="630" t="s">
        <v>1818</v>
      </c>
      <c r="V247" s="93">
        <v>0</v>
      </c>
      <c r="W247" s="93">
        <v>0</v>
      </c>
      <c r="X247" s="93">
        <v>1</v>
      </c>
      <c r="Y247" s="93">
        <v>0</v>
      </c>
      <c r="Z247" s="1438">
        <v>41388</v>
      </c>
    </row>
    <row r="248" spans="1:26" x14ac:dyDescent="0.25">
      <c r="A248" s="1037">
        <v>540085</v>
      </c>
      <c r="B248" s="922" t="s">
        <v>1102</v>
      </c>
      <c r="C248" s="922" t="s">
        <v>1097</v>
      </c>
      <c r="D248" s="922" t="s">
        <v>170</v>
      </c>
      <c r="E248" s="1039">
        <v>7</v>
      </c>
      <c r="F248" s="1509">
        <v>6.9180798110183073E-2</v>
      </c>
      <c r="G248" s="1353">
        <v>2.1187318865319149</v>
      </c>
      <c r="H248" s="1467">
        <v>7.6183939601921757</v>
      </c>
      <c r="I248" s="1355">
        <v>1</v>
      </c>
      <c r="J248" s="1465">
        <v>0.60489999999999999</v>
      </c>
      <c r="K248" s="1483">
        <v>15</v>
      </c>
      <c r="L248" s="1539">
        <v>42543</v>
      </c>
      <c r="M248" s="443">
        <v>72</v>
      </c>
      <c r="N248" s="649">
        <v>779055</v>
      </c>
      <c r="O248" s="443">
        <v>8</v>
      </c>
      <c r="P248" s="443">
        <v>17</v>
      </c>
      <c r="Q248" s="440">
        <v>129</v>
      </c>
      <c r="R248" s="1516">
        <v>73</v>
      </c>
      <c r="S248" s="443">
        <v>36</v>
      </c>
      <c r="T248" s="441">
        <v>0.92999999999999994</v>
      </c>
      <c r="U248" s="434" t="s">
        <v>1818</v>
      </c>
      <c r="V248" s="443">
        <v>0</v>
      </c>
      <c r="W248" s="443">
        <v>0</v>
      </c>
      <c r="X248" s="443">
        <v>1</v>
      </c>
      <c r="Y248" s="443">
        <v>0</v>
      </c>
      <c r="Z248" s="1517">
        <v>42857</v>
      </c>
    </row>
    <row r="249" spans="1:26" x14ac:dyDescent="0.25">
      <c r="A249" s="1017">
        <v>540087</v>
      </c>
      <c r="B249" s="919" t="s">
        <v>1109</v>
      </c>
      <c r="C249" s="919" t="s">
        <v>1097</v>
      </c>
      <c r="D249" s="919" t="s">
        <v>107</v>
      </c>
      <c r="E249" s="1019">
        <v>7</v>
      </c>
      <c r="F249" s="1502">
        <v>-3.8442822384428227E-2</v>
      </c>
      <c r="G249" s="1343">
        <v>-79.364478120860213</v>
      </c>
      <c r="H249" s="1383">
        <v>-10.144927536231885</v>
      </c>
      <c r="I249" s="1345">
        <v>1</v>
      </c>
      <c r="J249" s="1449">
        <v>0.60489999999999999</v>
      </c>
      <c r="K249" s="390">
        <v>15</v>
      </c>
      <c r="L249" s="1451">
        <v>42543</v>
      </c>
      <c r="M249" s="26">
        <v>224</v>
      </c>
      <c r="N249" s="632">
        <v>1142064</v>
      </c>
      <c r="O249" s="26">
        <v>0</v>
      </c>
      <c r="P249" s="26">
        <v>25</v>
      </c>
      <c r="Q249" s="124">
        <v>44</v>
      </c>
      <c r="R249" s="1347">
        <v>55</v>
      </c>
      <c r="S249" s="26">
        <v>28</v>
      </c>
      <c r="T249" s="389">
        <v>0.92999999999999994</v>
      </c>
      <c r="U249" s="385" t="s">
        <v>1818</v>
      </c>
      <c r="V249" s="26">
        <v>0</v>
      </c>
      <c r="W249" s="26">
        <v>0</v>
      </c>
      <c r="X249" s="26">
        <v>0</v>
      </c>
      <c r="Y249" s="26">
        <v>0</v>
      </c>
      <c r="Z249" s="1425">
        <v>41389</v>
      </c>
    </row>
    <row r="250" spans="1:26" ht="15.75" thickBot="1" x14ac:dyDescent="0.3">
      <c r="A250" s="967"/>
      <c r="B250" s="965"/>
      <c r="C250" s="965" t="s">
        <v>1097</v>
      </c>
      <c r="D250" s="965" t="s">
        <v>45</v>
      </c>
      <c r="E250" s="1082">
        <v>7</v>
      </c>
      <c r="F250" s="1534">
        <v>4.0373808942096259E-2</v>
      </c>
      <c r="G250" s="1535">
        <v>1.6980919310723053</v>
      </c>
      <c r="H250" s="1536"/>
      <c r="I250" s="1535">
        <v>1</v>
      </c>
      <c r="J250" s="1537">
        <v>0.60489999999999999</v>
      </c>
      <c r="K250" s="1538">
        <v>15</v>
      </c>
      <c r="L250" s="1431"/>
      <c r="M250" s="1428"/>
      <c r="N250" s="1429"/>
      <c r="O250" s="1428"/>
      <c r="P250" s="1428"/>
      <c r="Q250" s="1430"/>
      <c r="R250" s="1431"/>
      <c r="S250" s="1428"/>
      <c r="T250" s="1371">
        <v>0.93</v>
      </c>
      <c r="U250" s="1431"/>
      <c r="V250" s="1428"/>
      <c r="W250" s="479">
        <v>0</v>
      </c>
      <c r="X250" s="1428"/>
      <c r="Y250" s="1428"/>
      <c r="Z250" s="1430"/>
    </row>
    <row r="251" spans="1:26" x14ac:dyDescent="0.25">
      <c r="A251" s="1104">
        <v>540267</v>
      </c>
      <c r="B251" s="1251" t="s">
        <v>1120</v>
      </c>
      <c r="C251" s="1251" t="s">
        <v>1121</v>
      </c>
      <c r="D251" s="1251" t="s">
        <v>107</v>
      </c>
      <c r="E251" s="1103">
        <v>7</v>
      </c>
      <c r="F251" s="1502">
        <v>-0.11396011396011396</v>
      </c>
      <c r="G251" s="1343">
        <v>-182.30435326912311</v>
      </c>
      <c r="H251" s="1383">
        <v>0</v>
      </c>
      <c r="I251" s="1345">
        <v>5</v>
      </c>
      <c r="J251" s="1449">
        <v>0.54759999999999998</v>
      </c>
      <c r="K251" s="390">
        <v>11</v>
      </c>
      <c r="L251" s="1448">
        <v>42944</v>
      </c>
      <c r="M251" s="93">
        <v>15</v>
      </c>
      <c r="N251" s="1338">
        <v>136564</v>
      </c>
      <c r="O251" s="93">
        <v>9</v>
      </c>
      <c r="P251" s="93">
        <v>9</v>
      </c>
      <c r="Q251" s="631">
        <v>4</v>
      </c>
      <c r="R251" s="1336">
        <v>8</v>
      </c>
      <c r="S251" s="93">
        <v>1</v>
      </c>
      <c r="T251" s="1437">
        <v>0.9</v>
      </c>
      <c r="U251" s="630" t="s">
        <v>1818</v>
      </c>
      <c r="V251" s="93">
        <v>0</v>
      </c>
      <c r="W251" s="93">
        <v>47</v>
      </c>
      <c r="X251" s="93">
        <v>0</v>
      </c>
      <c r="Y251" s="93" t="s">
        <v>1820</v>
      </c>
      <c r="Z251" s="1438" t="s">
        <v>1820</v>
      </c>
    </row>
    <row r="252" spans="1:26" x14ac:dyDescent="0.25">
      <c r="A252" s="1017">
        <v>540177</v>
      </c>
      <c r="B252" s="919" t="s">
        <v>1126</v>
      </c>
      <c r="C252" s="919" t="s">
        <v>1121</v>
      </c>
      <c r="D252" s="919" t="s">
        <v>107</v>
      </c>
      <c r="E252" s="1019">
        <v>7</v>
      </c>
      <c r="F252" s="1502">
        <v>-2.255427121511136E-2</v>
      </c>
      <c r="G252" s="1343">
        <v>-44.135234993262429</v>
      </c>
      <c r="H252" s="1383">
        <v>17.147707979626485</v>
      </c>
      <c r="I252" s="1345">
        <v>5</v>
      </c>
      <c r="J252" s="1449">
        <v>0.54759999999999998</v>
      </c>
      <c r="K252" s="390">
        <v>11</v>
      </c>
      <c r="L252" s="1451">
        <v>42944</v>
      </c>
      <c r="M252" s="26">
        <v>222</v>
      </c>
      <c r="N252" s="632">
        <v>1716650</v>
      </c>
      <c r="O252" s="26">
        <v>39</v>
      </c>
      <c r="P252" s="26">
        <v>81</v>
      </c>
      <c r="Q252" s="124">
        <v>46</v>
      </c>
      <c r="R252" s="1347">
        <v>61</v>
      </c>
      <c r="S252" s="26">
        <v>24</v>
      </c>
      <c r="T252" s="389">
        <v>0.9</v>
      </c>
      <c r="U252" s="385" t="s">
        <v>1818</v>
      </c>
      <c r="V252" s="26">
        <v>0</v>
      </c>
      <c r="W252" s="26">
        <v>47</v>
      </c>
      <c r="X252" s="26">
        <v>1</v>
      </c>
      <c r="Y252" s="26">
        <v>4</v>
      </c>
      <c r="Z252" s="1425">
        <v>43038</v>
      </c>
    </row>
    <row r="253" spans="1:26" x14ac:dyDescent="0.25">
      <c r="A253" s="1017">
        <v>540178</v>
      </c>
      <c r="B253" s="919" t="s">
        <v>1132</v>
      </c>
      <c r="C253" s="919" t="s">
        <v>1121</v>
      </c>
      <c r="D253" s="919" t="s">
        <v>107</v>
      </c>
      <c r="E253" s="1019">
        <v>7</v>
      </c>
      <c r="F253" s="1502">
        <v>-0.33566433566433568</v>
      </c>
      <c r="G253" s="1343">
        <v>-148.51598620704806</v>
      </c>
      <c r="H253" s="1383">
        <v>0</v>
      </c>
      <c r="I253" s="1345">
        <v>5</v>
      </c>
      <c r="J253" s="1449">
        <v>0.54759999999999998</v>
      </c>
      <c r="K253" s="390">
        <v>11</v>
      </c>
      <c r="L253" s="1451">
        <v>42944</v>
      </c>
      <c r="M253" s="26">
        <v>3</v>
      </c>
      <c r="N253" s="632">
        <v>26577</v>
      </c>
      <c r="O253" s="26">
        <v>0</v>
      </c>
      <c r="P253" s="26">
        <v>0</v>
      </c>
      <c r="Q253" s="124">
        <v>3</v>
      </c>
      <c r="R253" s="1347">
        <v>1</v>
      </c>
      <c r="S253" s="26">
        <v>0</v>
      </c>
      <c r="T253" s="389">
        <v>0.9</v>
      </c>
      <c r="U253" s="385" t="s">
        <v>1818</v>
      </c>
      <c r="V253" s="26">
        <v>0</v>
      </c>
      <c r="W253" s="26">
        <v>47</v>
      </c>
      <c r="X253" s="26">
        <v>1</v>
      </c>
      <c r="Y253" s="26" t="s">
        <v>1820</v>
      </c>
      <c r="Z253" s="1425" t="s">
        <v>1820</v>
      </c>
    </row>
    <row r="254" spans="1:26" x14ac:dyDescent="0.25">
      <c r="A254" s="1017">
        <v>540264</v>
      </c>
      <c r="B254" s="919" t="s">
        <v>1138</v>
      </c>
      <c r="C254" s="919" t="s">
        <v>1121</v>
      </c>
      <c r="D254" s="919" t="s">
        <v>107</v>
      </c>
      <c r="E254" s="1019">
        <v>7</v>
      </c>
      <c r="F254" s="1502">
        <v>-0.26244343891402716</v>
      </c>
      <c r="G254" s="1343">
        <v>-191.52573276491057</v>
      </c>
      <c r="H254" s="1383">
        <v>0</v>
      </c>
      <c r="I254" s="1345">
        <v>5</v>
      </c>
      <c r="J254" s="1449">
        <v>0.54759999999999998</v>
      </c>
      <c r="K254" s="390">
        <v>11</v>
      </c>
      <c r="L254" s="1451">
        <v>42944</v>
      </c>
      <c r="M254" s="26">
        <v>2</v>
      </c>
      <c r="N254" s="632">
        <v>2110</v>
      </c>
      <c r="O254" s="26">
        <v>0</v>
      </c>
      <c r="P254" s="26">
        <v>0</v>
      </c>
      <c r="Q254" s="124">
        <v>0</v>
      </c>
      <c r="R254" s="1347">
        <v>1</v>
      </c>
      <c r="S254" s="26">
        <v>0</v>
      </c>
      <c r="T254" s="389">
        <v>0.9</v>
      </c>
      <c r="U254" s="385" t="s">
        <v>1818</v>
      </c>
      <c r="V254" s="26">
        <v>0</v>
      </c>
      <c r="W254" s="26">
        <v>47</v>
      </c>
      <c r="X254" s="26">
        <v>0</v>
      </c>
      <c r="Y254" s="26" t="s">
        <v>1820</v>
      </c>
      <c r="Z254" s="1425" t="s">
        <v>1820</v>
      </c>
    </row>
    <row r="255" spans="1:26" x14ac:dyDescent="0.25">
      <c r="A255" s="1017">
        <v>540266</v>
      </c>
      <c r="B255" s="919" t="s">
        <v>1139</v>
      </c>
      <c r="C255" s="919" t="s">
        <v>1121</v>
      </c>
      <c r="D255" s="919" t="s">
        <v>107</v>
      </c>
      <c r="E255" s="1019">
        <v>7</v>
      </c>
      <c r="F255" s="1502">
        <v>-0.22651933701657459</v>
      </c>
      <c r="G255" s="1343">
        <v>-359.44073412914327</v>
      </c>
      <c r="H255" s="1383">
        <v>0</v>
      </c>
      <c r="I255" s="1345">
        <v>5</v>
      </c>
      <c r="J255" s="1449">
        <v>0.54759999999999998</v>
      </c>
      <c r="K255" s="390">
        <v>11</v>
      </c>
      <c r="L255" s="1451">
        <v>42944</v>
      </c>
      <c r="M255" s="26">
        <v>2</v>
      </c>
      <c r="N255" s="632">
        <v>9730</v>
      </c>
      <c r="O255" s="26">
        <v>0</v>
      </c>
      <c r="P255" s="26">
        <v>0</v>
      </c>
      <c r="Q255" s="124">
        <v>0</v>
      </c>
      <c r="R255" s="1347">
        <v>2</v>
      </c>
      <c r="S255" s="26">
        <v>1</v>
      </c>
      <c r="T255" s="389">
        <v>0.9</v>
      </c>
      <c r="U255" s="385" t="s">
        <v>1818</v>
      </c>
      <c r="V255" s="26">
        <v>0</v>
      </c>
      <c r="W255" s="26">
        <v>47</v>
      </c>
      <c r="X255" s="26">
        <v>0</v>
      </c>
      <c r="Y255" s="26" t="s">
        <v>1820</v>
      </c>
      <c r="Z255" s="1425" t="s">
        <v>1820</v>
      </c>
    </row>
    <row r="256" spans="1:26" x14ac:dyDescent="0.25">
      <c r="A256" s="1017">
        <v>540265</v>
      </c>
      <c r="B256" s="919" t="s">
        <v>1143</v>
      </c>
      <c r="C256" s="919" t="s">
        <v>1121</v>
      </c>
      <c r="D256" s="919" t="s">
        <v>107</v>
      </c>
      <c r="E256" s="1019">
        <v>7</v>
      </c>
      <c r="F256" s="1502">
        <v>-7.0512820512820512E-2</v>
      </c>
      <c r="G256" s="1343">
        <v>-17.552886504719964</v>
      </c>
      <c r="H256" s="1383">
        <v>0</v>
      </c>
      <c r="I256" s="1345">
        <v>5</v>
      </c>
      <c r="J256" s="1449">
        <v>0.54759999999999998</v>
      </c>
      <c r="K256" s="390">
        <v>11</v>
      </c>
      <c r="L256" s="1451">
        <v>42944</v>
      </c>
      <c r="M256" s="26">
        <v>0</v>
      </c>
      <c r="N256" s="632">
        <v>0</v>
      </c>
      <c r="O256" s="26">
        <v>0</v>
      </c>
      <c r="P256" s="26">
        <v>0</v>
      </c>
      <c r="Q256" s="124">
        <v>6</v>
      </c>
      <c r="R256" s="1347">
        <v>3</v>
      </c>
      <c r="S256" s="26">
        <v>2</v>
      </c>
      <c r="T256" s="389">
        <v>0.9</v>
      </c>
      <c r="U256" s="385" t="s">
        <v>1818</v>
      </c>
      <c r="V256" s="26">
        <v>0</v>
      </c>
      <c r="W256" s="26">
        <v>47</v>
      </c>
      <c r="X256" s="26">
        <v>0</v>
      </c>
      <c r="Y256" s="26">
        <v>8</v>
      </c>
      <c r="Z256" s="1425">
        <v>40393</v>
      </c>
    </row>
    <row r="257" spans="1:26" x14ac:dyDescent="0.25">
      <c r="A257" s="1037">
        <v>540175</v>
      </c>
      <c r="B257" s="922" t="s">
        <v>1146</v>
      </c>
      <c r="C257" s="922" t="s">
        <v>1121</v>
      </c>
      <c r="D257" s="922" t="s">
        <v>170</v>
      </c>
      <c r="E257" s="1039">
        <v>7</v>
      </c>
      <c r="F257" s="1509">
        <v>-4.429530201342282E-2</v>
      </c>
      <c r="G257" s="1353">
        <v>-0.86243820360660095</v>
      </c>
      <c r="H257" s="1467">
        <v>10.085106382978722</v>
      </c>
      <c r="I257" s="1355">
        <v>5</v>
      </c>
      <c r="J257" s="1465">
        <v>0.54759999999999998</v>
      </c>
      <c r="K257" s="1483">
        <v>11</v>
      </c>
      <c r="L257" s="1539">
        <v>42944</v>
      </c>
      <c r="M257" s="443">
        <v>286</v>
      </c>
      <c r="N257" s="649">
        <v>2787425</v>
      </c>
      <c r="O257" s="443">
        <v>27</v>
      </c>
      <c r="P257" s="443">
        <v>104</v>
      </c>
      <c r="Q257" s="440">
        <v>126</v>
      </c>
      <c r="R257" s="1516">
        <v>159</v>
      </c>
      <c r="S257" s="443">
        <v>63</v>
      </c>
      <c r="T257" s="441">
        <v>0.9</v>
      </c>
      <c r="U257" s="434" t="s">
        <v>1818</v>
      </c>
      <c r="V257" s="443">
        <v>0</v>
      </c>
      <c r="W257" s="443">
        <v>47</v>
      </c>
      <c r="X257" s="443">
        <v>1</v>
      </c>
      <c r="Y257" s="443">
        <v>8</v>
      </c>
      <c r="Z257" s="1517">
        <v>42996</v>
      </c>
    </row>
    <row r="258" spans="1:26" x14ac:dyDescent="0.25">
      <c r="A258" s="1017">
        <v>540176</v>
      </c>
      <c r="B258" s="919" t="s">
        <v>1152</v>
      </c>
      <c r="C258" s="919" t="s">
        <v>1121</v>
      </c>
      <c r="D258" s="919" t="s">
        <v>107</v>
      </c>
      <c r="E258" s="1019">
        <v>7</v>
      </c>
      <c r="F258" s="1502">
        <v>-0.24399999999999999</v>
      </c>
      <c r="G258" s="1343">
        <v>-147.36592965123987</v>
      </c>
      <c r="H258" s="1383">
        <v>0</v>
      </c>
      <c r="I258" s="1345">
        <v>5</v>
      </c>
      <c r="J258" s="1449">
        <v>0.54759999999999998</v>
      </c>
      <c r="K258" s="390">
        <v>11</v>
      </c>
      <c r="L258" s="1451">
        <v>42944</v>
      </c>
      <c r="M258" s="26">
        <v>6</v>
      </c>
      <c r="N258" s="632">
        <v>19370</v>
      </c>
      <c r="O258" s="26">
        <v>0</v>
      </c>
      <c r="P258" s="26">
        <v>0</v>
      </c>
      <c r="Q258" s="124">
        <v>2</v>
      </c>
      <c r="R258" s="1347">
        <v>9</v>
      </c>
      <c r="S258" s="26">
        <v>4</v>
      </c>
      <c r="T258" s="389">
        <v>0.9</v>
      </c>
      <c r="U258" s="385" t="s">
        <v>1818</v>
      </c>
      <c r="V258" s="26">
        <v>0</v>
      </c>
      <c r="W258" s="26">
        <v>47</v>
      </c>
      <c r="X258" s="26">
        <v>1</v>
      </c>
      <c r="Y258" s="26" t="s">
        <v>1820</v>
      </c>
      <c r="Z258" s="1425" t="s">
        <v>1820</v>
      </c>
    </row>
    <row r="259" spans="1:26" ht="15.75" thickBot="1" x14ac:dyDescent="0.3">
      <c r="A259" s="967"/>
      <c r="B259" s="965"/>
      <c r="C259" s="965" t="s">
        <v>1121</v>
      </c>
      <c r="D259" s="965" t="s">
        <v>45</v>
      </c>
      <c r="E259" s="1082">
        <v>7</v>
      </c>
      <c r="F259" s="1534">
        <v>-5.0093521509947288E-2</v>
      </c>
      <c r="G259" s="1535">
        <v>-1.4172940326144889</v>
      </c>
      <c r="H259" s="1536"/>
      <c r="I259" s="1535">
        <v>5</v>
      </c>
      <c r="J259" s="1537">
        <v>0.54759999999999998</v>
      </c>
      <c r="K259" s="1538">
        <v>11</v>
      </c>
      <c r="L259" s="1431"/>
      <c r="M259" s="1428"/>
      <c r="N259" s="1429"/>
      <c r="O259" s="1428"/>
      <c r="P259" s="1428"/>
      <c r="Q259" s="1430"/>
      <c r="R259" s="1431"/>
      <c r="S259" s="1428"/>
      <c r="T259" s="1371">
        <v>0.9</v>
      </c>
      <c r="U259" s="1431"/>
      <c r="V259" s="1428"/>
      <c r="W259" s="479">
        <v>47</v>
      </c>
      <c r="X259" s="1428"/>
      <c r="Y259" s="1428"/>
      <c r="Z259" s="1430"/>
    </row>
    <row r="260" spans="1:26" x14ac:dyDescent="0.25">
      <c r="A260" s="1104">
        <v>540260</v>
      </c>
      <c r="B260" s="1251" t="s">
        <v>1162</v>
      </c>
      <c r="C260" s="1251" t="s">
        <v>1163</v>
      </c>
      <c r="D260" s="1251" t="s">
        <v>107</v>
      </c>
      <c r="E260" s="1103">
        <v>7</v>
      </c>
      <c r="F260" s="1502">
        <v>-9.0909090909090912E-2</v>
      </c>
      <c r="G260" s="1343">
        <v>-30.002574007108763</v>
      </c>
      <c r="H260" s="1383">
        <v>0</v>
      </c>
      <c r="I260" s="1345">
        <v>3.4</v>
      </c>
      <c r="J260" s="1449">
        <v>0.32379999999999998</v>
      </c>
      <c r="K260" s="390">
        <v>13</v>
      </c>
      <c r="L260" s="1448">
        <v>42944</v>
      </c>
      <c r="M260" s="93">
        <v>1</v>
      </c>
      <c r="N260" s="1338">
        <v>5577</v>
      </c>
      <c r="O260" s="93">
        <v>0</v>
      </c>
      <c r="P260" s="93">
        <v>0</v>
      </c>
      <c r="Q260" s="631">
        <v>0</v>
      </c>
      <c r="R260" s="1336">
        <v>1</v>
      </c>
      <c r="S260" s="93">
        <v>0</v>
      </c>
      <c r="T260" s="1437">
        <v>0.73</v>
      </c>
      <c r="U260" s="630" t="s">
        <v>1818</v>
      </c>
      <c r="V260" s="93">
        <v>0</v>
      </c>
      <c r="W260" s="93">
        <v>53</v>
      </c>
      <c r="X260" s="93">
        <v>1</v>
      </c>
      <c r="Y260" s="93">
        <v>1</v>
      </c>
      <c r="Z260" s="1438">
        <v>41808</v>
      </c>
    </row>
    <row r="261" spans="1:26" x14ac:dyDescent="0.25">
      <c r="A261" s="1017">
        <v>540192</v>
      </c>
      <c r="B261" s="919" t="s">
        <v>1165</v>
      </c>
      <c r="C261" s="919" t="s">
        <v>1163</v>
      </c>
      <c r="D261" s="919" t="s">
        <v>107</v>
      </c>
      <c r="E261" s="1019">
        <v>7</v>
      </c>
      <c r="F261" s="1502">
        <v>-6.0344827586206899E-2</v>
      </c>
      <c r="G261" s="1343">
        <v>-54.157744741406873</v>
      </c>
      <c r="H261" s="1383">
        <v>0</v>
      </c>
      <c r="I261" s="1345">
        <v>3.4</v>
      </c>
      <c r="J261" s="1449">
        <v>0.32379999999999998</v>
      </c>
      <c r="K261" s="390">
        <v>13</v>
      </c>
      <c r="L261" s="1451">
        <v>42944</v>
      </c>
      <c r="M261" s="26" t="s">
        <v>1820</v>
      </c>
      <c r="N261" s="632" t="s">
        <v>1820</v>
      </c>
      <c r="O261" s="26">
        <v>0</v>
      </c>
      <c r="P261" s="26">
        <v>0</v>
      </c>
      <c r="Q261" s="124">
        <v>0</v>
      </c>
      <c r="R261" s="1347" t="s">
        <v>1820</v>
      </c>
      <c r="S261" s="26">
        <v>0</v>
      </c>
      <c r="T261" s="389">
        <v>0.73</v>
      </c>
      <c r="U261" s="385" t="s">
        <v>1818</v>
      </c>
      <c r="V261" s="26">
        <v>0</v>
      </c>
      <c r="W261" s="26">
        <v>53</v>
      </c>
      <c r="X261" s="26">
        <v>1</v>
      </c>
      <c r="Y261" s="26" t="s">
        <v>1820</v>
      </c>
      <c r="Z261" s="1425" t="s">
        <v>1820</v>
      </c>
    </row>
    <row r="262" spans="1:26" x14ac:dyDescent="0.25">
      <c r="A262" s="1017">
        <v>540193</v>
      </c>
      <c r="B262" s="919" t="s">
        <v>1169</v>
      </c>
      <c r="C262" s="919" t="s">
        <v>1163</v>
      </c>
      <c r="D262" s="919" t="s">
        <v>107</v>
      </c>
      <c r="E262" s="1019">
        <v>7</v>
      </c>
      <c r="F262" s="1502">
        <v>-0.16176470588235295</v>
      </c>
      <c r="G262" s="1343">
        <v>-102.97992950814262</v>
      </c>
      <c r="H262" s="1383">
        <v>0</v>
      </c>
      <c r="I262" s="1345">
        <v>3.4</v>
      </c>
      <c r="J262" s="1449">
        <v>0.32379999999999998</v>
      </c>
      <c r="K262" s="390">
        <v>13</v>
      </c>
      <c r="L262" s="1451">
        <v>42944</v>
      </c>
      <c r="M262" s="26">
        <v>30</v>
      </c>
      <c r="N262" s="632">
        <v>281786</v>
      </c>
      <c r="O262" s="26">
        <v>4</v>
      </c>
      <c r="P262" s="26">
        <v>11</v>
      </c>
      <c r="Q262" s="124">
        <v>1</v>
      </c>
      <c r="R262" s="1347">
        <v>15</v>
      </c>
      <c r="S262" s="26">
        <v>5</v>
      </c>
      <c r="T262" s="389">
        <v>0.73</v>
      </c>
      <c r="U262" s="385" t="s">
        <v>1818</v>
      </c>
      <c r="V262" s="26">
        <v>0</v>
      </c>
      <c r="W262" s="26">
        <v>53</v>
      </c>
      <c r="X262" s="26">
        <v>0</v>
      </c>
      <c r="Y262" s="26">
        <v>0</v>
      </c>
      <c r="Z262" s="1425">
        <v>42144</v>
      </c>
    </row>
    <row r="263" spans="1:26" x14ac:dyDescent="0.25">
      <c r="A263" s="1017">
        <v>540194</v>
      </c>
      <c r="B263" s="919" t="s">
        <v>1176</v>
      </c>
      <c r="C263" s="919" t="s">
        <v>1163</v>
      </c>
      <c r="D263" s="919" t="s">
        <v>107</v>
      </c>
      <c r="E263" s="1019">
        <v>7</v>
      </c>
      <c r="F263" s="1502">
        <v>-0.10639730639730639</v>
      </c>
      <c r="G263" s="1343">
        <v>-191.17117947616566</v>
      </c>
      <c r="H263" s="1383">
        <v>0</v>
      </c>
      <c r="I263" s="1345">
        <v>3.4</v>
      </c>
      <c r="J263" s="1449">
        <v>0.32379999999999998</v>
      </c>
      <c r="K263" s="390">
        <v>13</v>
      </c>
      <c r="L263" s="1451">
        <v>42944</v>
      </c>
      <c r="M263" s="26">
        <v>248</v>
      </c>
      <c r="N263" s="632">
        <v>6223179</v>
      </c>
      <c r="O263" s="26">
        <v>0</v>
      </c>
      <c r="P263" s="26">
        <v>36</v>
      </c>
      <c r="Q263" s="124">
        <v>7</v>
      </c>
      <c r="R263" s="1347">
        <v>107</v>
      </c>
      <c r="S263" s="26">
        <v>47</v>
      </c>
      <c r="T263" s="389">
        <v>0.73</v>
      </c>
      <c r="U263" s="385">
        <v>8</v>
      </c>
      <c r="V263" s="26">
        <v>1</v>
      </c>
      <c r="W263" s="26">
        <v>53</v>
      </c>
      <c r="X263" s="26">
        <v>1</v>
      </c>
      <c r="Y263" s="26">
        <v>0</v>
      </c>
      <c r="Z263" s="1425">
        <v>41900</v>
      </c>
    </row>
    <row r="264" spans="1:26" x14ac:dyDescent="0.25">
      <c r="A264" s="1017">
        <v>540261</v>
      </c>
      <c r="B264" s="919" t="s">
        <v>1182</v>
      </c>
      <c r="C264" s="919" t="s">
        <v>1163</v>
      </c>
      <c r="D264" s="919" t="s">
        <v>107</v>
      </c>
      <c r="E264" s="1019">
        <v>7</v>
      </c>
      <c r="F264" s="1502">
        <v>4.2662116040955635E-2</v>
      </c>
      <c r="G264" s="1343">
        <v>7.0896345128914504</v>
      </c>
      <c r="H264" s="1383">
        <v>0</v>
      </c>
      <c r="I264" s="1345">
        <v>3.4</v>
      </c>
      <c r="J264" s="1449">
        <v>0.32379999999999998</v>
      </c>
      <c r="K264" s="390">
        <v>13</v>
      </c>
      <c r="L264" s="1451">
        <v>42944</v>
      </c>
      <c r="M264" s="26">
        <v>0</v>
      </c>
      <c r="N264" s="632">
        <v>0</v>
      </c>
      <c r="O264" s="26">
        <v>0</v>
      </c>
      <c r="P264" s="26">
        <v>0</v>
      </c>
      <c r="Q264" s="124">
        <v>0</v>
      </c>
      <c r="R264" s="1347">
        <v>1</v>
      </c>
      <c r="S264" s="26">
        <v>0</v>
      </c>
      <c r="T264" s="389">
        <v>0.73</v>
      </c>
      <c r="U264" s="385" t="s">
        <v>1818</v>
      </c>
      <c r="V264" s="26">
        <v>0</v>
      </c>
      <c r="W264" s="26">
        <v>53</v>
      </c>
      <c r="X264" s="26">
        <v>0</v>
      </c>
      <c r="Y264" s="26">
        <v>0</v>
      </c>
      <c r="Z264" s="1425">
        <v>40288</v>
      </c>
    </row>
    <row r="265" spans="1:26" x14ac:dyDescent="0.25">
      <c r="A265" s="1037">
        <v>540191</v>
      </c>
      <c r="B265" s="922" t="s">
        <v>1183</v>
      </c>
      <c r="C265" s="922" t="s">
        <v>1163</v>
      </c>
      <c r="D265" s="922" t="s">
        <v>170</v>
      </c>
      <c r="E265" s="1039">
        <v>7</v>
      </c>
      <c r="F265" s="1509">
        <v>-3.2770097286226318E-2</v>
      </c>
      <c r="G265" s="1353">
        <v>-0.30919294416340115</v>
      </c>
      <c r="H265" s="1467">
        <v>3.9840637450199203</v>
      </c>
      <c r="I265" s="1355">
        <v>3.4</v>
      </c>
      <c r="J265" s="1465">
        <v>0.32379999999999998</v>
      </c>
      <c r="K265" s="1483">
        <v>13</v>
      </c>
      <c r="L265" s="1539">
        <v>42944</v>
      </c>
      <c r="M265" s="443">
        <v>91</v>
      </c>
      <c r="N265" s="649">
        <v>601568</v>
      </c>
      <c r="O265" s="443">
        <v>0</v>
      </c>
      <c r="P265" s="443">
        <v>24</v>
      </c>
      <c r="Q265" s="440">
        <v>10</v>
      </c>
      <c r="R265" s="1516">
        <v>63</v>
      </c>
      <c r="S265" s="443">
        <v>14</v>
      </c>
      <c r="T265" s="441">
        <v>0.73</v>
      </c>
      <c r="U265" s="434" t="s">
        <v>1818</v>
      </c>
      <c r="V265" s="443">
        <v>0</v>
      </c>
      <c r="W265" s="443">
        <v>53</v>
      </c>
      <c r="X265" s="443">
        <v>1</v>
      </c>
      <c r="Y265" s="443">
        <v>0</v>
      </c>
      <c r="Z265" s="1517">
        <v>42144</v>
      </c>
    </row>
    <row r="266" spans="1:26" ht="15.75" thickBot="1" x14ac:dyDescent="0.3">
      <c r="A266" s="967"/>
      <c r="B266" s="965"/>
      <c r="C266" s="965" t="s">
        <v>1163</v>
      </c>
      <c r="D266" s="965" t="s">
        <v>45</v>
      </c>
      <c r="E266" s="1082">
        <v>7</v>
      </c>
      <c r="F266" s="1534">
        <v>-5.3073799187788824E-2</v>
      </c>
      <c r="G266" s="1535">
        <v>-0.90019616366019406</v>
      </c>
      <c r="H266" s="1536"/>
      <c r="I266" s="1535">
        <v>3.4</v>
      </c>
      <c r="J266" s="1537">
        <v>0.32379999999999998</v>
      </c>
      <c r="K266" s="1538">
        <v>13</v>
      </c>
      <c r="L266" s="1431"/>
      <c r="M266" s="1428"/>
      <c r="N266" s="1429"/>
      <c r="O266" s="1428"/>
      <c r="P266" s="1428"/>
      <c r="Q266" s="1430"/>
      <c r="R266" s="1431"/>
      <c r="S266" s="1428"/>
      <c r="T266" s="1371">
        <v>0.73</v>
      </c>
      <c r="U266" s="1431"/>
      <c r="V266" s="1428"/>
      <c r="W266" s="479">
        <v>53</v>
      </c>
      <c r="X266" s="1428"/>
      <c r="Y266" s="1428"/>
      <c r="Z266" s="1430"/>
    </row>
    <row r="267" spans="1:26" x14ac:dyDescent="0.25">
      <c r="A267" s="1101">
        <v>540199</v>
      </c>
      <c r="B267" s="916" t="s">
        <v>1194</v>
      </c>
      <c r="C267" s="916" t="s">
        <v>1195</v>
      </c>
      <c r="D267" s="916" t="s">
        <v>107</v>
      </c>
      <c r="E267" s="1102">
        <v>7</v>
      </c>
      <c r="F267" s="1502">
        <v>-8.0333392445469054E-2</v>
      </c>
      <c r="G267" s="1343">
        <v>-159.16447304869052</v>
      </c>
      <c r="H267" s="1383">
        <v>-2.0876826722338206</v>
      </c>
      <c r="I267" s="1345">
        <v>39.6</v>
      </c>
      <c r="J267" s="1449">
        <v>0.45779999999999998</v>
      </c>
      <c r="K267" s="390">
        <v>12</v>
      </c>
      <c r="L267" s="1448">
        <v>42543</v>
      </c>
      <c r="M267" s="93">
        <v>283</v>
      </c>
      <c r="N267" s="1338">
        <v>1824408</v>
      </c>
      <c r="O267" s="93">
        <v>8</v>
      </c>
      <c r="P267" s="93">
        <v>68</v>
      </c>
      <c r="Q267" s="631">
        <v>33</v>
      </c>
      <c r="R267" s="1336">
        <v>158</v>
      </c>
      <c r="S267" s="93">
        <v>92</v>
      </c>
      <c r="T267" s="1437">
        <v>0.86</v>
      </c>
      <c r="U267" s="630">
        <v>8</v>
      </c>
      <c r="V267" s="93">
        <v>1</v>
      </c>
      <c r="W267" s="93">
        <v>47</v>
      </c>
      <c r="X267" s="93">
        <v>1</v>
      </c>
      <c r="Y267" s="93">
        <v>0</v>
      </c>
      <c r="Z267" s="1525">
        <v>43420</v>
      </c>
    </row>
    <row r="268" spans="1:26" x14ac:dyDescent="0.25">
      <c r="A268" s="1037">
        <v>540198</v>
      </c>
      <c r="B268" s="922" t="s">
        <v>1202</v>
      </c>
      <c r="C268" s="922" t="s">
        <v>1195</v>
      </c>
      <c r="D268" s="922" t="s">
        <v>170</v>
      </c>
      <c r="E268" s="1039">
        <v>7</v>
      </c>
      <c r="F268" s="1509">
        <v>8.0580177276390005E-4</v>
      </c>
      <c r="G268" s="1353">
        <v>4.2651464608113088E-2</v>
      </c>
      <c r="H268" s="1467">
        <v>3.9840637450199203</v>
      </c>
      <c r="I268" s="1355">
        <v>39.6</v>
      </c>
      <c r="J268" s="1465">
        <v>0.45779999999999998</v>
      </c>
      <c r="K268" s="1483">
        <v>12</v>
      </c>
      <c r="L268" s="1539">
        <v>42543</v>
      </c>
      <c r="M268" s="443">
        <v>89</v>
      </c>
      <c r="N268" s="649">
        <v>651451</v>
      </c>
      <c r="O268" s="443">
        <v>5</v>
      </c>
      <c r="P268" s="443">
        <v>45</v>
      </c>
      <c r="Q268" s="440">
        <v>116</v>
      </c>
      <c r="R268" s="1516">
        <v>70</v>
      </c>
      <c r="S268" s="443">
        <v>34</v>
      </c>
      <c r="T268" s="441">
        <v>0.86</v>
      </c>
      <c r="U268" s="434" t="s">
        <v>1818</v>
      </c>
      <c r="V268" s="443">
        <v>0</v>
      </c>
      <c r="W268" s="443">
        <v>47</v>
      </c>
      <c r="X268" s="443">
        <v>1</v>
      </c>
      <c r="Y268" s="443">
        <v>0</v>
      </c>
      <c r="Z268" s="1425">
        <v>43420</v>
      </c>
    </row>
    <row r="269" spans="1:26" ht="15.75" thickBot="1" x14ac:dyDescent="0.3">
      <c r="A269" s="967"/>
      <c r="B269" s="965"/>
      <c r="C269" s="965" t="s">
        <v>1195</v>
      </c>
      <c r="D269" s="965" t="s">
        <v>45</v>
      </c>
      <c r="E269" s="1082">
        <v>7</v>
      </c>
      <c r="F269" s="1380">
        <v>-1.8058876886286799E-2</v>
      </c>
      <c r="G269" s="1364">
        <v>-1.2354248138928767</v>
      </c>
      <c r="H269" s="1365"/>
      <c r="I269" s="1364">
        <v>39.6</v>
      </c>
      <c r="J269" s="1367">
        <v>0.45779999999999998</v>
      </c>
      <c r="K269" s="1457">
        <v>12</v>
      </c>
      <c r="L269" s="1431"/>
      <c r="M269" s="1428"/>
      <c r="N269" s="1429"/>
      <c r="O269" s="1428"/>
      <c r="P269" s="1428"/>
      <c r="Q269" s="1430"/>
      <c r="R269" s="1431"/>
      <c r="S269" s="1428"/>
      <c r="T269" s="1371">
        <v>0.86</v>
      </c>
      <c r="U269" s="1431"/>
      <c r="V269" s="1428"/>
      <c r="W269" s="479">
        <v>47</v>
      </c>
      <c r="X269" s="1428"/>
      <c r="Y269" s="1428"/>
      <c r="Z269" s="1430"/>
    </row>
    <row r="270" spans="1:26" x14ac:dyDescent="0.25">
      <c r="A270" s="1104">
        <v>540240</v>
      </c>
      <c r="B270" s="1251" t="s">
        <v>1213</v>
      </c>
      <c r="C270" s="1251" t="s">
        <v>1214</v>
      </c>
      <c r="D270" s="1251" t="s">
        <v>107</v>
      </c>
      <c r="E270" s="1103">
        <v>8</v>
      </c>
      <c r="F270" s="1505">
        <v>-0.30689655172413793</v>
      </c>
      <c r="G270" s="1332">
        <v>-292.23442508552387</v>
      </c>
      <c r="H270" s="1375">
        <v>0</v>
      </c>
      <c r="I270" s="1334">
        <v>26.6</v>
      </c>
      <c r="J270" s="1446">
        <v>0.33050000000000002</v>
      </c>
      <c r="K270" s="390">
        <v>8</v>
      </c>
      <c r="L270" s="1448">
        <v>43248</v>
      </c>
      <c r="M270" s="93">
        <v>0</v>
      </c>
      <c r="N270" s="1338">
        <v>0</v>
      </c>
      <c r="O270" s="93">
        <v>0</v>
      </c>
      <c r="P270" s="93">
        <v>0</v>
      </c>
      <c r="Q270" s="631">
        <v>1</v>
      </c>
      <c r="R270" s="1336">
        <v>1</v>
      </c>
      <c r="S270" s="93">
        <v>0</v>
      </c>
      <c r="T270" s="1437">
        <v>0.91</v>
      </c>
      <c r="U270" s="630" t="s">
        <v>1818</v>
      </c>
      <c r="V270" s="93">
        <v>0</v>
      </c>
      <c r="W270" s="93">
        <v>2</v>
      </c>
      <c r="X270" s="93">
        <v>1</v>
      </c>
      <c r="Y270" s="93">
        <v>0</v>
      </c>
      <c r="Z270" s="1438">
        <v>42144</v>
      </c>
    </row>
    <row r="271" spans="1:26" x14ac:dyDescent="0.25">
      <c r="A271" s="1037">
        <v>540038</v>
      </c>
      <c r="B271" s="922" t="s">
        <v>1217</v>
      </c>
      <c r="C271" s="922" t="s">
        <v>1214</v>
      </c>
      <c r="D271" s="922" t="s">
        <v>170</v>
      </c>
      <c r="E271" s="1039">
        <v>8</v>
      </c>
      <c r="F271" s="1509">
        <v>-7.5054466230936825E-2</v>
      </c>
      <c r="G271" s="1353">
        <v>-1.4411808409948925</v>
      </c>
      <c r="H271" s="1467">
        <v>0.86580086580086579</v>
      </c>
      <c r="I271" s="1355">
        <v>26.6</v>
      </c>
      <c r="J271" s="1465">
        <v>0.33050000000000002</v>
      </c>
      <c r="K271" s="1483">
        <v>8</v>
      </c>
      <c r="L271" s="1539">
        <v>43248</v>
      </c>
      <c r="M271" s="443">
        <v>47</v>
      </c>
      <c r="N271" s="649">
        <v>967498</v>
      </c>
      <c r="O271" s="443">
        <v>0</v>
      </c>
      <c r="P271" s="443">
        <v>12</v>
      </c>
      <c r="Q271" s="440">
        <v>25</v>
      </c>
      <c r="R271" s="1516">
        <v>72</v>
      </c>
      <c r="S271" s="443">
        <v>13</v>
      </c>
      <c r="T271" s="441">
        <v>0.91</v>
      </c>
      <c r="U271" s="434" t="s">
        <v>1818</v>
      </c>
      <c r="V271" s="443">
        <v>0</v>
      </c>
      <c r="W271" s="443">
        <v>2</v>
      </c>
      <c r="X271" s="443">
        <v>1</v>
      </c>
      <c r="Y271" s="443">
        <v>0</v>
      </c>
      <c r="Z271" s="1517">
        <v>33332</v>
      </c>
    </row>
    <row r="272" spans="1:26" x14ac:dyDescent="0.25">
      <c r="A272" s="1017">
        <v>540039</v>
      </c>
      <c r="B272" s="919" t="s">
        <v>1223</v>
      </c>
      <c r="C272" s="919" t="s">
        <v>1214</v>
      </c>
      <c r="D272" s="919" t="s">
        <v>107</v>
      </c>
      <c r="E272" s="1019">
        <v>8</v>
      </c>
      <c r="F272" s="1502">
        <v>-7.4179164977705714E-2</v>
      </c>
      <c r="G272" s="1343">
        <v>-113.17192765553091</v>
      </c>
      <c r="H272" s="1383">
        <v>0.33898305084745761</v>
      </c>
      <c r="I272" s="1345">
        <v>26.6</v>
      </c>
      <c r="J272" s="1449">
        <v>0.33050000000000002</v>
      </c>
      <c r="K272" s="390">
        <v>8</v>
      </c>
      <c r="L272" s="1451">
        <v>43248</v>
      </c>
      <c r="M272" s="26">
        <v>107</v>
      </c>
      <c r="N272" s="632">
        <v>2037150</v>
      </c>
      <c r="O272" s="26">
        <v>0</v>
      </c>
      <c r="P272" s="26">
        <v>20</v>
      </c>
      <c r="Q272" s="124">
        <v>10</v>
      </c>
      <c r="R272" s="1347">
        <v>31</v>
      </c>
      <c r="S272" s="26">
        <v>0</v>
      </c>
      <c r="T272" s="389">
        <v>0.91</v>
      </c>
      <c r="U272" s="385" t="s">
        <v>1818</v>
      </c>
      <c r="V272" s="26">
        <v>0</v>
      </c>
      <c r="W272" s="26">
        <v>2</v>
      </c>
      <c r="X272" s="26">
        <v>1</v>
      </c>
      <c r="Y272" s="26">
        <v>0</v>
      </c>
      <c r="Z272" s="1425">
        <v>33332</v>
      </c>
    </row>
    <row r="273" spans="1:26" ht="15.75" thickBot="1" x14ac:dyDescent="0.3">
      <c r="A273" s="941"/>
      <c r="B273" s="939"/>
      <c r="C273" s="939" t="s">
        <v>1214</v>
      </c>
      <c r="D273" s="939" t="s">
        <v>45</v>
      </c>
      <c r="E273" s="1021">
        <v>8</v>
      </c>
      <c r="F273" s="1534">
        <v>-8.0505989779676629E-2</v>
      </c>
      <c r="G273" s="1535">
        <v>-2.0020760689002408</v>
      </c>
      <c r="H273" s="1536"/>
      <c r="I273" s="1535">
        <v>26.6</v>
      </c>
      <c r="J273" s="1537">
        <v>0.33050000000000002</v>
      </c>
      <c r="K273" s="1538">
        <v>8</v>
      </c>
      <c r="L273" s="1431"/>
      <c r="M273" s="1428"/>
      <c r="N273" s="1429"/>
      <c r="O273" s="1428"/>
      <c r="P273" s="1428"/>
      <c r="Q273" s="1430"/>
      <c r="R273" s="1431"/>
      <c r="S273" s="1428"/>
      <c r="T273" s="1371">
        <v>0.91</v>
      </c>
      <c r="U273" s="1431"/>
      <c r="V273" s="1428"/>
      <c r="W273" s="479">
        <v>2</v>
      </c>
      <c r="X273" s="1428"/>
      <c r="Y273" s="1428"/>
      <c r="Z273" s="1430"/>
    </row>
    <row r="274" spans="1:26" x14ac:dyDescent="0.25">
      <c r="A274" s="1017">
        <v>540046</v>
      </c>
      <c r="B274" s="919" t="s">
        <v>1233</v>
      </c>
      <c r="C274" s="919" t="s">
        <v>1234</v>
      </c>
      <c r="D274" s="919" t="s">
        <v>107</v>
      </c>
      <c r="E274" s="1019">
        <v>8</v>
      </c>
      <c r="F274" s="1502">
        <v>0.18309859154929578</v>
      </c>
      <c r="G274" s="1343">
        <v>93.235305084534559</v>
      </c>
      <c r="H274" s="1383">
        <v>0</v>
      </c>
      <c r="I274" s="1345">
        <v>59</v>
      </c>
      <c r="J274" s="1449">
        <v>0.58799999999999997</v>
      </c>
      <c r="K274" s="390">
        <v>7</v>
      </c>
      <c r="L274" s="1448">
        <v>43248</v>
      </c>
      <c r="M274" s="93">
        <v>14</v>
      </c>
      <c r="N274" s="1338">
        <v>271403</v>
      </c>
      <c r="O274" s="93">
        <v>2</v>
      </c>
      <c r="P274" s="93">
        <v>8</v>
      </c>
      <c r="Q274" s="631">
        <v>7</v>
      </c>
      <c r="R274" s="1336">
        <v>3</v>
      </c>
      <c r="S274" s="93">
        <v>1</v>
      </c>
      <c r="T274" s="1437">
        <v>0.92999999999999994</v>
      </c>
      <c r="U274" s="630" t="s">
        <v>1818</v>
      </c>
      <c r="V274" s="93">
        <v>0</v>
      </c>
      <c r="W274" s="93">
        <v>8</v>
      </c>
      <c r="X274" s="93">
        <v>0</v>
      </c>
      <c r="Y274" s="93" t="s">
        <v>1820</v>
      </c>
      <c r="Z274" s="1438" t="s">
        <v>1820</v>
      </c>
    </row>
    <row r="275" spans="1:26" x14ac:dyDescent="0.25">
      <c r="A275" s="1037">
        <v>540226</v>
      </c>
      <c r="B275" s="922" t="s">
        <v>1240</v>
      </c>
      <c r="C275" s="922" t="s">
        <v>1234</v>
      </c>
      <c r="D275" s="922" t="s">
        <v>170</v>
      </c>
      <c r="E275" s="1039">
        <v>8</v>
      </c>
      <c r="F275" s="1509">
        <v>-3.7314461651578514E-2</v>
      </c>
      <c r="G275" s="1353">
        <v>-1.262625639938463</v>
      </c>
      <c r="H275" s="1467">
        <v>-6.1583577712609969</v>
      </c>
      <c r="I275" s="1355">
        <v>59</v>
      </c>
      <c r="J275" s="1465">
        <v>0.58799999999999997</v>
      </c>
      <c r="K275" s="1483">
        <v>7</v>
      </c>
      <c r="L275" s="1539">
        <v>43248</v>
      </c>
      <c r="M275" s="443">
        <v>312</v>
      </c>
      <c r="N275" s="649">
        <v>4890648</v>
      </c>
      <c r="O275" s="443">
        <v>2</v>
      </c>
      <c r="P275" s="443">
        <v>67</v>
      </c>
      <c r="Q275" s="440">
        <v>58</v>
      </c>
      <c r="R275" s="1516">
        <v>172</v>
      </c>
      <c r="S275" s="443">
        <v>76</v>
      </c>
      <c r="T275" s="441">
        <v>0.92999999999999994</v>
      </c>
      <c r="U275" s="434">
        <v>8</v>
      </c>
      <c r="V275" s="443">
        <v>1</v>
      </c>
      <c r="W275" s="443">
        <v>8</v>
      </c>
      <c r="X275" s="443">
        <v>1</v>
      </c>
      <c r="Y275" s="443">
        <v>0</v>
      </c>
      <c r="Z275" s="1517">
        <v>43111</v>
      </c>
    </row>
    <row r="276" spans="1:26" x14ac:dyDescent="0.25">
      <c r="A276" s="1017">
        <v>540276</v>
      </c>
      <c r="B276" s="919" t="s">
        <v>1246</v>
      </c>
      <c r="C276" s="919" t="s">
        <v>1234</v>
      </c>
      <c r="D276" s="919" t="s">
        <v>107</v>
      </c>
      <c r="E276" s="1019">
        <v>8</v>
      </c>
      <c r="F276" s="1502">
        <v>-6.7099567099567103E-2</v>
      </c>
      <c r="G276" s="1343">
        <v>-129.05803612306704</v>
      </c>
      <c r="H276" s="1383">
        <v>-8.7155963302752291</v>
      </c>
      <c r="I276" s="1345">
        <v>59</v>
      </c>
      <c r="J276" s="1449">
        <v>0.58799999999999997</v>
      </c>
      <c r="K276" s="390">
        <v>7</v>
      </c>
      <c r="L276" s="1451">
        <v>43248</v>
      </c>
      <c r="M276" s="26">
        <v>5</v>
      </c>
      <c r="N276" s="632">
        <v>101206</v>
      </c>
      <c r="O276" s="26">
        <v>0</v>
      </c>
      <c r="P276" s="26">
        <v>0</v>
      </c>
      <c r="Q276" s="124">
        <v>1</v>
      </c>
      <c r="R276" s="1347">
        <v>2</v>
      </c>
      <c r="S276" s="26">
        <v>0</v>
      </c>
      <c r="T276" s="389">
        <v>0.92999999999999994</v>
      </c>
      <c r="U276" s="385" t="s">
        <v>1818</v>
      </c>
      <c r="V276" s="26">
        <v>0</v>
      </c>
      <c r="W276" s="26">
        <v>8</v>
      </c>
      <c r="X276" s="26" t="s">
        <v>1819</v>
      </c>
      <c r="Y276" s="26">
        <v>0</v>
      </c>
      <c r="Z276" s="1425">
        <v>43112</v>
      </c>
    </row>
    <row r="277" spans="1:26" ht="15.75" thickBot="1" x14ac:dyDescent="0.3">
      <c r="A277" s="967"/>
      <c r="B277" s="965"/>
      <c r="C277" s="965" t="s">
        <v>1234</v>
      </c>
      <c r="D277" s="965" t="s">
        <v>45</v>
      </c>
      <c r="E277" s="1082">
        <v>8</v>
      </c>
      <c r="F277" s="1534">
        <v>-3.6346185945585044E-2</v>
      </c>
      <c r="G277" s="1535">
        <v>-1.3508854641452217</v>
      </c>
      <c r="H277" s="1536"/>
      <c r="I277" s="1535">
        <v>59</v>
      </c>
      <c r="J277" s="1537">
        <v>0.58799999999999997</v>
      </c>
      <c r="K277" s="1538">
        <v>7</v>
      </c>
      <c r="L277" s="1431"/>
      <c r="M277" s="1428"/>
      <c r="N277" s="1429"/>
      <c r="O277" s="1428"/>
      <c r="P277" s="1428"/>
      <c r="Q277" s="1430"/>
      <c r="R277" s="1431"/>
      <c r="S277" s="1428"/>
      <c r="T277" s="1371">
        <v>0.93</v>
      </c>
      <c r="U277" s="1431"/>
      <c r="V277" s="1428"/>
      <c r="W277" s="479">
        <v>8</v>
      </c>
      <c r="X277" s="1428"/>
      <c r="Y277" s="1428"/>
      <c r="Z277" s="1430"/>
    </row>
    <row r="278" spans="1:26" x14ac:dyDescent="0.25">
      <c r="A278" s="1162">
        <v>540051</v>
      </c>
      <c r="B278" s="1163" t="s">
        <v>1255</v>
      </c>
      <c r="C278" s="1163" t="s">
        <v>1256</v>
      </c>
      <c r="D278" s="1163" t="s">
        <v>170</v>
      </c>
      <c r="E278" s="1165">
        <v>8</v>
      </c>
      <c r="F278" s="1509">
        <v>2.6404995539696701E-2</v>
      </c>
      <c r="G278" s="1353">
        <v>0.50917662488494386</v>
      </c>
      <c r="H278" s="1467">
        <v>7.0993914807302234</v>
      </c>
      <c r="I278" s="1355">
        <v>38.6</v>
      </c>
      <c r="J278" s="1465">
        <v>0.58069999999999999</v>
      </c>
      <c r="K278" s="1483">
        <v>8</v>
      </c>
      <c r="L278" s="1533">
        <v>43248</v>
      </c>
      <c r="M278" s="381">
        <v>48</v>
      </c>
      <c r="N278" s="1524">
        <v>479350</v>
      </c>
      <c r="O278" s="381">
        <v>0</v>
      </c>
      <c r="P278" s="381">
        <v>4</v>
      </c>
      <c r="Q278" s="375">
        <v>22</v>
      </c>
      <c r="R278" s="1501">
        <v>65</v>
      </c>
      <c r="S278" s="381">
        <v>9</v>
      </c>
      <c r="T278" s="543">
        <v>0.94</v>
      </c>
      <c r="U278" s="374" t="s">
        <v>1818</v>
      </c>
      <c r="V278" s="381">
        <v>0</v>
      </c>
      <c r="W278" s="381">
        <v>12</v>
      </c>
      <c r="X278" s="381">
        <v>0</v>
      </c>
      <c r="Y278" s="381">
        <v>2</v>
      </c>
      <c r="Z278" s="1525">
        <v>42998</v>
      </c>
    </row>
    <row r="279" spans="1:26" x14ac:dyDescent="0.25">
      <c r="A279" s="1017">
        <v>540052</v>
      </c>
      <c r="B279" s="919" t="s">
        <v>1262</v>
      </c>
      <c r="C279" s="919" t="s">
        <v>1256</v>
      </c>
      <c r="D279" s="919" t="s">
        <v>107</v>
      </c>
      <c r="E279" s="1019">
        <v>8</v>
      </c>
      <c r="F279" s="1502">
        <v>-7.8616352201257862E-3</v>
      </c>
      <c r="G279" s="1343">
        <v>-7.1787687166369096</v>
      </c>
      <c r="H279" s="1383">
        <v>14.782608695652174</v>
      </c>
      <c r="I279" s="1345">
        <v>38.6</v>
      </c>
      <c r="J279" s="1449">
        <v>0.58069999999999999</v>
      </c>
      <c r="K279" s="390">
        <v>8</v>
      </c>
      <c r="L279" s="1451">
        <v>43248</v>
      </c>
      <c r="M279" s="26">
        <v>146</v>
      </c>
      <c r="N279" s="632">
        <v>3131237</v>
      </c>
      <c r="O279" s="26">
        <v>0</v>
      </c>
      <c r="P279" s="26">
        <v>4</v>
      </c>
      <c r="Q279" s="124">
        <v>10</v>
      </c>
      <c r="R279" s="1347">
        <v>60</v>
      </c>
      <c r="S279" s="26">
        <v>3</v>
      </c>
      <c r="T279" s="389">
        <v>0.94</v>
      </c>
      <c r="U279" s="385" t="s">
        <v>1818</v>
      </c>
      <c r="V279" s="26">
        <v>0</v>
      </c>
      <c r="W279" s="26">
        <v>12</v>
      </c>
      <c r="X279" s="26">
        <v>0</v>
      </c>
      <c r="Y279" s="26">
        <v>2</v>
      </c>
      <c r="Z279" s="1425">
        <v>42998</v>
      </c>
    </row>
    <row r="280" spans="1:26" x14ac:dyDescent="0.25">
      <c r="A280" s="1017">
        <v>540245</v>
      </c>
      <c r="B280" s="919" t="s">
        <v>1269</v>
      </c>
      <c r="C280" s="919" t="s">
        <v>1256</v>
      </c>
      <c r="D280" s="919" t="s">
        <v>107</v>
      </c>
      <c r="E280" s="1019">
        <v>8</v>
      </c>
      <c r="F280" s="1502">
        <v>-7.3800738007380072E-3</v>
      </c>
      <c r="G280" s="1343">
        <v>-6.0607395187911379</v>
      </c>
      <c r="H280" s="1383">
        <v>0</v>
      </c>
      <c r="I280" s="1345">
        <v>38.6</v>
      </c>
      <c r="J280" s="1449">
        <v>0.58069999999999999</v>
      </c>
      <c r="K280" s="390">
        <v>8</v>
      </c>
      <c r="L280" s="1451">
        <v>43248</v>
      </c>
      <c r="M280" s="26" t="s">
        <v>1820</v>
      </c>
      <c r="N280" s="632" t="s">
        <v>1820</v>
      </c>
      <c r="O280" s="26">
        <v>0</v>
      </c>
      <c r="P280" s="26">
        <v>0</v>
      </c>
      <c r="Q280" s="124">
        <v>2</v>
      </c>
      <c r="R280" s="1347" t="s">
        <v>1820</v>
      </c>
      <c r="S280" s="26">
        <v>0</v>
      </c>
      <c r="T280" s="389">
        <v>0.94</v>
      </c>
      <c r="U280" s="385" t="s">
        <v>1818</v>
      </c>
      <c r="V280" s="26">
        <v>0</v>
      </c>
      <c r="W280" s="26">
        <v>12</v>
      </c>
      <c r="X280" s="26">
        <v>0</v>
      </c>
      <c r="Y280" s="26">
        <v>2</v>
      </c>
      <c r="Z280" s="1425">
        <v>42998</v>
      </c>
    </row>
    <row r="281" spans="1:26" ht="15.75" thickBot="1" x14ac:dyDescent="0.3">
      <c r="A281" s="967"/>
      <c r="B281" s="965"/>
      <c r="C281" s="965" t="s">
        <v>1256</v>
      </c>
      <c r="D281" s="965" t="s">
        <v>45</v>
      </c>
      <c r="E281" s="1082">
        <v>8</v>
      </c>
      <c r="F281" s="1534">
        <v>1.9536541889483065E-2</v>
      </c>
      <c r="G281" s="1535">
        <v>0.46881950076576473</v>
      </c>
      <c r="H281" s="1536"/>
      <c r="I281" s="1535">
        <v>38.6</v>
      </c>
      <c r="J281" s="1537">
        <v>0.58069999999999999</v>
      </c>
      <c r="K281" s="1538">
        <v>8</v>
      </c>
      <c r="L281" s="1431"/>
      <c r="M281" s="1428"/>
      <c r="N281" s="1429"/>
      <c r="O281" s="1428"/>
      <c r="P281" s="1428"/>
      <c r="Q281" s="1430"/>
      <c r="R281" s="1431"/>
      <c r="S281" s="1428"/>
      <c r="T281" s="1371">
        <v>0.94</v>
      </c>
      <c r="U281" s="1431"/>
      <c r="V281" s="1428"/>
      <c r="W281" s="479">
        <v>12</v>
      </c>
      <c r="X281" s="1428"/>
      <c r="Y281" s="1428"/>
      <c r="Z281" s="1430"/>
    </row>
    <row r="282" spans="1:26" x14ac:dyDescent="0.25">
      <c r="A282" s="1104">
        <v>540130</v>
      </c>
      <c r="B282" s="1251" t="s">
        <v>1277</v>
      </c>
      <c r="C282" s="1251" t="s">
        <v>1278</v>
      </c>
      <c r="D282" s="1251" t="s">
        <v>107</v>
      </c>
      <c r="E282" s="1103">
        <v>8</v>
      </c>
      <c r="F282" s="1502">
        <v>-0.10571796286082</v>
      </c>
      <c r="G282" s="1343">
        <v>-292.43904997312302</v>
      </c>
      <c r="H282" s="1383">
        <v>-21.875</v>
      </c>
      <c r="I282" s="1345">
        <v>43.2</v>
      </c>
      <c r="J282" s="1449">
        <v>0.62460000000000004</v>
      </c>
      <c r="K282" s="390">
        <v>8</v>
      </c>
      <c r="L282" s="1448">
        <v>43248</v>
      </c>
      <c r="M282" s="93">
        <v>121</v>
      </c>
      <c r="N282" s="1338">
        <v>1132423</v>
      </c>
      <c r="O282" s="93">
        <v>9</v>
      </c>
      <c r="P282" s="93">
        <v>45</v>
      </c>
      <c r="Q282" s="631">
        <v>6</v>
      </c>
      <c r="R282" s="1336">
        <v>61</v>
      </c>
      <c r="S282" s="93">
        <v>51</v>
      </c>
      <c r="T282" s="1437">
        <v>0.89</v>
      </c>
      <c r="U282" s="630" t="s">
        <v>1818</v>
      </c>
      <c r="V282" s="93">
        <v>0</v>
      </c>
      <c r="W282" s="93">
        <v>53</v>
      </c>
      <c r="X282" s="93">
        <v>1</v>
      </c>
      <c r="Y282" s="93">
        <v>3</v>
      </c>
      <c r="Z282" s="1438">
        <v>42143</v>
      </c>
    </row>
    <row r="283" spans="1:26" x14ac:dyDescent="0.25">
      <c r="A283" s="1037">
        <v>540129</v>
      </c>
      <c r="B283" s="922" t="s">
        <v>1285</v>
      </c>
      <c r="C283" s="922" t="s">
        <v>1278</v>
      </c>
      <c r="D283" s="922" t="s">
        <v>170</v>
      </c>
      <c r="E283" s="1039">
        <v>8</v>
      </c>
      <c r="F283" s="1509">
        <v>-1.5989606755608853E-2</v>
      </c>
      <c r="G283" s="1353">
        <v>-0.98395917940270294</v>
      </c>
      <c r="H283" s="1467">
        <v>2.0145495243424736</v>
      </c>
      <c r="I283" s="1355">
        <v>43.2</v>
      </c>
      <c r="J283" s="1465">
        <v>0.62460000000000004</v>
      </c>
      <c r="K283" s="1483">
        <v>8</v>
      </c>
      <c r="L283" s="1539">
        <v>43248</v>
      </c>
      <c r="M283" s="443">
        <v>73</v>
      </c>
      <c r="N283" s="649">
        <v>371076</v>
      </c>
      <c r="O283" s="443">
        <v>0</v>
      </c>
      <c r="P283" s="443">
        <v>18</v>
      </c>
      <c r="Q283" s="440">
        <v>68</v>
      </c>
      <c r="R283" s="1516">
        <v>118</v>
      </c>
      <c r="S283" s="443">
        <v>60</v>
      </c>
      <c r="T283" s="441">
        <v>0.89</v>
      </c>
      <c r="U283" s="434" t="s">
        <v>1818</v>
      </c>
      <c r="V283" s="443">
        <v>0</v>
      </c>
      <c r="W283" s="443">
        <v>53</v>
      </c>
      <c r="X283" s="443">
        <v>0</v>
      </c>
      <c r="Y283" s="443">
        <v>0</v>
      </c>
      <c r="Z283" s="1517">
        <v>42233</v>
      </c>
    </row>
    <row r="284" spans="1:26" x14ac:dyDescent="0.25">
      <c r="A284" s="1017">
        <v>540131</v>
      </c>
      <c r="B284" s="919" t="s">
        <v>1292</v>
      </c>
      <c r="C284" s="919" t="s">
        <v>1278</v>
      </c>
      <c r="D284" s="919" t="s">
        <v>107</v>
      </c>
      <c r="E284" s="1019">
        <v>8</v>
      </c>
      <c r="F284" s="1502">
        <v>-0.18036529680365296</v>
      </c>
      <c r="G284" s="1343">
        <v>-415.58337669676689</v>
      </c>
      <c r="H284" s="1383">
        <v>0</v>
      </c>
      <c r="I284" s="1345">
        <v>43.2</v>
      </c>
      <c r="J284" s="1449">
        <v>0.62460000000000004</v>
      </c>
      <c r="K284" s="390">
        <v>8</v>
      </c>
      <c r="L284" s="1451">
        <v>43248</v>
      </c>
      <c r="M284" s="26">
        <v>2</v>
      </c>
      <c r="N284" s="632">
        <v>11000</v>
      </c>
      <c r="O284" s="26">
        <v>0</v>
      </c>
      <c r="P284" s="26">
        <v>0</v>
      </c>
      <c r="Q284" s="124">
        <v>1</v>
      </c>
      <c r="R284" s="1347">
        <v>6</v>
      </c>
      <c r="S284" s="26">
        <v>3</v>
      </c>
      <c r="T284" s="389">
        <v>0.89</v>
      </c>
      <c r="U284" s="385" t="s">
        <v>1818</v>
      </c>
      <c r="V284" s="26">
        <v>0</v>
      </c>
      <c r="W284" s="26">
        <v>53</v>
      </c>
      <c r="X284" s="26">
        <v>1</v>
      </c>
      <c r="Y284" s="26">
        <v>3</v>
      </c>
      <c r="Z284" s="1425">
        <v>42144</v>
      </c>
    </row>
    <row r="285" spans="1:26" x14ac:dyDescent="0.25">
      <c r="A285" s="1017">
        <v>540155</v>
      </c>
      <c r="B285" s="919" t="s">
        <v>1297</v>
      </c>
      <c r="C285" s="919" t="s">
        <v>1278</v>
      </c>
      <c r="D285" s="919" t="s">
        <v>107</v>
      </c>
      <c r="E285" s="1019">
        <v>8</v>
      </c>
      <c r="F285" s="1502">
        <v>-0.12444444444444444</v>
      </c>
      <c r="G285" s="1343">
        <v>-288.22478850031257</v>
      </c>
      <c r="H285" s="1383">
        <v>8.8757396449704142</v>
      </c>
      <c r="I285" s="1345">
        <v>43.2</v>
      </c>
      <c r="J285" s="1449">
        <v>0.62460000000000004</v>
      </c>
      <c r="K285" s="390">
        <v>8</v>
      </c>
      <c r="L285" s="1451">
        <v>43248</v>
      </c>
      <c r="M285" s="26">
        <v>0</v>
      </c>
      <c r="N285" s="632">
        <v>0</v>
      </c>
      <c r="O285" s="26" t="s">
        <v>1820</v>
      </c>
      <c r="P285" s="26" t="s">
        <v>1820</v>
      </c>
      <c r="Q285" s="124" t="s">
        <v>1820</v>
      </c>
      <c r="R285" s="1347">
        <v>1</v>
      </c>
      <c r="S285" s="26">
        <v>0</v>
      </c>
      <c r="T285" s="389">
        <v>0.89</v>
      </c>
      <c r="U285" s="385" t="s">
        <v>1818</v>
      </c>
      <c r="V285" s="26">
        <v>0</v>
      </c>
      <c r="W285" s="26">
        <v>53</v>
      </c>
      <c r="X285" s="26">
        <v>0</v>
      </c>
      <c r="Y285" s="26" t="s">
        <v>1820</v>
      </c>
      <c r="Z285" s="1425" t="s">
        <v>1820</v>
      </c>
    </row>
    <row r="286" spans="1:26" ht="15.75" thickBot="1" x14ac:dyDescent="0.3">
      <c r="A286" s="967"/>
      <c r="B286" s="965"/>
      <c r="C286" s="965" t="s">
        <v>1278</v>
      </c>
      <c r="D286" s="965" t="s">
        <v>45</v>
      </c>
      <c r="E286" s="1082">
        <v>8</v>
      </c>
      <c r="F286" s="1534">
        <v>-4.5158088756557496E-2</v>
      </c>
      <c r="G286" s="1535">
        <v>-3.86745526870925</v>
      </c>
      <c r="H286" s="1536"/>
      <c r="I286" s="1535">
        <v>43.2</v>
      </c>
      <c r="J286" s="1537">
        <v>0.62460000000000004</v>
      </c>
      <c r="K286" s="1538">
        <v>8</v>
      </c>
      <c r="L286" s="1431"/>
      <c r="M286" s="1428"/>
      <c r="N286" s="1429"/>
      <c r="O286" s="1428"/>
      <c r="P286" s="1428"/>
      <c r="Q286" s="1430"/>
      <c r="R286" s="1431"/>
      <c r="S286" s="1428"/>
      <c r="T286" s="1371">
        <v>0.89</v>
      </c>
      <c r="U286" s="1431"/>
      <c r="V286" s="1428"/>
      <c r="W286" s="479">
        <v>53</v>
      </c>
      <c r="X286" s="1428"/>
      <c r="Y286" s="1428"/>
      <c r="Z286" s="1430"/>
    </row>
    <row r="287" spans="1:26" x14ac:dyDescent="0.25">
      <c r="A287" s="1101">
        <v>540154</v>
      </c>
      <c r="B287" s="916" t="s">
        <v>1306</v>
      </c>
      <c r="C287" s="916" t="s">
        <v>1307</v>
      </c>
      <c r="D287" s="916" t="s">
        <v>107</v>
      </c>
      <c r="E287" s="1102">
        <v>8</v>
      </c>
      <c r="F287" s="1502">
        <v>-0.31345353675450766</v>
      </c>
      <c r="G287" s="1343">
        <v>-401.17074753101645</v>
      </c>
      <c r="H287" s="1383">
        <v>0</v>
      </c>
      <c r="I287" s="1345">
        <v>18.8</v>
      </c>
      <c r="J287" s="1449">
        <v>0.34449999999999997</v>
      </c>
      <c r="K287" s="390">
        <v>11</v>
      </c>
      <c r="L287" s="1448">
        <v>43248</v>
      </c>
      <c r="M287" s="93">
        <v>6</v>
      </c>
      <c r="N287" s="1338">
        <v>44470</v>
      </c>
      <c r="O287" s="93">
        <v>0</v>
      </c>
      <c r="P287" s="93">
        <v>0</v>
      </c>
      <c r="Q287" s="631">
        <v>3</v>
      </c>
      <c r="R287" s="1336">
        <v>11</v>
      </c>
      <c r="S287" s="93">
        <v>1</v>
      </c>
      <c r="T287" s="1437">
        <v>0.92</v>
      </c>
      <c r="U287" s="630" t="s">
        <v>1818</v>
      </c>
      <c r="V287" s="93">
        <v>0</v>
      </c>
      <c r="W287" s="93">
        <v>0</v>
      </c>
      <c r="X287" s="93">
        <v>0</v>
      </c>
      <c r="Y287" s="93">
        <v>0</v>
      </c>
      <c r="Z287" s="1438">
        <v>43319</v>
      </c>
    </row>
    <row r="288" spans="1:26" x14ac:dyDescent="0.25">
      <c r="A288" s="1037">
        <v>540153</v>
      </c>
      <c r="B288" s="922" t="s">
        <v>1314</v>
      </c>
      <c r="C288" s="922" t="s">
        <v>1307</v>
      </c>
      <c r="D288" s="922" t="s">
        <v>170</v>
      </c>
      <c r="E288" s="1039">
        <v>8</v>
      </c>
      <c r="F288" s="1509">
        <v>-0.1901347863492974</v>
      </c>
      <c r="G288" s="1353">
        <v>-1.9015431582618518</v>
      </c>
      <c r="H288" s="1467">
        <v>8.0459770114942533</v>
      </c>
      <c r="I288" s="1355">
        <v>18.8</v>
      </c>
      <c r="J288" s="1465">
        <v>0.34449999999999997</v>
      </c>
      <c r="K288" s="1483">
        <v>11</v>
      </c>
      <c r="L288" s="1539">
        <v>43248</v>
      </c>
      <c r="M288" s="443">
        <v>68</v>
      </c>
      <c r="N288" s="649">
        <v>360322</v>
      </c>
      <c r="O288" s="443">
        <v>6</v>
      </c>
      <c r="P288" s="443">
        <v>15</v>
      </c>
      <c r="Q288" s="440">
        <v>21</v>
      </c>
      <c r="R288" s="1516">
        <v>87</v>
      </c>
      <c r="S288" s="443">
        <v>26</v>
      </c>
      <c r="T288" s="441">
        <v>0.92</v>
      </c>
      <c r="U288" s="434" t="s">
        <v>1818</v>
      </c>
      <c r="V288" s="443">
        <v>0</v>
      </c>
      <c r="W288" s="443">
        <v>0</v>
      </c>
      <c r="X288" s="443">
        <v>0</v>
      </c>
      <c r="Y288" s="443">
        <v>0</v>
      </c>
      <c r="Z288" s="1517">
        <v>43319</v>
      </c>
    </row>
    <row r="289" spans="1:26" ht="15.75" thickBot="1" x14ac:dyDescent="0.3">
      <c r="A289" s="967"/>
      <c r="B289" s="965"/>
      <c r="C289" s="965" t="s">
        <v>1307</v>
      </c>
      <c r="D289" s="965" t="s">
        <v>45</v>
      </c>
      <c r="E289" s="1082">
        <v>8</v>
      </c>
      <c r="F289" s="1380">
        <v>-0.20168940870695257</v>
      </c>
      <c r="G289" s="1363">
        <v>-0.20168940870695257</v>
      </c>
      <c r="H289" s="1365"/>
      <c r="I289" s="1364">
        <v>18.8</v>
      </c>
      <c r="J289" s="1367">
        <v>0.34449999999999997</v>
      </c>
      <c r="K289" s="1457">
        <v>11</v>
      </c>
      <c r="L289" s="1431"/>
      <c r="M289" s="1428"/>
      <c r="N289" s="1429"/>
      <c r="O289" s="1428"/>
      <c r="P289" s="1428"/>
      <c r="Q289" s="1430"/>
      <c r="R289" s="1431"/>
      <c r="S289" s="1428"/>
      <c r="T289" s="1371">
        <v>0.92</v>
      </c>
      <c r="U289" s="1431"/>
      <c r="V289" s="1428"/>
      <c r="W289" s="479">
        <v>0</v>
      </c>
      <c r="X289" s="1428"/>
      <c r="Y289" s="1428"/>
      <c r="Z289" s="1430"/>
    </row>
    <row r="290" spans="1:26" x14ac:dyDescent="0.25">
      <c r="A290" s="1162">
        <v>540282</v>
      </c>
      <c r="B290" s="1163" t="s">
        <v>1326</v>
      </c>
      <c r="C290" s="1163" t="s">
        <v>1327</v>
      </c>
      <c r="D290" s="1163" t="s">
        <v>170</v>
      </c>
      <c r="E290" s="1165">
        <v>9</v>
      </c>
      <c r="F290" s="1499">
        <v>0.18903537125969708</v>
      </c>
      <c r="G290" s="1477">
        <v>51.988433673394468</v>
      </c>
      <c r="H290" s="1478">
        <v>-1.8090930730778387</v>
      </c>
      <c r="I290" s="1414">
        <v>568.79999999999995</v>
      </c>
      <c r="J290" s="1415">
        <v>0.45300000000000001</v>
      </c>
      <c r="K290" s="1483">
        <v>8</v>
      </c>
      <c r="L290" s="1533">
        <v>41211</v>
      </c>
      <c r="M290" s="381">
        <v>372</v>
      </c>
      <c r="N290" s="1524">
        <v>5519722</v>
      </c>
      <c r="O290" s="381">
        <v>17</v>
      </c>
      <c r="P290" s="381">
        <v>166</v>
      </c>
      <c r="Q290" s="375">
        <v>104</v>
      </c>
      <c r="R290" s="1501">
        <v>187</v>
      </c>
      <c r="S290" s="381">
        <v>60</v>
      </c>
      <c r="T290" s="543">
        <v>0.91</v>
      </c>
      <c r="U290" s="374">
        <v>7</v>
      </c>
      <c r="V290" s="381">
        <v>1</v>
      </c>
      <c r="W290" s="381">
        <v>72</v>
      </c>
      <c r="X290" s="381">
        <v>1</v>
      </c>
      <c r="Y290" s="381">
        <v>0</v>
      </c>
      <c r="Z290" s="1525">
        <v>43293</v>
      </c>
    </row>
    <row r="291" spans="1:26" x14ac:dyDescent="0.25">
      <c r="A291" s="1017">
        <v>540006</v>
      </c>
      <c r="B291" s="919" t="s">
        <v>1333</v>
      </c>
      <c r="C291" s="919" t="s">
        <v>1327</v>
      </c>
      <c r="D291" s="919" t="s">
        <v>107</v>
      </c>
      <c r="E291" s="1019">
        <v>9</v>
      </c>
      <c r="F291" s="1502">
        <v>8.9975039182678351E-2</v>
      </c>
      <c r="G291" s="1343">
        <v>232.96471303809631</v>
      </c>
      <c r="H291" s="1383">
        <v>-6.8515497553017948</v>
      </c>
      <c r="I291" s="1345">
        <v>568.79999999999995</v>
      </c>
      <c r="J291" s="1449">
        <v>0.45300000000000001</v>
      </c>
      <c r="K291" s="390">
        <v>8</v>
      </c>
      <c r="L291" s="1451">
        <v>41211</v>
      </c>
      <c r="M291" s="26">
        <v>34</v>
      </c>
      <c r="N291" s="632">
        <v>634799</v>
      </c>
      <c r="O291" s="26">
        <v>4</v>
      </c>
      <c r="P291" s="26">
        <v>13</v>
      </c>
      <c r="Q291" s="124">
        <v>20</v>
      </c>
      <c r="R291" s="1347">
        <v>26</v>
      </c>
      <c r="S291" s="26">
        <v>8</v>
      </c>
      <c r="T291" s="389">
        <v>0.91</v>
      </c>
      <c r="U291" s="385">
        <v>8</v>
      </c>
      <c r="V291" s="26">
        <v>1</v>
      </c>
      <c r="W291" s="26">
        <v>72</v>
      </c>
      <c r="X291" s="26">
        <v>1</v>
      </c>
      <c r="Y291" s="26">
        <v>0</v>
      </c>
      <c r="Z291" s="1425">
        <v>43292</v>
      </c>
    </row>
    <row r="292" spans="1:26" ht="15.75" thickBot="1" x14ac:dyDescent="0.3">
      <c r="A292" s="967"/>
      <c r="B292" s="965"/>
      <c r="C292" s="965" t="s">
        <v>1327</v>
      </c>
      <c r="D292" s="965" t="s">
        <v>45</v>
      </c>
      <c r="E292" s="1082">
        <v>9</v>
      </c>
      <c r="F292" s="1534">
        <v>0.17190334936497423</v>
      </c>
      <c r="G292" s="1535">
        <v>55.653484150823772</v>
      </c>
      <c r="H292" s="1536"/>
      <c r="I292" s="1535">
        <v>568.79999999999995</v>
      </c>
      <c r="J292" s="1537">
        <v>0.45300000000000001</v>
      </c>
      <c r="K292" s="1538">
        <v>8</v>
      </c>
      <c r="L292" s="1431"/>
      <c r="M292" s="1428"/>
      <c r="N292" s="1429"/>
      <c r="O292" s="1428"/>
      <c r="P292" s="1428"/>
      <c r="Q292" s="1430"/>
      <c r="R292" s="1431"/>
      <c r="S292" s="1428"/>
      <c r="T292" s="1371">
        <v>0.91</v>
      </c>
      <c r="U292" s="1431"/>
      <c r="V292" s="1428"/>
      <c r="W292" s="479">
        <v>72</v>
      </c>
      <c r="X292" s="1428"/>
      <c r="Y292" s="1428"/>
      <c r="Z292" s="1430"/>
    </row>
    <row r="293" spans="1:26" x14ac:dyDescent="0.25">
      <c r="A293" s="1104">
        <v>540030</v>
      </c>
      <c r="B293" s="1251" t="s">
        <v>1345</v>
      </c>
      <c r="C293" s="1251" t="s">
        <v>1346</v>
      </c>
      <c r="D293" s="1251" t="s">
        <v>107</v>
      </c>
      <c r="E293" s="1103">
        <v>9</v>
      </c>
      <c r="F293" s="1502">
        <v>-8.6124401913875593E-3</v>
      </c>
      <c r="G293" s="1343">
        <v>-20.754213654436171</v>
      </c>
      <c r="H293" s="1383">
        <v>0</v>
      </c>
      <c r="I293" s="1345">
        <v>204.6</v>
      </c>
      <c r="J293" s="1449">
        <v>0.23849999999999999</v>
      </c>
      <c r="K293" s="390">
        <v>8</v>
      </c>
      <c r="L293" s="1540">
        <v>43248</v>
      </c>
      <c r="M293" s="1541">
        <v>0</v>
      </c>
      <c r="N293" s="1542">
        <v>0</v>
      </c>
      <c r="O293" s="1541" t="s">
        <v>1820</v>
      </c>
      <c r="P293" s="1541" t="s">
        <v>1820</v>
      </c>
      <c r="Q293" s="1543" t="s">
        <v>1820</v>
      </c>
      <c r="R293" s="1544">
        <v>3</v>
      </c>
      <c r="S293" s="1541">
        <v>0</v>
      </c>
      <c r="T293" s="1545">
        <v>0.82000000000000006</v>
      </c>
      <c r="U293" s="1546" t="s">
        <v>1818</v>
      </c>
      <c r="V293" s="1541">
        <v>0</v>
      </c>
      <c r="W293" s="1541">
        <v>6</v>
      </c>
      <c r="X293" s="1541">
        <v>1</v>
      </c>
      <c r="Y293" s="1541">
        <v>8</v>
      </c>
      <c r="Z293" s="1438">
        <v>39713</v>
      </c>
    </row>
    <row r="294" spans="1:26" x14ac:dyDescent="0.25">
      <c r="A294" s="1017">
        <v>540066</v>
      </c>
      <c r="B294" s="919" t="s">
        <v>1353</v>
      </c>
      <c r="C294" s="919" t="s">
        <v>1346</v>
      </c>
      <c r="D294" s="919" t="s">
        <v>107</v>
      </c>
      <c r="E294" s="1019">
        <v>9</v>
      </c>
      <c r="F294" s="1502">
        <v>0.24244152880775813</v>
      </c>
      <c r="G294" s="1343">
        <v>217.98208851086213</v>
      </c>
      <c r="H294" s="1383">
        <v>31.764705882352938</v>
      </c>
      <c r="I294" s="1345">
        <v>204.6</v>
      </c>
      <c r="J294" s="1449">
        <v>0.23849999999999999</v>
      </c>
      <c r="K294" s="390">
        <v>8</v>
      </c>
      <c r="L294" s="1547">
        <v>43248</v>
      </c>
      <c r="M294" s="428">
        <v>3</v>
      </c>
      <c r="N294" s="1548">
        <v>30848</v>
      </c>
      <c r="O294" s="428">
        <v>0</v>
      </c>
      <c r="P294" s="428">
        <v>0</v>
      </c>
      <c r="Q294" s="425">
        <v>16</v>
      </c>
      <c r="R294" s="1549">
        <v>13</v>
      </c>
      <c r="S294" s="428">
        <v>1</v>
      </c>
      <c r="T294" s="426">
        <v>0.82000000000000006</v>
      </c>
      <c r="U294" s="424" t="s">
        <v>1818</v>
      </c>
      <c r="V294" s="428">
        <v>0</v>
      </c>
      <c r="W294" s="428">
        <v>6</v>
      </c>
      <c r="X294" s="428">
        <v>0</v>
      </c>
      <c r="Y294" s="428">
        <v>2</v>
      </c>
      <c r="Z294" s="1425">
        <v>34585</v>
      </c>
    </row>
    <row r="295" spans="1:26" x14ac:dyDescent="0.25">
      <c r="A295" s="1017">
        <v>540067</v>
      </c>
      <c r="B295" s="919" t="s">
        <v>1357</v>
      </c>
      <c r="C295" s="919" t="s">
        <v>1346</v>
      </c>
      <c r="D295" s="919" t="s">
        <v>107</v>
      </c>
      <c r="E295" s="1019">
        <v>9</v>
      </c>
      <c r="F295" s="1502">
        <v>-5.944055944055944E-2</v>
      </c>
      <c r="G295" s="1343">
        <v>-27.246253578309449</v>
      </c>
      <c r="H295" s="1383">
        <v>0</v>
      </c>
      <c r="I295" s="1345">
        <v>204.6</v>
      </c>
      <c r="J295" s="1449">
        <v>0.23849999999999999</v>
      </c>
      <c r="K295" s="390">
        <v>8</v>
      </c>
      <c r="L295" s="1547">
        <v>43248</v>
      </c>
      <c r="M295" s="428">
        <v>11</v>
      </c>
      <c r="N295" s="1548">
        <v>703419</v>
      </c>
      <c r="O295" s="428">
        <v>0</v>
      </c>
      <c r="P295" s="428">
        <v>0</v>
      </c>
      <c r="Q295" s="425">
        <v>6</v>
      </c>
      <c r="R295" s="1549">
        <v>3</v>
      </c>
      <c r="S295" s="428">
        <v>1</v>
      </c>
      <c r="T295" s="426">
        <v>0.82000000000000006</v>
      </c>
      <c r="U295" s="424" t="s">
        <v>1818</v>
      </c>
      <c r="V295" s="428">
        <v>0</v>
      </c>
      <c r="W295" s="428">
        <v>6</v>
      </c>
      <c r="X295" s="428">
        <v>1</v>
      </c>
      <c r="Y295" s="428">
        <v>8</v>
      </c>
      <c r="Z295" s="1425">
        <v>41165</v>
      </c>
    </row>
    <row r="296" spans="1:26" x14ac:dyDescent="0.25">
      <c r="A296" s="1037">
        <v>540065</v>
      </c>
      <c r="B296" s="922" t="s">
        <v>1364</v>
      </c>
      <c r="C296" s="922" t="s">
        <v>1346</v>
      </c>
      <c r="D296" s="922" t="s">
        <v>170</v>
      </c>
      <c r="E296" s="1039">
        <v>9</v>
      </c>
      <c r="F296" s="1509">
        <v>5.3125153434477337E-2</v>
      </c>
      <c r="G296" s="1353">
        <v>11.016570362650725</v>
      </c>
      <c r="H296" s="1467">
        <v>24.665637860082303</v>
      </c>
      <c r="I296" s="1355">
        <v>204.6</v>
      </c>
      <c r="J296" s="1465">
        <v>0.23849999999999999</v>
      </c>
      <c r="K296" s="1483">
        <v>8</v>
      </c>
      <c r="L296" s="1550">
        <v>43248</v>
      </c>
      <c r="M296" s="1551">
        <v>126</v>
      </c>
      <c r="N296" s="1551">
        <v>1617488</v>
      </c>
      <c r="O296" s="1551">
        <v>16</v>
      </c>
      <c r="P296" s="1551">
        <v>43</v>
      </c>
      <c r="Q296" s="1552">
        <v>140</v>
      </c>
      <c r="R296" s="1550">
        <v>175</v>
      </c>
      <c r="S296" s="1551">
        <v>64</v>
      </c>
      <c r="T296" s="1552">
        <v>0.82000000000000006</v>
      </c>
      <c r="U296" s="1550">
        <v>6</v>
      </c>
      <c r="V296" s="1551">
        <v>1</v>
      </c>
      <c r="W296" s="1551">
        <v>6</v>
      </c>
      <c r="X296" s="1551">
        <v>1</v>
      </c>
      <c r="Y296" s="1551">
        <v>2</v>
      </c>
      <c r="Z296" s="1517">
        <v>39888</v>
      </c>
    </row>
    <row r="297" spans="1:26" x14ac:dyDescent="0.25">
      <c r="A297" s="1017">
        <v>540068</v>
      </c>
      <c r="B297" s="919" t="s">
        <v>1370</v>
      </c>
      <c r="C297" s="919" t="s">
        <v>1346</v>
      </c>
      <c r="D297" s="919" t="s">
        <v>107</v>
      </c>
      <c r="E297" s="1019">
        <v>9</v>
      </c>
      <c r="F297" s="1502">
        <v>0.22364864864864864</v>
      </c>
      <c r="G297" s="1343">
        <v>122.58919490444714</v>
      </c>
      <c r="H297" s="1383">
        <v>33.885819521178639</v>
      </c>
      <c r="I297" s="1345">
        <v>204.6</v>
      </c>
      <c r="J297" s="1449">
        <v>0.23849999999999999</v>
      </c>
      <c r="K297" s="390">
        <v>8</v>
      </c>
      <c r="L297" s="1547">
        <v>43248</v>
      </c>
      <c r="M297" s="428">
        <v>20</v>
      </c>
      <c r="N297" s="1548">
        <v>56128</v>
      </c>
      <c r="O297" s="428">
        <v>0</v>
      </c>
      <c r="P297" s="428">
        <v>5</v>
      </c>
      <c r="Q297" s="425">
        <v>13</v>
      </c>
      <c r="R297" s="1549">
        <v>28</v>
      </c>
      <c r="S297" s="428">
        <v>14</v>
      </c>
      <c r="T297" s="426">
        <v>0.82000000000000006</v>
      </c>
      <c r="U297" s="424" t="s">
        <v>1818</v>
      </c>
      <c r="V297" s="428">
        <v>0</v>
      </c>
      <c r="W297" s="428">
        <v>6</v>
      </c>
      <c r="X297" s="428">
        <v>1</v>
      </c>
      <c r="Y297" s="428">
        <v>4</v>
      </c>
      <c r="Z297" s="1425">
        <v>40246</v>
      </c>
    </row>
    <row r="298" spans="1:26" x14ac:dyDescent="0.25">
      <c r="A298" s="1017">
        <v>540069</v>
      </c>
      <c r="B298" s="919" t="s">
        <v>1374</v>
      </c>
      <c r="C298" s="919" t="s">
        <v>1346</v>
      </c>
      <c r="D298" s="919" t="s">
        <v>107</v>
      </c>
      <c r="E298" s="1019">
        <v>9</v>
      </c>
      <c r="F298" s="1502">
        <v>-0.11707035755478662</v>
      </c>
      <c r="G298" s="1343">
        <v>-541.70875525105248</v>
      </c>
      <c r="H298" s="1383">
        <v>0</v>
      </c>
      <c r="I298" s="1345">
        <v>204.6</v>
      </c>
      <c r="J298" s="1449">
        <v>0.23849999999999999</v>
      </c>
      <c r="K298" s="390">
        <v>8</v>
      </c>
      <c r="L298" s="1547">
        <v>43248</v>
      </c>
      <c r="M298" s="428">
        <v>2</v>
      </c>
      <c r="N298" s="1548">
        <v>0</v>
      </c>
      <c r="O298" s="428">
        <v>0</v>
      </c>
      <c r="P298" s="428">
        <v>0</v>
      </c>
      <c r="Q298" s="425">
        <v>15</v>
      </c>
      <c r="R298" s="1549">
        <v>22</v>
      </c>
      <c r="S298" s="428">
        <v>12</v>
      </c>
      <c r="T298" s="426">
        <v>0.82000000000000006</v>
      </c>
      <c r="U298" s="424" t="s">
        <v>1818</v>
      </c>
      <c r="V298" s="428">
        <v>0</v>
      </c>
      <c r="W298" s="428">
        <v>6</v>
      </c>
      <c r="X298" s="428">
        <v>1</v>
      </c>
      <c r="Y298" s="428">
        <v>6</v>
      </c>
      <c r="Z298" s="1425">
        <v>40632</v>
      </c>
    </row>
    <row r="299" spans="1:26" ht="15.75" thickBot="1" x14ac:dyDescent="0.3">
      <c r="A299" s="967"/>
      <c r="B299" s="965"/>
      <c r="C299" s="965" t="s">
        <v>1346</v>
      </c>
      <c r="D299" s="965" t="s">
        <v>45</v>
      </c>
      <c r="E299" s="1082">
        <v>9</v>
      </c>
      <c r="F299" s="1534">
        <v>7.8563684623724248E-2</v>
      </c>
      <c r="G299" s="1535">
        <v>19.842972441962814</v>
      </c>
      <c r="H299" s="1536"/>
      <c r="I299" s="1535">
        <v>204.6</v>
      </c>
      <c r="J299" s="1537">
        <v>0.23849999999999999</v>
      </c>
      <c r="K299" s="1538">
        <v>8</v>
      </c>
      <c r="L299" s="1431"/>
      <c r="M299" s="1428"/>
      <c r="N299" s="1429"/>
      <c r="O299" s="1428"/>
      <c r="P299" s="1428"/>
      <c r="Q299" s="1430"/>
      <c r="R299" s="1431"/>
      <c r="S299" s="1428"/>
      <c r="T299" s="1371">
        <v>0.82</v>
      </c>
      <c r="U299" s="1431"/>
      <c r="V299" s="1428"/>
      <c r="W299" s="479">
        <v>6</v>
      </c>
      <c r="X299" s="1428"/>
      <c r="Y299" s="1428"/>
      <c r="Z299" s="1430"/>
    </row>
    <row r="300" spans="1:26" x14ac:dyDescent="0.25">
      <c r="A300" s="1101">
        <v>540005</v>
      </c>
      <c r="B300" s="916" t="s">
        <v>1388</v>
      </c>
      <c r="C300" s="916" t="s">
        <v>1389</v>
      </c>
      <c r="D300" s="916" t="s">
        <v>107</v>
      </c>
      <c r="E300" s="1102">
        <v>9</v>
      </c>
      <c r="F300" s="1502">
        <v>0.20673076923076922</v>
      </c>
      <c r="G300" s="1343">
        <v>384.13284154412963</v>
      </c>
      <c r="H300" s="1383">
        <v>-27.472527472527474</v>
      </c>
      <c r="I300" s="1345">
        <v>45.4</v>
      </c>
      <c r="J300" s="1449">
        <v>0.27889999999999998</v>
      </c>
      <c r="K300" s="26">
        <v>8</v>
      </c>
      <c r="L300" s="1424">
        <v>43248</v>
      </c>
      <c r="M300" s="26">
        <v>26</v>
      </c>
      <c r="N300" s="632">
        <v>427930</v>
      </c>
      <c r="O300" s="26">
        <v>0</v>
      </c>
      <c r="P300" s="26">
        <v>9</v>
      </c>
      <c r="Q300" s="390">
        <v>11</v>
      </c>
      <c r="R300" s="1336">
        <v>21</v>
      </c>
      <c r="S300" s="93">
        <v>5</v>
      </c>
      <c r="T300" s="1437">
        <v>0.85</v>
      </c>
      <c r="U300" s="630" t="s">
        <v>1818</v>
      </c>
      <c r="V300" s="93">
        <v>0</v>
      </c>
      <c r="W300" s="93">
        <v>10</v>
      </c>
      <c r="X300" s="93">
        <v>0</v>
      </c>
      <c r="Y300" s="93">
        <v>0</v>
      </c>
      <c r="Z300" s="1438">
        <v>43292</v>
      </c>
    </row>
    <row r="301" spans="1:26" x14ac:dyDescent="0.25">
      <c r="A301" s="1037">
        <v>540144</v>
      </c>
      <c r="B301" s="922" t="s">
        <v>1396</v>
      </c>
      <c r="C301" s="922" t="s">
        <v>1389</v>
      </c>
      <c r="D301" s="922" t="s">
        <v>170</v>
      </c>
      <c r="E301" s="1039">
        <v>9</v>
      </c>
      <c r="F301" s="1509">
        <v>-3.1019562435248949E-2</v>
      </c>
      <c r="G301" s="1353">
        <v>-2.222380029348713</v>
      </c>
      <c r="H301" s="1467">
        <v>9.5419847328244267E-2</v>
      </c>
      <c r="I301" s="1355">
        <v>45.4</v>
      </c>
      <c r="J301" s="1465">
        <v>0.27889999999999998</v>
      </c>
      <c r="K301" s="1443">
        <v>8</v>
      </c>
      <c r="L301" s="1553">
        <v>43248</v>
      </c>
      <c r="M301" s="443">
        <v>199</v>
      </c>
      <c r="N301" s="649">
        <v>2865903</v>
      </c>
      <c r="O301" s="443">
        <v>11</v>
      </c>
      <c r="P301" s="443">
        <v>86</v>
      </c>
      <c r="Q301" s="444">
        <v>33</v>
      </c>
      <c r="R301" s="1516">
        <v>124</v>
      </c>
      <c r="S301" s="443">
        <v>35</v>
      </c>
      <c r="T301" s="441">
        <v>0.85</v>
      </c>
      <c r="U301" s="434">
        <v>9</v>
      </c>
      <c r="V301" s="443">
        <v>1</v>
      </c>
      <c r="W301" s="443">
        <v>10</v>
      </c>
      <c r="X301" s="443">
        <v>1</v>
      </c>
      <c r="Y301" s="443">
        <v>0</v>
      </c>
      <c r="Z301" s="1517">
        <v>43292</v>
      </c>
    </row>
    <row r="302" spans="1:26" x14ac:dyDescent="0.25">
      <c r="A302" s="1017">
        <v>540252</v>
      </c>
      <c r="B302" s="919" t="s">
        <v>1402</v>
      </c>
      <c r="C302" s="919" t="s">
        <v>1389</v>
      </c>
      <c r="D302" s="919" t="s">
        <v>107</v>
      </c>
      <c r="E302" s="1019">
        <v>9</v>
      </c>
      <c r="F302" s="1502">
        <v>-0.19291338582677164</v>
      </c>
      <c r="G302" s="1343">
        <v>-184.85847785050498</v>
      </c>
      <c r="H302" s="1383">
        <v>0</v>
      </c>
      <c r="I302" s="1345">
        <v>45.4</v>
      </c>
      <c r="J302" s="1449">
        <v>0.27889999999999998</v>
      </c>
      <c r="K302" s="26">
        <v>8</v>
      </c>
      <c r="L302" s="1424">
        <v>43248</v>
      </c>
      <c r="M302" s="26">
        <v>6</v>
      </c>
      <c r="N302" s="632">
        <v>79551</v>
      </c>
      <c r="O302" s="26">
        <v>0</v>
      </c>
      <c r="P302" s="26">
        <v>0</v>
      </c>
      <c r="Q302" s="390">
        <v>7</v>
      </c>
      <c r="R302" s="1347">
        <v>5</v>
      </c>
      <c r="S302" s="26">
        <v>3</v>
      </c>
      <c r="T302" s="389">
        <v>0.85</v>
      </c>
      <c r="U302" s="385" t="s">
        <v>1818</v>
      </c>
      <c r="V302" s="26">
        <v>0</v>
      </c>
      <c r="W302" s="26">
        <v>10</v>
      </c>
      <c r="X302" s="26">
        <v>1</v>
      </c>
      <c r="Y302" s="26">
        <v>0</v>
      </c>
      <c r="Z302" s="1425">
        <v>43292</v>
      </c>
    </row>
    <row r="303" spans="1:26" ht="15.75" thickBot="1" x14ac:dyDescent="0.3">
      <c r="A303" s="967"/>
      <c r="B303" s="965"/>
      <c r="C303" s="965" t="s">
        <v>1389</v>
      </c>
      <c r="D303" s="965" t="s">
        <v>45</v>
      </c>
      <c r="E303" s="1082">
        <v>9</v>
      </c>
      <c r="F303" s="1380">
        <v>-2.7250441822016989E-2</v>
      </c>
      <c r="G303" s="1364">
        <v>-2.0791676381402624</v>
      </c>
      <c r="H303" s="1365"/>
      <c r="I303" s="1364">
        <v>45.4</v>
      </c>
      <c r="J303" s="1367">
        <v>0.27889999999999998</v>
      </c>
      <c r="K303" s="1368">
        <v>8</v>
      </c>
      <c r="L303" s="1554"/>
      <c r="M303" s="1554"/>
      <c r="N303" s="1555"/>
      <c r="O303" s="1554"/>
      <c r="P303" s="1554"/>
      <c r="Q303" s="1556"/>
      <c r="R303" s="1431"/>
      <c r="S303" s="1428"/>
      <c r="T303" s="1371">
        <v>0.85</v>
      </c>
      <c r="U303" s="1431"/>
      <c r="V303" s="1428"/>
      <c r="W303" s="479">
        <v>10</v>
      </c>
      <c r="X303" s="1428"/>
      <c r="Y303" s="1428"/>
      <c r="Z303" s="1430"/>
    </row>
    <row r="304" spans="1:26" x14ac:dyDescent="0.25">
      <c r="A304" s="1104">
        <v>540108</v>
      </c>
      <c r="B304" s="1251" t="s">
        <v>1412</v>
      </c>
      <c r="C304" s="1251" t="s">
        <v>1413</v>
      </c>
      <c r="D304" s="1251" t="s">
        <v>107</v>
      </c>
      <c r="E304" s="1103">
        <v>10</v>
      </c>
      <c r="F304" s="1505">
        <v>-0.11830985915492957</v>
      </c>
      <c r="G304" s="1332">
        <v>-94.576551667519993</v>
      </c>
      <c r="H304" s="1375">
        <v>-13.559322033898304</v>
      </c>
      <c r="I304" s="1334">
        <v>1.4</v>
      </c>
      <c r="J304" s="1446">
        <v>0.18820000000000001</v>
      </c>
      <c r="K304" s="390">
        <v>12</v>
      </c>
      <c r="L304" s="1448">
        <v>43145</v>
      </c>
      <c r="M304" s="93">
        <v>84</v>
      </c>
      <c r="N304" s="1338">
        <v>974717</v>
      </c>
      <c r="O304" s="93">
        <v>7</v>
      </c>
      <c r="P304" s="93">
        <v>30</v>
      </c>
      <c r="Q304" s="631">
        <v>4</v>
      </c>
      <c r="R304" s="1336">
        <v>41</v>
      </c>
      <c r="S304" s="93">
        <v>31</v>
      </c>
      <c r="T304" s="1557">
        <v>0.86</v>
      </c>
      <c r="U304" s="630" t="s">
        <v>1818</v>
      </c>
      <c r="V304" s="93">
        <v>0</v>
      </c>
      <c r="W304" s="93">
        <v>3</v>
      </c>
      <c r="X304" s="93">
        <v>1</v>
      </c>
      <c r="Y304" s="93">
        <v>2</v>
      </c>
      <c r="Z304" s="1438">
        <v>43479</v>
      </c>
    </row>
    <row r="305" spans="1:26" x14ac:dyDescent="0.25">
      <c r="A305" s="1017">
        <v>540287</v>
      </c>
      <c r="B305" s="919" t="s">
        <v>1415</v>
      </c>
      <c r="C305" s="919" t="s">
        <v>1413</v>
      </c>
      <c r="D305" s="919" t="s">
        <v>107</v>
      </c>
      <c r="E305" s="1019">
        <v>10</v>
      </c>
      <c r="F305" s="1502">
        <v>-8.9852008456659624E-2</v>
      </c>
      <c r="G305" s="1343">
        <v>-97.688735918117914</v>
      </c>
      <c r="H305" s="1383">
        <v>0</v>
      </c>
      <c r="I305" s="1345">
        <v>1.4</v>
      </c>
      <c r="J305" s="1449">
        <v>0.18820000000000001</v>
      </c>
      <c r="K305" s="390">
        <v>12</v>
      </c>
      <c r="L305" s="1451">
        <v>43145</v>
      </c>
      <c r="M305" s="26">
        <v>23</v>
      </c>
      <c r="N305" s="632">
        <v>99746</v>
      </c>
      <c r="O305" s="26">
        <v>0</v>
      </c>
      <c r="P305" s="26">
        <v>0</v>
      </c>
      <c r="Q305" s="124">
        <v>5</v>
      </c>
      <c r="R305" s="1347">
        <v>9</v>
      </c>
      <c r="S305" s="26">
        <v>5</v>
      </c>
      <c r="T305" s="1558">
        <v>0.86</v>
      </c>
      <c r="U305" s="385" t="s">
        <v>1818</v>
      </c>
      <c r="V305" s="26">
        <v>0</v>
      </c>
      <c r="W305" s="26">
        <v>3</v>
      </c>
      <c r="X305" s="26">
        <v>1</v>
      </c>
      <c r="Y305" s="26">
        <v>0</v>
      </c>
      <c r="Z305" s="1425">
        <v>33179</v>
      </c>
    </row>
    <row r="306" spans="1:26" x14ac:dyDescent="0.25">
      <c r="A306" s="1017">
        <v>540109</v>
      </c>
      <c r="B306" s="919" t="s">
        <v>1417</v>
      </c>
      <c r="C306" s="919" t="s">
        <v>1413</v>
      </c>
      <c r="D306" s="919" t="s">
        <v>107</v>
      </c>
      <c r="E306" s="1019">
        <v>10</v>
      </c>
      <c r="F306" s="1502">
        <v>-1.9659239842726082E-2</v>
      </c>
      <c r="G306" s="1343">
        <v>-25.877136154171922</v>
      </c>
      <c r="H306" s="1383">
        <v>-18.823529411764707</v>
      </c>
      <c r="I306" s="1345">
        <v>1.4</v>
      </c>
      <c r="J306" s="1449">
        <v>0.18820000000000001</v>
      </c>
      <c r="K306" s="390">
        <v>12</v>
      </c>
      <c r="L306" s="1451">
        <v>43145</v>
      </c>
      <c r="M306" s="26">
        <v>41</v>
      </c>
      <c r="N306" s="632">
        <v>263114</v>
      </c>
      <c r="O306" s="26">
        <v>3</v>
      </c>
      <c r="P306" s="26">
        <v>12</v>
      </c>
      <c r="Q306" s="124">
        <v>4</v>
      </c>
      <c r="R306" s="1347">
        <v>9</v>
      </c>
      <c r="S306" s="26">
        <v>7</v>
      </c>
      <c r="T306" s="1558">
        <v>0.86</v>
      </c>
      <c r="U306" s="385" t="s">
        <v>1818</v>
      </c>
      <c r="V306" s="26">
        <v>0</v>
      </c>
      <c r="W306" s="26">
        <v>3</v>
      </c>
      <c r="X306" s="26">
        <v>0</v>
      </c>
      <c r="Y306" s="26">
        <v>4</v>
      </c>
      <c r="Z306" s="1425">
        <v>43082</v>
      </c>
    </row>
    <row r="307" spans="1:26" x14ac:dyDescent="0.25">
      <c r="A307" s="1037">
        <v>540107</v>
      </c>
      <c r="B307" s="922" t="s">
        <v>1419</v>
      </c>
      <c r="C307" s="922" t="s">
        <v>1413</v>
      </c>
      <c r="D307" s="922" t="s">
        <v>170</v>
      </c>
      <c r="E307" s="1039">
        <v>10</v>
      </c>
      <c r="F307" s="1509">
        <v>-4.3184271833626914E-2</v>
      </c>
      <c r="G307" s="1353">
        <v>-2.5039932198383212</v>
      </c>
      <c r="H307" s="1467">
        <v>-10.756722951844903</v>
      </c>
      <c r="I307" s="1355">
        <v>1.4</v>
      </c>
      <c r="J307" s="1465">
        <v>0.18820000000000001</v>
      </c>
      <c r="K307" s="1483">
        <v>12</v>
      </c>
      <c r="L307" s="1539">
        <v>43145</v>
      </c>
      <c r="M307" s="443">
        <v>247</v>
      </c>
      <c r="N307" s="649">
        <v>1348790</v>
      </c>
      <c r="O307" s="443">
        <v>11</v>
      </c>
      <c r="P307" s="443">
        <v>72</v>
      </c>
      <c r="Q307" s="440">
        <v>46</v>
      </c>
      <c r="R307" s="1516">
        <v>122</v>
      </c>
      <c r="S307" s="443">
        <v>65</v>
      </c>
      <c r="T307" s="1559">
        <v>0.86</v>
      </c>
      <c r="U307" s="434" t="s">
        <v>1818</v>
      </c>
      <c r="V307" s="443">
        <v>0</v>
      </c>
      <c r="W307" s="443">
        <v>3</v>
      </c>
      <c r="X307" s="443">
        <v>1</v>
      </c>
      <c r="Y307" s="443">
        <v>1</v>
      </c>
      <c r="Z307" s="1517">
        <v>43151</v>
      </c>
    </row>
    <row r="308" spans="1:26" x14ac:dyDescent="0.25">
      <c r="A308" s="1017">
        <v>540110</v>
      </c>
      <c r="B308" s="919" t="s">
        <v>1421</v>
      </c>
      <c r="C308" s="919" t="s">
        <v>1413</v>
      </c>
      <c r="D308" s="919" t="s">
        <v>107</v>
      </c>
      <c r="E308" s="1019">
        <v>10</v>
      </c>
      <c r="F308" s="1502">
        <v>-0.11889927310488058</v>
      </c>
      <c r="G308" s="1343">
        <v>-283.50607223947009</v>
      </c>
      <c r="H308" s="1383">
        <v>10.869565217391305</v>
      </c>
      <c r="I308" s="1345">
        <v>1.4</v>
      </c>
      <c r="J308" s="1449">
        <v>0.18820000000000001</v>
      </c>
      <c r="K308" s="390">
        <v>12</v>
      </c>
      <c r="L308" s="1451">
        <v>43145</v>
      </c>
      <c r="M308" s="26">
        <v>43</v>
      </c>
      <c r="N308" s="632">
        <v>418680</v>
      </c>
      <c r="O308" s="26">
        <v>0</v>
      </c>
      <c r="P308" s="26">
        <v>4</v>
      </c>
      <c r="Q308" s="124">
        <v>20</v>
      </c>
      <c r="R308" s="1347">
        <v>33</v>
      </c>
      <c r="S308" s="26">
        <v>22</v>
      </c>
      <c r="T308" s="1558">
        <v>0.86</v>
      </c>
      <c r="U308" s="385" t="s">
        <v>1818</v>
      </c>
      <c r="V308" s="26">
        <v>0</v>
      </c>
      <c r="W308" s="26">
        <v>3</v>
      </c>
      <c r="X308" s="26">
        <v>1</v>
      </c>
      <c r="Y308" s="26">
        <v>2</v>
      </c>
      <c r="Z308" s="1425">
        <v>43214</v>
      </c>
    </row>
    <row r="309" spans="1:26" x14ac:dyDescent="0.25">
      <c r="A309" s="1017">
        <v>540111</v>
      </c>
      <c r="B309" s="919" t="s">
        <v>1423</v>
      </c>
      <c r="C309" s="919" t="s">
        <v>1413</v>
      </c>
      <c r="D309" s="919" t="s">
        <v>107</v>
      </c>
      <c r="E309" s="1019">
        <v>10</v>
      </c>
      <c r="F309" s="1502">
        <v>-0.13146597982399658</v>
      </c>
      <c r="G309" s="1343">
        <v>-369.23571683300406</v>
      </c>
      <c r="H309" s="1383">
        <v>-2.144249512670565</v>
      </c>
      <c r="I309" s="1345">
        <v>1.4</v>
      </c>
      <c r="J309" s="1449">
        <v>0.18820000000000001</v>
      </c>
      <c r="K309" s="390">
        <v>12</v>
      </c>
      <c r="L309" s="1451">
        <v>43145</v>
      </c>
      <c r="M309" s="26">
        <v>84</v>
      </c>
      <c r="N309" s="632">
        <v>728625</v>
      </c>
      <c r="O309" s="26">
        <v>3</v>
      </c>
      <c r="P309" s="26">
        <v>27</v>
      </c>
      <c r="Q309" s="124">
        <v>24</v>
      </c>
      <c r="R309" s="1347">
        <v>30</v>
      </c>
      <c r="S309" s="26">
        <v>12</v>
      </c>
      <c r="T309" s="1558">
        <v>0.86</v>
      </c>
      <c r="U309" s="385" t="s">
        <v>1818</v>
      </c>
      <c r="V309" s="26">
        <v>0</v>
      </c>
      <c r="W309" s="26">
        <v>3</v>
      </c>
      <c r="X309" s="26">
        <v>1</v>
      </c>
      <c r="Y309" s="26">
        <v>0</v>
      </c>
      <c r="Z309" s="1425">
        <v>43003</v>
      </c>
    </row>
    <row r="310" spans="1:26" x14ac:dyDescent="0.25">
      <c r="A310" s="1282">
        <v>540152</v>
      </c>
      <c r="B310" s="1381" t="s">
        <v>1426</v>
      </c>
      <c r="C310" s="1381" t="s">
        <v>1413</v>
      </c>
      <c r="D310" s="1381" t="s">
        <v>247</v>
      </c>
      <c r="E310" s="1382">
        <v>10</v>
      </c>
      <c r="F310" s="1577">
        <v>-5.1075268817204304E-2</v>
      </c>
      <c r="G310" s="1602">
        <v>-92.27223070686864</v>
      </c>
      <c r="H310" s="1578"/>
      <c r="I310" s="1579"/>
      <c r="J310" s="1603"/>
      <c r="K310" s="1604"/>
      <c r="L310" s="1376"/>
      <c r="M310" s="1377"/>
      <c r="N310" s="1377"/>
      <c r="O310" s="1377"/>
      <c r="P310" s="1377"/>
      <c r="Q310" s="1378"/>
      <c r="R310" s="1376"/>
      <c r="S310" s="1377"/>
      <c r="T310" s="1379"/>
      <c r="U310" s="1376"/>
      <c r="V310" s="1377"/>
      <c r="W310" s="1377"/>
      <c r="X310" s="1377"/>
      <c r="Y310" s="1377"/>
      <c r="Z310" s="1378"/>
    </row>
    <row r="311" spans="1:26" ht="15.75" thickBot="1" x14ac:dyDescent="0.3">
      <c r="A311" s="967"/>
      <c r="B311" s="965"/>
      <c r="C311" s="965" t="s">
        <v>1413</v>
      </c>
      <c r="D311" s="965" t="s">
        <v>45</v>
      </c>
      <c r="E311" s="1082">
        <v>10</v>
      </c>
      <c r="F311" s="1534">
        <v>-7.5996012927779619E-2</v>
      </c>
      <c r="G311" s="1535">
        <v>-8.073099621150476</v>
      </c>
      <c r="H311" s="1536"/>
      <c r="I311" s="1535">
        <v>1.4</v>
      </c>
      <c r="J311" s="1537">
        <v>0.18820000000000001</v>
      </c>
      <c r="K311" s="1538">
        <v>12</v>
      </c>
      <c r="L311" s="1431"/>
      <c r="M311" s="1428"/>
      <c r="N311" s="1429"/>
      <c r="O311" s="1428"/>
      <c r="P311" s="1428"/>
      <c r="Q311" s="1430"/>
      <c r="R311" s="1431"/>
      <c r="S311" s="1428"/>
      <c r="T311" s="1560">
        <v>0.86</v>
      </c>
      <c r="U311" s="1431"/>
      <c r="V311" s="1428"/>
      <c r="W311" s="479">
        <v>3</v>
      </c>
      <c r="X311" s="1428"/>
      <c r="Y311" s="1428"/>
      <c r="Z311" s="1430"/>
    </row>
    <row r="312" spans="1:26" x14ac:dyDescent="0.25">
      <c r="A312" s="1162">
        <v>540149</v>
      </c>
      <c r="B312" s="1163" t="s">
        <v>1428</v>
      </c>
      <c r="C312" s="1163" t="s">
        <v>1429</v>
      </c>
      <c r="D312" s="1163" t="s">
        <v>170</v>
      </c>
      <c r="E312" s="1165">
        <v>10</v>
      </c>
      <c r="F312" s="1509">
        <v>-2.6865388266565406E-2</v>
      </c>
      <c r="G312" s="1353">
        <v>-3.2519679349117894</v>
      </c>
      <c r="H312" s="1467">
        <v>9.2067168500289522</v>
      </c>
      <c r="I312" s="1355">
        <v>23.8</v>
      </c>
      <c r="J312" s="1465">
        <v>0.37380000000000002</v>
      </c>
      <c r="K312" s="1483">
        <v>10</v>
      </c>
      <c r="L312" s="1533">
        <v>43145</v>
      </c>
      <c r="M312" s="381">
        <v>80</v>
      </c>
      <c r="N312" s="1524">
        <v>520153</v>
      </c>
      <c r="O312" s="381">
        <v>2</v>
      </c>
      <c r="P312" s="381">
        <v>16</v>
      </c>
      <c r="Q312" s="375">
        <v>24</v>
      </c>
      <c r="R312" s="1501">
        <v>37</v>
      </c>
      <c r="S312" s="381">
        <v>16</v>
      </c>
      <c r="T312" s="543">
        <v>0.81</v>
      </c>
      <c r="U312" s="374" t="s">
        <v>1818</v>
      </c>
      <c r="V312" s="381">
        <v>0</v>
      </c>
      <c r="W312" s="381">
        <v>6</v>
      </c>
      <c r="X312" s="381">
        <v>1</v>
      </c>
      <c r="Y312" s="381">
        <v>0</v>
      </c>
      <c r="Z312" s="1525">
        <v>43509</v>
      </c>
    </row>
    <row r="313" spans="1:26" x14ac:dyDescent="0.25">
      <c r="A313" s="1017">
        <v>540150</v>
      </c>
      <c r="B313" s="919" t="s">
        <v>1431</v>
      </c>
      <c r="C313" s="919" t="s">
        <v>1429</v>
      </c>
      <c r="D313" s="919" t="s">
        <v>107</v>
      </c>
      <c r="E313" s="1019">
        <v>10</v>
      </c>
      <c r="F313" s="1502">
        <v>-0.17509247842170161</v>
      </c>
      <c r="G313" s="1343">
        <v>-210.63727407783074</v>
      </c>
      <c r="H313" s="1383">
        <v>0</v>
      </c>
      <c r="I313" s="1345">
        <v>23.8</v>
      </c>
      <c r="J313" s="1449">
        <v>0.37380000000000002</v>
      </c>
      <c r="K313" s="390">
        <v>10</v>
      </c>
      <c r="L313" s="1451">
        <v>43145</v>
      </c>
      <c r="M313" s="26">
        <v>67</v>
      </c>
      <c r="N313" s="632">
        <v>684113</v>
      </c>
      <c r="O313" s="26">
        <v>2</v>
      </c>
      <c r="P313" s="26">
        <v>4</v>
      </c>
      <c r="Q313" s="124">
        <v>5</v>
      </c>
      <c r="R313" s="1347">
        <v>34</v>
      </c>
      <c r="S313" s="26">
        <v>20</v>
      </c>
      <c r="T313" s="389">
        <v>0.81</v>
      </c>
      <c r="U313" s="385" t="s">
        <v>1818</v>
      </c>
      <c r="V313" s="26">
        <v>0</v>
      </c>
      <c r="W313" s="26">
        <v>6</v>
      </c>
      <c r="X313" s="26">
        <v>0</v>
      </c>
      <c r="Y313" s="26">
        <v>0</v>
      </c>
      <c r="Z313" s="1425">
        <v>43480</v>
      </c>
    </row>
    <row r="314" spans="1:26" x14ac:dyDescent="0.25">
      <c r="A314" s="1017">
        <v>540151</v>
      </c>
      <c r="B314" s="919" t="s">
        <v>1432</v>
      </c>
      <c r="C314" s="919" t="s">
        <v>1429</v>
      </c>
      <c r="D314" s="919" t="s">
        <v>107</v>
      </c>
      <c r="E314" s="1019">
        <v>10</v>
      </c>
      <c r="F314" s="1502">
        <v>-0.2724867724867725</v>
      </c>
      <c r="G314" s="1343">
        <v>-188.53693108363609</v>
      </c>
      <c r="H314" s="1383">
        <v>0</v>
      </c>
      <c r="I314" s="1345">
        <v>23.8</v>
      </c>
      <c r="J314" s="1449">
        <v>0.37380000000000002</v>
      </c>
      <c r="K314" s="390">
        <v>10</v>
      </c>
      <c r="L314" s="1451">
        <v>43145</v>
      </c>
      <c r="M314" s="26">
        <v>6</v>
      </c>
      <c r="N314" s="632">
        <v>20980</v>
      </c>
      <c r="O314" s="26">
        <v>0</v>
      </c>
      <c r="P314" s="26">
        <v>0</v>
      </c>
      <c r="Q314" s="124">
        <v>5</v>
      </c>
      <c r="R314" s="1347">
        <v>11</v>
      </c>
      <c r="S314" s="26">
        <v>9</v>
      </c>
      <c r="T314" s="389">
        <v>0.81</v>
      </c>
      <c r="U314" s="385" t="s">
        <v>1818</v>
      </c>
      <c r="V314" s="26">
        <v>0</v>
      </c>
      <c r="W314" s="26">
        <v>6</v>
      </c>
      <c r="X314" s="26">
        <v>0</v>
      </c>
      <c r="Y314" s="26">
        <v>0</v>
      </c>
      <c r="Z314" s="1425">
        <v>30323</v>
      </c>
    </row>
    <row r="315" spans="1:26" x14ac:dyDescent="0.25">
      <c r="A315" s="1017">
        <v>540094</v>
      </c>
      <c r="B315" s="919" t="s">
        <v>1433</v>
      </c>
      <c r="C315" s="919" t="s">
        <v>1429</v>
      </c>
      <c r="D315" s="919" t="s">
        <v>107</v>
      </c>
      <c r="E315" s="1019">
        <v>10</v>
      </c>
      <c r="F315" s="1502">
        <v>-5.7068741893644616E-2</v>
      </c>
      <c r="G315" s="1343">
        <v>-80.531812937117593</v>
      </c>
      <c r="H315" s="1383">
        <v>0</v>
      </c>
      <c r="I315" s="1345">
        <v>23.8</v>
      </c>
      <c r="J315" s="1449">
        <v>0.37380000000000002</v>
      </c>
      <c r="K315" s="390">
        <v>10</v>
      </c>
      <c r="L315" s="1451">
        <v>43145</v>
      </c>
      <c r="M315" s="26">
        <v>2</v>
      </c>
      <c r="N315" s="632">
        <v>13522</v>
      </c>
      <c r="O315" s="26" t="s">
        <v>1820</v>
      </c>
      <c r="P315" s="26" t="s">
        <v>1820</v>
      </c>
      <c r="Q315" s="124" t="s">
        <v>1820</v>
      </c>
      <c r="R315" s="1347">
        <v>2</v>
      </c>
      <c r="S315" s="26">
        <v>2</v>
      </c>
      <c r="T315" s="389">
        <v>0.81</v>
      </c>
      <c r="U315" s="385" t="s">
        <v>1818</v>
      </c>
      <c r="V315" s="26">
        <v>0</v>
      </c>
      <c r="W315" s="26">
        <v>6</v>
      </c>
      <c r="X315" s="26">
        <v>0</v>
      </c>
      <c r="Y315" s="26" t="s">
        <v>1820</v>
      </c>
      <c r="Z315" s="1425" t="s">
        <v>1820</v>
      </c>
    </row>
    <row r="316" spans="1:26" x14ac:dyDescent="0.25">
      <c r="A316" s="1061">
        <v>540152</v>
      </c>
      <c r="B316" s="953" t="s">
        <v>1426</v>
      </c>
      <c r="C316" s="953" t="s">
        <v>1429</v>
      </c>
      <c r="D316" s="953" t="s">
        <v>247</v>
      </c>
      <c r="E316" s="1063">
        <v>10</v>
      </c>
      <c r="F316" s="1502">
        <v>-5.0330796044675254E-2</v>
      </c>
      <c r="G316" s="1343">
        <v>-90.849807677939225</v>
      </c>
      <c r="H316" s="1561"/>
      <c r="I316" s="1345"/>
      <c r="J316" s="1449"/>
      <c r="K316" s="390"/>
      <c r="L316" s="1451">
        <v>43145</v>
      </c>
      <c r="M316" s="26">
        <v>2852</v>
      </c>
      <c r="N316" s="632">
        <v>27623579</v>
      </c>
      <c r="O316" s="26">
        <v>81</v>
      </c>
      <c r="P316" s="26">
        <v>1262</v>
      </c>
      <c r="Q316" s="124">
        <v>37</v>
      </c>
      <c r="R316" s="1347">
        <v>595</v>
      </c>
      <c r="S316" s="26">
        <v>439</v>
      </c>
      <c r="T316" s="389">
        <v>0.81</v>
      </c>
      <c r="U316" s="385" t="s">
        <v>1818</v>
      </c>
      <c r="V316" s="26">
        <v>0</v>
      </c>
      <c r="W316" s="26">
        <v>6</v>
      </c>
      <c r="X316" s="26">
        <v>0</v>
      </c>
      <c r="Y316" s="26">
        <v>0</v>
      </c>
      <c r="Z316" s="1425">
        <v>43480</v>
      </c>
    </row>
    <row r="317" spans="1:26" ht="15.75" thickBot="1" x14ac:dyDescent="0.3">
      <c r="A317" s="967"/>
      <c r="B317" s="965"/>
      <c r="C317" s="965" t="s">
        <v>1429</v>
      </c>
      <c r="D317" s="965" t="s">
        <v>45</v>
      </c>
      <c r="E317" s="1082">
        <v>10</v>
      </c>
      <c r="F317" s="1534">
        <v>-4.5406475710460588E-2</v>
      </c>
      <c r="G317" s="1535">
        <v>-18.537623594714262</v>
      </c>
      <c r="H317" s="1536"/>
      <c r="I317" s="1535">
        <v>23.8</v>
      </c>
      <c r="J317" s="1537">
        <v>0.37380000000000002</v>
      </c>
      <c r="K317" s="1538">
        <v>10</v>
      </c>
      <c r="L317" s="1431"/>
      <c r="M317" s="1428"/>
      <c r="N317" s="1429"/>
      <c r="O317" s="1428"/>
      <c r="P317" s="1428"/>
      <c r="Q317" s="1430"/>
      <c r="R317" s="1431"/>
      <c r="S317" s="1428"/>
      <c r="T317" s="1371">
        <v>0.81</v>
      </c>
      <c r="U317" s="1431"/>
      <c r="V317" s="1428"/>
      <c r="W317" s="479">
        <v>6</v>
      </c>
      <c r="X317" s="1428"/>
      <c r="Y317" s="1428"/>
      <c r="Z317" s="1430"/>
    </row>
    <row r="318" spans="1:26" x14ac:dyDescent="0.25">
      <c r="A318" s="1104">
        <v>540256</v>
      </c>
      <c r="B318" s="1251" t="s">
        <v>1437</v>
      </c>
      <c r="C318" s="1251" t="s">
        <v>1438</v>
      </c>
      <c r="D318" s="1251" t="s">
        <v>107</v>
      </c>
      <c r="E318" s="1103">
        <v>10</v>
      </c>
      <c r="F318" s="1502">
        <v>-0.14715719063545152</v>
      </c>
      <c r="G318" s="1343">
        <v>-87.686265805692017</v>
      </c>
      <c r="H318" s="1383">
        <v>0</v>
      </c>
      <c r="I318" s="1345">
        <v>14.4</v>
      </c>
      <c r="J318" s="1449">
        <v>0.46039999999999998</v>
      </c>
      <c r="K318" s="390">
        <v>16</v>
      </c>
      <c r="L318" s="1448">
        <v>43145</v>
      </c>
      <c r="M318" s="93">
        <v>12</v>
      </c>
      <c r="N318" s="1338">
        <v>237994</v>
      </c>
      <c r="O318" s="93">
        <v>0</v>
      </c>
      <c r="P318" s="93">
        <v>2</v>
      </c>
      <c r="Q318" s="631">
        <v>2</v>
      </c>
      <c r="R318" s="1336">
        <v>14</v>
      </c>
      <c r="S318" s="93">
        <v>8</v>
      </c>
      <c r="T318" s="1557">
        <v>0.87</v>
      </c>
      <c r="U318" s="630" t="s">
        <v>1818</v>
      </c>
      <c r="V318" s="93">
        <v>0</v>
      </c>
      <c r="W318" s="93">
        <v>15</v>
      </c>
      <c r="X318" s="93">
        <v>0</v>
      </c>
      <c r="Y318" s="93">
        <v>0</v>
      </c>
      <c r="Z318" s="1438">
        <v>43215</v>
      </c>
    </row>
    <row r="319" spans="1:26" x14ac:dyDescent="0.25">
      <c r="A319" s="1017">
        <v>540208</v>
      </c>
      <c r="B319" s="919" t="s">
        <v>1439</v>
      </c>
      <c r="C319" s="919" t="s">
        <v>1438</v>
      </c>
      <c r="D319" s="919" t="s">
        <v>107</v>
      </c>
      <c r="E319" s="1019">
        <v>10</v>
      </c>
      <c r="F319" s="1502">
        <v>-3.0190085724934774E-2</v>
      </c>
      <c r="G319" s="1343">
        <v>-59.789692932756225</v>
      </c>
      <c r="H319" s="1383">
        <v>1.0135135135135136</v>
      </c>
      <c r="I319" s="1345">
        <v>14.4</v>
      </c>
      <c r="J319" s="1449">
        <v>0.46039999999999998</v>
      </c>
      <c r="K319" s="390">
        <v>16</v>
      </c>
      <c r="L319" s="1451">
        <v>43145</v>
      </c>
      <c r="M319" s="26">
        <v>278</v>
      </c>
      <c r="N319" s="632">
        <v>3293477</v>
      </c>
      <c r="O319" s="26">
        <v>0</v>
      </c>
      <c r="P319" s="26">
        <v>86</v>
      </c>
      <c r="Q319" s="124">
        <v>22</v>
      </c>
      <c r="R319" s="1347">
        <v>117</v>
      </c>
      <c r="S319" s="26">
        <v>72</v>
      </c>
      <c r="T319" s="1558">
        <v>0.87</v>
      </c>
      <c r="U319" s="385" t="s">
        <v>1818</v>
      </c>
      <c r="V319" s="26">
        <v>0</v>
      </c>
      <c r="W319" s="26">
        <v>15</v>
      </c>
      <c r="X319" s="26">
        <v>1</v>
      </c>
      <c r="Y319" s="26">
        <v>0</v>
      </c>
      <c r="Z319" s="1425">
        <v>43018</v>
      </c>
    </row>
    <row r="320" spans="1:26" x14ac:dyDescent="0.25">
      <c r="A320" s="1061">
        <v>540196</v>
      </c>
      <c r="B320" s="953" t="s">
        <v>741</v>
      </c>
      <c r="C320" s="953" t="s">
        <v>1438</v>
      </c>
      <c r="D320" s="953" t="s">
        <v>247</v>
      </c>
      <c r="E320" s="1063">
        <v>10</v>
      </c>
      <c r="F320" s="1502">
        <v>-3.4674922600619197E-2</v>
      </c>
      <c r="G320" s="1343">
        <v>-108.04934480548172</v>
      </c>
      <c r="H320" s="1383"/>
      <c r="I320" s="1345"/>
      <c r="J320" s="1449"/>
      <c r="K320" s="390"/>
      <c r="L320" s="1451">
        <v>43145</v>
      </c>
      <c r="M320" s="26">
        <v>1</v>
      </c>
      <c r="N320" s="632">
        <v>0</v>
      </c>
      <c r="O320" s="26">
        <v>0</v>
      </c>
      <c r="P320" s="26">
        <v>0</v>
      </c>
      <c r="Q320" s="124">
        <v>2</v>
      </c>
      <c r="R320" s="1347">
        <v>3</v>
      </c>
      <c r="S320" s="26">
        <v>0</v>
      </c>
      <c r="T320" s="1558">
        <v>0.9</v>
      </c>
      <c r="U320" s="385" t="s">
        <v>1818</v>
      </c>
      <c r="V320" s="26">
        <v>0</v>
      </c>
      <c r="W320" s="26">
        <v>15</v>
      </c>
      <c r="X320" s="26">
        <v>1</v>
      </c>
      <c r="Y320" s="26">
        <v>2</v>
      </c>
      <c r="Z320" s="1562"/>
    </row>
    <row r="321" spans="1:26" x14ac:dyDescent="0.25">
      <c r="A321" s="1017">
        <v>540210</v>
      </c>
      <c r="B321" s="919" t="s">
        <v>1442</v>
      </c>
      <c r="C321" s="919" t="s">
        <v>1438</v>
      </c>
      <c r="D321" s="919" t="s">
        <v>107</v>
      </c>
      <c r="E321" s="1019">
        <v>10</v>
      </c>
      <c r="F321" s="1502">
        <v>-0.34239130434782611</v>
      </c>
      <c r="G321" s="1343">
        <v>-499.44919805932102</v>
      </c>
      <c r="H321" s="1383">
        <v>0</v>
      </c>
      <c r="I321" s="1345">
        <v>14.4</v>
      </c>
      <c r="J321" s="1449">
        <v>0.46039999999999998</v>
      </c>
      <c r="K321" s="390">
        <v>16</v>
      </c>
      <c r="L321" s="1451">
        <v>43145</v>
      </c>
      <c r="M321" s="26">
        <v>48</v>
      </c>
      <c r="N321" s="632">
        <v>618481</v>
      </c>
      <c r="O321" s="26">
        <v>3</v>
      </c>
      <c r="P321" s="26">
        <v>15</v>
      </c>
      <c r="Q321" s="124">
        <v>2</v>
      </c>
      <c r="R321" s="1347">
        <v>6</v>
      </c>
      <c r="S321" s="26">
        <v>7</v>
      </c>
      <c r="T321" s="1558">
        <v>0.87</v>
      </c>
      <c r="U321" s="385" t="s">
        <v>1818</v>
      </c>
      <c r="V321" s="26">
        <v>0</v>
      </c>
      <c r="W321" s="26">
        <v>15</v>
      </c>
      <c r="X321" s="26">
        <v>0</v>
      </c>
      <c r="Y321" s="26">
        <v>0</v>
      </c>
      <c r="Z321" s="1425">
        <v>43172</v>
      </c>
    </row>
    <row r="322" spans="1:26" x14ac:dyDescent="0.25">
      <c r="A322" s="1017">
        <v>540258</v>
      </c>
      <c r="B322" s="919" t="s">
        <v>1445</v>
      </c>
      <c r="C322" s="919" t="s">
        <v>1438</v>
      </c>
      <c r="D322" s="919" t="s">
        <v>107</v>
      </c>
      <c r="E322" s="1019">
        <v>10</v>
      </c>
      <c r="F322" s="1502">
        <v>-0.28965517241379313</v>
      </c>
      <c r="G322" s="1343">
        <v>-141.233419469198</v>
      </c>
      <c r="H322" s="1383">
        <v>0</v>
      </c>
      <c r="I322" s="1345">
        <v>14.4</v>
      </c>
      <c r="J322" s="1449">
        <v>0.46039999999999998</v>
      </c>
      <c r="K322" s="390">
        <v>16</v>
      </c>
      <c r="L322" s="1451">
        <v>43145</v>
      </c>
      <c r="M322" s="26">
        <v>3</v>
      </c>
      <c r="N322" s="632">
        <v>50560</v>
      </c>
      <c r="O322" s="26">
        <v>3</v>
      </c>
      <c r="P322" s="26">
        <v>3</v>
      </c>
      <c r="Q322" s="124">
        <v>0</v>
      </c>
      <c r="R322" s="1347">
        <v>1</v>
      </c>
      <c r="S322" s="26">
        <v>1</v>
      </c>
      <c r="T322" s="1558">
        <v>0.87</v>
      </c>
      <c r="U322" s="385" t="s">
        <v>1818</v>
      </c>
      <c r="V322" s="26">
        <v>0</v>
      </c>
      <c r="W322" s="26">
        <v>15</v>
      </c>
      <c r="X322" s="26">
        <v>1</v>
      </c>
      <c r="Y322" s="26">
        <v>6</v>
      </c>
      <c r="Z322" s="1425">
        <v>42997</v>
      </c>
    </row>
    <row r="323" spans="1:26" x14ac:dyDescent="0.25">
      <c r="A323" s="1037">
        <v>540207</v>
      </c>
      <c r="B323" s="922" t="s">
        <v>1446</v>
      </c>
      <c r="C323" s="922" t="s">
        <v>1438</v>
      </c>
      <c r="D323" s="922" t="s">
        <v>170</v>
      </c>
      <c r="E323" s="1039">
        <v>10</v>
      </c>
      <c r="F323" s="1509">
        <v>-0.19149430629793168</v>
      </c>
      <c r="G323" s="1353">
        <v>-4.6214596663036254</v>
      </c>
      <c r="H323" s="1467">
        <v>0</v>
      </c>
      <c r="I323" s="1355">
        <v>14.4</v>
      </c>
      <c r="J323" s="1465">
        <v>0.46039999999999998</v>
      </c>
      <c r="K323" s="1483">
        <v>16</v>
      </c>
      <c r="L323" s="1539">
        <v>43145</v>
      </c>
      <c r="M323" s="443">
        <v>149</v>
      </c>
      <c r="N323" s="649">
        <v>1747860</v>
      </c>
      <c r="O323" s="443">
        <v>12</v>
      </c>
      <c r="P323" s="443">
        <v>39</v>
      </c>
      <c r="Q323" s="440">
        <v>47</v>
      </c>
      <c r="R323" s="1516">
        <v>128</v>
      </c>
      <c r="S323" s="443">
        <v>57</v>
      </c>
      <c r="T323" s="1559">
        <v>0.87</v>
      </c>
      <c r="U323" s="434" t="s">
        <v>1818</v>
      </c>
      <c r="V323" s="443">
        <v>0</v>
      </c>
      <c r="W323" s="443">
        <v>15</v>
      </c>
      <c r="X323" s="443">
        <v>1</v>
      </c>
      <c r="Y323" s="443">
        <v>1</v>
      </c>
      <c r="Z323" s="1517">
        <v>42986</v>
      </c>
    </row>
    <row r="324" spans="1:26" ht="15.75" thickBot="1" x14ac:dyDescent="0.3">
      <c r="A324" s="967"/>
      <c r="B324" s="965"/>
      <c r="C324" s="965" t="s">
        <v>1438</v>
      </c>
      <c r="D324" s="965" t="s">
        <v>45</v>
      </c>
      <c r="E324" s="1082">
        <v>10</v>
      </c>
      <c r="F324" s="1380">
        <v>-0.12910812277633721</v>
      </c>
      <c r="G324" s="1364">
        <v>-5.9307042843471933</v>
      </c>
      <c r="H324" s="1365"/>
      <c r="I324" s="1364">
        <v>14.4</v>
      </c>
      <c r="J324" s="1367">
        <v>0.46039999999999998</v>
      </c>
      <c r="K324" s="1457">
        <v>16</v>
      </c>
      <c r="L324" s="1431"/>
      <c r="M324" s="1428"/>
      <c r="N324" s="1429"/>
      <c r="O324" s="1428"/>
      <c r="P324" s="1428"/>
      <c r="Q324" s="1430"/>
      <c r="R324" s="1431"/>
      <c r="S324" s="1428"/>
      <c r="T324" s="1560">
        <v>0.87</v>
      </c>
      <c r="U324" s="1431"/>
      <c r="V324" s="1428"/>
      <c r="W324" s="479">
        <v>15</v>
      </c>
      <c r="X324" s="1428"/>
      <c r="Y324" s="1428"/>
      <c r="Z324" s="1430"/>
    </row>
    <row r="325" spans="1:26" x14ac:dyDescent="0.25">
      <c r="A325" s="1104">
        <v>540093</v>
      </c>
      <c r="B325" s="1251" t="s">
        <v>1450</v>
      </c>
      <c r="C325" s="1251" t="s">
        <v>1451</v>
      </c>
      <c r="D325" s="1251" t="s">
        <v>107</v>
      </c>
      <c r="E325" s="1103">
        <v>11</v>
      </c>
      <c r="F325" s="1505">
        <v>5.736137667304015E-2</v>
      </c>
      <c r="G325" s="1332">
        <v>16.097575474906307</v>
      </c>
      <c r="H325" s="1375">
        <v>0</v>
      </c>
      <c r="I325" s="1334">
        <v>11.8</v>
      </c>
      <c r="J325" s="1446">
        <v>0.26740000000000003</v>
      </c>
      <c r="K325" s="390">
        <v>8</v>
      </c>
      <c r="L325" s="1448">
        <v>43145</v>
      </c>
      <c r="M325" s="93" t="s">
        <v>1820</v>
      </c>
      <c r="N325" s="1338" t="s">
        <v>1820</v>
      </c>
      <c r="O325" s="93" t="s">
        <v>1820</v>
      </c>
      <c r="P325" s="93" t="s">
        <v>1820</v>
      </c>
      <c r="Q325" s="631" t="s">
        <v>1820</v>
      </c>
      <c r="R325" s="1336" t="s">
        <v>1820</v>
      </c>
      <c r="S325" s="93">
        <v>0</v>
      </c>
      <c r="T325" s="1437">
        <v>0.8</v>
      </c>
      <c r="U325" s="630" t="s">
        <v>1818</v>
      </c>
      <c r="V325" s="93">
        <v>0</v>
      </c>
      <c r="W325" s="93">
        <v>18</v>
      </c>
      <c r="X325" s="93">
        <v>0</v>
      </c>
      <c r="Y325" s="93">
        <v>0</v>
      </c>
      <c r="Z325" s="1438">
        <v>43172</v>
      </c>
    </row>
    <row r="326" spans="1:26" x14ac:dyDescent="0.25">
      <c r="A326" s="1017">
        <v>540012</v>
      </c>
      <c r="B326" s="919" t="s">
        <v>1455</v>
      </c>
      <c r="C326" s="919" t="s">
        <v>1451</v>
      </c>
      <c r="D326" s="919" t="s">
        <v>107</v>
      </c>
      <c r="E326" s="1019">
        <v>11</v>
      </c>
      <c r="F326" s="1502">
        <v>-0.24613899613899615</v>
      </c>
      <c r="G326" s="1343">
        <v>-347.18150781577265</v>
      </c>
      <c r="H326" s="1383">
        <v>0</v>
      </c>
      <c r="I326" s="1345">
        <v>11.8</v>
      </c>
      <c r="J326" s="1449">
        <v>0.26740000000000003</v>
      </c>
      <c r="K326" s="390">
        <v>8</v>
      </c>
      <c r="L326" s="1451">
        <v>43145</v>
      </c>
      <c r="M326" s="26">
        <v>4</v>
      </c>
      <c r="N326" s="632">
        <v>11041</v>
      </c>
      <c r="O326" s="26">
        <v>0</v>
      </c>
      <c r="P326" s="26">
        <v>0</v>
      </c>
      <c r="Q326" s="124">
        <v>0</v>
      </c>
      <c r="R326" s="1347">
        <v>2</v>
      </c>
      <c r="S326" s="26">
        <v>0</v>
      </c>
      <c r="T326" s="389">
        <v>0.8</v>
      </c>
      <c r="U326" s="385" t="s">
        <v>1818</v>
      </c>
      <c r="V326" s="26">
        <v>0</v>
      </c>
      <c r="W326" s="26">
        <v>18</v>
      </c>
      <c r="X326" s="26">
        <v>1</v>
      </c>
      <c r="Y326" s="26">
        <v>2</v>
      </c>
      <c r="Z326" s="1425">
        <v>42510</v>
      </c>
    </row>
    <row r="327" spans="1:26" x14ac:dyDescent="0.25">
      <c r="A327" s="1037">
        <v>540011</v>
      </c>
      <c r="B327" s="922" t="s">
        <v>1459</v>
      </c>
      <c r="C327" s="922" t="s">
        <v>1451</v>
      </c>
      <c r="D327" s="922" t="s">
        <v>170</v>
      </c>
      <c r="E327" s="1039">
        <v>11</v>
      </c>
      <c r="F327" s="1509">
        <v>-5.6702720419534579E-2</v>
      </c>
      <c r="G327" s="1353">
        <v>-6.5127047599798118</v>
      </c>
      <c r="H327" s="1467">
        <v>14.266842800528401</v>
      </c>
      <c r="I327" s="1355">
        <v>11.8</v>
      </c>
      <c r="J327" s="1465">
        <v>0.26740000000000003</v>
      </c>
      <c r="K327" s="1483">
        <v>8</v>
      </c>
      <c r="L327" s="1539">
        <v>43145</v>
      </c>
      <c r="M327" s="443">
        <v>52</v>
      </c>
      <c r="N327" s="649">
        <v>555906</v>
      </c>
      <c r="O327" s="443">
        <v>0</v>
      </c>
      <c r="P327" s="443">
        <v>10</v>
      </c>
      <c r="Q327" s="440">
        <v>5</v>
      </c>
      <c r="R327" s="1516">
        <v>20</v>
      </c>
      <c r="S327" s="443">
        <v>9</v>
      </c>
      <c r="T327" s="441">
        <v>0.8</v>
      </c>
      <c r="U327" s="434" t="s">
        <v>1818</v>
      </c>
      <c r="V327" s="443">
        <v>0</v>
      </c>
      <c r="W327" s="443">
        <v>18</v>
      </c>
      <c r="X327" s="443">
        <v>1</v>
      </c>
      <c r="Y327" s="443">
        <v>0</v>
      </c>
      <c r="Z327" s="1517">
        <v>42242</v>
      </c>
    </row>
    <row r="328" spans="1:26" x14ac:dyDescent="0.25">
      <c r="A328" s="1017">
        <v>540013</v>
      </c>
      <c r="B328" s="919" t="s">
        <v>1465</v>
      </c>
      <c r="C328" s="919" t="s">
        <v>1451</v>
      </c>
      <c r="D328" s="919" t="s">
        <v>107</v>
      </c>
      <c r="E328" s="1019">
        <v>11</v>
      </c>
      <c r="F328" s="1502">
        <v>-4.6215673141326186E-2</v>
      </c>
      <c r="G328" s="1343">
        <v>-66.067501395965564</v>
      </c>
      <c r="H328" s="1383">
        <v>12.328767123287671</v>
      </c>
      <c r="I328" s="1345">
        <v>11.8</v>
      </c>
      <c r="J328" s="1449">
        <v>0.26740000000000003</v>
      </c>
      <c r="K328" s="390">
        <v>8</v>
      </c>
      <c r="L328" s="1451">
        <v>43145</v>
      </c>
      <c r="M328" s="26">
        <v>23</v>
      </c>
      <c r="N328" s="632">
        <v>715067</v>
      </c>
      <c r="O328" s="26">
        <v>0</v>
      </c>
      <c r="P328" s="26">
        <v>0</v>
      </c>
      <c r="Q328" s="124">
        <v>3</v>
      </c>
      <c r="R328" s="1347">
        <v>13</v>
      </c>
      <c r="S328" s="26">
        <v>5</v>
      </c>
      <c r="T328" s="389">
        <v>0.8</v>
      </c>
      <c r="U328" s="385" t="s">
        <v>1818</v>
      </c>
      <c r="V328" s="26">
        <v>0</v>
      </c>
      <c r="W328" s="26">
        <v>18</v>
      </c>
      <c r="X328" s="26">
        <v>1</v>
      </c>
      <c r="Y328" s="26">
        <v>4</v>
      </c>
      <c r="Z328" s="1425">
        <v>43096</v>
      </c>
    </row>
    <row r="329" spans="1:26" x14ac:dyDescent="0.25">
      <c r="A329" s="1282">
        <v>540014</v>
      </c>
      <c r="B329" s="1381" t="s">
        <v>1472</v>
      </c>
      <c r="C329" s="1381" t="s">
        <v>1451</v>
      </c>
      <c r="D329" s="1381" t="s">
        <v>247</v>
      </c>
      <c r="E329" s="1382">
        <v>11</v>
      </c>
      <c r="F329" s="1577">
        <v>-2.9539409211815762E-2</v>
      </c>
      <c r="G329" s="1602">
        <v>-30.646926803895781</v>
      </c>
      <c r="H329" s="1578"/>
      <c r="I329" s="1579"/>
      <c r="J329" s="1603"/>
      <c r="K329" s="1604"/>
      <c r="L329" s="1376"/>
      <c r="M329" s="1377"/>
      <c r="N329" s="1377"/>
      <c r="O329" s="1377"/>
      <c r="P329" s="1377"/>
      <c r="Q329" s="1378"/>
      <c r="R329" s="1376"/>
      <c r="S329" s="1377"/>
      <c r="T329" s="1379"/>
      <c r="U329" s="1376"/>
      <c r="V329" s="1377"/>
      <c r="W329" s="1377"/>
      <c r="X329" s="1377"/>
      <c r="Y329" s="1377"/>
      <c r="Z329" s="1378"/>
    </row>
    <row r="330" spans="1:26" ht="15.75" thickBot="1" x14ac:dyDescent="0.3">
      <c r="A330" s="1017">
        <v>540015</v>
      </c>
      <c r="B330" s="919" t="s">
        <v>1478</v>
      </c>
      <c r="C330" s="919" t="s">
        <v>1451</v>
      </c>
      <c r="D330" s="919" t="s">
        <v>107</v>
      </c>
      <c r="E330" s="1019">
        <v>11</v>
      </c>
      <c r="F330" s="1502">
        <v>-0.12655971479500891</v>
      </c>
      <c r="G330" s="1343">
        <v>-267.33975672222073</v>
      </c>
      <c r="H330" s="1383">
        <v>-62.99212598425197</v>
      </c>
      <c r="I330" s="1345">
        <v>11.8</v>
      </c>
      <c r="J330" s="1449">
        <v>0.26740000000000003</v>
      </c>
      <c r="K330" s="390">
        <v>8</v>
      </c>
      <c r="L330" s="1451">
        <v>43145</v>
      </c>
      <c r="M330" s="26">
        <v>370</v>
      </c>
      <c r="N330" s="632">
        <v>4004094</v>
      </c>
      <c r="O330" s="26">
        <v>2</v>
      </c>
      <c r="P330" s="26">
        <v>126</v>
      </c>
      <c r="Q330" s="124">
        <v>9</v>
      </c>
      <c r="R330" s="1347">
        <v>190</v>
      </c>
      <c r="S330" s="26">
        <v>161</v>
      </c>
      <c r="T330" s="389">
        <v>0.8</v>
      </c>
      <c r="U330" s="1563" t="s">
        <v>1818</v>
      </c>
      <c r="V330" s="1564">
        <v>0</v>
      </c>
      <c r="W330" s="1564">
        <v>18</v>
      </c>
      <c r="X330" s="1564">
        <v>0</v>
      </c>
      <c r="Y330" s="1564">
        <v>1</v>
      </c>
      <c r="Z330" s="1565">
        <v>43172</v>
      </c>
    </row>
    <row r="331" spans="1:26" ht="15.75" thickBot="1" x14ac:dyDescent="0.3">
      <c r="A331" s="967"/>
      <c r="B331" s="965"/>
      <c r="C331" s="965" t="s">
        <v>1451</v>
      </c>
      <c r="D331" s="965" t="s">
        <v>45</v>
      </c>
      <c r="E331" s="1082">
        <v>11</v>
      </c>
      <c r="F331" s="1534">
        <v>-6.2736299804728071E-2</v>
      </c>
      <c r="G331" s="1535">
        <v>-16.283333876409301</v>
      </c>
      <c r="H331" s="1536"/>
      <c r="I331" s="1535">
        <v>11.8</v>
      </c>
      <c r="J331" s="1537">
        <v>0.26740000000000003</v>
      </c>
      <c r="K331" s="1538">
        <v>8</v>
      </c>
      <c r="L331" s="1431"/>
      <c r="M331" s="1428"/>
      <c r="N331" s="1429"/>
      <c r="O331" s="1428"/>
      <c r="P331" s="1428"/>
      <c r="Q331" s="1430"/>
      <c r="R331" s="1431"/>
      <c r="S331" s="1428"/>
      <c r="T331" s="1371">
        <v>0.8</v>
      </c>
      <c r="U331" s="1566"/>
      <c r="V331" s="1567"/>
      <c r="W331" s="1568">
        <v>18</v>
      </c>
      <c r="X331" s="1567"/>
      <c r="Y331" s="1567"/>
      <c r="Z331" s="1569"/>
    </row>
    <row r="332" spans="1:26" x14ac:dyDescent="0.25">
      <c r="A332" s="1101">
        <v>540048</v>
      </c>
      <c r="B332" s="916" t="s">
        <v>1491</v>
      </c>
      <c r="C332" s="916" t="s">
        <v>1492</v>
      </c>
      <c r="D332" s="916" t="s">
        <v>107</v>
      </c>
      <c r="E332" s="1102">
        <v>11</v>
      </c>
      <c r="F332" s="1502">
        <v>-0.14584139264990328</v>
      </c>
      <c r="G332" s="1343">
        <v>-377.63905445248747</v>
      </c>
      <c r="H332" s="1383">
        <v>-113.17829457364341</v>
      </c>
      <c r="I332" s="1345">
        <v>16</v>
      </c>
      <c r="J332" s="1449">
        <v>0.33329999999999999</v>
      </c>
      <c r="K332" s="390">
        <v>7</v>
      </c>
      <c r="L332" s="1448">
        <v>43145</v>
      </c>
      <c r="M332" s="93">
        <v>5</v>
      </c>
      <c r="N332" s="1338">
        <v>47358</v>
      </c>
      <c r="O332" s="93">
        <v>0</v>
      </c>
      <c r="P332" s="93">
        <v>0</v>
      </c>
      <c r="Q332" s="631">
        <v>2</v>
      </c>
      <c r="R332" s="1336">
        <v>2</v>
      </c>
      <c r="S332" s="93">
        <v>1</v>
      </c>
      <c r="T332" s="1437">
        <v>0.72</v>
      </c>
      <c r="U332" s="630" t="s">
        <v>1818</v>
      </c>
      <c r="V332" s="93">
        <v>0</v>
      </c>
      <c r="W332" s="93">
        <v>15</v>
      </c>
      <c r="X332" s="93">
        <v>0</v>
      </c>
      <c r="Y332" s="93">
        <v>6</v>
      </c>
      <c r="Z332" s="1438">
        <v>43272</v>
      </c>
    </row>
    <row r="333" spans="1:26" x14ac:dyDescent="0.25">
      <c r="A333" s="1037">
        <v>540047</v>
      </c>
      <c r="B333" s="922" t="s">
        <v>1497</v>
      </c>
      <c r="C333" s="922" t="s">
        <v>1492</v>
      </c>
      <c r="D333" s="922" t="s">
        <v>170</v>
      </c>
      <c r="E333" s="1039">
        <v>11</v>
      </c>
      <c r="F333" s="1509">
        <v>-5.2068126520681268E-2</v>
      </c>
      <c r="G333" s="1353">
        <v>-10.245964547556497</v>
      </c>
      <c r="H333" s="1467">
        <v>6.4935064935064926</v>
      </c>
      <c r="I333" s="1355">
        <v>16</v>
      </c>
      <c r="J333" s="1465">
        <v>0.33329999999999999</v>
      </c>
      <c r="K333" s="1483">
        <v>7</v>
      </c>
      <c r="L333" s="1539">
        <v>43145</v>
      </c>
      <c r="M333" s="443">
        <v>134</v>
      </c>
      <c r="N333" s="649">
        <v>1359163</v>
      </c>
      <c r="O333" s="443">
        <v>0</v>
      </c>
      <c r="P333" s="443">
        <v>35</v>
      </c>
      <c r="Q333" s="440">
        <v>3</v>
      </c>
      <c r="R333" s="1516">
        <v>55</v>
      </c>
      <c r="S333" s="443">
        <v>32</v>
      </c>
      <c r="T333" s="441">
        <v>0.72</v>
      </c>
      <c r="U333" s="434" t="s">
        <v>1818</v>
      </c>
      <c r="V333" s="443">
        <v>0</v>
      </c>
      <c r="W333" s="443">
        <v>15</v>
      </c>
      <c r="X333" s="443">
        <v>0</v>
      </c>
      <c r="Y333" s="443">
        <v>0</v>
      </c>
      <c r="Z333" s="1517">
        <v>43272</v>
      </c>
    </row>
    <row r="334" spans="1:26" x14ac:dyDescent="0.25">
      <c r="A334" s="1017">
        <v>540049</v>
      </c>
      <c r="B334" s="919" t="s">
        <v>1503</v>
      </c>
      <c r="C334" s="919" t="s">
        <v>1492</v>
      </c>
      <c r="D334" s="919" t="s">
        <v>107</v>
      </c>
      <c r="E334" s="1019">
        <v>11</v>
      </c>
      <c r="F334" s="1502">
        <v>-7.5249320036264736E-2</v>
      </c>
      <c r="G334" s="1343">
        <v>-44.687656976134122</v>
      </c>
      <c r="H334" s="1383">
        <v>0</v>
      </c>
      <c r="I334" s="1345">
        <v>16</v>
      </c>
      <c r="J334" s="1449">
        <v>0.33329999999999999</v>
      </c>
      <c r="K334" s="390">
        <v>7</v>
      </c>
      <c r="L334" s="1451">
        <v>43145</v>
      </c>
      <c r="M334" s="26">
        <v>85</v>
      </c>
      <c r="N334" s="632">
        <v>1382353</v>
      </c>
      <c r="O334" s="26">
        <v>2</v>
      </c>
      <c r="P334" s="26">
        <v>37</v>
      </c>
      <c r="Q334" s="124">
        <v>2</v>
      </c>
      <c r="R334" s="1347">
        <v>39</v>
      </c>
      <c r="S334" s="26">
        <v>30</v>
      </c>
      <c r="T334" s="389">
        <v>0.72</v>
      </c>
      <c r="U334" s="385" t="s">
        <v>1818</v>
      </c>
      <c r="V334" s="26">
        <v>0</v>
      </c>
      <c r="W334" s="26">
        <v>15</v>
      </c>
      <c r="X334" s="26">
        <v>0</v>
      </c>
      <c r="Y334" s="26">
        <v>0</v>
      </c>
      <c r="Z334" s="1425">
        <v>43272</v>
      </c>
    </row>
    <row r="335" spans="1:26" x14ac:dyDescent="0.25">
      <c r="A335" s="1282">
        <v>540014</v>
      </c>
      <c r="B335" s="1381" t="s">
        <v>1472</v>
      </c>
      <c r="C335" s="1381" t="s">
        <v>1492</v>
      </c>
      <c r="D335" s="1381" t="s">
        <v>247</v>
      </c>
      <c r="E335" s="1382">
        <v>11</v>
      </c>
      <c r="F335" s="1577">
        <v>-2.9516781718638418E-2</v>
      </c>
      <c r="G335" s="1602">
        <v>-30.624103295618852</v>
      </c>
      <c r="H335" s="1578"/>
      <c r="I335" s="1579"/>
      <c r="J335" s="1603"/>
      <c r="K335" s="1604"/>
      <c r="L335" s="1376"/>
      <c r="M335" s="1377"/>
      <c r="N335" s="1377"/>
      <c r="O335" s="1377"/>
      <c r="P335" s="1377"/>
      <c r="Q335" s="1378"/>
      <c r="R335" s="1376"/>
      <c r="S335" s="1377"/>
      <c r="T335" s="1379"/>
      <c r="U335" s="1376"/>
      <c r="V335" s="1377"/>
      <c r="W335" s="1377"/>
      <c r="X335" s="1377"/>
      <c r="Y335" s="1377"/>
      <c r="Z335" s="1378"/>
    </row>
    <row r="336" spans="1:26" ht="15.75" thickBot="1" x14ac:dyDescent="0.3">
      <c r="A336" s="967"/>
      <c r="B336" s="965"/>
      <c r="C336" s="965" t="s">
        <v>1492</v>
      </c>
      <c r="D336" s="965" t="s">
        <v>45</v>
      </c>
      <c r="E336" s="1082">
        <v>11</v>
      </c>
      <c r="F336" s="1380">
        <v>-5.1538662146303302E-2</v>
      </c>
      <c r="G336" s="1364">
        <v>-17.944520545320927</v>
      </c>
      <c r="H336" s="1365"/>
      <c r="I336" s="1364">
        <v>16</v>
      </c>
      <c r="J336" s="1367">
        <v>0.33329999999999999</v>
      </c>
      <c r="K336" s="1457">
        <v>7</v>
      </c>
      <c r="L336" s="1431"/>
      <c r="M336" s="1428"/>
      <c r="N336" s="1429"/>
      <c r="O336" s="1428"/>
      <c r="P336" s="1428"/>
      <c r="Q336" s="1430"/>
      <c r="R336" s="1431"/>
      <c r="S336" s="1428"/>
      <c r="T336" s="1371">
        <v>0.72</v>
      </c>
      <c r="U336" s="1431"/>
      <c r="V336" s="1428"/>
      <c r="W336" s="479">
        <v>15</v>
      </c>
      <c r="X336" s="1428"/>
      <c r="Y336" s="1428"/>
      <c r="Z336" s="1430"/>
    </row>
    <row r="337" spans="1:26" ht="15.75" thickBot="1" x14ac:dyDescent="0.3">
      <c r="A337" s="1570" t="s">
        <v>1766</v>
      </c>
      <c r="B337" s="1571"/>
      <c r="C337" s="1572"/>
      <c r="D337" s="1572"/>
      <c r="E337" s="1271"/>
      <c r="J337" s="1573"/>
    </row>
    <row r="338" spans="1:26" x14ac:dyDescent="0.25">
      <c r="A338" s="1372">
        <v>540041</v>
      </c>
      <c r="B338" s="1574" t="s">
        <v>245</v>
      </c>
      <c r="C338" s="1574" t="s">
        <v>1518</v>
      </c>
      <c r="D338" s="1575" t="s">
        <v>107</v>
      </c>
      <c r="E338" s="1576" t="s">
        <v>1519</v>
      </c>
      <c r="F338" s="1636">
        <v>-0.17652027027027026</v>
      </c>
      <c r="G338" s="1626">
        <v>-219.1746649947554</v>
      </c>
      <c r="H338" s="1627">
        <v>-2.5157232704402519</v>
      </c>
      <c r="I338" s="1628">
        <v>42.750000001499998</v>
      </c>
      <c r="J338" s="721">
        <v>0.49314999999999998</v>
      </c>
      <c r="K338" s="1637">
        <v>7.5</v>
      </c>
      <c r="L338" s="1581">
        <v>42543</v>
      </c>
      <c r="M338" s="746">
        <v>198</v>
      </c>
      <c r="N338" s="1582">
        <v>3438374</v>
      </c>
      <c r="O338" s="746">
        <v>0</v>
      </c>
      <c r="P338" s="746">
        <v>12</v>
      </c>
      <c r="Q338" s="728">
        <v>4</v>
      </c>
      <c r="R338" s="1583">
        <v>83</v>
      </c>
      <c r="S338" s="746">
        <v>43</v>
      </c>
      <c r="T338" s="744">
        <v>0.84499999999999997</v>
      </c>
      <c r="U338" s="725" t="s">
        <v>1818</v>
      </c>
      <c r="V338" s="746">
        <v>0</v>
      </c>
      <c r="W338" s="746">
        <v>36.5</v>
      </c>
      <c r="X338" s="746">
        <v>1</v>
      </c>
      <c r="Y338" s="746">
        <v>0</v>
      </c>
      <c r="Z338" s="1584">
        <v>43158</v>
      </c>
    </row>
    <row r="339" spans="1:26" x14ac:dyDescent="0.25">
      <c r="A339" s="1282">
        <v>540018</v>
      </c>
      <c r="B339" s="1274" t="s">
        <v>389</v>
      </c>
      <c r="C339" s="1274" t="s">
        <v>1521</v>
      </c>
      <c r="D339" s="1585" t="s">
        <v>107</v>
      </c>
      <c r="E339" s="1586" t="s">
        <v>1522</v>
      </c>
      <c r="F339" s="1577">
        <v>-4.6725548455370587E-2</v>
      </c>
      <c r="G339" s="1602">
        <v>-124.71381757518975</v>
      </c>
      <c r="H339" s="1578">
        <v>8.5099652008857962</v>
      </c>
      <c r="I339" s="1579">
        <v>63.75</v>
      </c>
      <c r="J339" s="776">
        <v>0.63575000000000004</v>
      </c>
      <c r="K339" s="1638">
        <v>16.5</v>
      </c>
      <c r="L339" s="1587">
        <v>43145</v>
      </c>
      <c r="M339" s="787">
        <v>223</v>
      </c>
      <c r="N339" s="1588">
        <v>1359767</v>
      </c>
      <c r="O339" s="787">
        <v>32</v>
      </c>
      <c r="P339" s="787">
        <v>61</v>
      </c>
      <c r="Q339" s="785">
        <v>80</v>
      </c>
      <c r="R339" s="1589">
        <v>194</v>
      </c>
      <c r="S339" s="787">
        <v>114</v>
      </c>
      <c r="T339" s="786">
        <v>0.92</v>
      </c>
      <c r="U339" s="784" t="s">
        <v>1818</v>
      </c>
      <c r="V339" s="787">
        <v>0</v>
      </c>
      <c r="W339" s="787">
        <v>25</v>
      </c>
      <c r="X339" s="787">
        <v>1</v>
      </c>
      <c r="Y339" s="787">
        <v>1</v>
      </c>
      <c r="Z339" s="1590">
        <v>41963</v>
      </c>
    </row>
    <row r="340" spans="1:26" x14ac:dyDescent="0.25">
      <c r="A340" s="1282">
        <v>540029</v>
      </c>
      <c r="B340" s="1274" t="s">
        <v>634</v>
      </c>
      <c r="C340" s="1274" t="s">
        <v>1529</v>
      </c>
      <c r="D340" s="1585" t="s">
        <v>107</v>
      </c>
      <c r="E340" s="1586" t="s">
        <v>1530</v>
      </c>
      <c r="F340" s="1577">
        <v>-0.2216117216117216</v>
      </c>
      <c r="G340" s="1602">
        <v>-228.80592251021119</v>
      </c>
      <c r="H340" s="1578">
        <v>-34.871794871794869</v>
      </c>
      <c r="I340" s="1579">
        <v>83.416666665000008</v>
      </c>
      <c r="J340" s="776">
        <v>0.62365000000000004</v>
      </c>
      <c r="K340" s="1638">
        <v>13.5</v>
      </c>
      <c r="L340" s="1587">
        <v>42543</v>
      </c>
      <c r="M340" s="787">
        <v>2</v>
      </c>
      <c r="N340" s="1588">
        <v>400</v>
      </c>
      <c r="O340" s="787">
        <v>0</v>
      </c>
      <c r="P340" s="787">
        <v>0</v>
      </c>
      <c r="Q340" s="785">
        <v>4</v>
      </c>
      <c r="R340" s="1589">
        <v>4</v>
      </c>
      <c r="S340" s="787">
        <v>1</v>
      </c>
      <c r="T340" s="786">
        <v>0.87</v>
      </c>
      <c r="U340" s="784" t="s">
        <v>1818</v>
      </c>
      <c r="V340" s="787">
        <v>0</v>
      </c>
      <c r="W340" s="787">
        <v>102.5</v>
      </c>
      <c r="X340" s="787">
        <v>1</v>
      </c>
      <c r="Y340" s="787">
        <v>0</v>
      </c>
      <c r="Z340" s="1590">
        <v>42142</v>
      </c>
    </row>
    <row r="341" spans="1:26" x14ac:dyDescent="0.25">
      <c r="A341" s="1282">
        <v>540081</v>
      </c>
      <c r="B341" s="1274" t="s">
        <v>635</v>
      </c>
      <c r="C341" s="1274" t="s">
        <v>1532</v>
      </c>
      <c r="D341" s="1585" t="s">
        <v>107</v>
      </c>
      <c r="E341" s="1586" t="s">
        <v>1533</v>
      </c>
      <c r="F341" s="1577">
        <v>-7.7180273056561721E-2</v>
      </c>
      <c r="G341" s="1602">
        <v>-95.253454987775058</v>
      </c>
      <c r="H341" s="1578">
        <v>-11.68032786885246</v>
      </c>
      <c r="I341" s="1579">
        <v>123.58333335</v>
      </c>
      <c r="J341" s="776">
        <v>0.25640000000000002</v>
      </c>
      <c r="K341" s="1638">
        <v>14</v>
      </c>
      <c r="L341" s="1587">
        <v>42543</v>
      </c>
      <c r="M341" s="787">
        <v>44</v>
      </c>
      <c r="N341" s="1588">
        <v>161664</v>
      </c>
      <c r="O341" s="787">
        <v>2</v>
      </c>
      <c r="P341" s="787">
        <v>11</v>
      </c>
      <c r="Q341" s="785">
        <v>49</v>
      </c>
      <c r="R341" s="1589">
        <v>119</v>
      </c>
      <c r="S341" s="787">
        <v>88</v>
      </c>
      <c r="T341" s="786">
        <v>0.84499999999999997</v>
      </c>
      <c r="U341" s="784" t="s">
        <v>1818</v>
      </c>
      <c r="V341" s="787">
        <v>0</v>
      </c>
      <c r="W341" s="787">
        <v>89.5</v>
      </c>
      <c r="X341" s="787">
        <v>1</v>
      </c>
      <c r="Y341" s="787">
        <v>4</v>
      </c>
      <c r="Z341" s="1590">
        <v>40297</v>
      </c>
    </row>
    <row r="342" spans="1:26" x14ac:dyDescent="0.25">
      <c r="A342" s="1282">
        <v>540196</v>
      </c>
      <c r="B342" s="1274" t="s">
        <v>741</v>
      </c>
      <c r="C342" s="1274" t="s">
        <v>1534</v>
      </c>
      <c r="D342" s="1585" t="s">
        <v>107</v>
      </c>
      <c r="E342" s="1586" t="s">
        <v>1535</v>
      </c>
      <c r="F342" s="1577">
        <v>-3.4941131788834033E-2</v>
      </c>
      <c r="G342" s="1602">
        <v>-108.87764184838807</v>
      </c>
      <c r="H342" s="1578">
        <v>8.5034013605442169</v>
      </c>
      <c r="I342" s="1579">
        <v>7.8333333349999998</v>
      </c>
      <c r="J342" s="776">
        <v>0.41469999999999996</v>
      </c>
      <c r="K342" s="1638">
        <v>15</v>
      </c>
      <c r="L342" s="1587">
        <v>43145</v>
      </c>
      <c r="M342" s="787">
        <v>1</v>
      </c>
      <c r="N342" s="1588">
        <v>0</v>
      </c>
      <c r="O342" s="787">
        <v>0</v>
      </c>
      <c r="P342" s="787">
        <v>0</v>
      </c>
      <c r="Q342" s="785">
        <v>2</v>
      </c>
      <c r="R342" s="1589">
        <v>3</v>
      </c>
      <c r="S342" s="787">
        <v>0</v>
      </c>
      <c r="T342" s="786">
        <v>0.9</v>
      </c>
      <c r="U342" s="784" t="s">
        <v>1818</v>
      </c>
      <c r="V342" s="787">
        <v>0</v>
      </c>
      <c r="W342" s="787">
        <v>15</v>
      </c>
      <c r="X342" s="787">
        <v>1</v>
      </c>
      <c r="Y342" s="787">
        <v>2</v>
      </c>
      <c r="Z342" s="1590">
        <v>43040</v>
      </c>
    </row>
    <row r="343" spans="1:26" x14ac:dyDescent="0.25">
      <c r="A343" s="1282">
        <v>540033</v>
      </c>
      <c r="B343" s="1274" t="s">
        <v>637</v>
      </c>
      <c r="C343" s="1274" t="s">
        <v>1529</v>
      </c>
      <c r="D343" s="1585" t="s">
        <v>107</v>
      </c>
      <c r="E343" s="1586" t="s">
        <v>1530</v>
      </c>
      <c r="F343" s="1577">
        <v>-7.2570725707257075E-2</v>
      </c>
      <c r="G343" s="1602">
        <v>-117.06569638153337</v>
      </c>
      <c r="H343" s="1578">
        <v>0</v>
      </c>
      <c r="I343" s="1579">
        <v>36</v>
      </c>
      <c r="J343" s="776">
        <v>0.77170000000000005</v>
      </c>
      <c r="K343" s="1638">
        <v>11</v>
      </c>
      <c r="L343" s="1587">
        <v>42543</v>
      </c>
      <c r="M343" s="787">
        <v>3</v>
      </c>
      <c r="N343" s="1588">
        <v>2349</v>
      </c>
      <c r="O343" s="787">
        <v>0</v>
      </c>
      <c r="P343" s="787">
        <v>0</v>
      </c>
      <c r="Q343" s="785">
        <v>4</v>
      </c>
      <c r="R343" s="1589">
        <v>8</v>
      </c>
      <c r="S343" s="787">
        <v>2</v>
      </c>
      <c r="T343" s="786">
        <v>0.91</v>
      </c>
      <c r="U343" s="784" t="s">
        <v>1818</v>
      </c>
      <c r="V343" s="787">
        <v>0</v>
      </c>
      <c r="W343" s="787">
        <v>36</v>
      </c>
      <c r="X343" s="787">
        <v>1</v>
      </c>
      <c r="Y343" s="787">
        <v>0</v>
      </c>
      <c r="Z343" s="1590">
        <v>42143</v>
      </c>
    </row>
    <row r="344" spans="1:26" x14ac:dyDescent="0.25">
      <c r="A344" s="1282">
        <v>540014</v>
      </c>
      <c r="B344" s="1274" t="s">
        <v>1472</v>
      </c>
      <c r="C344" s="1274" t="s">
        <v>1536</v>
      </c>
      <c r="D344" s="1585" t="s">
        <v>107</v>
      </c>
      <c r="E344" s="1586" t="s">
        <v>1537</v>
      </c>
      <c r="F344" s="1577">
        <v>-2.9524967081940648E-2</v>
      </c>
      <c r="G344" s="1602">
        <v>-30.632359678491639</v>
      </c>
      <c r="H344" s="1578">
        <v>-6.3922942206654998</v>
      </c>
      <c r="I344" s="1579">
        <v>15.083333329999999</v>
      </c>
      <c r="J344" s="776">
        <v>0.30035000000000001</v>
      </c>
      <c r="K344" s="1638">
        <v>7.5</v>
      </c>
      <c r="L344" s="1587">
        <v>43145</v>
      </c>
      <c r="M344" s="787">
        <v>166</v>
      </c>
      <c r="N344" s="1588">
        <v>2150173</v>
      </c>
      <c r="O344" s="787">
        <v>16</v>
      </c>
      <c r="P344" s="787">
        <v>40</v>
      </c>
      <c r="Q344" s="785">
        <v>26</v>
      </c>
      <c r="R344" s="1589">
        <v>54</v>
      </c>
      <c r="S344" s="787">
        <v>29</v>
      </c>
      <c r="T344" s="786">
        <v>0.76</v>
      </c>
      <c r="U344" s="784" t="s">
        <v>1818</v>
      </c>
      <c r="V344" s="787">
        <v>0</v>
      </c>
      <c r="W344" s="787">
        <v>16.5</v>
      </c>
      <c r="X344" s="787">
        <v>0</v>
      </c>
      <c r="Y344" s="787">
        <v>3</v>
      </c>
      <c r="Z344" s="1590">
        <v>43273</v>
      </c>
    </row>
    <row r="345" spans="1:26" ht="15.75" thickBot="1" x14ac:dyDescent="0.3">
      <c r="A345" s="1591">
        <v>540152</v>
      </c>
      <c r="B345" s="1592" t="s">
        <v>1426</v>
      </c>
      <c r="C345" s="1592" t="s">
        <v>1543</v>
      </c>
      <c r="D345" s="1593" t="s">
        <v>107</v>
      </c>
      <c r="E345" s="1594" t="s">
        <v>1544</v>
      </c>
      <c r="F345" s="1639">
        <v>-5.0340518149266308E-2</v>
      </c>
      <c r="G345" s="1643">
        <v>-90.868367547966727</v>
      </c>
      <c r="H345" s="1640">
        <v>14.045669969840585</v>
      </c>
      <c r="I345" s="1641">
        <v>23.8</v>
      </c>
      <c r="J345" s="802">
        <v>0.37380000000000002</v>
      </c>
      <c r="K345" s="1642">
        <v>10</v>
      </c>
      <c r="L345" s="1595">
        <v>43145</v>
      </c>
      <c r="M345" s="1596">
        <v>2852</v>
      </c>
      <c r="N345" s="818">
        <v>27623579</v>
      </c>
      <c r="O345" s="1596">
        <v>81</v>
      </c>
      <c r="P345" s="1596">
        <v>1262</v>
      </c>
      <c r="Q345" s="811">
        <v>37</v>
      </c>
      <c r="R345" s="1597">
        <v>595</v>
      </c>
      <c r="S345" s="1596">
        <v>439</v>
      </c>
      <c r="T345" s="1598">
        <v>0.81</v>
      </c>
      <c r="U345" s="807" t="s">
        <v>1818</v>
      </c>
      <c r="V345" s="1596">
        <v>0</v>
      </c>
      <c r="W345" s="1596">
        <v>6</v>
      </c>
      <c r="X345" s="1596">
        <v>0</v>
      </c>
      <c r="Y345" s="1596">
        <v>0</v>
      </c>
      <c r="Z345" s="1599">
        <v>43480</v>
      </c>
    </row>
  </sheetData>
  <autoFilter ref="A5:Z345" xr:uid="{00000000-0009-0000-0000-000002000000}"/>
  <mergeCells count="6">
    <mergeCell ref="F3:Z3"/>
    <mergeCell ref="A4:E4"/>
    <mergeCell ref="F4:J4"/>
    <mergeCell ref="K4:Q4"/>
    <mergeCell ref="R4:T4"/>
    <mergeCell ref="U4:Z4"/>
  </mergeCells>
  <pageMargins left="0.7" right="0.7" top="0.75" bottom="0.75" header="0.3" footer="0.3"/>
  <pageSetup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40"/>
  <sheetViews>
    <sheetView showGridLines="0" zoomScale="80" zoomScaleNormal="80" workbookViewId="0">
      <selection activeCell="B8" sqref="B8"/>
    </sheetView>
  </sheetViews>
  <sheetFormatPr defaultColWidth="8.7109375" defaultRowHeight="16.5" x14ac:dyDescent="0.3"/>
  <cols>
    <col min="1" max="1" width="2.7109375" style="1644" customWidth="1"/>
    <col min="2" max="2" width="18.42578125" style="1644" bestFit="1" customWidth="1"/>
    <col min="3" max="3" width="27.42578125" style="1653" customWidth="1"/>
    <col min="4" max="4" width="15.7109375" style="1644" bestFit="1" customWidth="1"/>
    <col min="5" max="5" width="17.7109375" style="1644" bestFit="1" customWidth="1"/>
    <col min="6" max="6" width="23.28515625" style="1644" bestFit="1" customWidth="1"/>
    <col min="7" max="7" width="25.28515625" style="1644" customWidth="1"/>
    <col min="8" max="8" width="16.42578125" style="1644" customWidth="1"/>
    <col min="9" max="9" width="26.42578125" style="1644" bestFit="1" customWidth="1"/>
    <col min="10" max="10" width="38.7109375" style="1644" bestFit="1" customWidth="1"/>
    <col min="11" max="11" width="65.7109375" style="1644" bestFit="1" customWidth="1"/>
    <col min="12" max="12" width="46.5703125" style="1644" bestFit="1" customWidth="1"/>
    <col min="13" max="13" width="33.42578125" style="1644" bestFit="1" customWidth="1"/>
    <col min="14" max="14" width="3.7109375" style="1644" customWidth="1"/>
    <col min="15" max="16384" width="8.7109375" style="1644"/>
  </cols>
  <sheetData>
    <row r="1" spans="1:14" ht="15" x14ac:dyDescent="0.25">
      <c r="A1" s="1972"/>
      <c r="B1" s="1972"/>
      <c r="C1" s="1972"/>
      <c r="D1" s="1972"/>
      <c r="E1" s="1972"/>
      <c r="F1" s="1972"/>
      <c r="G1" s="1972"/>
      <c r="H1" s="1972"/>
      <c r="I1" s="1972"/>
      <c r="J1" s="1972"/>
      <c r="K1" s="1972"/>
      <c r="L1" s="1972"/>
      <c r="M1" s="1972"/>
      <c r="N1" s="1972"/>
    </row>
    <row r="2" spans="1:14" ht="39.75" x14ac:dyDescent="0.5">
      <c r="A2" s="1972"/>
      <c r="B2" s="1973" t="s">
        <v>1822</v>
      </c>
      <c r="C2" s="1973"/>
      <c r="D2" s="1973"/>
      <c r="E2" s="1973"/>
      <c r="F2" s="1973"/>
      <c r="G2" s="1973"/>
      <c r="H2" s="1973"/>
      <c r="I2" s="1973"/>
      <c r="J2" s="1973"/>
      <c r="K2" s="1973"/>
      <c r="L2" s="1973"/>
      <c r="M2" s="1973"/>
      <c r="N2" s="1972"/>
    </row>
    <row r="3" spans="1:14" ht="63.75" x14ac:dyDescent="0.25">
      <c r="A3" s="1972"/>
      <c r="B3" s="1974" t="s">
        <v>1823</v>
      </c>
      <c r="C3" s="1974"/>
      <c r="D3" s="1974"/>
      <c r="E3" s="1974"/>
      <c r="F3" s="1974"/>
      <c r="G3" s="1974"/>
      <c r="H3" s="1974"/>
      <c r="I3" s="1974"/>
      <c r="J3" s="1974"/>
      <c r="K3" s="1974"/>
      <c r="L3" s="1974"/>
      <c r="M3" s="1974"/>
      <c r="N3" s="1972"/>
    </row>
    <row r="4" spans="1:14" ht="22.5" customHeight="1" x14ac:dyDescent="0.25">
      <c r="A4" s="1972"/>
      <c r="B4" s="1975" t="s">
        <v>1824</v>
      </c>
      <c r="C4" s="1975"/>
      <c r="D4" s="1975"/>
      <c r="E4" s="1975"/>
      <c r="F4" s="1975"/>
      <c r="G4" s="1975"/>
      <c r="H4" s="1975"/>
      <c r="I4" s="1975"/>
      <c r="J4" s="1975"/>
      <c r="K4" s="1975"/>
      <c r="L4" s="1975"/>
      <c r="M4" s="1975"/>
      <c r="N4" s="1972"/>
    </row>
    <row r="5" spans="1:14" ht="14.65" customHeight="1" x14ac:dyDescent="0.25">
      <c r="A5" s="1972"/>
      <c r="B5" s="1975"/>
      <c r="C5" s="1975"/>
      <c r="D5" s="1975"/>
      <c r="E5" s="1975"/>
      <c r="F5" s="1975"/>
      <c r="G5" s="1975"/>
      <c r="H5" s="1975"/>
      <c r="I5" s="1975"/>
      <c r="J5" s="1975"/>
      <c r="K5" s="1975"/>
      <c r="L5" s="1975"/>
      <c r="M5" s="1975"/>
      <c r="N5" s="1972"/>
    </row>
    <row r="6" spans="1:14" s="1647" customFormat="1" ht="31.5" x14ac:dyDescent="0.3">
      <c r="A6" s="1972"/>
      <c r="B6" s="1645" t="s">
        <v>1825</v>
      </c>
      <c r="C6" s="1645" t="s">
        <v>1826</v>
      </c>
      <c r="D6" s="1645" t="s">
        <v>1827</v>
      </c>
      <c r="E6" s="1645" t="s">
        <v>1828</v>
      </c>
      <c r="F6" s="1645" t="s">
        <v>1829</v>
      </c>
      <c r="G6" s="1645" t="s">
        <v>1830</v>
      </c>
      <c r="H6" s="1645" t="s">
        <v>1831</v>
      </c>
      <c r="I6" s="1646" t="s">
        <v>1832</v>
      </c>
      <c r="J6" s="1645" t="s">
        <v>1833</v>
      </c>
      <c r="K6" s="1645" t="s">
        <v>1834</v>
      </c>
      <c r="L6" s="1645" t="s">
        <v>1835</v>
      </c>
      <c r="M6" s="1646" t="s">
        <v>1836</v>
      </c>
      <c r="N6" s="1972"/>
    </row>
    <row r="7" spans="1:14" ht="66" x14ac:dyDescent="0.25">
      <c r="A7" s="1972"/>
      <c r="B7" s="1648" t="s">
        <v>1837</v>
      </c>
      <c r="C7" s="1649" t="s">
        <v>1838</v>
      </c>
      <c r="D7" s="1648" t="s">
        <v>1839</v>
      </c>
      <c r="E7" s="1648" t="s">
        <v>1840</v>
      </c>
      <c r="F7" s="1648" t="s">
        <v>1841</v>
      </c>
      <c r="G7" s="1648" t="s">
        <v>1842</v>
      </c>
      <c r="H7" s="1648" t="s">
        <v>1843</v>
      </c>
      <c r="I7" s="1648" t="s">
        <v>1844</v>
      </c>
      <c r="J7" s="1648" t="s">
        <v>1845</v>
      </c>
      <c r="K7" s="1648" t="s">
        <v>1846</v>
      </c>
      <c r="L7" s="1648" t="s">
        <v>1847</v>
      </c>
      <c r="M7" s="1648" t="s">
        <v>1848</v>
      </c>
      <c r="N7" s="1972"/>
    </row>
    <row r="8" spans="1:14" s="1650" customFormat="1" ht="99" x14ac:dyDescent="0.25">
      <c r="A8" s="1972"/>
      <c r="B8" s="1648" t="s">
        <v>1849</v>
      </c>
      <c r="C8" s="1649" t="s">
        <v>1850</v>
      </c>
      <c r="D8" s="1648" t="s">
        <v>1851</v>
      </c>
      <c r="E8" s="1648" t="s">
        <v>1852</v>
      </c>
      <c r="F8" s="1648" t="s">
        <v>1853</v>
      </c>
      <c r="G8" s="1648" t="s">
        <v>1854</v>
      </c>
      <c r="H8" s="1648" t="s">
        <v>1855</v>
      </c>
      <c r="I8" s="1648" t="s">
        <v>1856</v>
      </c>
      <c r="J8" s="1648" t="s">
        <v>1857</v>
      </c>
      <c r="K8" s="1648" t="s">
        <v>1858</v>
      </c>
      <c r="L8" s="1648" t="s">
        <v>1859</v>
      </c>
      <c r="M8" s="1648" t="s">
        <v>1860</v>
      </c>
      <c r="N8" s="1972"/>
    </row>
    <row r="9" spans="1:14" s="1650" customFormat="1" ht="66" x14ac:dyDescent="0.25">
      <c r="A9" s="1972"/>
      <c r="B9" s="1648" t="s">
        <v>1806</v>
      </c>
      <c r="C9" s="1649" t="s">
        <v>1861</v>
      </c>
      <c r="D9" s="1648" t="s">
        <v>1862</v>
      </c>
      <c r="E9" s="1648" t="s">
        <v>1852</v>
      </c>
      <c r="F9" s="1648" t="s">
        <v>1863</v>
      </c>
      <c r="G9" s="1648" t="s">
        <v>1842</v>
      </c>
      <c r="H9" s="1648" t="s">
        <v>1864</v>
      </c>
      <c r="I9" s="1648" t="s">
        <v>1844</v>
      </c>
      <c r="J9" s="1648" t="s">
        <v>1857</v>
      </c>
      <c r="K9" s="1648" t="s">
        <v>1865</v>
      </c>
      <c r="L9" s="1648" t="s">
        <v>1866</v>
      </c>
      <c r="M9" s="1648" t="s">
        <v>1867</v>
      </c>
      <c r="N9" s="1972"/>
    </row>
    <row r="10" spans="1:14" s="1650" customFormat="1" ht="49.5" x14ac:dyDescent="0.25">
      <c r="A10" s="1972"/>
      <c r="B10" s="1648" t="s">
        <v>1868</v>
      </c>
      <c r="C10" s="1649" t="s">
        <v>1869</v>
      </c>
      <c r="D10" s="1648" t="s">
        <v>1839</v>
      </c>
      <c r="E10" s="1648" t="s">
        <v>27</v>
      </c>
      <c r="F10" s="1648" t="s">
        <v>1870</v>
      </c>
      <c r="G10" s="1648" t="s">
        <v>1842</v>
      </c>
      <c r="H10" s="1648" t="s">
        <v>1871</v>
      </c>
      <c r="I10" s="1648" t="s">
        <v>1844</v>
      </c>
      <c r="J10" s="1648" t="s">
        <v>1872</v>
      </c>
      <c r="K10" s="1648" t="s">
        <v>1873</v>
      </c>
      <c r="L10" s="1648" t="s">
        <v>1874</v>
      </c>
      <c r="M10" s="1648" t="s">
        <v>1875</v>
      </c>
      <c r="N10" s="1972"/>
    </row>
    <row r="11" spans="1:14" s="1650" customFormat="1" ht="33" x14ac:dyDescent="0.25">
      <c r="A11" s="1972"/>
      <c r="B11" s="1648" t="s">
        <v>1876</v>
      </c>
      <c r="C11" s="1649" t="s">
        <v>1877</v>
      </c>
      <c r="D11" s="1648" t="s">
        <v>1862</v>
      </c>
      <c r="E11" s="1648" t="s">
        <v>27</v>
      </c>
      <c r="F11" s="1648" t="s">
        <v>1878</v>
      </c>
      <c r="G11" s="1648" t="s">
        <v>1842</v>
      </c>
      <c r="H11" s="1648" t="s">
        <v>1879</v>
      </c>
      <c r="I11" s="1648" t="s">
        <v>1844</v>
      </c>
      <c r="J11" s="1648" t="s">
        <v>1857</v>
      </c>
      <c r="K11" s="1648" t="s">
        <v>1880</v>
      </c>
      <c r="L11" s="1648" t="s">
        <v>1881</v>
      </c>
      <c r="M11" s="1648" t="s">
        <v>1882</v>
      </c>
      <c r="N11" s="1972"/>
    </row>
    <row r="12" spans="1:14" s="1650" customFormat="1" ht="33" x14ac:dyDescent="0.25">
      <c r="A12" s="1972"/>
      <c r="B12" s="1648" t="s">
        <v>44</v>
      </c>
      <c r="C12" s="1649" t="s">
        <v>1877</v>
      </c>
      <c r="D12" s="1648" t="s">
        <v>1883</v>
      </c>
      <c r="E12" s="1648" t="s">
        <v>27</v>
      </c>
      <c r="F12" s="1648" t="s">
        <v>44</v>
      </c>
      <c r="G12" s="1648" t="s">
        <v>1842</v>
      </c>
      <c r="H12" s="1648" t="s">
        <v>1879</v>
      </c>
      <c r="I12" s="1648" t="s">
        <v>1844</v>
      </c>
      <c r="J12" s="1648" t="s">
        <v>1884</v>
      </c>
      <c r="K12" s="1648" t="s">
        <v>1865</v>
      </c>
      <c r="L12" s="1648" t="s">
        <v>1881</v>
      </c>
      <c r="M12" s="1648" t="s">
        <v>1882</v>
      </c>
      <c r="N12" s="1972"/>
    </row>
    <row r="13" spans="1:14" s="1650" customFormat="1" ht="165" x14ac:dyDescent="0.25">
      <c r="A13" s="1972"/>
      <c r="B13" s="1648" t="s">
        <v>1816</v>
      </c>
      <c r="C13" s="1649" t="s">
        <v>1885</v>
      </c>
      <c r="D13" s="1648" t="s">
        <v>1886</v>
      </c>
      <c r="E13" s="1648" t="s">
        <v>1852</v>
      </c>
      <c r="F13" s="1648" t="s">
        <v>1887</v>
      </c>
      <c r="G13" s="1648" t="s">
        <v>1888</v>
      </c>
      <c r="H13" s="1648" t="s">
        <v>1889</v>
      </c>
      <c r="I13" s="1648" t="s">
        <v>1844</v>
      </c>
      <c r="J13" s="1648" t="s">
        <v>1890</v>
      </c>
      <c r="K13" s="1651" t="s">
        <v>1891</v>
      </c>
      <c r="L13" s="1648" t="s">
        <v>1892</v>
      </c>
      <c r="M13" s="1648" t="s">
        <v>1893</v>
      </c>
      <c r="N13" s="1972"/>
    </row>
    <row r="14" spans="1:14" s="1650" customFormat="1" ht="33" x14ac:dyDescent="0.25">
      <c r="A14" s="1972"/>
      <c r="B14" s="1648" t="s">
        <v>45</v>
      </c>
      <c r="C14" s="1649" t="s">
        <v>1877</v>
      </c>
      <c r="D14" s="1648" t="s">
        <v>1883</v>
      </c>
      <c r="E14" s="1648" t="s">
        <v>27</v>
      </c>
      <c r="F14" s="1648" t="s">
        <v>1894</v>
      </c>
      <c r="G14" s="1648" t="s">
        <v>1842</v>
      </c>
      <c r="H14" s="1648" t="s">
        <v>1879</v>
      </c>
      <c r="I14" s="1648" t="s">
        <v>1844</v>
      </c>
      <c r="J14" s="1648" t="s">
        <v>1895</v>
      </c>
      <c r="K14" s="1648" t="s">
        <v>1865</v>
      </c>
      <c r="L14" s="1648" t="s">
        <v>1881</v>
      </c>
      <c r="M14" s="1648" t="s">
        <v>1882</v>
      </c>
      <c r="N14" s="1972"/>
    </row>
    <row r="15" spans="1:14" s="1650" customFormat="1" ht="82.5" x14ac:dyDescent="0.25">
      <c r="A15" s="1972"/>
      <c r="B15" s="1648" t="s">
        <v>1812</v>
      </c>
      <c r="C15" s="1649" t="s">
        <v>1896</v>
      </c>
      <c r="D15" s="1648" t="s">
        <v>1862</v>
      </c>
      <c r="E15" s="1648" t="s">
        <v>1840</v>
      </c>
      <c r="F15" s="1648" t="s">
        <v>1897</v>
      </c>
      <c r="G15" s="1648" t="s">
        <v>1842</v>
      </c>
      <c r="H15" s="1648" t="s">
        <v>1898</v>
      </c>
      <c r="I15" s="1648" t="s">
        <v>1844</v>
      </c>
      <c r="J15" s="1648" t="s">
        <v>1899</v>
      </c>
      <c r="K15" s="1648" t="s">
        <v>1900</v>
      </c>
      <c r="L15" s="1648" t="s">
        <v>1901</v>
      </c>
      <c r="M15" s="1648" t="s">
        <v>1902</v>
      </c>
      <c r="N15" s="1972"/>
    </row>
    <row r="16" spans="1:14" s="1650" customFormat="1" ht="66" x14ac:dyDescent="0.25">
      <c r="A16" s="1972"/>
      <c r="B16" s="1648" t="s">
        <v>1813</v>
      </c>
      <c r="C16" s="1649" t="s">
        <v>1903</v>
      </c>
      <c r="D16" s="1648" t="s">
        <v>1839</v>
      </c>
      <c r="E16" s="1648" t="s">
        <v>1840</v>
      </c>
      <c r="F16" s="1648" t="s">
        <v>1904</v>
      </c>
      <c r="G16" s="1648" t="s">
        <v>1842</v>
      </c>
      <c r="H16" s="1648" t="s">
        <v>1905</v>
      </c>
      <c r="I16" s="1648" t="s">
        <v>1844</v>
      </c>
      <c r="J16" s="1648" t="s">
        <v>1845</v>
      </c>
      <c r="K16" s="1648" t="s">
        <v>1906</v>
      </c>
      <c r="L16" s="1648" t="s">
        <v>1907</v>
      </c>
      <c r="M16" s="1648" t="s">
        <v>1908</v>
      </c>
      <c r="N16" s="1972"/>
    </row>
    <row r="17" spans="1:14" s="1650" customFormat="1" ht="49.5" x14ac:dyDescent="0.25">
      <c r="A17" s="1972"/>
      <c r="B17" s="1648" t="s">
        <v>1909</v>
      </c>
      <c r="C17" s="1649" t="s">
        <v>1877</v>
      </c>
      <c r="D17" s="1648" t="s">
        <v>1839</v>
      </c>
      <c r="E17" s="1648" t="s">
        <v>27</v>
      </c>
      <c r="F17" s="1648" t="s">
        <v>1910</v>
      </c>
      <c r="G17" s="1648" t="s">
        <v>1842</v>
      </c>
      <c r="H17" s="1648" t="s">
        <v>1879</v>
      </c>
      <c r="I17" s="1648" t="s">
        <v>1844</v>
      </c>
      <c r="J17" s="1648" t="s">
        <v>1911</v>
      </c>
      <c r="K17" s="1648" t="s">
        <v>1865</v>
      </c>
      <c r="L17" s="1648" t="s">
        <v>1881</v>
      </c>
      <c r="M17" s="1648" t="s">
        <v>1912</v>
      </c>
      <c r="N17" s="1972"/>
    </row>
    <row r="18" spans="1:14" s="1650" customFormat="1" ht="82.5" x14ac:dyDescent="0.25">
      <c r="A18" s="1972"/>
      <c r="B18" s="1648" t="s">
        <v>1817</v>
      </c>
      <c r="C18" s="1649" t="s">
        <v>1913</v>
      </c>
      <c r="D18" s="1648" t="s">
        <v>1914</v>
      </c>
      <c r="E18" s="1648" t="s">
        <v>1840</v>
      </c>
      <c r="F18" s="1648" t="s">
        <v>1915</v>
      </c>
      <c r="G18" s="1648" t="s">
        <v>1842</v>
      </c>
      <c r="H18" s="1648" t="s">
        <v>1916</v>
      </c>
      <c r="I18" s="1648" t="s">
        <v>1844</v>
      </c>
      <c r="J18" s="1648" t="s">
        <v>1917</v>
      </c>
      <c r="K18" s="1648" t="s">
        <v>1918</v>
      </c>
      <c r="L18" s="1648" t="s">
        <v>1919</v>
      </c>
      <c r="M18" s="1648" t="s">
        <v>1920</v>
      </c>
      <c r="N18" s="1972"/>
    </row>
    <row r="19" spans="1:14" s="1650" customFormat="1" ht="132" x14ac:dyDescent="0.25">
      <c r="A19" s="1972"/>
      <c r="B19" s="1648" t="s">
        <v>1921</v>
      </c>
      <c r="C19" s="1649" t="s">
        <v>1922</v>
      </c>
      <c r="D19" s="1648" t="s">
        <v>1914</v>
      </c>
      <c r="E19" s="1648" t="s">
        <v>1840</v>
      </c>
      <c r="F19" s="1648" t="s">
        <v>1923</v>
      </c>
      <c r="G19" s="1648" t="s">
        <v>1842</v>
      </c>
      <c r="H19" s="1648" t="s">
        <v>1924</v>
      </c>
      <c r="I19" s="1648" t="s">
        <v>1844</v>
      </c>
      <c r="J19" s="1648" t="s">
        <v>1925</v>
      </c>
      <c r="K19" s="1648" t="s">
        <v>1865</v>
      </c>
      <c r="L19" s="1648" t="s">
        <v>1926</v>
      </c>
      <c r="M19" s="1648" t="s">
        <v>1927</v>
      </c>
      <c r="N19" s="1972"/>
    </row>
    <row r="20" spans="1:14" s="1650" customFormat="1" ht="99" x14ac:dyDescent="0.25">
      <c r="A20" s="1972"/>
      <c r="B20" s="1648" t="s">
        <v>1928</v>
      </c>
      <c r="C20" s="1649" t="s">
        <v>1929</v>
      </c>
      <c r="D20" s="1648" t="s">
        <v>1914</v>
      </c>
      <c r="E20" s="1648" t="s">
        <v>1930</v>
      </c>
      <c r="F20" s="1648" t="s">
        <v>1931</v>
      </c>
      <c r="G20" s="1648" t="s">
        <v>1932</v>
      </c>
      <c r="H20" s="1648" t="s">
        <v>1933</v>
      </c>
      <c r="I20" s="1648" t="s">
        <v>1844</v>
      </c>
      <c r="J20" s="1648" t="s">
        <v>1914</v>
      </c>
      <c r="K20" s="1648" t="s">
        <v>1934</v>
      </c>
      <c r="L20" s="1648" t="s">
        <v>1935</v>
      </c>
      <c r="M20" s="1648" t="s">
        <v>1936</v>
      </c>
      <c r="N20" s="1972"/>
    </row>
    <row r="21" spans="1:14" s="1650" customFormat="1" ht="61.15" customHeight="1" x14ac:dyDescent="0.25">
      <c r="A21" s="1972"/>
      <c r="B21" s="1648" t="s">
        <v>1805</v>
      </c>
      <c r="C21" s="1649" t="s">
        <v>1937</v>
      </c>
      <c r="D21" s="1648" t="s">
        <v>1938</v>
      </c>
      <c r="E21" s="1648" t="s">
        <v>1852</v>
      </c>
      <c r="F21" s="1652" t="s">
        <v>1939</v>
      </c>
      <c r="G21" s="1648" t="s">
        <v>1842</v>
      </c>
      <c r="H21" s="1648" t="s">
        <v>1940</v>
      </c>
      <c r="I21" s="1648" t="s">
        <v>1844</v>
      </c>
      <c r="J21" s="1648" t="s">
        <v>1938</v>
      </c>
      <c r="K21" s="1648" t="s">
        <v>1865</v>
      </c>
      <c r="L21" s="1648" t="s">
        <v>1941</v>
      </c>
      <c r="M21" s="1648" t="s">
        <v>1942</v>
      </c>
      <c r="N21" s="1972"/>
    </row>
    <row r="22" spans="1:14" s="1650" customFormat="1" ht="264" x14ac:dyDescent="0.25">
      <c r="A22" s="1972"/>
      <c r="B22" s="1648" t="s">
        <v>1943</v>
      </c>
      <c r="C22" s="1649" t="s">
        <v>1944</v>
      </c>
      <c r="D22" s="1648" t="s">
        <v>1945</v>
      </c>
      <c r="E22" s="1648" t="s">
        <v>1930</v>
      </c>
      <c r="F22" s="1648" t="s">
        <v>1946</v>
      </c>
      <c r="G22" s="1648" t="s">
        <v>1947</v>
      </c>
      <c r="H22" s="1648" t="s">
        <v>1948</v>
      </c>
      <c r="I22" s="1648" t="s">
        <v>1949</v>
      </c>
      <c r="J22" s="1648" t="s">
        <v>1950</v>
      </c>
      <c r="K22" s="1648" t="s">
        <v>1951</v>
      </c>
      <c r="L22" s="1648" t="s">
        <v>1952</v>
      </c>
      <c r="M22" s="1648" t="s">
        <v>1953</v>
      </c>
      <c r="N22" s="1972"/>
    </row>
    <row r="23" spans="1:14" s="1650" customFormat="1" ht="82.5" x14ac:dyDescent="0.25">
      <c r="A23" s="1972"/>
      <c r="B23" s="1648" t="s">
        <v>1954</v>
      </c>
      <c r="C23" s="1649" t="s">
        <v>1955</v>
      </c>
      <c r="D23" s="1648" t="s">
        <v>1945</v>
      </c>
      <c r="E23" s="1648" t="s">
        <v>1852</v>
      </c>
      <c r="F23" s="1648" t="s">
        <v>1956</v>
      </c>
      <c r="G23" s="1648" t="s">
        <v>1842</v>
      </c>
      <c r="H23" s="1648" t="s">
        <v>1957</v>
      </c>
      <c r="I23" s="1648" t="s">
        <v>1844</v>
      </c>
      <c r="J23" s="1648" t="s">
        <v>1950</v>
      </c>
      <c r="K23" s="1648" t="s">
        <v>1958</v>
      </c>
      <c r="L23" s="1648" t="s">
        <v>1959</v>
      </c>
      <c r="M23" s="1648" t="s">
        <v>1960</v>
      </c>
      <c r="N23" s="1972"/>
    </row>
    <row r="24" spans="1:14" s="1650" customFormat="1" ht="82.5" x14ac:dyDescent="0.25">
      <c r="A24" s="1972"/>
      <c r="B24" s="1648" t="s">
        <v>1815</v>
      </c>
      <c r="C24" s="1649" t="s">
        <v>1961</v>
      </c>
      <c r="D24" s="1648" t="s">
        <v>1862</v>
      </c>
      <c r="E24" s="1648" t="s">
        <v>1840</v>
      </c>
      <c r="F24" s="1648" t="s">
        <v>1962</v>
      </c>
      <c r="G24" s="1648" t="s">
        <v>1842</v>
      </c>
      <c r="H24" s="1648" t="s">
        <v>1963</v>
      </c>
      <c r="I24" s="1648" t="s">
        <v>1844</v>
      </c>
      <c r="J24" s="1648" t="s">
        <v>1845</v>
      </c>
      <c r="K24" s="1648" t="s">
        <v>1964</v>
      </c>
      <c r="L24" s="1648" t="s">
        <v>1965</v>
      </c>
      <c r="M24" s="1648" t="s">
        <v>1966</v>
      </c>
      <c r="N24" s="1972"/>
    </row>
    <row r="25" spans="1:14" s="1650" customFormat="1" ht="148.5" x14ac:dyDescent="0.25">
      <c r="A25" s="1972"/>
      <c r="B25" s="1648" t="s">
        <v>1967</v>
      </c>
      <c r="C25" s="1649" t="s">
        <v>1968</v>
      </c>
      <c r="D25" s="1648" t="s">
        <v>1938</v>
      </c>
      <c r="E25" s="1648" t="s">
        <v>1852</v>
      </c>
      <c r="F25" s="1648" t="s">
        <v>1969</v>
      </c>
      <c r="G25" s="1649" t="s">
        <v>1970</v>
      </c>
      <c r="H25" s="1648" t="s">
        <v>1971</v>
      </c>
      <c r="I25" s="1648" t="s">
        <v>1844</v>
      </c>
      <c r="J25" s="1648" t="s">
        <v>1938</v>
      </c>
      <c r="K25" s="1648" t="s">
        <v>1972</v>
      </c>
      <c r="L25" s="1648" t="s">
        <v>1973</v>
      </c>
      <c r="M25" s="1648" t="s">
        <v>1974</v>
      </c>
      <c r="N25" s="1972"/>
    </row>
    <row r="26" spans="1:14" s="1650" customFormat="1" ht="132" x14ac:dyDescent="0.25">
      <c r="A26" s="1972"/>
      <c r="B26" s="1648" t="s">
        <v>1975</v>
      </c>
      <c r="C26" s="1649" t="s">
        <v>1976</v>
      </c>
      <c r="D26" s="1648" t="s">
        <v>1862</v>
      </c>
      <c r="E26" s="1648" t="s">
        <v>1852</v>
      </c>
      <c r="F26" s="1648" t="s">
        <v>1977</v>
      </c>
      <c r="G26" s="1648" t="s">
        <v>1932</v>
      </c>
      <c r="H26" s="1648" t="s">
        <v>1933</v>
      </c>
      <c r="I26" s="1648" t="s">
        <v>1844</v>
      </c>
      <c r="J26" s="1648" t="s">
        <v>1857</v>
      </c>
      <c r="K26" s="1648" t="s">
        <v>1978</v>
      </c>
      <c r="L26" s="1648" t="s">
        <v>1979</v>
      </c>
      <c r="M26" s="1648" t="s">
        <v>1980</v>
      </c>
      <c r="N26" s="1972"/>
    </row>
    <row r="27" spans="1:14" s="1650" customFormat="1" ht="113.65" customHeight="1" x14ac:dyDescent="0.25">
      <c r="A27" s="1972"/>
      <c r="B27" s="1648" t="s">
        <v>1981</v>
      </c>
      <c r="C27" s="1649" t="s">
        <v>1982</v>
      </c>
      <c r="D27" s="1648" t="s">
        <v>1862</v>
      </c>
      <c r="E27" s="1648" t="s">
        <v>1840</v>
      </c>
      <c r="F27" s="1648" t="s">
        <v>1983</v>
      </c>
      <c r="G27" s="1648" t="s">
        <v>1842</v>
      </c>
      <c r="H27" s="1648" t="s">
        <v>1984</v>
      </c>
      <c r="I27" s="1648" t="s">
        <v>1844</v>
      </c>
      <c r="J27" s="1648" t="s">
        <v>1857</v>
      </c>
      <c r="K27" s="1648" t="s">
        <v>1985</v>
      </c>
      <c r="L27" s="1648" t="s">
        <v>1986</v>
      </c>
      <c r="M27" s="1648" t="s">
        <v>1987</v>
      </c>
      <c r="N27" s="1972"/>
    </row>
    <row r="28" spans="1:14" s="1650" customFormat="1" ht="96.6" customHeight="1" x14ac:dyDescent="0.25">
      <c r="A28" s="1972"/>
      <c r="B28" s="1648" t="s">
        <v>1808</v>
      </c>
      <c r="C28" s="1649" t="s">
        <v>1988</v>
      </c>
      <c r="D28" s="1648" t="s">
        <v>1862</v>
      </c>
      <c r="E28" s="1648" t="s">
        <v>1852</v>
      </c>
      <c r="F28" s="1648" t="s">
        <v>1989</v>
      </c>
      <c r="G28" s="1648" t="s">
        <v>1842</v>
      </c>
      <c r="H28" s="1648" t="s">
        <v>1864</v>
      </c>
      <c r="I28" s="1648" t="s">
        <v>1844</v>
      </c>
      <c r="J28" s="1648" t="s">
        <v>1857</v>
      </c>
      <c r="K28" s="1648" t="s">
        <v>1865</v>
      </c>
      <c r="L28" s="1648" t="s">
        <v>1990</v>
      </c>
      <c r="M28" s="1648" t="s">
        <v>1991</v>
      </c>
      <c r="N28" s="1972"/>
    </row>
    <row r="29" spans="1:14" s="1650" customFormat="1" ht="64.150000000000006" customHeight="1" x14ac:dyDescent="0.25">
      <c r="A29" s="1972"/>
      <c r="B29" s="1648" t="s">
        <v>1992</v>
      </c>
      <c r="C29" s="1649" t="s">
        <v>1993</v>
      </c>
      <c r="D29" s="1648" t="s">
        <v>1862</v>
      </c>
      <c r="E29" s="1648" t="s">
        <v>1994</v>
      </c>
      <c r="F29" s="1648" t="s">
        <v>1995</v>
      </c>
      <c r="G29" s="1648" t="s">
        <v>1996</v>
      </c>
      <c r="H29" s="1648" t="s">
        <v>1997</v>
      </c>
      <c r="I29" s="1648" t="s">
        <v>1844</v>
      </c>
      <c r="J29" s="1648" t="s">
        <v>1857</v>
      </c>
      <c r="K29" s="1648" t="s">
        <v>1998</v>
      </c>
      <c r="L29" s="1648" t="s">
        <v>1999</v>
      </c>
      <c r="M29" s="1648" t="s">
        <v>2000</v>
      </c>
      <c r="N29" s="1972"/>
    </row>
    <row r="30" spans="1:14" s="1650" customFormat="1" ht="52.5" customHeight="1" x14ac:dyDescent="0.25">
      <c r="A30" s="1972"/>
      <c r="B30" s="1648" t="s">
        <v>1804</v>
      </c>
      <c r="C30" s="1649" t="s">
        <v>2001</v>
      </c>
      <c r="D30" s="1648" t="s">
        <v>2002</v>
      </c>
      <c r="E30" s="1648" t="s">
        <v>1852</v>
      </c>
      <c r="F30" s="1652" t="s">
        <v>2003</v>
      </c>
      <c r="G30" s="1648" t="s">
        <v>1842</v>
      </c>
      <c r="H30" s="1648" t="s">
        <v>1940</v>
      </c>
      <c r="I30" s="1648" t="s">
        <v>1844</v>
      </c>
      <c r="J30" s="1648" t="s">
        <v>2004</v>
      </c>
      <c r="K30" s="1648" t="s">
        <v>1865</v>
      </c>
      <c r="L30" s="1648" t="s">
        <v>2005</v>
      </c>
      <c r="M30" s="1648" t="s">
        <v>2006</v>
      </c>
      <c r="N30" s="1972"/>
    </row>
    <row r="31" spans="1:14" s="1650" customFormat="1" ht="66" x14ac:dyDescent="0.25">
      <c r="A31" s="1972"/>
      <c r="B31" s="1648" t="s">
        <v>1809</v>
      </c>
      <c r="C31" s="1649" t="s">
        <v>2007</v>
      </c>
      <c r="D31" s="1648" t="s">
        <v>1862</v>
      </c>
      <c r="E31" s="1648" t="s">
        <v>1852</v>
      </c>
      <c r="F31" s="1648" t="s">
        <v>2008</v>
      </c>
      <c r="G31" s="1648" t="s">
        <v>1842</v>
      </c>
      <c r="H31" s="1648" t="s">
        <v>1940</v>
      </c>
      <c r="I31" s="1648" t="s">
        <v>1844</v>
      </c>
      <c r="J31" s="1648" t="s">
        <v>2009</v>
      </c>
      <c r="K31" s="1648" t="s">
        <v>1865</v>
      </c>
      <c r="L31" s="1648" t="s">
        <v>2010</v>
      </c>
      <c r="M31" s="1648" t="s">
        <v>2011</v>
      </c>
      <c r="N31" s="1972"/>
    </row>
    <row r="32" spans="1:14" s="1650" customFormat="1" ht="165" x14ac:dyDescent="0.25">
      <c r="A32" s="1972"/>
      <c r="B32" s="1648" t="s">
        <v>1810</v>
      </c>
      <c r="C32" s="1649" t="s">
        <v>2012</v>
      </c>
      <c r="D32" s="1648" t="s">
        <v>1862</v>
      </c>
      <c r="E32" s="1648" t="s">
        <v>2013</v>
      </c>
      <c r="F32" s="1648" t="s">
        <v>2014</v>
      </c>
      <c r="G32" s="1648" t="s">
        <v>2015</v>
      </c>
      <c r="H32" s="1648" t="s">
        <v>2016</v>
      </c>
      <c r="I32" s="1648" t="s">
        <v>1844</v>
      </c>
      <c r="J32" s="1648" t="s">
        <v>1857</v>
      </c>
      <c r="K32" s="1648" t="s">
        <v>2017</v>
      </c>
      <c r="L32" s="1648" t="s">
        <v>2018</v>
      </c>
      <c r="M32" s="1648" t="s">
        <v>2019</v>
      </c>
      <c r="N32" s="1972"/>
    </row>
    <row r="33" spans="1:14" s="1650" customFormat="1" ht="148.5" x14ac:dyDescent="0.25">
      <c r="A33" s="1972"/>
      <c r="B33" s="1648" t="s">
        <v>1807</v>
      </c>
      <c r="C33" s="1649" t="s">
        <v>2020</v>
      </c>
      <c r="D33" s="1648" t="s">
        <v>1862</v>
      </c>
      <c r="E33" s="1648" t="s">
        <v>2013</v>
      </c>
      <c r="F33" s="1648" t="s">
        <v>2021</v>
      </c>
      <c r="G33" s="1648" t="s">
        <v>1842</v>
      </c>
      <c r="H33" s="1648" t="s">
        <v>1864</v>
      </c>
      <c r="I33" s="1648" t="s">
        <v>1844</v>
      </c>
      <c r="J33" s="1648" t="s">
        <v>1857</v>
      </c>
      <c r="K33" s="1648" t="s">
        <v>1865</v>
      </c>
      <c r="L33" s="1648" t="s">
        <v>2022</v>
      </c>
      <c r="M33" s="1648" t="s">
        <v>2023</v>
      </c>
      <c r="N33" s="1972"/>
    </row>
    <row r="34" spans="1:14" s="1650" customFormat="1" ht="115.5" x14ac:dyDescent="0.25">
      <c r="A34" s="1972"/>
      <c r="B34" s="1648" t="s">
        <v>1811</v>
      </c>
      <c r="C34" s="1649" t="s">
        <v>2024</v>
      </c>
      <c r="D34" s="1648" t="s">
        <v>1945</v>
      </c>
      <c r="E34" s="1648" t="s">
        <v>1852</v>
      </c>
      <c r="F34" s="1648" t="s">
        <v>2025</v>
      </c>
      <c r="G34" s="1648" t="s">
        <v>2026</v>
      </c>
      <c r="H34" s="1648" t="s">
        <v>2027</v>
      </c>
      <c r="I34" s="1648" t="s">
        <v>1844</v>
      </c>
      <c r="J34" s="1648" t="s">
        <v>1950</v>
      </c>
      <c r="K34" s="1648" t="s">
        <v>2028</v>
      </c>
      <c r="L34" s="1648" t="s">
        <v>2029</v>
      </c>
      <c r="M34" s="1648" t="s">
        <v>2030</v>
      </c>
      <c r="N34" s="1972"/>
    </row>
    <row r="35" spans="1:14" s="1650" customFormat="1" ht="198" x14ac:dyDescent="0.25">
      <c r="A35" s="1972"/>
      <c r="B35" s="1648" t="s">
        <v>2031</v>
      </c>
      <c r="C35" s="1649" t="s">
        <v>2032</v>
      </c>
      <c r="D35" s="1648" t="s">
        <v>2002</v>
      </c>
      <c r="E35" s="1648" t="s">
        <v>1852</v>
      </c>
      <c r="F35" s="1648" t="s">
        <v>2033</v>
      </c>
      <c r="G35" s="1648" t="s">
        <v>1947</v>
      </c>
      <c r="H35" s="1648" t="s">
        <v>1948</v>
      </c>
      <c r="I35" s="1648" t="s">
        <v>1949</v>
      </c>
      <c r="J35" s="1648" t="s">
        <v>1857</v>
      </c>
      <c r="K35" s="1648" t="s">
        <v>2034</v>
      </c>
      <c r="L35" s="1648" t="s">
        <v>2035</v>
      </c>
      <c r="M35" s="1648" t="s">
        <v>2036</v>
      </c>
      <c r="N35" s="1972"/>
    </row>
    <row r="36" spans="1:14" s="1650" customFormat="1" ht="33" x14ac:dyDescent="0.25">
      <c r="A36" s="1972"/>
      <c r="B36" s="1648" t="s">
        <v>2037</v>
      </c>
      <c r="C36" s="1649" t="s">
        <v>1877</v>
      </c>
      <c r="D36" s="1648" t="s">
        <v>1862</v>
      </c>
      <c r="E36" s="1648" t="s">
        <v>27</v>
      </c>
      <c r="F36" s="1648" t="s">
        <v>2038</v>
      </c>
      <c r="G36" s="1648" t="s">
        <v>1842</v>
      </c>
      <c r="H36" s="1648" t="s">
        <v>1879</v>
      </c>
      <c r="I36" s="1648" t="s">
        <v>1844</v>
      </c>
      <c r="J36" s="1648" t="s">
        <v>2039</v>
      </c>
      <c r="K36" s="1648" t="s">
        <v>1865</v>
      </c>
      <c r="L36" s="1648" t="s">
        <v>1881</v>
      </c>
      <c r="M36" s="1648" t="s">
        <v>1882</v>
      </c>
      <c r="N36" s="1972"/>
    </row>
    <row r="37" spans="1:14" s="1650" customFormat="1" ht="132" x14ac:dyDescent="0.25">
      <c r="A37" s="1972"/>
      <c r="B37" s="1648" t="s">
        <v>2040</v>
      </c>
      <c r="C37" s="1649" t="s">
        <v>2041</v>
      </c>
      <c r="D37" s="1648" t="s">
        <v>2042</v>
      </c>
      <c r="E37" s="1648" t="s">
        <v>1852</v>
      </c>
      <c r="F37" s="1648" t="s">
        <v>2043</v>
      </c>
      <c r="G37" s="1648" t="s">
        <v>2044</v>
      </c>
      <c r="H37" s="1648" t="s">
        <v>2045</v>
      </c>
      <c r="I37" s="1648" t="s">
        <v>1844</v>
      </c>
      <c r="J37" s="1648" t="s">
        <v>2046</v>
      </c>
      <c r="K37" s="1648" t="s">
        <v>1865</v>
      </c>
      <c r="L37" s="1648" t="s">
        <v>2047</v>
      </c>
      <c r="M37" s="1648" t="s">
        <v>2048</v>
      </c>
      <c r="N37" s="1972"/>
    </row>
    <row r="38" spans="1:14" s="1650" customFormat="1" ht="102" customHeight="1" x14ac:dyDescent="0.25">
      <c r="A38" s="1972"/>
      <c r="B38" s="1648" t="s">
        <v>2049</v>
      </c>
      <c r="C38" s="1649" t="s">
        <v>1877</v>
      </c>
      <c r="D38" s="1648" t="s">
        <v>1883</v>
      </c>
      <c r="E38" s="1648" t="s">
        <v>27</v>
      </c>
      <c r="F38" s="1648" t="s">
        <v>2050</v>
      </c>
      <c r="G38" s="1648" t="s">
        <v>1842</v>
      </c>
      <c r="H38" s="1648" t="s">
        <v>1879</v>
      </c>
      <c r="I38" s="1648" t="s">
        <v>1844</v>
      </c>
      <c r="J38" s="1648" t="s">
        <v>2051</v>
      </c>
      <c r="K38" s="1648" t="s">
        <v>1865</v>
      </c>
      <c r="L38" s="1648" t="s">
        <v>1881</v>
      </c>
      <c r="M38" s="1648" t="s">
        <v>1882</v>
      </c>
      <c r="N38" s="1972"/>
    </row>
    <row r="39" spans="1:14" ht="33" x14ac:dyDescent="0.25">
      <c r="A39" s="1972"/>
      <c r="B39" s="1648" t="s">
        <v>2052</v>
      </c>
      <c r="C39" s="1649" t="s">
        <v>1877</v>
      </c>
      <c r="D39" s="1648" t="s">
        <v>2053</v>
      </c>
      <c r="E39" s="1648" t="s">
        <v>27</v>
      </c>
      <c r="F39" s="1648" t="s">
        <v>2054</v>
      </c>
      <c r="G39" s="1648" t="s">
        <v>1842</v>
      </c>
      <c r="H39" s="1648" t="s">
        <v>1879</v>
      </c>
      <c r="I39" s="1648" t="s">
        <v>1844</v>
      </c>
      <c r="J39" s="1648" t="s">
        <v>2055</v>
      </c>
      <c r="K39" s="1648" t="s">
        <v>2056</v>
      </c>
      <c r="L39" s="1648" t="s">
        <v>1881</v>
      </c>
      <c r="M39" s="1648" t="s">
        <v>1882</v>
      </c>
      <c r="N39" s="1972"/>
    </row>
    <row r="40" spans="1:14" ht="15" x14ac:dyDescent="0.25">
      <c r="A40" s="1972"/>
      <c r="B40" s="1972"/>
      <c r="C40" s="1972"/>
      <c r="D40" s="1972"/>
      <c r="E40" s="1972"/>
      <c r="F40" s="1972"/>
      <c r="G40" s="1972"/>
      <c r="H40" s="1972"/>
      <c r="I40" s="1972"/>
      <c r="J40" s="1972"/>
      <c r="K40" s="1972"/>
      <c r="L40" s="1972"/>
      <c r="M40" s="1972"/>
      <c r="N40" s="1972"/>
    </row>
  </sheetData>
  <mergeCells count="7">
    <mergeCell ref="A1:A40"/>
    <mergeCell ref="B1:N1"/>
    <mergeCell ref="B2:M2"/>
    <mergeCell ref="N2:N40"/>
    <mergeCell ref="B3:M3"/>
    <mergeCell ref="B4:M5"/>
    <mergeCell ref="B40:M40"/>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1]!Instructions">
                <anchor moveWithCells="1" sizeWithCells="1">
                  <from>
                    <xdr:col>12</xdr:col>
                    <xdr:colOff>1352550</xdr:colOff>
                    <xdr:row>1</xdr:row>
                    <xdr:rowOff>171450</xdr:rowOff>
                  </from>
                  <to>
                    <xdr:col>12</xdr:col>
                    <xdr:colOff>2124075</xdr:colOff>
                    <xdr:row>2</xdr:row>
                    <xdr:rowOff>171450</xdr:rowOff>
                  </to>
                </anchor>
              </controlPr>
            </control>
          </mc:Choice>
        </mc:AlternateContent>
        <mc:AlternateContent xmlns:mc="http://schemas.openxmlformats.org/markup-compatibility/2006">
          <mc:Choice Requires="x14">
            <control shapeId="1026" r:id="rId5" name="Button 2">
              <controlPr defaultSize="0" print="0" autoFill="0" autoPict="0">
                <anchor moveWithCells="1" sizeWithCells="1">
                  <from>
                    <xdr:col>12</xdr:col>
                    <xdr:colOff>476250</xdr:colOff>
                    <xdr:row>2</xdr:row>
                    <xdr:rowOff>295275</xdr:rowOff>
                  </from>
                  <to>
                    <xdr:col>12</xdr:col>
                    <xdr:colOff>1238250</xdr:colOff>
                    <xdr:row>3</xdr:row>
                    <xdr:rowOff>66675</xdr:rowOff>
                  </to>
                </anchor>
              </controlPr>
            </control>
          </mc:Choice>
        </mc:AlternateContent>
        <mc:AlternateContent xmlns:mc="http://schemas.openxmlformats.org/markup-compatibility/2006">
          <mc:Choice Requires="x14">
            <control shapeId="1027" r:id="rId6" name="Button 3">
              <controlPr defaultSize="0" print="0" autoFill="0" autoPict="0" macro="[1]!SetUpHome">
                <anchor moveWithCells="1" sizeWithCells="1">
                  <from>
                    <xdr:col>12</xdr:col>
                    <xdr:colOff>438150</xdr:colOff>
                    <xdr:row>1</xdr:row>
                    <xdr:rowOff>171450</xdr:rowOff>
                  </from>
                  <to>
                    <xdr:col>12</xdr:col>
                    <xdr:colOff>1209675</xdr:colOff>
                    <xdr:row>2</xdr:row>
                    <xdr:rowOff>133350</xdr:rowOff>
                  </to>
                </anchor>
              </controlPr>
            </control>
          </mc:Choice>
        </mc:AlternateContent>
      </controls>
    </mc:Choice>
  </mc:AlternateContent>
  <tableParts count="1">
    <tablePart r:id="rId7"/>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C31"/>
  <sheetViews>
    <sheetView workbookViewId="0">
      <selection activeCell="F10" sqref="F10"/>
    </sheetView>
  </sheetViews>
  <sheetFormatPr defaultRowHeight="15" x14ac:dyDescent="0.25"/>
  <cols>
    <col min="1" max="1" width="28.85546875" style="3" customWidth="1"/>
    <col min="2" max="2" width="43.42578125" style="3" customWidth="1"/>
    <col min="3" max="3" width="36.85546875" style="3" customWidth="1"/>
  </cols>
  <sheetData>
    <row r="2" spans="1:3" ht="19.5" customHeight="1" thickBot="1" x14ac:dyDescent="0.3">
      <c r="A2" s="1654" t="s">
        <v>1825</v>
      </c>
      <c r="B2" s="1655" t="s">
        <v>1829</v>
      </c>
      <c r="C2" s="1655" t="s">
        <v>1830</v>
      </c>
    </row>
    <row r="3" spans="1:3" ht="16.5" thickTop="1" thickBot="1" x14ac:dyDescent="0.3">
      <c r="A3"/>
      <c r="B3"/>
      <c r="C3"/>
    </row>
    <row r="4" spans="1:3" ht="24" customHeight="1" thickBot="1" x14ac:dyDescent="0.3">
      <c r="A4" s="1976" t="s">
        <v>1793</v>
      </c>
      <c r="B4" s="1977"/>
      <c r="C4" s="1978"/>
    </row>
    <row r="5" spans="1:3" ht="19.5" customHeight="1" x14ac:dyDescent="0.25">
      <c r="A5" s="1656" t="s">
        <v>2057</v>
      </c>
      <c r="B5" s="1657" t="s">
        <v>1956</v>
      </c>
      <c r="C5" s="1658" t="s">
        <v>1842</v>
      </c>
    </row>
    <row r="6" spans="1:3" ht="28.5" customHeight="1" x14ac:dyDescent="0.25">
      <c r="A6" s="1659" t="s">
        <v>1943</v>
      </c>
      <c r="B6" s="1660" t="s">
        <v>1946</v>
      </c>
      <c r="C6" s="1661" t="s">
        <v>1947</v>
      </c>
    </row>
    <row r="7" spans="1:3" ht="33" customHeight="1" x14ac:dyDescent="0.25">
      <c r="A7" s="1659" t="s">
        <v>2058</v>
      </c>
      <c r="B7" s="1662" t="s">
        <v>1853</v>
      </c>
      <c r="C7" s="1661" t="s">
        <v>1854</v>
      </c>
    </row>
    <row r="8" spans="1:3" ht="65.25" customHeight="1" thickBot="1" x14ac:dyDescent="0.3">
      <c r="A8" s="1663" t="s">
        <v>1801</v>
      </c>
      <c r="B8" s="1664" t="s">
        <v>2043</v>
      </c>
      <c r="C8" s="1665" t="s">
        <v>2044</v>
      </c>
    </row>
    <row r="9" spans="1:3" ht="17.25" customHeight="1" thickBot="1" x14ac:dyDescent="0.3">
      <c r="A9"/>
      <c r="B9"/>
      <c r="C9"/>
    </row>
    <row r="10" spans="1:3" ht="26.25" customHeight="1" thickBot="1" x14ac:dyDescent="0.3">
      <c r="A10" s="1979" t="s">
        <v>1794</v>
      </c>
      <c r="B10" s="1980"/>
      <c r="C10" s="1981"/>
    </row>
    <row r="11" spans="1:3" ht="65.25" customHeight="1" x14ac:dyDescent="0.25">
      <c r="A11" s="1666" t="s">
        <v>1802</v>
      </c>
      <c r="B11" s="1657" t="s">
        <v>1977</v>
      </c>
      <c r="C11" s="1658" t="s">
        <v>1932</v>
      </c>
    </row>
    <row r="12" spans="1:3" ht="36" customHeight="1" x14ac:dyDescent="0.25">
      <c r="A12" s="1667" t="s">
        <v>1803</v>
      </c>
      <c r="B12" s="1660" t="s">
        <v>1931</v>
      </c>
      <c r="C12" s="1661" t="s">
        <v>1932</v>
      </c>
    </row>
    <row r="13" spans="1:3" ht="30.75" customHeight="1" x14ac:dyDescent="0.25">
      <c r="A13" s="1667" t="s">
        <v>1804</v>
      </c>
      <c r="B13" s="1662" t="s">
        <v>2003</v>
      </c>
      <c r="C13" s="1661" t="s">
        <v>1842</v>
      </c>
    </row>
    <row r="14" spans="1:3" ht="33.75" customHeight="1" x14ac:dyDescent="0.25">
      <c r="A14" s="1668" t="s">
        <v>1805</v>
      </c>
      <c r="B14" s="1662" t="s">
        <v>1939</v>
      </c>
      <c r="C14" s="1661" t="s">
        <v>1842</v>
      </c>
    </row>
    <row r="15" spans="1:3" ht="36" customHeight="1" x14ac:dyDescent="0.25">
      <c r="A15" s="1668" t="s">
        <v>1806</v>
      </c>
      <c r="B15" s="1660" t="s">
        <v>1863</v>
      </c>
      <c r="C15" s="1661" t="s">
        <v>1842</v>
      </c>
    </row>
    <row r="16" spans="1:3" ht="33" customHeight="1" x14ac:dyDescent="0.25">
      <c r="A16" s="1668" t="s">
        <v>1807</v>
      </c>
      <c r="B16" s="1660" t="s">
        <v>2021</v>
      </c>
      <c r="C16" s="1661" t="s">
        <v>1842</v>
      </c>
    </row>
    <row r="17" spans="1:3" ht="30" customHeight="1" thickBot="1" x14ac:dyDescent="0.3">
      <c r="A17" s="1669" t="s">
        <v>1808</v>
      </c>
      <c r="B17" s="1670" t="s">
        <v>1989</v>
      </c>
      <c r="C17" s="1665" t="s">
        <v>1842</v>
      </c>
    </row>
    <row r="18" spans="1:3" ht="18" customHeight="1" thickBot="1" x14ac:dyDescent="0.3">
      <c r="A18"/>
      <c r="B18"/>
      <c r="C18"/>
    </row>
    <row r="19" spans="1:3" ht="24" customHeight="1" thickBot="1" x14ac:dyDescent="0.3">
      <c r="A19" s="1982" t="s">
        <v>1795</v>
      </c>
      <c r="B19" s="1983"/>
      <c r="C19" s="1984"/>
    </row>
    <row r="20" spans="1:3" ht="24" customHeight="1" x14ac:dyDescent="0.25">
      <c r="A20" s="1671" t="s">
        <v>1809</v>
      </c>
      <c r="B20" s="1657" t="s">
        <v>2008</v>
      </c>
      <c r="C20" s="1658" t="s">
        <v>1842</v>
      </c>
    </row>
    <row r="21" spans="1:3" ht="33.75" customHeight="1" x14ac:dyDescent="0.25">
      <c r="A21" s="1672" t="s">
        <v>1810</v>
      </c>
      <c r="B21" s="1660" t="s">
        <v>2014</v>
      </c>
      <c r="C21" s="1661" t="s">
        <v>2015</v>
      </c>
    </row>
    <row r="22" spans="1:3" ht="62.25" customHeight="1" thickBot="1" x14ac:dyDescent="0.3">
      <c r="A22" s="1673" t="s">
        <v>1811</v>
      </c>
      <c r="B22" s="1664" t="s">
        <v>2025</v>
      </c>
      <c r="C22" s="1665" t="s">
        <v>2026</v>
      </c>
    </row>
    <row r="23" spans="1:3" ht="18.75" customHeight="1" thickBot="1" x14ac:dyDescent="0.3">
      <c r="A23"/>
      <c r="B23"/>
      <c r="C23"/>
    </row>
    <row r="24" spans="1:3" ht="25.5" customHeight="1" thickBot="1" x14ac:dyDescent="0.3">
      <c r="A24" s="1985" t="s">
        <v>1796</v>
      </c>
      <c r="B24" s="1986"/>
      <c r="C24" s="1987"/>
    </row>
    <row r="25" spans="1:3" ht="30" x14ac:dyDescent="0.25">
      <c r="A25" s="1674" t="s">
        <v>1812</v>
      </c>
      <c r="B25" s="1675" t="s">
        <v>1897</v>
      </c>
      <c r="C25" s="1675" t="s">
        <v>1842</v>
      </c>
    </row>
    <row r="26" spans="1:3" ht="40.5" customHeight="1" x14ac:dyDescent="0.25">
      <c r="A26" s="1676" t="s">
        <v>1813</v>
      </c>
      <c r="B26" s="1675" t="s">
        <v>1904</v>
      </c>
      <c r="C26" s="1675" t="s">
        <v>1842</v>
      </c>
    </row>
    <row r="27" spans="1:3" ht="36" customHeight="1" x14ac:dyDescent="0.25">
      <c r="A27" s="1677" t="s">
        <v>1992</v>
      </c>
      <c r="B27" s="1675" t="s">
        <v>1995</v>
      </c>
      <c r="C27" s="1675" t="s">
        <v>1996</v>
      </c>
    </row>
    <row r="28" spans="1:3" ht="49.5" customHeight="1" x14ac:dyDescent="0.25">
      <c r="A28" s="1676" t="s">
        <v>1815</v>
      </c>
      <c r="B28" s="1675" t="s">
        <v>1962</v>
      </c>
      <c r="C28" s="1675" t="s">
        <v>1842</v>
      </c>
    </row>
    <row r="29" spans="1:3" ht="45" customHeight="1" x14ac:dyDescent="0.25">
      <c r="A29" s="1677" t="s">
        <v>1816</v>
      </c>
      <c r="B29" s="1675" t="s">
        <v>1887</v>
      </c>
      <c r="C29" s="1675" t="s">
        <v>1888</v>
      </c>
    </row>
    <row r="30" spans="1:3" ht="48" customHeight="1" x14ac:dyDescent="0.25">
      <c r="A30" s="1676" t="s">
        <v>1817</v>
      </c>
      <c r="B30" s="1675" t="s">
        <v>1915</v>
      </c>
      <c r="C30" s="1675" t="s">
        <v>1842</v>
      </c>
    </row>
    <row r="31" spans="1:3" ht="43.5" customHeight="1" x14ac:dyDescent="0.25"/>
  </sheetData>
  <mergeCells count="4">
    <mergeCell ref="A4:C4"/>
    <mergeCell ref="A10:C10"/>
    <mergeCell ref="A19:C19"/>
    <mergeCell ref="A24:C2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20"/>
  <sheetViews>
    <sheetView topLeftCell="A10" workbookViewId="0">
      <selection activeCell="F38" sqref="F38"/>
    </sheetView>
  </sheetViews>
  <sheetFormatPr defaultRowHeight="15" x14ac:dyDescent="0.25"/>
  <cols>
    <col min="1" max="1" width="42.5703125" style="27" customWidth="1"/>
    <col min="2" max="2" width="85.140625" style="1686" customWidth="1"/>
    <col min="3" max="3" width="16.7109375" customWidth="1"/>
  </cols>
  <sheetData>
    <row r="1" spans="1:3" x14ac:dyDescent="0.25">
      <c r="A1" s="2045" t="s">
        <v>2059</v>
      </c>
      <c r="B1" s="2046"/>
      <c r="C1" s="2046"/>
    </row>
    <row r="2" spans="1:3" x14ac:dyDescent="0.25">
      <c r="A2" s="1678"/>
      <c r="B2" s="1678"/>
    </row>
    <row r="3" spans="1:3" x14ac:dyDescent="0.25">
      <c r="A3" s="2015" t="s">
        <v>2060</v>
      </c>
      <c r="B3" s="2016" t="s">
        <v>2061</v>
      </c>
      <c r="C3" s="2016" t="s">
        <v>2062</v>
      </c>
    </row>
    <row r="5" spans="1:3" x14ac:dyDescent="0.25">
      <c r="A5" s="1679" t="s">
        <v>27</v>
      </c>
      <c r="B5" s="1679"/>
      <c r="C5" s="1679"/>
    </row>
    <row r="6" spans="1:3" ht="15.75" customHeight="1" x14ac:dyDescent="0.25">
      <c r="A6" s="1680" t="s">
        <v>43</v>
      </c>
      <c r="B6" s="1681" t="s">
        <v>2063</v>
      </c>
      <c r="C6" s="1681"/>
    </row>
    <row r="7" spans="1:3" x14ac:dyDescent="0.25">
      <c r="A7" s="1682" t="s">
        <v>44</v>
      </c>
      <c r="B7" s="1681" t="s">
        <v>2064</v>
      </c>
      <c r="C7" s="1681"/>
    </row>
    <row r="8" spans="1:3" x14ac:dyDescent="0.25">
      <c r="A8" s="1682" t="s">
        <v>45</v>
      </c>
      <c r="B8" s="1681" t="s">
        <v>1894</v>
      </c>
      <c r="C8" s="1681"/>
    </row>
    <row r="9" spans="1:3" ht="17.25" customHeight="1" x14ac:dyDescent="0.25">
      <c r="A9" s="1682" t="s">
        <v>46</v>
      </c>
      <c r="B9" s="1681" t="s">
        <v>2065</v>
      </c>
      <c r="C9" s="1681"/>
    </row>
    <row r="10" spans="1:3" ht="16.5" customHeight="1" x14ac:dyDescent="0.25">
      <c r="A10" s="1682" t="s">
        <v>47</v>
      </c>
      <c r="B10" s="1681" t="s">
        <v>2066</v>
      </c>
      <c r="C10" s="1681"/>
    </row>
    <row r="11" spans="1:3" ht="18" customHeight="1" x14ac:dyDescent="0.25">
      <c r="A11" s="1683"/>
      <c r="B11" s="1683"/>
    </row>
    <row r="12" spans="1:3" ht="45.75" customHeight="1" x14ac:dyDescent="0.25">
      <c r="A12" s="2047" t="s">
        <v>2067</v>
      </c>
      <c r="B12" s="2048"/>
      <c r="C12" s="2048"/>
    </row>
    <row r="13" spans="1:3" ht="16.5" customHeight="1" x14ac:dyDescent="0.25">
      <c r="A13" s="2049" t="s">
        <v>1578</v>
      </c>
      <c r="B13" s="2050"/>
      <c r="C13" s="2050"/>
    </row>
    <row r="14" spans="1:3" ht="17.25" customHeight="1" x14ac:dyDescent="0.25">
      <c r="A14" s="1684" t="s">
        <v>2068</v>
      </c>
      <c r="B14" s="1685" t="s">
        <v>2069</v>
      </c>
      <c r="C14" s="1685"/>
    </row>
    <row r="15" spans="1:3" ht="17.25" customHeight="1" x14ac:dyDescent="0.25">
      <c r="A15" s="1684" t="s">
        <v>1594</v>
      </c>
      <c r="B15" s="1685" t="s">
        <v>2070</v>
      </c>
      <c r="C15" s="1685"/>
    </row>
    <row r="16" spans="1:3" ht="15.75" customHeight="1" x14ac:dyDescent="0.25">
      <c r="A16" s="1684" t="s">
        <v>1595</v>
      </c>
      <c r="B16" s="1685"/>
      <c r="C16" s="1685"/>
    </row>
    <row r="17" spans="1:3" ht="15.75" customHeight="1" x14ac:dyDescent="0.25">
      <c r="A17" s="1684" t="s">
        <v>1596</v>
      </c>
      <c r="B17" s="1685"/>
      <c r="C17" s="1685"/>
    </row>
    <row r="18" spans="1:3" ht="15" customHeight="1" x14ac:dyDescent="0.25">
      <c r="A18" s="1684" t="s">
        <v>1597</v>
      </c>
      <c r="B18" s="1685"/>
      <c r="C18" s="1685"/>
    </row>
    <row r="19" spans="1:3" x14ac:dyDescent="0.25">
      <c r="C19" s="1687"/>
    </row>
    <row r="20" spans="1:3" ht="18.75" customHeight="1" thickBot="1" x14ac:dyDescent="0.3">
      <c r="A20" s="2015" t="s">
        <v>2071</v>
      </c>
      <c r="B20" s="2016"/>
      <c r="C20" s="2016"/>
    </row>
    <row r="21" spans="1:3" ht="17.25" customHeight="1" x14ac:dyDescent="0.25">
      <c r="A21" s="2051" t="s">
        <v>28</v>
      </c>
      <c r="B21" s="2052"/>
      <c r="C21" s="2053"/>
    </row>
    <row r="22" spans="1:3" ht="16.5" customHeight="1" x14ac:dyDescent="0.25">
      <c r="A22" s="1688" t="s">
        <v>48</v>
      </c>
      <c r="B22" s="2040" t="s">
        <v>2072</v>
      </c>
      <c r="C22" s="1689"/>
    </row>
    <row r="23" spans="1:3" ht="12.75" customHeight="1" x14ac:dyDescent="0.25">
      <c r="A23" s="1688" t="s">
        <v>49</v>
      </c>
      <c r="B23" s="2041"/>
      <c r="C23" s="1689"/>
    </row>
    <row r="24" spans="1:3" ht="13.5" customHeight="1" x14ac:dyDescent="0.25">
      <c r="A24" s="2042" t="s">
        <v>29</v>
      </c>
      <c r="B24" s="2043"/>
      <c r="C24" s="2044"/>
    </row>
    <row r="25" spans="1:3" ht="15.75" customHeight="1" x14ac:dyDescent="0.25">
      <c r="A25" s="1688" t="s">
        <v>50</v>
      </c>
      <c r="B25" s="2054" t="s">
        <v>2073</v>
      </c>
      <c r="C25" s="1690"/>
    </row>
    <row r="26" spans="1:3" ht="15" customHeight="1" x14ac:dyDescent="0.25">
      <c r="A26" s="1688" t="s">
        <v>51</v>
      </c>
      <c r="B26" s="2055"/>
      <c r="C26" s="1690"/>
    </row>
    <row r="27" spans="1:3" x14ac:dyDescent="0.25">
      <c r="A27" s="2042" t="s">
        <v>30</v>
      </c>
      <c r="B27" s="2043"/>
      <c r="C27" s="2044"/>
    </row>
    <row r="28" spans="1:3" ht="16.5" customHeight="1" x14ac:dyDescent="0.25">
      <c r="A28" s="1688" t="s">
        <v>52</v>
      </c>
      <c r="B28" s="2040" t="s">
        <v>2074</v>
      </c>
      <c r="C28" s="1689"/>
    </row>
    <row r="29" spans="1:3" ht="13.5" customHeight="1" x14ac:dyDescent="0.25">
      <c r="A29" s="1688" t="s">
        <v>53</v>
      </c>
      <c r="B29" s="2041"/>
      <c r="C29" s="1689"/>
    </row>
    <row r="30" spans="1:3" x14ac:dyDescent="0.25">
      <c r="A30" s="2042" t="s">
        <v>1581</v>
      </c>
      <c r="B30" s="2043"/>
      <c r="C30" s="2044"/>
    </row>
    <row r="31" spans="1:3" ht="13.5" customHeight="1" x14ac:dyDescent="0.25">
      <c r="A31" s="1688" t="s">
        <v>2075</v>
      </c>
      <c r="B31" s="2040" t="s">
        <v>2076</v>
      </c>
      <c r="C31" s="1689"/>
    </row>
    <row r="32" spans="1:3" ht="12" customHeight="1" x14ac:dyDescent="0.25">
      <c r="A32" s="1688" t="s">
        <v>2077</v>
      </c>
      <c r="B32" s="2041"/>
      <c r="C32" s="1689"/>
    </row>
    <row r="33" spans="1:8" ht="16.5" customHeight="1" x14ac:dyDescent="0.25">
      <c r="A33" s="2024" t="s">
        <v>1582</v>
      </c>
      <c r="B33" s="2025"/>
      <c r="C33" s="2026"/>
    </row>
    <row r="34" spans="1:8" ht="12.75" customHeight="1" x14ac:dyDescent="0.25">
      <c r="A34" s="1691" t="s">
        <v>1598</v>
      </c>
      <c r="B34" s="1692"/>
      <c r="C34" s="1693"/>
    </row>
    <row r="35" spans="1:8" ht="15" customHeight="1" x14ac:dyDescent="0.25">
      <c r="A35" s="1691" t="s">
        <v>2078</v>
      </c>
      <c r="B35" s="1692"/>
      <c r="C35" s="1693"/>
    </row>
    <row r="36" spans="1:8" ht="16.5" customHeight="1" x14ac:dyDescent="0.25">
      <c r="A36" s="2017" t="s">
        <v>1583</v>
      </c>
      <c r="B36" s="2018"/>
      <c r="C36" s="2027"/>
    </row>
    <row r="37" spans="1:8" ht="18.75" customHeight="1" x14ac:dyDescent="0.25">
      <c r="A37" s="1694" t="s">
        <v>2079</v>
      </c>
      <c r="B37" s="2028"/>
      <c r="C37" s="2029"/>
    </row>
    <row r="38" spans="1:8" x14ac:dyDescent="0.25">
      <c r="A38" s="1695" t="s">
        <v>1601</v>
      </c>
      <c r="B38" s="1681" t="s">
        <v>2080</v>
      </c>
      <c r="C38" s="1696"/>
    </row>
    <row r="39" spans="1:8" ht="54" customHeight="1" x14ac:dyDescent="0.25">
      <c r="A39" s="1697" t="s">
        <v>1602</v>
      </c>
      <c r="B39" s="1698" t="s">
        <v>2081</v>
      </c>
      <c r="C39" s="1699"/>
    </row>
    <row r="40" spans="1:8" ht="90" customHeight="1" x14ac:dyDescent="0.25">
      <c r="A40" s="1700" t="s">
        <v>2082</v>
      </c>
      <c r="B40" s="1701" t="s">
        <v>2083</v>
      </c>
      <c r="C40" s="1702"/>
    </row>
    <row r="41" spans="1:8" ht="36" customHeight="1" x14ac:dyDescent="0.25">
      <c r="A41" s="1703" t="s">
        <v>2084</v>
      </c>
      <c r="B41" s="1704"/>
      <c r="C41" s="1690"/>
    </row>
    <row r="42" spans="1:8" ht="83.25" customHeight="1" thickBot="1" x14ac:dyDescent="0.3">
      <c r="A42" s="1705" t="s">
        <v>1604</v>
      </c>
      <c r="B42" s="1706" t="s">
        <v>2085</v>
      </c>
      <c r="C42" s="1707"/>
    </row>
    <row r="43" spans="1:8" ht="15.75" customHeight="1" x14ac:dyDescent="0.25"/>
    <row r="44" spans="1:8" x14ac:dyDescent="0.25">
      <c r="A44" s="1708" t="s">
        <v>2086</v>
      </c>
      <c r="B44" s="1709"/>
      <c r="C44" s="1709"/>
    </row>
    <row r="45" spans="1:8" ht="15.75" thickBot="1" x14ac:dyDescent="0.3">
      <c r="A45" s="2030" t="s">
        <v>28</v>
      </c>
      <c r="B45" s="2031"/>
      <c r="C45" s="2031"/>
    </row>
    <row r="46" spans="1:8" s="1713" customFormat="1" x14ac:dyDescent="0.25">
      <c r="A46" s="1710" t="s">
        <v>2087</v>
      </c>
      <c r="B46" s="1711" t="s">
        <v>2088</v>
      </c>
      <c r="C46" s="1712"/>
      <c r="G46"/>
      <c r="H46"/>
    </row>
    <row r="47" spans="1:8" x14ac:dyDescent="0.25">
      <c r="A47" s="1714" t="s">
        <v>2089</v>
      </c>
      <c r="B47" s="1715" t="s">
        <v>2090</v>
      </c>
      <c r="C47" s="1716"/>
    </row>
    <row r="48" spans="1:8" ht="16.5" customHeight="1" x14ac:dyDescent="0.25">
      <c r="A48" s="2033" t="s">
        <v>2091</v>
      </c>
      <c r="B48" s="2034"/>
      <c r="C48" s="2035"/>
    </row>
    <row r="49" spans="1:9" ht="19.5" customHeight="1" x14ac:dyDescent="0.25">
      <c r="A49" s="1717" t="s">
        <v>2092</v>
      </c>
      <c r="B49" s="1715" t="s">
        <v>2093</v>
      </c>
      <c r="C49" s="1716"/>
    </row>
    <row r="50" spans="1:9" ht="17.25" customHeight="1" x14ac:dyDescent="0.25">
      <c r="A50" s="1718" t="s">
        <v>2094</v>
      </c>
      <c r="B50" s="1715" t="s">
        <v>2095</v>
      </c>
      <c r="C50" s="1716"/>
    </row>
    <row r="51" spans="1:9" ht="22.5" customHeight="1" x14ac:dyDescent="0.25">
      <c r="A51" s="1718" t="s">
        <v>2096</v>
      </c>
      <c r="B51" s="2036" t="s">
        <v>2097</v>
      </c>
      <c r="C51" s="1719"/>
    </row>
    <row r="52" spans="1:9" ht="19.5" customHeight="1" thickBot="1" x14ac:dyDescent="0.3">
      <c r="A52" s="1720" t="s">
        <v>2098</v>
      </c>
      <c r="B52" s="2037"/>
      <c r="C52" s="1721"/>
    </row>
    <row r="54" spans="1:9" x14ac:dyDescent="0.25">
      <c r="A54" s="2038" t="s">
        <v>2099</v>
      </c>
      <c r="B54" s="2039"/>
      <c r="C54" s="2039"/>
      <c r="D54" s="1722"/>
      <c r="E54" s="1722"/>
      <c r="F54" s="1722"/>
      <c r="G54" s="1722"/>
      <c r="H54" s="2032"/>
      <c r="I54" s="2032"/>
    </row>
    <row r="55" spans="1:9" ht="15.75" customHeight="1" thickBot="1" x14ac:dyDescent="0.3">
      <c r="A55" s="1999" t="s">
        <v>1588</v>
      </c>
      <c r="B55" s="2000"/>
      <c r="C55" s="2000"/>
    </row>
    <row r="56" spans="1:9" x14ac:dyDescent="0.25">
      <c r="A56" s="1723" t="s">
        <v>1617</v>
      </c>
      <c r="B56" s="2001" t="s">
        <v>2100</v>
      </c>
      <c r="C56" s="2002"/>
    </row>
    <row r="57" spans="1:9" ht="35.25" customHeight="1" x14ac:dyDescent="0.25">
      <c r="A57" s="2022" t="s">
        <v>2101</v>
      </c>
      <c r="B57" s="1724" t="s">
        <v>2102</v>
      </c>
      <c r="C57" s="1725"/>
    </row>
    <row r="58" spans="1:9" ht="30" customHeight="1" thickBot="1" x14ac:dyDescent="0.3">
      <c r="A58" s="2023"/>
      <c r="B58" s="1726" t="s">
        <v>2103</v>
      </c>
      <c r="C58" s="1727" t="s">
        <v>2104</v>
      </c>
    </row>
    <row r="59" spans="1:9" x14ac:dyDescent="0.25">
      <c r="A59"/>
    </row>
    <row r="60" spans="1:9" ht="15.75" customHeight="1" x14ac:dyDescent="0.25">
      <c r="A60" s="2005" t="s">
        <v>2105</v>
      </c>
      <c r="B60" s="2006"/>
      <c r="C60" s="2006"/>
    </row>
    <row r="61" spans="1:9" ht="15.75" thickBot="1" x14ac:dyDescent="0.3">
      <c r="A61" s="2007" t="s">
        <v>1590</v>
      </c>
      <c r="B61" s="2008"/>
      <c r="C61" s="2008"/>
    </row>
    <row r="62" spans="1:9" ht="30" x14ac:dyDescent="0.25">
      <c r="A62" s="1728" t="s">
        <v>1622</v>
      </c>
      <c r="B62" s="1729" t="s">
        <v>2106</v>
      </c>
      <c r="C62" s="1730"/>
    </row>
    <row r="63" spans="1:9" ht="66" customHeight="1" x14ac:dyDescent="0.25">
      <c r="A63" s="1731" t="s">
        <v>2107</v>
      </c>
      <c r="B63" s="1732" t="s">
        <v>2108</v>
      </c>
      <c r="C63" s="1733"/>
    </row>
    <row r="64" spans="1:9" ht="106.5" customHeight="1" x14ac:dyDescent="0.25">
      <c r="A64" s="1734" t="s">
        <v>2109</v>
      </c>
      <c r="B64" s="1732" t="s">
        <v>2110</v>
      </c>
      <c r="C64" s="1733"/>
    </row>
    <row r="65" spans="1:3" ht="76.5" customHeight="1" thickBot="1" x14ac:dyDescent="0.3">
      <c r="A65" s="1735" t="s">
        <v>2111</v>
      </c>
      <c r="B65" s="1736" t="s">
        <v>2112</v>
      </c>
      <c r="C65" s="1737"/>
    </row>
    <row r="67" spans="1:3" x14ac:dyDescent="0.25">
      <c r="A67" s="2009" t="s">
        <v>2113</v>
      </c>
      <c r="B67" s="2010"/>
      <c r="C67" s="2010"/>
    </row>
    <row r="68" spans="1:3" ht="15.75" thickBot="1" x14ac:dyDescent="0.3">
      <c r="A68" s="2011" t="s">
        <v>1592</v>
      </c>
      <c r="B68" s="2012"/>
      <c r="C68" s="2012"/>
    </row>
    <row r="69" spans="1:3" ht="15.75" thickBot="1" x14ac:dyDescent="0.3">
      <c r="A69" s="1738" t="s">
        <v>42</v>
      </c>
      <c r="B69" s="1739" t="s">
        <v>2114</v>
      </c>
      <c r="C69" s="1740"/>
    </row>
    <row r="71" spans="1:3" ht="15.75" thickBot="1" x14ac:dyDescent="0.3">
      <c r="A71" s="2013" t="s">
        <v>2115</v>
      </c>
      <c r="B71" s="2014"/>
      <c r="C71" s="2014"/>
    </row>
    <row r="72" spans="1:3" x14ac:dyDescent="0.25">
      <c r="A72" s="1741"/>
      <c r="B72" s="1742"/>
      <c r="C72" s="1743"/>
    </row>
    <row r="73" spans="1:3" x14ac:dyDescent="0.25">
      <c r="A73" s="1744" t="s">
        <v>27</v>
      </c>
      <c r="B73" s="1679"/>
      <c r="C73" s="1745"/>
    </row>
    <row r="74" spans="1:3" x14ac:dyDescent="0.25">
      <c r="A74" s="1746" t="s">
        <v>43</v>
      </c>
      <c r="B74" s="1681" t="s">
        <v>2063</v>
      </c>
      <c r="C74" s="1696"/>
    </row>
    <row r="75" spans="1:3" x14ac:dyDescent="0.25">
      <c r="A75" s="1747" t="s">
        <v>44</v>
      </c>
      <c r="B75" s="1681" t="s">
        <v>2064</v>
      </c>
      <c r="C75" s="1696"/>
    </row>
    <row r="76" spans="1:3" x14ac:dyDescent="0.25">
      <c r="A76" s="1747" t="s">
        <v>45</v>
      </c>
      <c r="B76" s="1681" t="s">
        <v>1894</v>
      </c>
      <c r="C76" s="1696"/>
    </row>
    <row r="77" spans="1:3" x14ac:dyDescent="0.25">
      <c r="A77" s="1747" t="s">
        <v>46</v>
      </c>
      <c r="B77" s="1681" t="s">
        <v>2065</v>
      </c>
      <c r="C77" s="1696"/>
    </row>
    <row r="78" spans="1:3" ht="15.75" thickBot="1" x14ac:dyDescent="0.3">
      <c r="A78" s="1748" t="s">
        <v>47</v>
      </c>
      <c r="B78" s="1749" t="s">
        <v>2066</v>
      </c>
      <c r="C78" s="1750"/>
    </row>
    <row r="79" spans="1:3" ht="15.75" thickBot="1" x14ac:dyDescent="0.3">
      <c r="A79" s="1751"/>
      <c r="B79" s="1752"/>
      <c r="C79" s="1752"/>
    </row>
    <row r="80" spans="1:3" x14ac:dyDescent="0.25">
      <c r="A80" s="2015" t="s">
        <v>2116</v>
      </c>
      <c r="B80" s="2016"/>
      <c r="C80" s="2016"/>
    </row>
    <row r="81" spans="1:3" ht="15.75" thickBot="1" x14ac:dyDescent="0.3">
      <c r="A81" s="2017" t="s">
        <v>28</v>
      </c>
      <c r="B81" s="2018"/>
      <c r="C81" s="2018"/>
    </row>
    <row r="82" spans="1:3" ht="15" customHeight="1" x14ac:dyDescent="0.25">
      <c r="A82" s="1753" t="s">
        <v>48</v>
      </c>
      <c r="B82" s="2003" t="s">
        <v>2072</v>
      </c>
      <c r="C82" s="1754"/>
    </row>
    <row r="83" spans="1:3" ht="15.75" thickBot="1" x14ac:dyDescent="0.3">
      <c r="A83" s="1755" t="s">
        <v>49</v>
      </c>
      <c r="B83" s="2004"/>
      <c r="C83" s="1756"/>
    </row>
    <row r="84" spans="1:3" ht="15.75" thickBot="1" x14ac:dyDescent="0.3">
      <c r="A84" s="2019" t="s">
        <v>29</v>
      </c>
      <c r="B84" s="2019"/>
      <c r="C84" s="2019"/>
    </row>
    <row r="85" spans="1:3" x14ac:dyDescent="0.25">
      <c r="A85" s="1753" t="s">
        <v>50</v>
      </c>
      <c r="B85" s="2020" t="s">
        <v>2073</v>
      </c>
      <c r="C85" s="1757"/>
    </row>
    <row r="86" spans="1:3" ht="15.75" thickBot="1" x14ac:dyDescent="0.3">
      <c r="A86" s="1755" t="s">
        <v>51</v>
      </c>
      <c r="B86" s="2021"/>
      <c r="C86" s="1758"/>
    </row>
    <row r="87" spans="1:3" ht="15.75" thickBot="1" x14ac:dyDescent="0.3">
      <c r="A87" s="2019" t="s">
        <v>30</v>
      </c>
      <c r="B87" s="2019"/>
      <c r="C87" s="2019"/>
    </row>
    <row r="88" spans="1:3" x14ac:dyDescent="0.25">
      <c r="A88" s="1753" t="s">
        <v>52</v>
      </c>
      <c r="B88" s="2003" t="s">
        <v>2074</v>
      </c>
      <c r="C88" s="1754"/>
    </row>
    <row r="89" spans="1:3" ht="15.75" thickBot="1" x14ac:dyDescent="0.3">
      <c r="A89" s="1755" t="s">
        <v>53</v>
      </c>
      <c r="B89" s="2004"/>
      <c r="C89" s="1756"/>
    </row>
    <row r="90" spans="1:3" x14ac:dyDescent="0.25">
      <c r="A90" s="1759"/>
      <c r="B90" s="1760"/>
      <c r="C90" s="638"/>
    </row>
    <row r="91" spans="1:3" x14ac:dyDescent="0.25">
      <c r="A91" s="1988" t="s">
        <v>2117</v>
      </c>
      <c r="B91" s="1989"/>
      <c r="C91" s="1989"/>
    </row>
    <row r="92" spans="1:3" ht="15.75" thickBot="1" x14ac:dyDescent="0.3">
      <c r="A92" s="1990" t="s">
        <v>31</v>
      </c>
      <c r="B92" s="1991"/>
      <c r="C92" s="1991"/>
    </row>
    <row r="93" spans="1:3" x14ac:dyDescent="0.25">
      <c r="A93" s="1761" t="s">
        <v>54</v>
      </c>
      <c r="B93" s="1762" t="s">
        <v>2118</v>
      </c>
      <c r="C93" s="1763"/>
    </row>
    <row r="94" spans="1:3" x14ac:dyDescent="0.25">
      <c r="A94" s="1764" t="s">
        <v>55</v>
      </c>
      <c r="B94" s="1765" t="s">
        <v>2119</v>
      </c>
      <c r="C94" s="1766"/>
    </row>
    <row r="95" spans="1:3" x14ac:dyDescent="0.25">
      <c r="A95" s="1764" t="s">
        <v>56</v>
      </c>
      <c r="B95" s="1765"/>
      <c r="C95" s="1766"/>
    </row>
    <row r="96" spans="1:3" ht="15.75" thickBot="1" x14ac:dyDescent="0.3">
      <c r="A96" s="1767" t="s">
        <v>57</v>
      </c>
      <c r="B96" s="1768"/>
      <c r="C96" s="1769"/>
    </row>
    <row r="97" spans="1:3" ht="15.75" thickBot="1" x14ac:dyDescent="0.3">
      <c r="A97" s="1992" t="s">
        <v>32</v>
      </c>
      <c r="B97" s="1993"/>
      <c r="C97" s="1993"/>
    </row>
    <row r="98" spans="1:3" x14ac:dyDescent="0.25">
      <c r="A98" s="1770" t="s">
        <v>59</v>
      </c>
      <c r="B98" s="1762"/>
      <c r="C98" s="1763"/>
    </row>
    <row r="99" spans="1:3" x14ac:dyDescent="0.25">
      <c r="A99" s="1771" t="s">
        <v>60</v>
      </c>
      <c r="B99" s="1765"/>
      <c r="C99" s="1766"/>
    </row>
    <row r="100" spans="1:3" x14ac:dyDescent="0.25">
      <c r="A100" s="1771" t="s">
        <v>61</v>
      </c>
      <c r="B100" s="1765"/>
      <c r="C100" s="1766"/>
    </row>
    <row r="101" spans="1:3" ht="15.75" thickBot="1" x14ac:dyDescent="0.3">
      <c r="A101" s="1772" t="s">
        <v>62</v>
      </c>
      <c r="B101" s="1768"/>
      <c r="C101" s="1769"/>
    </row>
    <row r="102" spans="1:3" ht="15.75" thickBot="1" x14ac:dyDescent="0.3">
      <c r="A102" s="1994" t="s">
        <v>33</v>
      </c>
      <c r="B102" s="1995"/>
      <c r="C102" s="1995"/>
    </row>
    <row r="103" spans="1:3" ht="30" x14ac:dyDescent="0.25">
      <c r="A103" s="1773" t="s">
        <v>63</v>
      </c>
      <c r="B103" s="1774"/>
      <c r="C103" s="1763"/>
    </row>
    <row r="104" spans="1:3" ht="30" x14ac:dyDescent="0.25">
      <c r="A104" s="1775" t="s">
        <v>64</v>
      </c>
      <c r="B104" s="1704"/>
      <c r="C104" s="1766"/>
    </row>
    <row r="105" spans="1:3" x14ac:dyDescent="0.25">
      <c r="A105" s="1775" t="s">
        <v>65</v>
      </c>
      <c r="B105" s="1704"/>
      <c r="C105" s="1766"/>
    </row>
    <row r="106" spans="1:3" x14ac:dyDescent="0.25">
      <c r="A106" s="1775" t="s">
        <v>66</v>
      </c>
      <c r="B106" s="1704"/>
      <c r="C106" s="1766"/>
    </row>
    <row r="107" spans="1:3" x14ac:dyDescent="0.25">
      <c r="A107" s="1775" t="s">
        <v>67</v>
      </c>
      <c r="B107" s="1704"/>
      <c r="C107" s="1766"/>
    </row>
    <row r="108" spans="1:3" ht="15.75" thickBot="1" x14ac:dyDescent="0.3">
      <c r="A108" s="1776" t="s">
        <v>68</v>
      </c>
      <c r="B108" s="1777"/>
      <c r="C108" s="1769"/>
    </row>
    <row r="109" spans="1:3" ht="15.75" thickBot="1" x14ac:dyDescent="0.3">
      <c r="A109" s="1778" t="s">
        <v>58</v>
      </c>
      <c r="B109" s="1779"/>
      <c r="C109" s="1780"/>
    </row>
    <row r="110" spans="1:3" x14ac:dyDescent="0.25">
      <c r="A110" s="1996" t="s">
        <v>34</v>
      </c>
      <c r="B110" s="1997"/>
      <c r="C110" s="1998"/>
    </row>
    <row r="111" spans="1:3" x14ac:dyDescent="0.25">
      <c r="A111" s="1775" t="s">
        <v>70</v>
      </c>
      <c r="B111" s="1781"/>
      <c r="C111" s="1766"/>
    </row>
    <row r="112" spans="1:3" x14ac:dyDescent="0.25">
      <c r="A112" s="1775" t="s">
        <v>71</v>
      </c>
      <c r="B112" s="1781"/>
      <c r="C112" s="1766"/>
    </row>
    <row r="113" spans="1:3" x14ac:dyDescent="0.25">
      <c r="A113" s="1775" t="s">
        <v>72</v>
      </c>
      <c r="B113" s="1781"/>
      <c r="C113" s="1766"/>
    </row>
    <row r="114" spans="1:3" x14ac:dyDescent="0.25">
      <c r="A114" s="1775" t="s">
        <v>73</v>
      </c>
      <c r="B114" s="1781"/>
      <c r="C114" s="1766"/>
    </row>
    <row r="115" spans="1:3" x14ac:dyDescent="0.25">
      <c r="A115" s="1782" t="s">
        <v>74</v>
      </c>
      <c r="B115" s="1781"/>
      <c r="C115" s="1766"/>
    </row>
    <row r="116" spans="1:3" x14ac:dyDescent="0.25">
      <c r="A116" s="1775" t="s">
        <v>75</v>
      </c>
      <c r="B116" s="1781"/>
      <c r="C116" s="1766"/>
    </row>
    <row r="117" spans="1:3" x14ac:dyDescent="0.25">
      <c r="A117" s="1775" t="s">
        <v>76</v>
      </c>
      <c r="B117" s="1781"/>
      <c r="C117" s="1766"/>
    </row>
    <row r="118" spans="1:3" ht="30" x14ac:dyDescent="0.25">
      <c r="A118" s="1775" t="s">
        <v>77</v>
      </c>
      <c r="B118" s="1781"/>
      <c r="C118" s="1766"/>
    </row>
    <row r="119" spans="1:3" ht="30" x14ac:dyDescent="0.25">
      <c r="A119" s="1775" t="s">
        <v>78</v>
      </c>
      <c r="B119" s="1781"/>
      <c r="C119" s="1766"/>
    </row>
    <row r="120" spans="1:3" ht="15.75" thickBot="1" x14ac:dyDescent="0.3">
      <c r="A120" s="1776" t="s">
        <v>79</v>
      </c>
      <c r="B120" s="1783"/>
      <c r="C120" s="1769"/>
    </row>
  </sheetData>
  <mergeCells count="41">
    <mergeCell ref="B31:B32"/>
    <mergeCell ref="A30:C30"/>
    <mergeCell ref="A1:C1"/>
    <mergeCell ref="A3:C3"/>
    <mergeCell ref="A12:C12"/>
    <mergeCell ref="A13:C13"/>
    <mergeCell ref="A20:C20"/>
    <mergeCell ref="A21:C21"/>
    <mergeCell ref="B22:B23"/>
    <mergeCell ref="A24:C24"/>
    <mergeCell ref="B25:B26"/>
    <mergeCell ref="A27:C27"/>
    <mergeCell ref="B28:B29"/>
    <mergeCell ref="A33:C33"/>
    <mergeCell ref="A36:C36"/>
    <mergeCell ref="B37:C37"/>
    <mergeCell ref="A45:C45"/>
    <mergeCell ref="H54:I54"/>
    <mergeCell ref="A48:C48"/>
    <mergeCell ref="B51:B52"/>
    <mergeCell ref="A54:C54"/>
    <mergeCell ref="A55:C55"/>
    <mergeCell ref="B56:C56"/>
    <mergeCell ref="B88:B89"/>
    <mergeCell ref="A60:C60"/>
    <mergeCell ref="A61:C61"/>
    <mergeCell ref="A67:C67"/>
    <mergeCell ref="A68:C68"/>
    <mergeCell ref="A71:C71"/>
    <mergeCell ref="A80:C80"/>
    <mergeCell ref="A81:C81"/>
    <mergeCell ref="B82:B83"/>
    <mergeCell ref="A84:C84"/>
    <mergeCell ref="B85:B86"/>
    <mergeCell ref="A87:C87"/>
    <mergeCell ref="A57:A58"/>
    <mergeCell ref="A91:C91"/>
    <mergeCell ref="A92:C92"/>
    <mergeCell ref="A97:C97"/>
    <mergeCell ref="A102:C102"/>
    <mergeCell ref="A110:C110"/>
  </mergeCells>
  <pageMargins left="0.7" right="0.7" top="0.75" bottom="0.75"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State Risk EXPOSURE</vt:lpstr>
      <vt:lpstr>State Flood LOSS MODEL</vt:lpstr>
      <vt:lpstr>State CEP RISK MATRIX</vt:lpstr>
      <vt:lpstr>CEP Data Dictionary</vt:lpstr>
      <vt:lpstr>CEP metadata</vt:lpstr>
      <vt:lpstr>Risk &amp; Loss metadata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Anahita Mahmoudi</dc:creator>
  <cp:lastModifiedBy>Behrang Bidadian </cp:lastModifiedBy>
  <dcterms:created xsi:type="dcterms:W3CDTF">2022-04-18T18:00:07Z</dcterms:created>
  <dcterms:modified xsi:type="dcterms:W3CDTF">2022-07-05T16:34:14Z</dcterms:modified>
</cp:coreProperties>
</file>